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95-2021\WORK IN PROGRESS\295-2021_Addendum_1\"/>
    </mc:Choice>
  </mc:AlternateContent>
  <xr:revisionPtr revIDLastSave="0" documentId="13_ncr:1_{40EFF8BA-1387-494F-AE47-EAC544BAF1D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Unit prices" sheetId="2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prices'!$A$1:$G$43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5" i="2" l="1"/>
  <c r="G34" i="2"/>
  <c r="G33" i="2" l="1"/>
  <c r="G26" i="2" l="1"/>
  <c r="G25" i="2"/>
  <c r="G24" i="2"/>
  <c r="G21" i="2"/>
  <c r="G20" i="2"/>
  <c r="G16" i="2"/>
  <c r="G12" i="2"/>
  <c r="G11" i="2"/>
  <c r="G15" i="2"/>
  <c r="G14" i="2"/>
  <c r="G32" i="2" l="1"/>
  <c r="G31" i="2"/>
  <c r="G30" i="2"/>
  <c r="G29" i="2"/>
  <c r="G28" i="2"/>
  <c r="G27" i="2"/>
  <c r="G23" i="2"/>
  <c r="G22" i="2"/>
  <c r="G19" i="2"/>
  <c r="G18" i="2"/>
  <c r="G17" i="2"/>
  <c r="G13" i="2"/>
  <c r="G10" i="2"/>
  <c r="G9" i="2"/>
  <c r="G8" i="2"/>
  <c r="G7" i="2"/>
  <c r="G6" i="2"/>
  <c r="F38" i="2" l="1"/>
  <c r="A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<sst xmlns="http://schemas.openxmlformats.org/spreadsheetml/2006/main" count="102" uniqueCount="45">
  <si>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</si>
  <si>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</si>
  <si>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</si>
  <si>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</si>
  <si>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</si>
  <si>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</si>
  <si>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</si>
  <si>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</si>
  <si>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UNIT PRICES</t>
  </si>
  <si>
    <t>(See "Prices" clause in tender document)</t>
  </si>
  <si>
    <t>TOTAL BID PRICE (GST extra) (in numbers)</t>
  </si>
  <si>
    <t>Wireless Terminal</t>
  </si>
  <si>
    <t>Terminals</t>
  </si>
  <si>
    <t>Visa Fees Per Transaction</t>
  </si>
  <si>
    <t>Visa Debit Fees per Transaction</t>
  </si>
  <si>
    <t>Visa Discount Fees</t>
  </si>
  <si>
    <t>Visa Assessment Fees</t>
  </si>
  <si>
    <t>Mastercard Discount Fees</t>
  </si>
  <si>
    <t>Mastercard Assessment Fees</t>
  </si>
  <si>
    <t>Mastercard Debit Fees per Transaction</t>
  </si>
  <si>
    <t>American Express Ecomm Transaction Fee</t>
  </si>
  <si>
    <t>American Express Transaction Fee</t>
  </si>
  <si>
    <t>Interac Switch Fee</t>
  </si>
  <si>
    <t>Interac Transaction Fee</t>
  </si>
  <si>
    <t>Chargeback fees</t>
  </si>
  <si>
    <t>Reporting fees</t>
  </si>
  <si>
    <t>E2</t>
  </si>
  <si>
    <t>Virtual Terminal Fees per Merchant ID</t>
  </si>
  <si>
    <t>Visa Virtual Terminal Fees per Transaction</t>
  </si>
  <si>
    <t>Percentage</t>
  </si>
  <si>
    <t xml:space="preserve">Visa Debit Discount Fees </t>
  </si>
  <si>
    <t>Visa Debit Assessment Fees</t>
  </si>
  <si>
    <t>Visa Card International Service Fees</t>
  </si>
  <si>
    <t>Mastercard Virtual Per Transaction</t>
  </si>
  <si>
    <t>Mastercard Per Transaction</t>
  </si>
  <si>
    <t>Mastercard Connectivity Fee</t>
  </si>
  <si>
    <t xml:space="preserve">Mastercard Debit Connectivity Fees </t>
  </si>
  <si>
    <t>Mastercard Debit Assessment Fees</t>
  </si>
  <si>
    <t xml:space="preserve">Mastercard Debit Discount Fees </t>
  </si>
  <si>
    <t>Mastercard International Service Fees</t>
  </si>
  <si>
    <t>One Time Start Up Fees</t>
  </si>
  <si>
    <t>Name of Proponent</t>
  </si>
  <si>
    <t>FORM B (R1):PRICES</t>
  </si>
  <si>
    <t>Interchange Fees- Visa</t>
  </si>
  <si>
    <t>Interchange Fees- Mastercard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</si>
</sst>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00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  <xf numFmtId="43" fontId="38" fillId="0" borderId="0" applyFont="0" applyFill="0" applyBorder="0" applyAlignment="0" applyProtection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5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12" xfId="0" applyFont="1" applyFill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4" fontId="35" fillId="24" borderId="0" xfId="1" applyNumberFormat="1" applyFont="1" applyBorder="1" applyAlignment="1">
      <alignment horizontal="left"/>
    </xf>
    <xf numFmtId="0" fontId="35" fillId="24" borderId="21" xfId="1" applyNumberFormat="1" applyFont="1" applyBorder="1" applyAlignment="1">
      <alignment horizontal="left"/>
    </xf>
    <xf numFmtId="164" fontId="0" fillId="0" borderId="12" xfId="0" applyNumberFormat="1" applyBorder="1" applyAlignment="1" applyProtection="1"/>
    <xf numFmtId="0" fontId="0" fillId="0" borderId="12" xfId="0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/>
    </xf>
    <xf numFmtId="37" fontId="0" fillId="0" borderId="12" xfId="117" applyNumberFormat="1" applyFon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 wrapText="1"/>
    </xf>
    <xf numFmtId="3" fontId="0" fillId="0" borderId="12" xfId="117" applyNumberFormat="1" applyFont="1" applyBorder="1" applyAlignment="1" applyProtection="1">
      <alignment horizontal="center" wrapText="1"/>
    </xf>
    <xf numFmtId="175" fontId="0" fillId="0" borderId="12" xfId="0" applyNumberFormat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center" wrapText="1"/>
    </xf>
    <xf numFmtId="0" fontId="0" fillId="0" borderId="0" xfId="0" applyAlignment="1"/>
    <xf numFmtId="164" fontId="39" fillId="0" borderId="12" xfId="0" applyNumberFormat="1" applyFont="1" applyBorder="1" applyAlignment="1" applyProtection="1"/>
    <xf numFmtId="0" fontId="39" fillId="0" borderId="12" xfId="0" applyFont="1" applyBorder="1" applyAlignment="1" applyProtection="1">
      <alignment wrapText="1"/>
    </xf>
    <xf numFmtId="0" fontId="39" fillId="0" borderId="12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5" fillId="24" borderId="14" xfId="1" applyNumberFormat="1" applyFont="1" applyBorder="1" applyAlignment="1">
      <alignment horizontal="center"/>
    </xf>
    <xf numFmtId="0" fontId="35" fillId="24" borderId="20" xfId="1" applyNumberFormat="1" applyFont="1" applyBorder="1" applyAlignment="1"/>
    <xf numFmtId="4" fontId="2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21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" xfId="117" builtinId="3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G47"/>
  <sheetViews>
    <sheetView showGridLines="0" tabSelected="1" view="pageLayout" zoomScale="112" zoomScaleNormal="100" zoomScaleSheetLayoutView="100" zoomScalePageLayoutView="112" workbookViewId="0">
      <selection activeCell="F9" sqref="F9"/>
    </sheetView>
  </sheetViews>
  <sheetFormatPr defaultRowHeight="12.75" x14ac:dyDescent="0.2"/>
  <cols>
    <col min="1" max="1" width="5.7109375" style="39" customWidth="1"/>
    <col min="2" max="2" width="31.140625" style="39" customWidth="1"/>
    <col min="3" max="3" width="10.28515625" style="39" customWidth="1"/>
    <col min="4" max="4" width="13.7109375" style="25" customWidth="1"/>
    <col min="5" max="5" width="11.5703125" style="16" bestFit="1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42</v>
      </c>
      <c r="D1" s="66"/>
      <c r="G1" s="11"/>
    </row>
    <row r="2" spans="1:7" x14ac:dyDescent="0.2">
      <c r="A2" s="65"/>
      <c r="B2" s="65"/>
      <c r="C2" s="41" t="s">
        <v>9</v>
      </c>
      <c r="D2" s="41"/>
      <c r="F2" s="3"/>
      <c r="G2" s="12"/>
    </row>
    <row r="3" spans="1:7" x14ac:dyDescent="0.2">
      <c r="A3" s="70"/>
      <c r="B3" s="65"/>
      <c r="C3" s="38"/>
      <c r="D3" s="26"/>
      <c r="F3" s="3"/>
      <c r="G3" s="12"/>
    </row>
    <row r="4" spans="1:7" x14ac:dyDescent="0.2">
      <c r="A4" s="56" t="s">
        <v>8</v>
      </c>
      <c r="B4" s="56"/>
      <c r="C4" s="56"/>
      <c r="F4" s="3"/>
      <c r="G4" s="12"/>
    </row>
    <row r="5" spans="1:7" ht="22.5" x14ac:dyDescent="0.2">
      <c r="A5" s="20" t="s">
        <v>0</v>
      </c>
      <c r="B5" s="20" t="s">
        <v>1</v>
      </c>
      <c r="C5" s="21" t="s">
        <v>7</v>
      </c>
      <c r="D5" s="21" t="s">
        <v>3</v>
      </c>
      <c r="E5" s="22" t="s">
        <v>2</v>
      </c>
      <c r="F5" s="23" t="s">
        <v>4</v>
      </c>
      <c r="G5" s="24" t="s">
        <v>5</v>
      </c>
    </row>
    <row r="6" spans="1:7" x14ac:dyDescent="0.2">
      <c r="A6" s="46">
        <v>1</v>
      </c>
      <c r="B6" s="43" t="s">
        <v>11</v>
      </c>
      <c r="C6" s="47" t="s">
        <v>26</v>
      </c>
      <c r="D6" s="48" t="s">
        <v>6</v>
      </c>
      <c r="E6" s="52">
        <v>37</v>
      </c>
      <c r="F6" s="54">
        <v>0</v>
      </c>
      <c r="G6" s="49">
        <f>ROUND(E6*F6,2)</f>
        <v>0</v>
      </c>
    </row>
    <row r="7" spans="1:7" x14ac:dyDescent="0.2">
      <c r="A7" s="46">
        <f>A6+1</f>
        <v>2</v>
      </c>
      <c r="B7" s="43" t="s">
        <v>12</v>
      </c>
      <c r="C7" s="47" t="s">
        <v>26</v>
      </c>
      <c r="D7" s="48" t="s">
        <v>6</v>
      </c>
      <c r="E7" s="52">
        <v>50</v>
      </c>
      <c r="F7" s="54">
        <v>0</v>
      </c>
      <c r="G7" s="49">
        <f t="shared" ref="G7:G32" si="0">ROUND(E7*F7,2)</f>
        <v>0</v>
      </c>
    </row>
    <row r="8" spans="1:7" ht="25.5" x14ac:dyDescent="0.2">
      <c r="A8" s="46">
        <f>A7+1</f>
        <v>3</v>
      </c>
      <c r="B8" s="43" t="s">
        <v>27</v>
      </c>
      <c r="C8" s="47" t="s">
        <v>26</v>
      </c>
      <c r="D8" s="48" t="s">
        <v>6</v>
      </c>
      <c r="E8" s="52">
        <v>9</v>
      </c>
      <c r="F8" s="54">
        <v>0</v>
      </c>
      <c r="G8" s="49">
        <f t="shared" si="0"/>
        <v>0</v>
      </c>
    </row>
    <row r="9" spans="1:7" ht="25.5" x14ac:dyDescent="0.2">
      <c r="A9" s="46">
        <f t="shared" ref="A9:A32" si="1">A8+1</f>
        <v>4</v>
      </c>
      <c r="B9" s="43" t="s">
        <v>28</v>
      </c>
      <c r="C9" s="47" t="s">
        <v>26</v>
      </c>
      <c r="D9" s="48" t="s">
        <v>6</v>
      </c>
      <c r="E9" s="53">
        <v>120000</v>
      </c>
      <c r="F9" s="54">
        <v>0</v>
      </c>
      <c r="G9" s="49">
        <f t="shared" si="0"/>
        <v>0</v>
      </c>
    </row>
    <row r="10" spans="1:7" x14ac:dyDescent="0.2">
      <c r="A10" s="46">
        <f t="shared" si="1"/>
        <v>5</v>
      </c>
      <c r="B10" s="43" t="s">
        <v>13</v>
      </c>
      <c r="C10" s="47" t="s">
        <v>26</v>
      </c>
      <c r="D10" s="48" t="s">
        <v>6</v>
      </c>
      <c r="E10" s="51">
        <v>6000</v>
      </c>
      <c r="F10" s="54">
        <v>0</v>
      </c>
      <c r="G10" s="49">
        <f t="shared" si="0"/>
        <v>0</v>
      </c>
    </row>
    <row r="11" spans="1:7" x14ac:dyDescent="0.2">
      <c r="A11" s="46">
        <f t="shared" si="1"/>
        <v>6</v>
      </c>
      <c r="B11" s="43" t="s">
        <v>15</v>
      </c>
      <c r="C11" s="47" t="s">
        <v>26</v>
      </c>
      <c r="D11" s="55" t="s">
        <v>29</v>
      </c>
      <c r="E11" s="50">
        <v>29142992</v>
      </c>
      <c r="F11" s="54">
        <v>0</v>
      </c>
      <c r="G11" s="49">
        <f>ROUND(E11*F11,2)/100</f>
        <v>0</v>
      </c>
    </row>
    <row r="12" spans="1:7" x14ac:dyDescent="0.2">
      <c r="A12" s="46">
        <f t="shared" si="1"/>
        <v>7</v>
      </c>
      <c r="B12" s="43" t="s">
        <v>16</v>
      </c>
      <c r="C12" s="47" t="s">
        <v>26</v>
      </c>
      <c r="D12" s="55" t="s">
        <v>29</v>
      </c>
      <c r="E12" s="50">
        <v>29142992</v>
      </c>
      <c r="F12" s="54">
        <v>0</v>
      </c>
      <c r="G12" s="49">
        <f>ROUND(E12*F12,2)/100</f>
        <v>0</v>
      </c>
    </row>
    <row r="13" spans="1:7" x14ac:dyDescent="0.2">
      <c r="A13" s="46">
        <f t="shared" si="1"/>
        <v>8</v>
      </c>
      <c r="B13" s="43" t="s">
        <v>14</v>
      </c>
      <c r="C13" s="47" t="s">
        <v>26</v>
      </c>
      <c r="D13" s="55" t="s">
        <v>6</v>
      </c>
      <c r="E13" s="50">
        <v>42000</v>
      </c>
      <c r="F13" s="54">
        <v>0</v>
      </c>
      <c r="G13" s="49">
        <f t="shared" si="0"/>
        <v>0</v>
      </c>
    </row>
    <row r="14" spans="1:7" x14ac:dyDescent="0.2">
      <c r="A14" s="46">
        <f t="shared" si="1"/>
        <v>9</v>
      </c>
      <c r="B14" s="43" t="s">
        <v>30</v>
      </c>
      <c r="C14" s="47" t="s">
        <v>26</v>
      </c>
      <c r="D14" s="55" t="s">
        <v>29</v>
      </c>
      <c r="E14" s="50">
        <v>1404000</v>
      </c>
      <c r="F14" s="54">
        <v>0</v>
      </c>
      <c r="G14" s="49">
        <f>ROUND(E14*F14,2)/100</f>
        <v>0</v>
      </c>
    </row>
    <row r="15" spans="1:7" x14ac:dyDescent="0.2">
      <c r="A15" s="46">
        <f>A14+1</f>
        <v>10</v>
      </c>
      <c r="B15" s="43" t="s">
        <v>31</v>
      </c>
      <c r="C15" s="47" t="s">
        <v>26</v>
      </c>
      <c r="D15" s="55" t="s">
        <v>29</v>
      </c>
      <c r="E15" s="50">
        <v>1404000</v>
      </c>
      <c r="F15" s="54">
        <v>0</v>
      </c>
      <c r="G15" s="49">
        <f>ROUND(E15*F15,2)/100</f>
        <v>0</v>
      </c>
    </row>
    <row r="16" spans="1:7" ht="25.5" x14ac:dyDescent="0.2">
      <c r="A16" s="46">
        <f t="shared" si="1"/>
        <v>11</v>
      </c>
      <c r="B16" s="42" t="s">
        <v>32</v>
      </c>
      <c r="C16" s="47" t="s">
        <v>26</v>
      </c>
      <c r="D16" s="55" t="s">
        <v>29</v>
      </c>
      <c r="E16" s="50">
        <v>120000</v>
      </c>
      <c r="F16" s="54">
        <v>0</v>
      </c>
      <c r="G16" s="49">
        <f>ROUND(E16*F16,2)/100</f>
        <v>0</v>
      </c>
    </row>
    <row r="17" spans="1:7" x14ac:dyDescent="0.2">
      <c r="A17" s="46">
        <f t="shared" si="1"/>
        <v>12</v>
      </c>
      <c r="B17" s="42" t="s">
        <v>33</v>
      </c>
      <c r="C17" s="47" t="s">
        <v>26</v>
      </c>
      <c r="D17" s="55" t="s">
        <v>6</v>
      </c>
      <c r="E17" s="50">
        <v>70000</v>
      </c>
      <c r="F17" s="54">
        <v>0</v>
      </c>
      <c r="G17" s="49">
        <f t="shared" si="0"/>
        <v>0</v>
      </c>
    </row>
    <row r="18" spans="1:7" x14ac:dyDescent="0.2">
      <c r="A18" s="46">
        <f t="shared" si="1"/>
        <v>13</v>
      </c>
      <c r="B18" s="42" t="s">
        <v>34</v>
      </c>
      <c r="C18" s="47" t="s">
        <v>26</v>
      </c>
      <c r="D18" s="55" t="s">
        <v>6</v>
      </c>
      <c r="E18" s="50">
        <v>6000</v>
      </c>
      <c r="F18" s="54">
        <v>0</v>
      </c>
      <c r="G18" s="49">
        <f t="shared" si="0"/>
        <v>0</v>
      </c>
    </row>
    <row r="19" spans="1:7" x14ac:dyDescent="0.2">
      <c r="A19" s="46">
        <f t="shared" si="1"/>
        <v>14</v>
      </c>
      <c r="B19" s="42" t="s">
        <v>35</v>
      </c>
      <c r="C19" s="47" t="s">
        <v>26</v>
      </c>
      <c r="D19" s="55" t="s">
        <v>6</v>
      </c>
      <c r="E19" s="50">
        <v>681000</v>
      </c>
      <c r="F19" s="54">
        <v>0</v>
      </c>
      <c r="G19" s="49">
        <f t="shared" si="0"/>
        <v>0</v>
      </c>
    </row>
    <row r="20" spans="1:7" x14ac:dyDescent="0.2">
      <c r="A20" s="46">
        <f t="shared" si="1"/>
        <v>15</v>
      </c>
      <c r="B20" s="43" t="s">
        <v>17</v>
      </c>
      <c r="C20" s="47" t="s">
        <v>26</v>
      </c>
      <c r="D20" s="55" t="s">
        <v>29</v>
      </c>
      <c r="E20" s="50">
        <v>19225549</v>
      </c>
      <c r="F20" s="54">
        <v>0</v>
      </c>
      <c r="G20" s="49">
        <f>ROUND(E20*F20,2)/100</f>
        <v>0</v>
      </c>
    </row>
    <row r="21" spans="1:7" x14ac:dyDescent="0.2">
      <c r="A21" s="46">
        <f t="shared" si="1"/>
        <v>16</v>
      </c>
      <c r="B21" s="43" t="s">
        <v>18</v>
      </c>
      <c r="C21" s="47" t="s">
        <v>26</v>
      </c>
      <c r="D21" s="55" t="s">
        <v>29</v>
      </c>
      <c r="E21" s="50">
        <v>19225549</v>
      </c>
      <c r="F21" s="54">
        <v>0</v>
      </c>
      <c r="G21" s="49">
        <f>ROUND(E21*F21,2)/100</f>
        <v>0</v>
      </c>
    </row>
    <row r="22" spans="1:7" ht="25.5" x14ac:dyDescent="0.2">
      <c r="A22" s="46">
        <f t="shared" si="1"/>
        <v>17</v>
      </c>
      <c r="B22" s="43" t="s">
        <v>19</v>
      </c>
      <c r="C22" s="47" t="s">
        <v>26</v>
      </c>
      <c r="D22" s="48" t="s">
        <v>6</v>
      </c>
      <c r="E22" s="50">
        <v>3600</v>
      </c>
      <c r="F22" s="54">
        <v>0</v>
      </c>
      <c r="G22" s="49">
        <f t="shared" si="0"/>
        <v>0</v>
      </c>
    </row>
    <row r="23" spans="1:7" x14ac:dyDescent="0.2">
      <c r="A23" s="46">
        <f t="shared" si="1"/>
        <v>18</v>
      </c>
      <c r="B23" s="43" t="s">
        <v>36</v>
      </c>
      <c r="C23" s="47" t="s">
        <v>26</v>
      </c>
      <c r="D23" s="48" t="s">
        <v>6</v>
      </c>
      <c r="E23" s="50">
        <v>3600</v>
      </c>
      <c r="F23" s="54">
        <v>0</v>
      </c>
      <c r="G23" s="49">
        <f t="shared" si="0"/>
        <v>0</v>
      </c>
    </row>
    <row r="24" spans="1:7" ht="25.5" x14ac:dyDescent="0.2">
      <c r="A24" s="46">
        <f t="shared" si="1"/>
        <v>19</v>
      </c>
      <c r="B24" s="43" t="s">
        <v>37</v>
      </c>
      <c r="C24" s="47" t="s">
        <v>26</v>
      </c>
      <c r="D24" s="55" t="s">
        <v>29</v>
      </c>
      <c r="E24" s="50">
        <v>250000</v>
      </c>
      <c r="F24" s="54">
        <v>0</v>
      </c>
      <c r="G24" s="49">
        <f>ROUND(E24*F24,2)/100</f>
        <v>0</v>
      </c>
    </row>
    <row r="25" spans="1:7" x14ac:dyDescent="0.2">
      <c r="A25" s="46">
        <f t="shared" si="1"/>
        <v>20</v>
      </c>
      <c r="B25" s="43" t="s">
        <v>38</v>
      </c>
      <c r="C25" s="47" t="s">
        <v>26</v>
      </c>
      <c r="D25" s="55" t="s">
        <v>29</v>
      </c>
      <c r="E25" s="50">
        <v>250000</v>
      </c>
      <c r="F25" s="54">
        <v>0</v>
      </c>
      <c r="G25" s="49">
        <f>ROUND(E25*F25,2)/100</f>
        <v>0</v>
      </c>
    </row>
    <row r="26" spans="1:7" ht="25.5" x14ac:dyDescent="0.2">
      <c r="A26" s="46">
        <f t="shared" si="1"/>
        <v>21</v>
      </c>
      <c r="B26" s="43" t="s">
        <v>39</v>
      </c>
      <c r="C26" s="47" t="s">
        <v>26</v>
      </c>
      <c r="D26" s="55" t="s">
        <v>29</v>
      </c>
      <c r="E26" s="50">
        <v>50000</v>
      </c>
      <c r="F26" s="54">
        <v>0</v>
      </c>
      <c r="G26" s="49">
        <f>ROUND(E26*F26,2)/100</f>
        <v>0</v>
      </c>
    </row>
    <row r="27" spans="1:7" ht="25.5" x14ac:dyDescent="0.2">
      <c r="A27" s="46">
        <f t="shared" si="1"/>
        <v>22</v>
      </c>
      <c r="B27" s="43" t="s">
        <v>20</v>
      </c>
      <c r="C27" s="47" t="s">
        <v>26</v>
      </c>
      <c r="D27" s="48" t="s">
        <v>6</v>
      </c>
      <c r="E27" s="50">
        <v>4491</v>
      </c>
      <c r="F27" s="54">
        <v>0</v>
      </c>
      <c r="G27" s="49">
        <f t="shared" si="0"/>
        <v>0</v>
      </c>
    </row>
    <row r="28" spans="1:7" x14ac:dyDescent="0.2">
      <c r="A28" s="46">
        <f t="shared" si="1"/>
        <v>23</v>
      </c>
      <c r="B28" s="43" t="s">
        <v>21</v>
      </c>
      <c r="C28" s="47" t="s">
        <v>26</v>
      </c>
      <c r="D28" s="48" t="s">
        <v>6</v>
      </c>
      <c r="E28" s="50">
        <v>50000</v>
      </c>
      <c r="F28" s="54">
        <v>0</v>
      </c>
      <c r="G28" s="49">
        <f t="shared" si="0"/>
        <v>0</v>
      </c>
    </row>
    <row r="29" spans="1:7" x14ac:dyDescent="0.2">
      <c r="A29" s="46">
        <f t="shared" si="1"/>
        <v>24</v>
      </c>
      <c r="B29" s="43" t="s">
        <v>22</v>
      </c>
      <c r="C29" s="47" t="s">
        <v>26</v>
      </c>
      <c r="D29" s="48" t="s">
        <v>6</v>
      </c>
      <c r="E29" s="50">
        <v>185000</v>
      </c>
      <c r="F29" s="54">
        <v>0</v>
      </c>
      <c r="G29" s="49">
        <f t="shared" si="0"/>
        <v>0</v>
      </c>
    </row>
    <row r="30" spans="1:7" x14ac:dyDescent="0.2">
      <c r="A30" s="46">
        <f t="shared" si="1"/>
        <v>25</v>
      </c>
      <c r="B30" s="43" t="s">
        <v>23</v>
      </c>
      <c r="C30" s="47" t="s">
        <v>26</v>
      </c>
      <c r="D30" s="48" t="s">
        <v>6</v>
      </c>
      <c r="E30" s="50">
        <v>185000</v>
      </c>
      <c r="F30" s="54">
        <v>0</v>
      </c>
      <c r="G30" s="49">
        <f t="shared" si="0"/>
        <v>0</v>
      </c>
    </row>
    <row r="31" spans="1:7" x14ac:dyDescent="0.2">
      <c r="A31" s="46">
        <f t="shared" si="1"/>
        <v>26</v>
      </c>
      <c r="B31" s="42" t="s">
        <v>24</v>
      </c>
      <c r="C31" s="47" t="s">
        <v>26</v>
      </c>
      <c r="D31" s="48" t="s">
        <v>6</v>
      </c>
      <c r="E31" s="50">
        <v>50</v>
      </c>
      <c r="F31" s="54">
        <v>0</v>
      </c>
      <c r="G31" s="49">
        <f t="shared" si="0"/>
        <v>0</v>
      </c>
    </row>
    <row r="32" spans="1:7" x14ac:dyDescent="0.2">
      <c r="A32" s="46">
        <f t="shared" si="1"/>
        <v>27</v>
      </c>
      <c r="B32" s="43" t="s">
        <v>25</v>
      </c>
      <c r="C32" s="47" t="s">
        <v>26</v>
      </c>
      <c r="D32" s="48" t="s">
        <v>6</v>
      </c>
      <c r="E32" s="50">
        <v>12</v>
      </c>
      <c r="F32" s="54">
        <v>0</v>
      </c>
      <c r="G32" s="49">
        <f t="shared" si="0"/>
        <v>0</v>
      </c>
    </row>
    <row r="33" spans="1:7" x14ac:dyDescent="0.2">
      <c r="A33" s="46">
        <v>28</v>
      </c>
      <c r="B33" s="43" t="s">
        <v>40</v>
      </c>
      <c r="C33" s="47" t="s">
        <v>26</v>
      </c>
      <c r="D33" s="48" t="s">
        <v>6</v>
      </c>
      <c r="E33" s="50">
        <v>87</v>
      </c>
      <c r="F33" s="54">
        <v>0</v>
      </c>
      <c r="G33" s="49">
        <f t="shared" ref="G33" si="2">ROUND(E33*F33,2)</f>
        <v>0</v>
      </c>
    </row>
    <row r="34" spans="1:7" ht="16.5" customHeight="1" x14ac:dyDescent="0.2">
      <c r="A34" s="57">
        <v>29</v>
      </c>
      <c r="B34" s="58" t="s">
        <v>43</v>
      </c>
      <c r="C34" s="59" t="s">
        <v>26</v>
      </c>
      <c r="D34" s="55" t="s">
        <v>29</v>
      </c>
      <c r="E34" s="50">
        <v>29142992</v>
      </c>
      <c r="F34" s="54">
        <v>0</v>
      </c>
      <c r="G34" s="49">
        <f>ROUND(E34*F34,2)/100</f>
        <v>0</v>
      </c>
    </row>
    <row r="35" spans="1:7" ht="16.5" customHeight="1" x14ac:dyDescent="0.2">
      <c r="A35" s="57">
        <v>30</v>
      </c>
      <c r="B35" s="58" t="s">
        <v>44</v>
      </c>
      <c r="C35" s="59" t="s">
        <v>26</v>
      </c>
      <c r="D35" s="55" t="s">
        <v>29</v>
      </c>
      <c r="E35" s="50">
        <v>19225549</v>
      </c>
      <c r="F35" s="54">
        <v>0</v>
      </c>
      <c r="G35" s="49">
        <f>ROUND(E35*F35,2)/100</f>
        <v>0</v>
      </c>
    </row>
    <row r="36" spans="1:7" ht="14.25" x14ac:dyDescent="0.2">
      <c r="A36" s="4"/>
      <c r="B36" s="5"/>
      <c r="C36" s="5"/>
      <c r="D36" s="27"/>
      <c r="E36" s="17"/>
      <c r="F36" s="44"/>
      <c r="G36" s="45"/>
    </row>
    <row r="37" spans="1:7" ht="14.25" x14ac:dyDescent="0.2">
      <c r="A37" s="4"/>
      <c r="B37" s="5"/>
      <c r="C37" s="5"/>
      <c r="D37" s="27"/>
      <c r="E37" s="17"/>
      <c r="F37" s="68"/>
      <c r="G37" s="69"/>
    </row>
    <row r="38" spans="1:7" ht="14.25" x14ac:dyDescent="0.2">
      <c r="A38" s="4" t="s">
        <v>10</v>
      </c>
      <c r="C38" s="37"/>
      <c r="D38" s="27"/>
      <c r="E38" s="17"/>
      <c r="F38" s="61">
        <f>SUM(G6:G35)</f>
        <v>0</v>
      </c>
      <c r="G38" s="62"/>
    </row>
    <row r="39" spans="1:7" ht="14.25" x14ac:dyDescent="0.2">
      <c r="A39" s="7"/>
      <c r="B39" s="8"/>
      <c r="C39" s="8"/>
      <c r="D39" s="40"/>
      <c r="E39" s="18"/>
      <c r="F39" s="13"/>
      <c r="G39" s="8"/>
    </row>
    <row r="40" spans="1:7" x14ac:dyDescent="0.2">
      <c r="A40" s="29"/>
      <c r="B40" s="6"/>
      <c r="C40" s="6"/>
      <c r="D40" s="28"/>
      <c r="E40" s="15"/>
      <c r="F40" s="2"/>
      <c r="G40" s="34"/>
    </row>
    <row r="41" spans="1:7" x14ac:dyDescent="0.2">
      <c r="A41" s="30"/>
      <c r="B41" s="6"/>
      <c r="C41" s="6"/>
      <c r="D41" s="28"/>
      <c r="E41" s="19"/>
      <c r="F41" s="14"/>
      <c r="G41" s="35"/>
    </row>
    <row r="42" spans="1:7" x14ac:dyDescent="0.2">
      <c r="A42" s="30"/>
      <c r="B42" s="6"/>
      <c r="C42" s="6"/>
      <c r="D42" s="28"/>
      <c r="E42" s="63" t="s">
        <v>41</v>
      </c>
      <c r="F42" s="64"/>
      <c r="G42" s="36"/>
    </row>
    <row r="43" spans="1:7" x14ac:dyDescent="0.2">
      <c r="A43" s="31"/>
      <c r="B43" s="32"/>
      <c r="C43" s="32"/>
      <c r="D43" s="33"/>
      <c r="E43" s="19"/>
      <c r="F43" s="14"/>
      <c r="G43" s="35"/>
    </row>
    <row r="45" spans="1:7" x14ac:dyDescent="0.2">
      <c r="A45" s="9"/>
      <c r="B45" s="60"/>
      <c r="C45" s="60"/>
      <c r="D45" s="60"/>
      <c r="E45" s="60"/>
      <c r="F45" s="10"/>
      <c r="G45" s="10"/>
    </row>
    <row r="46" spans="1:7" x14ac:dyDescent="0.2">
      <c r="A46" s="9"/>
      <c r="B46" s="60"/>
      <c r="C46" s="60"/>
      <c r="D46" s="60"/>
      <c r="E46" s="60"/>
      <c r="F46" s="10"/>
      <c r="G46" s="10"/>
    </row>
    <row r="47" spans="1:7" x14ac:dyDescent="0.2">
      <c r="A47" s="9"/>
      <c r="B47" s="60"/>
      <c r="C47" s="60"/>
      <c r="D47" s="60"/>
      <c r="E47" s="60"/>
      <c r="F47" s="10"/>
      <c r="G47" s="10"/>
    </row>
  </sheetData>
  <sheetProtection algorithmName="SHA-512" hashValue="tAwjmVjFUkEL61xMrAKuRWlkvgTzZEoGq45fo59Db4kgad1fQ/0k2HbZVAu5VplryHGkgI6S4poULpbIZEH6OQ==" saltValue="s+pq5nVvVnTwp1Con29VPw==" spinCount="100000" sheet="1" selectLockedCells="1"/>
  <mergeCells count="10">
    <mergeCell ref="F38:G38"/>
    <mergeCell ref="E42:F42"/>
    <mergeCell ref="B46:E46"/>
    <mergeCell ref="A2:B2"/>
    <mergeCell ref="C1:D1"/>
    <mergeCell ref="A1:B1"/>
    <mergeCell ref="F37:G37"/>
    <mergeCell ref="A3:B3"/>
    <mergeCell ref="B47:E47"/>
    <mergeCell ref="B45:E45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2:F23 F6:F10 F13 F17:F19 F27:F33" xr:uid="{00000000-0002-0000-0100-000000000000}">
      <formula1>IF(F6&gt;=0.01,ROUND(F6,5),0.01)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Percentage._x000a_You do not need to type in the &quot;%&quot;" sqref="F24:F26 F11:F12 F14:F16 F20:F21 F34:F35" xr:uid="{9257A4E5-4FF1-42A1-895B-2DC224051EAC}">
      <formula1>IF(F11&gt;=0.01,ROUND(F11,5),0.01)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RFP No.295-2021 Addendum 1
&amp;C                     &amp;R Bid Submission
Page &amp;P           </oddHeader>
  </headerFooter>
  <ignoredErrors>
    <ignoredError sqref="G13 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2021-07-15T19:29:49Z</dcterms:modified>
</cp:coreProperties>
</file>