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saveExternalLinkValues="0" defaultThemeVersion="124226"/>
  <mc:AlternateContent xmlns:mc="http://schemas.openxmlformats.org/markup-compatibility/2006">
    <mc:Choice Requires="x15">
      <x15ac:absPath xmlns:x15ac="http://schemas.microsoft.com/office/spreadsheetml/2010/11/ac" url="O:\engineer\ProjectAdmin\Bid Opp Prep\2023\Checked\221-2023 AECOM - Locals\Addendum 1\"/>
    </mc:Choice>
  </mc:AlternateContent>
  <xr:revisionPtr revIDLastSave="0" documentId="13_ncr:1_{1AEBBE06-AD03-4080-A632-B724192094E6}" xr6:coauthVersionLast="36" xr6:coauthVersionMax="47" xr10:uidLastSave="{00000000-0000-0000-0000-000000000000}"/>
  <bookViews>
    <workbookView xWindow="0" yWindow="0" windowWidth="28800" windowHeight="12225" firstSheet="2" activeTab="2" xr2:uid="{00000000-000D-0000-FFFF-FFFF00000000}"/>
  </bookViews>
  <sheets>
    <sheet name="Checking Process" sheetId="9" state="hidden" r:id="rId1"/>
    <sheet name="221-2023" sheetId="35" state="hidden" r:id="rId2"/>
    <sheet name="221-2023-Add 1" sheetId="36" r:id="rId3"/>
    <sheet name="Pay Items" sheetId="34" state="hidden" r:id="rId4"/>
    <sheet name="Number Formats" sheetId="10" state="hidden" r:id="rId5"/>
  </sheets>
  <externalReferences>
    <externalReference r:id="rId6"/>
    <externalReference r:id="rId7"/>
    <externalReference r:id="rId8"/>
    <externalReference r:id="rId9"/>
    <externalReference r:id="rId10"/>
  </externalReferences>
  <definedNames>
    <definedName name="_10PAGE_1_OF_13" localSheetId="2">'[1]FORM B; PRICES'!#REF!</definedName>
    <definedName name="_10PAGE_1_OF_13" localSheetId="3">'[2]FORM B; PRICES'!#REF!</definedName>
    <definedName name="_10PAGE_1_OF_13">'[1]FORM B; PRICES'!#REF!</definedName>
    <definedName name="_10TENDER_SUBMISSI" localSheetId="4">[3]Sample!#REF!</definedName>
    <definedName name="_11TENDER_NO._181" localSheetId="3">'[4]FORM B; PRICES'!#REF!</definedName>
    <definedName name="_12TENDER_SUBMISSI" localSheetId="1">'[5]FORM B - PRICES'!#REF!</definedName>
    <definedName name="_12TENDER_SUBMISSI" localSheetId="2">'[5]FORM B - PRICES'!#REF!</definedName>
    <definedName name="_12TENDER_SUBMISSI" localSheetId="3">'[4]FORM B; PRICES'!#REF!</definedName>
    <definedName name="_12TENDER_SUBMISSI">'[4]FORM B; PRICES'!#REF!</definedName>
    <definedName name="_1PAGE_1_OF_13" localSheetId="1">'221-2023'!#REF!</definedName>
    <definedName name="_1PAGE_1_OF_13" localSheetId="2">'221-2023-Add 1'!#REF!</definedName>
    <definedName name="_1PAGE_1_OF_13" localSheetId="0">[3]Sample!#REF!</definedName>
    <definedName name="_1PAGE_1_OF_13" localSheetId="3">'[4]FORM B; PRICES'!#REF!</definedName>
    <definedName name="_20TENDER_NO._181" localSheetId="2">'[1]FORM B; PRICES'!#REF!</definedName>
    <definedName name="_20TENDER_NO._181" localSheetId="3">'[2]FORM B; PRICES'!#REF!</definedName>
    <definedName name="_20TENDER_NO._181">'[1]FORM B; PRICES'!#REF!</definedName>
    <definedName name="_21TENDER_SUBMISSI" localSheetId="3">'[4]FORM B; PRICES'!#REF!</definedName>
    <definedName name="_2PAGE_1_OF_13" localSheetId="4">[3]Sample!#REF!</definedName>
    <definedName name="_30TENDER_SUBMISSI" localSheetId="2">'[1]FORM B; PRICES'!#REF!</definedName>
    <definedName name="_30TENDER_SUBMISSI" localSheetId="3">'[2]FORM B; PRICES'!#REF!</definedName>
    <definedName name="_30TENDER_SUBMISSI">'[1]FORM B; PRICES'!#REF!</definedName>
    <definedName name="_4PAGE_1_OF_13" localSheetId="1">'[5]FORM B - PRICES'!#REF!</definedName>
    <definedName name="_4PAGE_1_OF_13" localSheetId="2">'[5]FORM B - PRICES'!#REF!</definedName>
    <definedName name="_4PAGE_1_OF_13" localSheetId="3">'[4]FORM B; PRICES'!#REF!</definedName>
    <definedName name="_4PAGE_1_OF_13">'[4]FORM B; PRICES'!#REF!</definedName>
    <definedName name="_5TENDER_NO._181" localSheetId="1">'221-2023'!#REF!</definedName>
    <definedName name="_5TENDER_NO._181" localSheetId="2">'221-2023-Add 1'!#REF!</definedName>
    <definedName name="_5TENDER_NO._181" localSheetId="0">[3]Sample!#REF!</definedName>
    <definedName name="_6TENDER_NO._181" localSheetId="4">[3]Sample!#REF!</definedName>
    <definedName name="_8TENDER_NO._181" localSheetId="1">'[5]FORM B - PRICES'!#REF!</definedName>
    <definedName name="_8TENDER_NO._181" localSheetId="2">'[5]FORM B - PRICES'!#REF!</definedName>
    <definedName name="_8TENDER_NO._181" localSheetId="3">'[4]FORM B; PRICES'!#REF!</definedName>
    <definedName name="_8TENDER_NO._181">'[4]FORM B; PRICES'!#REF!</definedName>
    <definedName name="_9TENDER_SUBMISSI" localSheetId="1">'221-2023'!#REF!</definedName>
    <definedName name="_9TENDER_SUBMISSI" localSheetId="2">'221-2023-Add 1'!#REF!</definedName>
    <definedName name="_9TENDER_SUBMISSI" localSheetId="0">[3]Sample!#REF!</definedName>
    <definedName name="_xlnm._FilterDatabase" localSheetId="1" hidden="1">'221-2023'!$A$1:$N$963</definedName>
    <definedName name="_xlnm._FilterDatabase" localSheetId="0" hidden="1">'Checking Process'!$A$3:$A$33</definedName>
    <definedName name="_xlnm._FilterDatabase" localSheetId="3" hidden="1">'Pay Items'!$A$2:$I$99</definedName>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'221-2023'!#REF!</definedName>
    <definedName name="HEADER" localSheetId="2">'221-2023-Add 1'!#REF!</definedName>
    <definedName name="HEADER" localSheetId="0">[3]Sample!#REF!</definedName>
    <definedName name="HEADER" localSheetId="4">[3]Sample!#REF!</definedName>
    <definedName name="HEADER" localSheetId="3">'[4]FORM B; PRICES'!#REF!</definedName>
    <definedName name="HEADER">'[1]FORM B; PRICES'!#REF!</definedName>
    <definedName name="_xlnm.Print_Area" localSheetId="1">'221-2023'!$B$7:$H$963</definedName>
    <definedName name="_xlnm.Print_Area" localSheetId="2">'221-2023-Add 1'!$B$7:$H$966</definedName>
    <definedName name="_xlnm.Print_Area" localSheetId="0">'Checking Process'!$A$1:$B$36</definedName>
    <definedName name="_xlnm.Print_Area" localSheetId="3">'Pay Items'!$A$2:$I$649</definedName>
    <definedName name="_xlnm.Print_Titles" localSheetId="1">'221-2023'!$1:$5</definedName>
    <definedName name="_xlnm.Print_Titles" localSheetId="2">'221-2023-Add 1'!$1:$5</definedName>
    <definedName name="_xlnm.Print_Titles" localSheetId="3">'Pay Items'!$2:$2</definedName>
    <definedName name="_xlnm.Print_Titles">#REF!</definedName>
    <definedName name="TEMP" localSheetId="1">'221-2023'!#REF!</definedName>
    <definedName name="TEMP" localSheetId="2">'221-2023-Add 1'!#REF!</definedName>
    <definedName name="TEMP" localSheetId="0">[3]Sample!#REF!</definedName>
    <definedName name="TEMP" localSheetId="4">[3]Sample!#REF!</definedName>
    <definedName name="TEMP" localSheetId="3">'[4]FORM B; PRICES'!#REF!</definedName>
    <definedName name="TEMP">'[1]FORM B; PRICES'!#REF!</definedName>
    <definedName name="TESTHEAD" localSheetId="1">'221-2023'!#REF!</definedName>
    <definedName name="TESTHEAD" localSheetId="2">'221-2023-Add 1'!#REF!</definedName>
    <definedName name="TESTHEAD" localSheetId="0">[3]Sample!#REF!</definedName>
    <definedName name="TESTHEAD" localSheetId="4">[3]Sample!#REF!</definedName>
    <definedName name="TESTHEAD" localSheetId="3">'[4]FORM B; PRICES'!#REF!</definedName>
    <definedName name="TESTHEAD">'[1]FORM B; PRICES'!#REF!</definedName>
    <definedName name="XEVERYTHING" localSheetId="1">'221-2023'!$B$1:$IP$939</definedName>
    <definedName name="XEVERYTHING" localSheetId="2">'221-2023-Add 1'!$B$1:$IV$942</definedName>
    <definedName name="XEverything" localSheetId="3">#REF!</definedName>
    <definedName name="XEverything">#REF!</definedName>
    <definedName name="XITEMS" localSheetId="1">'221-2023'!$B$8:$IP$939</definedName>
    <definedName name="XITEMS" localSheetId="2">'221-2023-Add 1'!$B$8:$IV$942</definedName>
    <definedName name="XItems" localSheetId="3">#REF!</definedName>
    <definedName name="XItems">#REF!</definedName>
  </definedNames>
  <calcPr calcId="191029"/>
</workbook>
</file>

<file path=xl/calcChain.xml><?xml version="1.0" encoding="utf-8"?>
<calcChain xmlns="http://schemas.openxmlformats.org/spreadsheetml/2006/main">
  <c r="J966" i="36" l="1"/>
  <c r="K966" i="36" s="1"/>
  <c r="I966" i="36"/>
  <c r="J965" i="36"/>
  <c r="K965" i="36" s="1"/>
  <c r="I965" i="36"/>
  <c r="K964" i="36"/>
  <c r="J964" i="36"/>
  <c r="I964" i="36"/>
  <c r="K963" i="36"/>
  <c r="J963" i="36"/>
  <c r="I963" i="36"/>
  <c r="J962" i="36"/>
  <c r="K962" i="36" s="1"/>
  <c r="I962" i="36"/>
  <c r="J961" i="36"/>
  <c r="K961" i="36" s="1"/>
  <c r="I961" i="36"/>
  <c r="K960" i="36"/>
  <c r="J960" i="36"/>
  <c r="I960" i="36"/>
  <c r="K959" i="36"/>
  <c r="J959" i="36"/>
  <c r="I959" i="36"/>
  <c r="J958" i="36"/>
  <c r="K958" i="36" s="1"/>
  <c r="I958" i="36"/>
  <c r="J957" i="36"/>
  <c r="K957" i="36" s="1"/>
  <c r="I957" i="36"/>
  <c r="K956" i="36"/>
  <c r="J956" i="36"/>
  <c r="I956" i="36"/>
  <c r="K955" i="36"/>
  <c r="J955" i="36"/>
  <c r="I955" i="36"/>
  <c r="J954" i="36"/>
  <c r="K954" i="36" s="1"/>
  <c r="I954" i="36"/>
  <c r="J953" i="36"/>
  <c r="K953" i="36" s="1"/>
  <c r="I953" i="36"/>
  <c r="K952" i="36"/>
  <c r="J952" i="36"/>
  <c r="I952" i="36"/>
  <c r="K951" i="36"/>
  <c r="J951" i="36"/>
  <c r="I951" i="36"/>
  <c r="J950" i="36"/>
  <c r="K950" i="36" s="1"/>
  <c r="I950" i="36"/>
  <c r="J949" i="36"/>
  <c r="K949" i="36" s="1"/>
  <c r="I949" i="36"/>
  <c r="K948" i="36"/>
  <c r="J948" i="36"/>
  <c r="I948" i="36"/>
  <c r="K947" i="36"/>
  <c r="J947" i="36"/>
  <c r="I947" i="36"/>
  <c r="J946" i="36"/>
  <c r="K946" i="36" s="1"/>
  <c r="I946" i="36"/>
  <c r="J945" i="36"/>
  <c r="K945" i="36" s="1"/>
  <c r="I945" i="36"/>
  <c r="K944" i="36"/>
  <c r="J944" i="36"/>
  <c r="I944" i="36"/>
  <c r="K943" i="36"/>
  <c r="J943" i="36"/>
  <c r="I943" i="36"/>
  <c r="J942" i="36"/>
  <c r="K942" i="36" s="1"/>
  <c r="I942" i="36"/>
  <c r="J941" i="36"/>
  <c r="K941" i="36" s="1"/>
  <c r="I941" i="36"/>
  <c r="K940" i="36"/>
  <c r="J940" i="36"/>
  <c r="I940" i="36"/>
  <c r="K939" i="36"/>
  <c r="J939" i="36"/>
  <c r="I939" i="36"/>
  <c r="J938" i="36"/>
  <c r="K938" i="36" s="1"/>
  <c r="I938" i="36"/>
  <c r="J937" i="36"/>
  <c r="K937" i="36" s="1"/>
  <c r="I937" i="36"/>
  <c r="K936" i="36"/>
  <c r="J936" i="36"/>
  <c r="I936" i="36"/>
  <c r="K935" i="36"/>
  <c r="J935" i="36"/>
  <c r="I935" i="36"/>
  <c r="J934" i="36"/>
  <c r="K934" i="36" s="1"/>
  <c r="I934" i="36"/>
  <c r="J933" i="36"/>
  <c r="K933" i="36" s="1"/>
  <c r="I933" i="36"/>
  <c r="K932" i="36"/>
  <c r="J932" i="36"/>
  <c r="I932" i="36"/>
  <c r="K931" i="36"/>
  <c r="J931" i="36"/>
  <c r="I931" i="36"/>
  <c r="J930" i="36"/>
  <c r="K930" i="36" s="1"/>
  <c r="I930" i="36"/>
  <c r="J929" i="36"/>
  <c r="K929" i="36" s="1"/>
  <c r="I929" i="36"/>
  <c r="K928" i="36"/>
  <c r="J928" i="36"/>
  <c r="I928" i="36"/>
  <c r="K927" i="36"/>
  <c r="J927" i="36"/>
  <c r="I927" i="36"/>
  <c r="J926" i="36"/>
  <c r="K926" i="36" s="1"/>
  <c r="I926" i="36"/>
  <c r="J925" i="36"/>
  <c r="K925" i="36" s="1"/>
  <c r="I925" i="36"/>
  <c r="K924" i="36"/>
  <c r="J924" i="36"/>
  <c r="I924" i="36"/>
  <c r="K923" i="36"/>
  <c r="J923" i="36"/>
  <c r="I923" i="36"/>
  <c r="J922" i="36"/>
  <c r="K922" i="36" s="1"/>
  <c r="I922" i="36"/>
  <c r="J921" i="36"/>
  <c r="K921" i="36" s="1"/>
  <c r="I921" i="36"/>
  <c r="K920" i="36"/>
  <c r="J920" i="36"/>
  <c r="I920" i="36"/>
  <c r="K919" i="36"/>
  <c r="J919" i="36"/>
  <c r="I919" i="36"/>
  <c r="J918" i="36"/>
  <c r="K918" i="36" s="1"/>
  <c r="I918" i="36"/>
  <c r="J917" i="36"/>
  <c r="K917" i="36" s="1"/>
  <c r="I917" i="36"/>
  <c r="K916" i="36"/>
  <c r="J916" i="36"/>
  <c r="I916" i="36"/>
  <c r="K915" i="36"/>
  <c r="J915" i="36"/>
  <c r="I915" i="36"/>
  <c r="J914" i="36"/>
  <c r="K914" i="36" s="1"/>
  <c r="I914" i="36"/>
  <c r="J913" i="36"/>
  <c r="K913" i="36" s="1"/>
  <c r="I913" i="36"/>
  <c r="K912" i="36"/>
  <c r="J912" i="36"/>
  <c r="I912" i="36"/>
  <c r="K911" i="36"/>
  <c r="J911" i="36"/>
  <c r="I911" i="36"/>
  <c r="J910" i="36"/>
  <c r="K910" i="36" s="1"/>
  <c r="I910" i="36"/>
  <c r="J909" i="36"/>
  <c r="K909" i="36" s="1"/>
  <c r="I909" i="36"/>
  <c r="K908" i="36"/>
  <c r="J908" i="36"/>
  <c r="I908" i="36"/>
  <c r="K907" i="36"/>
  <c r="J907" i="36"/>
  <c r="I907" i="36"/>
  <c r="J906" i="36"/>
  <c r="K906" i="36" s="1"/>
  <c r="I906" i="36"/>
  <c r="J905" i="36"/>
  <c r="K905" i="36" s="1"/>
  <c r="I905" i="36"/>
  <c r="K904" i="36"/>
  <c r="J904" i="36"/>
  <c r="I904" i="36"/>
  <c r="K903" i="36"/>
  <c r="J903" i="36"/>
  <c r="I903" i="36"/>
  <c r="J902" i="36"/>
  <c r="K902" i="36" s="1"/>
  <c r="I902" i="36"/>
  <c r="J901" i="36"/>
  <c r="K901" i="36" s="1"/>
  <c r="I901" i="36"/>
  <c r="K900" i="36"/>
  <c r="J900" i="36"/>
  <c r="I900" i="36"/>
  <c r="K899" i="36"/>
  <c r="J899" i="36"/>
  <c r="I899" i="36"/>
  <c r="J898" i="36"/>
  <c r="K898" i="36" s="1"/>
  <c r="I898" i="36"/>
  <c r="J897" i="36"/>
  <c r="K897" i="36" s="1"/>
  <c r="I897" i="36"/>
  <c r="K896" i="36"/>
  <c r="J896" i="36"/>
  <c r="I896" i="36"/>
  <c r="K895" i="36"/>
  <c r="J895" i="36"/>
  <c r="I895" i="36"/>
  <c r="J894" i="36"/>
  <c r="K894" i="36" s="1"/>
  <c r="I894" i="36"/>
  <c r="J893" i="36"/>
  <c r="K893" i="36" s="1"/>
  <c r="I893" i="36"/>
  <c r="K892" i="36"/>
  <c r="J892" i="36"/>
  <c r="I892" i="36"/>
  <c r="K891" i="36"/>
  <c r="J891" i="36"/>
  <c r="I891" i="36"/>
  <c r="J890" i="36"/>
  <c r="K890" i="36" s="1"/>
  <c r="I890" i="36"/>
  <c r="J889" i="36"/>
  <c r="K889" i="36" s="1"/>
  <c r="I889" i="36"/>
  <c r="K888" i="36"/>
  <c r="J888" i="36"/>
  <c r="I888" i="36"/>
  <c r="K887" i="36"/>
  <c r="J887" i="36"/>
  <c r="I887" i="36"/>
  <c r="J886" i="36"/>
  <c r="K886" i="36" s="1"/>
  <c r="I886" i="36"/>
  <c r="J885" i="36"/>
  <c r="K885" i="36" s="1"/>
  <c r="I885" i="36"/>
  <c r="K884" i="36"/>
  <c r="J884" i="36"/>
  <c r="I884" i="36"/>
  <c r="K883" i="36"/>
  <c r="J883" i="36"/>
  <c r="I883" i="36"/>
  <c r="J882" i="36"/>
  <c r="K882" i="36" s="1"/>
  <c r="I882" i="36"/>
  <c r="J881" i="36"/>
  <c r="K881" i="36" s="1"/>
  <c r="I881" i="36"/>
  <c r="K880" i="36"/>
  <c r="J880" i="36"/>
  <c r="I880" i="36"/>
  <c r="K879" i="36"/>
  <c r="J879" i="36"/>
  <c r="I879" i="36"/>
  <c r="J878" i="36"/>
  <c r="K878" i="36" s="1"/>
  <c r="I878" i="36"/>
  <c r="J877" i="36"/>
  <c r="K877" i="36" s="1"/>
  <c r="I877" i="36"/>
  <c r="K876" i="36"/>
  <c r="J876" i="36"/>
  <c r="I876" i="36"/>
  <c r="K875" i="36"/>
  <c r="J875" i="36"/>
  <c r="I875" i="36"/>
  <c r="J874" i="36"/>
  <c r="K874" i="36" s="1"/>
  <c r="I874" i="36"/>
  <c r="J873" i="36"/>
  <c r="K873" i="36" s="1"/>
  <c r="I873" i="36"/>
  <c r="K872" i="36"/>
  <c r="J872" i="36"/>
  <c r="I872" i="36"/>
  <c r="K871" i="36"/>
  <c r="J871" i="36"/>
  <c r="I871" i="36"/>
  <c r="J870" i="36"/>
  <c r="K870" i="36" s="1"/>
  <c r="I870" i="36"/>
  <c r="J869" i="36"/>
  <c r="K869" i="36" s="1"/>
  <c r="I869" i="36"/>
  <c r="K868" i="36"/>
  <c r="J868" i="36"/>
  <c r="I868" i="36"/>
  <c r="K867" i="36"/>
  <c r="J867" i="36"/>
  <c r="I867" i="36"/>
  <c r="J866" i="36"/>
  <c r="K866" i="36" s="1"/>
  <c r="I866" i="36"/>
  <c r="J865" i="36"/>
  <c r="K865" i="36" s="1"/>
  <c r="I865" i="36"/>
  <c r="K864" i="36"/>
  <c r="J864" i="36"/>
  <c r="I864" i="36"/>
  <c r="K863" i="36"/>
  <c r="J863" i="36"/>
  <c r="I863" i="36"/>
  <c r="J862" i="36"/>
  <c r="K862" i="36" s="1"/>
  <c r="I862" i="36"/>
  <c r="J861" i="36"/>
  <c r="K861" i="36" s="1"/>
  <c r="I861" i="36"/>
  <c r="K860" i="36"/>
  <c r="J860" i="36"/>
  <c r="I860" i="36"/>
  <c r="K859" i="36"/>
  <c r="J859" i="36"/>
  <c r="I859" i="36"/>
  <c r="J858" i="36"/>
  <c r="K858" i="36" s="1"/>
  <c r="I858" i="36"/>
  <c r="J857" i="36"/>
  <c r="K857" i="36" s="1"/>
  <c r="I857" i="36"/>
  <c r="K856" i="36"/>
  <c r="J856" i="36"/>
  <c r="I856" i="36"/>
  <c r="K855" i="36"/>
  <c r="J855" i="36"/>
  <c r="I855" i="36"/>
  <c r="J854" i="36"/>
  <c r="K854" i="36" s="1"/>
  <c r="I854" i="36"/>
  <c r="J853" i="36"/>
  <c r="K853" i="36" s="1"/>
  <c r="I853" i="36"/>
  <c r="K852" i="36"/>
  <c r="J852" i="36"/>
  <c r="I852" i="36"/>
  <c r="K851" i="36"/>
  <c r="J851" i="36"/>
  <c r="I851" i="36"/>
  <c r="J850" i="36"/>
  <c r="K850" i="36" s="1"/>
  <c r="I850" i="36"/>
  <c r="J849" i="36"/>
  <c r="K849" i="36" s="1"/>
  <c r="I849" i="36"/>
  <c r="K848" i="36"/>
  <c r="J848" i="36"/>
  <c r="I848" i="36"/>
  <c r="K847" i="36"/>
  <c r="J847" i="36"/>
  <c r="I847" i="36"/>
  <c r="J846" i="36"/>
  <c r="K846" i="36" s="1"/>
  <c r="I846" i="36"/>
  <c r="J845" i="36"/>
  <c r="K845" i="36" s="1"/>
  <c r="I845" i="36"/>
  <c r="K844" i="36"/>
  <c r="J844" i="36"/>
  <c r="I844" i="36"/>
  <c r="K843" i="36"/>
  <c r="J843" i="36"/>
  <c r="I843" i="36"/>
  <c r="J842" i="36"/>
  <c r="K842" i="36" s="1"/>
  <c r="I842" i="36"/>
  <c r="J841" i="36"/>
  <c r="K841" i="36" s="1"/>
  <c r="I841" i="36"/>
  <c r="K840" i="36"/>
  <c r="J840" i="36"/>
  <c r="I840" i="36"/>
  <c r="K839" i="36"/>
  <c r="J839" i="36"/>
  <c r="I839" i="36"/>
  <c r="J838" i="36"/>
  <c r="K838" i="36" s="1"/>
  <c r="I838" i="36"/>
  <c r="J837" i="36"/>
  <c r="K837" i="36" s="1"/>
  <c r="I837" i="36"/>
  <c r="K836" i="36"/>
  <c r="J836" i="36"/>
  <c r="I836" i="36"/>
  <c r="K835" i="36"/>
  <c r="J835" i="36"/>
  <c r="I835" i="36"/>
  <c r="J834" i="36"/>
  <c r="K834" i="36" s="1"/>
  <c r="I834" i="36"/>
  <c r="J833" i="36"/>
  <c r="K833" i="36" s="1"/>
  <c r="I833" i="36"/>
  <c r="K832" i="36"/>
  <c r="J832" i="36"/>
  <c r="I832" i="36"/>
  <c r="K831" i="36"/>
  <c r="J831" i="36"/>
  <c r="I831" i="36"/>
  <c r="J830" i="36"/>
  <c r="K830" i="36" s="1"/>
  <c r="I830" i="36"/>
  <c r="J829" i="36"/>
  <c r="K829" i="36" s="1"/>
  <c r="I829" i="36"/>
  <c r="K828" i="36"/>
  <c r="J828" i="36"/>
  <c r="I828" i="36"/>
  <c r="K827" i="36"/>
  <c r="J827" i="36"/>
  <c r="I827" i="36"/>
  <c r="J826" i="36"/>
  <c r="K826" i="36" s="1"/>
  <c r="I826" i="36"/>
  <c r="J825" i="36"/>
  <c r="K825" i="36" s="1"/>
  <c r="I825" i="36"/>
  <c r="K824" i="36"/>
  <c r="J824" i="36"/>
  <c r="I824" i="36"/>
  <c r="K823" i="36"/>
  <c r="J823" i="36"/>
  <c r="I823" i="36"/>
  <c r="J822" i="36"/>
  <c r="K822" i="36" s="1"/>
  <c r="I822" i="36"/>
  <c r="J821" i="36"/>
  <c r="K821" i="36" s="1"/>
  <c r="I821" i="36"/>
  <c r="K820" i="36"/>
  <c r="J820" i="36"/>
  <c r="I820" i="36"/>
  <c r="J819" i="36"/>
  <c r="K819" i="36" s="1"/>
  <c r="I819" i="36"/>
  <c r="J818" i="36"/>
  <c r="K818" i="36" s="1"/>
  <c r="I818" i="36"/>
  <c r="J817" i="36"/>
  <c r="K817" i="36" s="1"/>
  <c r="I817" i="36"/>
  <c r="K816" i="36"/>
  <c r="J816" i="36"/>
  <c r="I816" i="36"/>
  <c r="K815" i="36"/>
  <c r="J815" i="36"/>
  <c r="I815" i="36"/>
  <c r="J814" i="36"/>
  <c r="K814" i="36" s="1"/>
  <c r="I814" i="36"/>
  <c r="J813" i="36"/>
  <c r="K813" i="36" s="1"/>
  <c r="I813" i="36"/>
  <c r="K812" i="36"/>
  <c r="J812" i="36"/>
  <c r="I812" i="36"/>
  <c r="J811" i="36"/>
  <c r="K811" i="36" s="1"/>
  <c r="I811" i="36"/>
  <c r="J810" i="36"/>
  <c r="K810" i="36" s="1"/>
  <c r="I810" i="36"/>
  <c r="J809" i="36"/>
  <c r="K809" i="36" s="1"/>
  <c r="I809" i="36"/>
  <c r="J808" i="36"/>
  <c r="K808" i="36" s="1"/>
  <c r="I808" i="36"/>
  <c r="K807" i="36"/>
  <c r="J807" i="36"/>
  <c r="I807" i="36"/>
  <c r="J806" i="36"/>
  <c r="K806" i="36" s="1"/>
  <c r="I806" i="36"/>
  <c r="J805" i="36"/>
  <c r="K805" i="36" s="1"/>
  <c r="I805" i="36"/>
  <c r="K804" i="36"/>
  <c r="J804" i="36"/>
  <c r="I804" i="36"/>
  <c r="J803" i="36"/>
  <c r="K803" i="36" s="1"/>
  <c r="I803" i="36"/>
  <c r="J802" i="36"/>
  <c r="K802" i="36" s="1"/>
  <c r="I802" i="36"/>
  <c r="J801" i="36"/>
  <c r="K801" i="36" s="1"/>
  <c r="I801" i="36"/>
  <c r="J800" i="36"/>
  <c r="K800" i="36" s="1"/>
  <c r="I800" i="36"/>
  <c r="K799" i="36"/>
  <c r="J799" i="36"/>
  <c r="I799" i="36"/>
  <c r="J798" i="36"/>
  <c r="K798" i="36" s="1"/>
  <c r="I798" i="36"/>
  <c r="J797" i="36"/>
  <c r="K797" i="36" s="1"/>
  <c r="I797" i="36"/>
  <c r="J796" i="36"/>
  <c r="K796" i="36" s="1"/>
  <c r="I796" i="36"/>
  <c r="J795" i="36"/>
  <c r="K795" i="36" s="1"/>
  <c r="I795" i="36"/>
  <c r="J794" i="36"/>
  <c r="K794" i="36" s="1"/>
  <c r="I794" i="36"/>
  <c r="J793" i="36"/>
  <c r="K793" i="36" s="1"/>
  <c r="I793" i="36"/>
  <c r="J792" i="36"/>
  <c r="K792" i="36" s="1"/>
  <c r="I792" i="36"/>
  <c r="K791" i="36"/>
  <c r="J791" i="36"/>
  <c r="I791" i="36"/>
  <c r="J790" i="36"/>
  <c r="K790" i="36" s="1"/>
  <c r="I790" i="36"/>
  <c r="J789" i="36"/>
  <c r="K789" i="36" s="1"/>
  <c r="I789" i="36"/>
  <c r="J788" i="36"/>
  <c r="K788" i="36" s="1"/>
  <c r="I788" i="36"/>
  <c r="J787" i="36"/>
  <c r="K787" i="36" s="1"/>
  <c r="I787" i="36"/>
  <c r="J786" i="36"/>
  <c r="K786" i="36" s="1"/>
  <c r="I786" i="36"/>
  <c r="J785" i="36"/>
  <c r="K785" i="36" s="1"/>
  <c r="I785" i="36"/>
  <c r="J784" i="36"/>
  <c r="K784" i="36" s="1"/>
  <c r="I784" i="36"/>
  <c r="K783" i="36"/>
  <c r="J783" i="36"/>
  <c r="I783" i="36"/>
  <c r="J782" i="36"/>
  <c r="K782" i="36" s="1"/>
  <c r="I782" i="36"/>
  <c r="J781" i="36"/>
  <c r="K781" i="36" s="1"/>
  <c r="I781" i="36"/>
  <c r="J780" i="36"/>
  <c r="K780" i="36" s="1"/>
  <c r="I780" i="36"/>
  <c r="J779" i="36"/>
  <c r="K779" i="36" s="1"/>
  <c r="I779" i="36"/>
  <c r="J778" i="36"/>
  <c r="K778" i="36" s="1"/>
  <c r="I778" i="36"/>
  <c r="J777" i="36"/>
  <c r="K777" i="36" s="1"/>
  <c r="I777" i="36"/>
  <c r="J776" i="36"/>
  <c r="K776" i="36" s="1"/>
  <c r="I776" i="36"/>
  <c r="J775" i="36"/>
  <c r="K775" i="36" s="1"/>
  <c r="I775" i="36"/>
  <c r="K774" i="36"/>
  <c r="J774" i="36"/>
  <c r="I774" i="36"/>
  <c r="J773" i="36"/>
  <c r="K773" i="36" s="1"/>
  <c r="I773" i="36"/>
  <c r="J772" i="36"/>
  <c r="K772" i="36" s="1"/>
  <c r="I772" i="36"/>
  <c r="J771" i="36"/>
  <c r="K771" i="36" s="1"/>
  <c r="I771" i="36"/>
  <c r="J770" i="36"/>
  <c r="K770" i="36" s="1"/>
  <c r="I770" i="36"/>
  <c r="J769" i="36"/>
  <c r="K769" i="36" s="1"/>
  <c r="I769" i="36"/>
  <c r="J768" i="36"/>
  <c r="K768" i="36" s="1"/>
  <c r="I768" i="36"/>
  <c r="K767" i="36"/>
  <c r="J767" i="36"/>
  <c r="I767" i="36"/>
  <c r="K766" i="36"/>
  <c r="J766" i="36"/>
  <c r="I766" i="36"/>
  <c r="J765" i="36"/>
  <c r="K765" i="36" s="1"/>
  <c r="I765" i="36"/>
  <c r="K764" i="36"/>
  <c r="J764" i="36"/>
  <c r="I764" i="36"/>
  <c r="J763" i="36"/>
  <c r="K763" i="36" s="1"/>
  <c r="I763" i="36"/>
  <c r="J762" i="36"/>
  <c r="K762" i="36" s="1"/>
  <c r="I762" i="36"/>
  <c r="J761" i="36"/>
  <c r="K761" i="36" s="1"/>
  <c r="I761" i="36"/>
  <c r="K760" i="36"/>
  <c r="J760" i="36"/>
  <c r="I760" i="36"/>
  <c r="J759" i="36"/>
  <c r="K759" i="36" s="1"/>
  <c r="I759" i="36"/>
  <c r="J758" i="36"/>
  <c r="K758" i="36" s="1"/>
  <c r="I758" i="36"/>
  <c r="J757" i="36"/>
  <c r="K757" i="36" s="1"/>
  <c r="I757" i="36"/>
  <c r="K756" i="36"/>
  <c r="J756" i="36"/>
  <c r="I756" i="36"/>
  <c r="J755" i="36"/>
  <c r="K755" i="36" s="1"/>
  <c r="I755" i="36"/>
  <c r="J754" i="36"/>
  <c r="K754" i="36" s="1"/>
  <c r="I754" i="36"/>
  <c r="J753" i="36"/>
  <c r="K753" i="36" s="1"/>
  <c r="I753" i="36"/>
  <c r="K752" i="36"/>
  <c r="J752" i="36"/>
  <c r="I752" i="36"/>
  <c r="J751" i="36"/>
  <c r="K751" i="36" s="1"/>
  <c r="I751" i="36"/>
  <c r="J750" i="36"/>
  <c r="K750" i="36" s="1"/>
  <c r="I750" i="36"/>
  <c r="J749" i="36"/>
  <c r="K749" i="36" s="1"/>
  <c r="I749" i="36"/>
  <c r="K748" i="36"/>
  <c r="J748" i="36"/>
  <c r="I748" i="36"/>
  <c r="J747" i="36"/>
  <c r="K747" i="36" s="1"/>
  <c r="I747" i="36"/>
  <c r="J746" i="36"/>
  <c r="K746" i="36" s="1"/>
  <c r="I746" i="36"/>
  <c r="J745" i="36"/>
  <c r="K745" i="36" s="1"/>
  <c r="I745" i="36"/>
  <c r="K744" i="36"/>
  <c r="J744" i="36"/>
  <c r="I744" i="36"/>
  <c r="J743" i="36"/>
  <c r="K743" i="36" s="1"/>
  <c r="I743" i="36"/>
  <c r="J742" i="36"/>
  <c r="K742" i="36" s="1"/>
  <c r="I742" i="36"/>
  <c r="J741" i="36"/>
  <c r="K741" i="36" s="1"/>
  <c r="I741" i="36"/>
  <c r="K740" i="36"/>
  <c r="J740" i="36"/>
  <c r="I740" i="36"/>
  <c r="J739" i="36"/>
  <c r="K739" i="36" s="1"/>
  <c r="I739" i="36"/>
  <c r="J738" i="36"/>
  <c r="K738" i="36" s="1"/>
  <c r="I738" i="36"/>
  <c r="J737" i="36"/>
  <c r="K737" i="36" s="1"/>
  <c r="I737" i="36"/>
  <c r="K736" i="36"/>
  <c r="J736" i="36"/>
  <c r="I736" i="36"/>
  <c r="J735" i="36"/>
  <c r="K735" i="36" s="1"/>
  <c r="I735" i="36"/>
  <c r="J734" i="36"/>
  <c r="K734" i="36" s="1"/>
  <c r="I734" i="36"/>
  <c r="J733" i="36"/>
  <c r="K733" i="36" s="1"/>
  <c r="I733" i="36"/>
  <c r="K732" i="36"/>
  <c r="J732" i="36"/>
  <c r="I732" i="36"/>
  <c r="J731" i="36"/>
  <c r="K731" i="36" s="1"/>
  <c r="I731" i="36"/>
  <c r="J730" i="36"/>
  <c r="K730" i="36" s="1"/>
  <c r="I730" i="36"/>
  <c r="J729" i="36"/>
  <c r="K729" i="36" s="1"/>
  <c r="I729" i="36"/>
  <c r="K728" i="36"/>
  <c r="J728" i="36"/>
  <c r="I728" i="36"/>
  <c r="J727" i="36"/>
  <c r="K727" i="36" s="1"/>
  <c r="I727" i="36"/>
  <c r="J726" i="36"/>
  <c r="K726" i="36" s="1"/>
  <c r="I726" i="36"/>
  <c r="J725" i="36"/>
  <c r="K725" i="36" s="1"/>
  <c r="I725" i="36"/>
  <c r="K724" i="36"/>
  <c r="J724" i="36"/>
  <c r="I724" i="36"/>
  <c r="J723" i="36"/>
  <c r="K723" i="36" s="1"/>
  <c r="I723" i="36"/>
  <c r="J722" i="36"/>
  <c r="K722" i="36" s="1"/>
  <c r="I722" i="36"/>
  <c r="J721" i="36"/>
  <c r="K721" i="36" s="1"/>
  <c r="I721" i="36"/>
  <c r="J720" i="36"/>
  <c r="K720" i="36" s="1"/>
  <c r="I720" i="36"/>
  <c r="J719" i="36"/>
  <c r="K719" i="36" s="1"/>
  <c r="I719" i="36"/>
  <c r="J718" i="36"/>
  <c r="K718" i="36" s="1"/>
  <c r="I718" i="36"/>
  <c r="J717" i="36"/>
  <c r="K717" i="36" s="1"/>
  <c r="I717" i="36"/>
  <c r="J716" i="36"/>
  <c r="K716" i="36" s="1"/>
  <c r="I716" i="36"/>
  <c r="J715" i="36"/>
  <c r="K715" i="36" s="1"/>
  <c r="I715" i="36"/>
  <c r="J714" i="36"/>
  <c r="K714" i="36" s="1"/>
  <c r="I714" i="36"/>
  <c r="J713" i="36"/>
  <c r="K713" i="36" s="1"/>
  <c r="I713" i="36"/>
  <c r="J712" i="36"/>
  <c r="K712" i="36" s="1"/>
  <c r="I712" i="36"/>
  <c r="J711" i="36"/>
  <c r="K711" i="36" s="1"/>
  <c r="I711" i="36"/>
  <c r="J710" i="36"/>
  <c r="K710" i="36" s="1"/>
  <c r="I710" i="36"/>
  <c r="J709" i="36"/>
  <c r="K709" i="36" s="1"/>
  <c r="I709" i="36"/>
  <c r="J708" i="36"/>
  <c r="K708" i="36" s="1"/>
  <c r="I708" i="36"/>
  <c r="J707" i="36"/>
  <c r="K707" i="36" s="1"/>
  <c r="I707" i="36"/>
  <c r="J706" i="36"/>
  <c r="K706" i="36" s="1"/>
  <c r="I706" i="36"/>
  <c r="J705" i="36"/>
  <c r="K705" i="36" s="1"/>
  <c r="I705" i="36"/>
  <c r="J704" i="36"/>
  <c r="K704" i="36" s="1"/>
  <c r="I704" i="36"/>
  <c r="J703" i="36"/>
  <c r="K703" i="36" s="1"/>
  <c r="I703" i="36"/>
  <c r="J702" i="36"/>
  <c r="K702" i="36" s="1"/>
  <c r="I702" i="36"/>
  <c r="J701" i="36"/>
  <c r="K701" i="36" s="1"/>
  <c r="I701" i="36"/>
  <c r="J700" i="36"/>
  <c r="K700" i="36" s="1"/>
  <c r="I700" i="36"/>
  <c r="J699" i="36"/>
  <c r="K699" i="36" s="1"/>
  <c r="I699" i="36"/>
  <c r="J698" i="36"/>
  <c r="K698" i="36" s="1"/>
  <c r="I698" i="36"/>
  <c r="J697" i="36"/>
  <c r="K697" i="36" s="1"/>
  <c r="I697" i="36"/>
  <c r="J696" i="36"/>
  <c r="K696" i="36" s="1"/>
  <c r="I696" i="36"/>
  <c r="J695" i="36"/>
  <c r="K695" i="36" s="1"/>
  <c r="I695" i="36"/>
  <c r="J694" i="36"/>
  <c r="K694" i="36" s="1"/>
  <c r="I694" i="36"/>
  <c r="J693" i="36"/>
  <c r="K693" i="36" s="1"/>
  <c r="I693" i="36"/>
  <c r="J692" i="36"/>
  <c r="K692" i="36" s="1"/>
  <c r="I692" i="36"/>
  <c r="J691" i="36"/>
  <c r="K691" i="36" s="1"/>
  <c r="I691" i="36"/>
  <c r="J690" i="36"/>
  <c r="K690" i="36" s="1"/>
  <c r="I690" i="36"/>
  <c r="J689" i="36"/>
  <c r="K689" i="36" s="1"/>
  <c r="I689" i="36"/>
  <c r="J688" i="36"/>
  <c r="K688" i="36" s="1"/>
  <c r="I688" i="36"/>
  <c r="J687" i="36"/>
  <c r="K687" i="36" s="1"/>
  <c r="I687" i="36"/>
  <c r="J686" i="36"/>
  <c r="K686" i="36" s="1"/>
  <c r="I686" i="36"/>
  <c r="J685" i="36"/>
  <c r="K685" i="36" s="1"/>
  <c r="I685" i="36"/>
  <c r="J684" i="36"/>
  <c r="K684" i="36" s="1"/>
  <c r="I684" i="36"/>
  <c r="J683" i="36"/>
  <c r="K683" i="36" s="1"/>
  <c r="I683" i="36"/>
  <c r="J682" i="36"/>
  <c r="K682" i="36" s="1"/>
  <c r="I682" i="36"/>
  <c r="J681" i="36"/>
  <c r="K681" i="36" s="1"/>
  <c r="I681" i="36"/>
  <c r="J680" i="36"/>
  <c r="K680" i="36" s="1"/>
  <c r="I680" i="36"/>
  <c r="J679" i="36"/>
  <c r="K679" i="36" s="1"/>
  <c r="I679" i="36"/>
  <c r="J678" i="36"/>
  <c r="K678" i="36" s="1"/>
  <c r="I678" i="36"/>
  <c r="J677" i="36"/>
  <c r="K677" i="36" s="1"/>
  <c r="I677" i="36"/>
  <c r="J676" i="36"/>
  <c r="K676" i="36" s="1"/>
  <c r="I676" i="36"/>
  <c r="J675" i="36"/>
  <c r="K675" i="36" s="1"/>
  <c r="I675" i="36"/>
  <c r="J674" i="36"/>
  <c r="K674" i="36" s="1"/>
  <c r="I674" i="36"/>
  <c r="J673" i="36"/>
  <c r="K673" i="36" s="1"/>
  <c r="I673" i="36"/>
  <c r="J672" i="36"/>
  <c r="K672" i="36" s="1"/>
  <c r="I672" i="36"/>
  <c r="J671" i="36"/>
  <c r="K671" i="36" s="1"/>
  <c r="I671" i="36"/>
  <c r="J670" i="36"/>
  <c r="K670" i="36" s="1"/>
  <c r="I670" i="36"/>
  <c r="J669" i="36"/>
  <c r="K669" i="36" s="1"/>
  <c r="I669" i="36"/>
  <c r="J668" i="36"/>
  <c r="K668" i="36" s="1"/>
  <c r="I668" i="36"/>
  <c r="J667" i="36"/>
  <c r="K667" i="36" s="1"/>
  <c r="I667" i="36"/>
  <c r="J666" i="36"/>
  <c r="K666" i="36" s="1"/>
  <c r="I666" i="36"/>
  <c r="J665" i="36"/>
  <c r="K665" i="36" s="1"/>
  <c r="I665" i="36"/>
  <c r="J664" i="36"/>
  <c r="K664" i="36" s="1"/>
  <c r="I664" i="36"/>
  <c r="J663" i="36"/>
  <c r="K663" i="36" s="1"/>
  <c r="I663" i="36"/>
  <c r="J662" i="36"/>
  <c r="K662" i="36" s="1"/>
  <c r="I662" i="36"/>
  <c r="J661" i="36"/>
  <c r="K661" i="36" s="1"/>
  <c r="I661" i="36"/>
  <c r="J660" i="36"/>
  <c r="K660" i="36" s="1"/>
  <c r="I660" i="36"/>
  <c r="J659" i="36"/>
  <c r="K659" i="36" s="1"/>
  <c r="I659" i="36"/>
  <c r="J658" i="36"/>
  <c r="K658" i="36" s="1"/>
  <c r="I658" i="36"/>
  <c r="J657" i="36"/>
  <c r="K657" i="36" s="1"/>
  <c r="I657" i="36"/>
  <c r="J656" i="36"/>
  <c r="K656" i="36" s="1"/>
  <c r="I656" i="36"/>
  <c r="J655" i="36"/>
  <c r="K655" i="36" s="1"/>
  <c r="I655" i="36"/>
  <c r="J654" i="36"/>
  <c r="K654" i="36" s="1"/>
  <c r="I654" i="36"/>
  <c r="J653" i="36"/>
  <c r="K653" i="36" s="1"/>
  <c r="I653" i="36"/>
  <c r="J652" i="36"/>
  <c r="K652" i="36" s="1"/>
  <c r="I652" i="36"/>
  <c r="J651" i="36"/>
  <c r="K651" i="36" s="1"/>
  <c r="I651" i="36"/>
  <c r="J650" i="36"/>
  <c r="K650" i="36" s="1"/>
  <c r="I650" i="36"/>
  <c r="J649" i="36"/>
  <c r="K649" i="36" s="1"/>
  <c r="I649" i="36"/>
  <c r="J648" i="36"/>
  <c r="K648" i="36" s="1"/>
  <c r="I648" i="36"/>
  <c r="J647" i="36"/>
  <c r="K647" i="36" s="1"/>
  <c r="I647" i="36"/>
  <c r="J646" i="36"/>
  <c r="K646" i="36" s="1"/>
  <c r="I646" i="36"/>
  <c r="J645" i="36"/>
  <c r="K645" i="36" s="1"/>
  <c r="I645" i="36"/>
  <c r="J644" i="36"/>
  <c r="K644" i="36" s="1"/>
  <c r="I644" i="36"/>
  <c r="J643" i="36"/>
  <c r="K643" i="36" s="1"/>
  <c r="I643" i="36"/>
  <c r="J642" i="36"/>
  <c r="K642" i="36" s="1"/>
  <c r="I642" i="36"/>
  <c r="J641" i="36"/>
  <c r="K641" i="36" s="1"/>
  <c r="I641" i="36"/>
  <c r="J640" i="36"/>
  <c r="K640" i="36" s="1"/>
  <c r="I640" i="36"/>
  <c r="J639" i="36"/>
  <c r="K639" i="36" s="1"/>
  <c r="I639" i="36"/>
  <c r="J638" i="36"/>
  <c r="K638" i="36" s="1"/>
  <c r="I638" i="36"/>
  <c r="J637" i="36"/>
  <c r="K637" i="36" s="1"/>
  <c r="I637" i="36"/>
  <c r="J636" i="36"/>
  <c r="K636" i="36" s="1"/>
  <c r="I636" i="36"/>
  <c r="J635" i="36"/>
  <c r="K635" i="36" s="1"/>
  <c r="I635" i="36"/>
  <c r="J634" i="36"/>
  <c r="K634" i="36" s="1"/>
  <c r="I634" i="36"/>
  <c r="J633" i="36"/>
  <c r="K633" i="36" s="1"/>
  <c r="I633" i="36"/>
  <c r="J632" i="36"/>
  <c r="K632" i="36" s="1"/>
  <c r="I632" i="36"/>
  <c r="J631" i="36"/>
  <c r="K631" i="36" s="1"/>
  <c r="I631" i="36"/>
  <c r="J630" i="36"/>
  <c r="K630" i="36" s="1"/>
  <c r="I630" i="36"/>
  <c r="J629" i="36"/>
  <c r="K629" i="36" s="1"/>
  <c r="I629" i="36"/>
  <c r="K628" i="36"/>
  <c r="J628" i="36"/>
  <c r="I628" i="36"/>
  <c r="J627" i="36"/>
  <c r="K627" i="36" s="1"/>
  <c r="I627" i="36"/>
  <c r="J626" i="36"/>
  <c r="K626" i="36" s="1"/>
  <c r="I626" i="36"/>
  <c r="J625" i="36"/>
  <c r="K625" i="36" s="1"/>
  <c r="I625" i="36"/>
  <c r="J624" i="36"/>
  <c r="K624" i="36" s="1"/>
  <c r="I624" i="36"/>
  <c r="K623" i="36"/>
  <c r="J623" i="36"/>
  <c r="I623" i="36"/>
  <c r="J622" i="36"/>
  <c r="K622" i="36" s="1"/>
  <c r="I622" i="36"/>
  <c r="J621" i="36"/>
  <c r="K621" i="36" s="1"/>
  <c r="I621" i="36"/>
  <c r="J620" i="36"/>
  <c r="K620" i="36" s="1"/>
  <c r="I620" i="36"/>
  <c r="K619" i="36"/>
  <c r="J619" i="36"/>
  <c r="I619" i="36"/>
  <c r="J618" i="36"/>
  <c r="K618" i="36" s="1"/>
  <c r="I618" i="36"/>
  <c r="J617" i="36"/>
  <c r="K617" i="36" s="1"/>
  <c r="I617" i="36"/>
  <c r="J616" i="36"/>
  <c r="K616" i="36" s="1"/>
  <c r="I616" i="36"/>
  <c r="K615" i="36"/>
  <c r="J615" i="36"/>
  <c r="I615" i="36"/>
  <c r="K614" i="36"/>
  <c r="J614" i="36"/>
  <c r="I614" i="36"/>
  <c r="K613" i="36"/>
  <c r="J613" i="36"/>
  <c r="I613" i="36"/>
  <c r="K612" i="36"/>
  <c r="J612" i="36"/>
  <c r="I612" i="36"/>
  <c r="K611" i="36"/>
  <c r="J611" i="36"/>
  <c r="I611" i="36"/>
  <c r="K610" i="36"/>
  <c r="J610" i="36"/>
  <c r="I610" i="36"/>
  <c r="K609" i="36"/>
  <c r="J609" i="36"/>
  <c r="I609" i="36"/>
  <c r="K608" i="36"/>
  <c r="J608" i="36"/>
  <c r="I608" i="36"/>
  <c r="K607" i="36"/>
  <c r="J607" i="36"/>
  <c r="I607" i="36"/>
  <c r="K606" i="36"/>
  <c r="J606" i="36"/>
  <c r="I606" i="36"/>
  <c r="K605" i="36"/>
  <c r="J605" i="36"/>
  <c r="I605" i="36"/>
  <c r="K604" i="36"/>
  <c r="J604" i="36"/>
  <c r="I604" i="36"/>
  <c r="K603" i="36"/>
  <c r="J603" i="36"/>
  <c r="I603" i="36"/>
  <c r="K602" i="36"/>
  <c r="J602" i="36"/>
  <c r="I602" i="36"/>
  <c r="K601" i="36"/>
  <c r="J601" i="36"/>
  <c r="I601" i="36"/>
  <c r="K600" i="36"/>
  <c r="J600" i="36"/>
  <c r="I600" i="36"/>
  <c r="K599" i="36"/>
  <c r="J599" i="36"/>
  <c r="I599" i="36"/>
  <c r="K598" i="36"/>
  <c r="J598" i="36"/>
  <c r="I598" i="36"/>
  <c r="K597" i="36"/>
  <c r="J597" i="36"/>
  <c r="I597" i="36"/>
  <c r="K596" i="36"/>
  <c r="J596" i="36"/>
  <c r="I596" i="36"/>
  <c r="K595" i="36"/>
  <c r="J595" i="36"/>
  <c r="I595" i="36"/>
  <c r="K594" i="36"/>
  <c r="J594" i="36"/>
  <c r="I594" i="36"/>
  <c r="K593" i="36"/>
  <c r="J593" i="36"/>
  <c r="I593" i="36"/>
  <c r="K592" i="36"/>
  <c r="J592" i="36"/>
  <c r="I592" i="36"/>
  <c r="K591" i="36"/>
  <c r="J591" i="36"/>
  <c r="I591" i="36"/>
  <c r="K590" i="36"/>
  <c r="J590" i="36"/>
  <c r="I590" i="36"/>
  <c r="K589" i="36"/>
  <c r="J589" i="36"/>
  <c r="I589" i="36"/>
  <c r="K588" i="36"/>
  <c r="J588" i="36"/>
  <c r="I588" i="36"/>
  <c r="K587" i="36"/>
  <c r="J587" i="36"/>
  <c r="I587" i="36"/>
  <c r="K586" i="36"/>
  <c r="J586" i="36"/>
  <c r="I586" i="36"/>
  <c r="K585" i="36"/>
  <c r="J585" i="36"/>
  <c r="I585" i="36"/>
  <c r="K584" i="36"/>
  <c r="J584" i="36"/>
  <c r="I584" i="36"/>
  <c r="K583" i="36"/>
  <c r="J583" i="36"/>
  <c r="I583" i="36"/>
  <c r="K582" i="36"/>
  <c r="J582" i="36"/>
  <c r="I582" i="36"/>
  <c r="K581" i="36"/>
  <c r="J581" i="36"/>
  <c r="I581" i="36"/>
  <c r="K580" i="36"/>
  <c r="J580" i="36"/>
  <c r="I580" i="36"/>
  <c r="K579" i="36"/>
  <c r="J579" i="36"/>
  <c r="I579" i="36"/>
  <c r="K578" i="36"/>
  <c r="J578" i="36"/>
  <c r="I578" i="36"/>
  <c r="K577" i="36"/>
  <c r="J577" i="36"/>
  <c r="I577" i="36"/>
  <c r="K576" i="36"/>
  <c r="J576" i="36"/>
  <c r="I576" i="36"/>
  <c r="K575" i="36"/>
  <c r="J575" i="36"/>
  <c r="I575" i="36"/>
  <c r="K574" i="36"/>
  <c r="J574" i="36"/>
  <c r="I574" i="36"/>
  <c r="K573" i="36"/>
  <c r="J573" i="36"/>
  <c r="I573" i="36"/>
  <c r="K572" i="36"/>
  <c r="J572" i="36"/>
  <c r="I572" i="36"/>
  <c r="K571" i="36"/>
  <c r="J571" i="36"/>
  <c r="I571" i="36"/>
  <c r="K570" i="36"/>
  <c r="J570" i="36"/>
  <c r="I570" i="36"/>
  <c r="K569" i="36"/>
  <c r="J569" i="36"/>
  <c r="I569" i="36"/>
  <c r="K568" i="36"/>
  <c r="J568" i="36"/>
  <c r="I568" i="36"/>
  <c r="K567" i="36"/>
  <c r="J567" i="36"/>
  <c r="I567" i="36"/>
  <c r="K566" i="36"/>
  <c r="J566" i="36"/>
  <c r="I566" i="36"/>
  <c r="K565" i="36"/>
  <c r="J565" i="36"/>
  <c r="I565" i="36"/>
  <c r="K564" i="36"/>
  <c r="J564" i="36"/>
  <c r="I564" i="36"/>
  <c r="K563" i="36"/>
  <c r="J563" i="36"/>
  <c r="I563" i="36"/>
  <c r="K562" i="36"/>
  <c r="J562" i="36"/>
  <c r="I562" i="36"/>
  <c r="K561" i="36"/>
  <c r="J561" i="36"/>
  <c r="I561" i="36"/>
  <c r="K560" i="36"/>
  <c r="J560" i="36"/>
  <c r="I560" i="36"/>
  <c r="K559" i="36"/>
  <c r="J559" i="36"/>
  <c r="I559" i="36"/>
  <c r="K558" i="36"/>
  <c r="J558" i="36"/>
  <c r="I558" i="36"/>
  <c r="K557" i="36"/>
  <c r="J557" i="36"/>
  <c r="I557" i="36"/>
  <c r="K556" i="36"/>
  <c r="J556" i="36"/>
  <c r="I556" i="36"/>
  <c r="K555" i="36"/>
  <c r="J555" i="36"/>
  <c r="I555" i="36"/>
  <c r="K554" i="36"/>
  <c r="J554" i="36"/>
  <c r="I554" i="36"/>
  <c r="K553" i="36"/>
  <c r="J553" i="36"/>
  <c r="I553" i="36"/>
  <c r="K552" i="36"/>
  <c r="J552" i="36"/>
  <c r="I552" i="36"/>
  <c r="K551" i="36"/>
  <c r="J551" i="36"/>
  <c r="I551" i="36"/>
  <c r="K550" i="36"/>
  <c r="J550" i="36"/>
  <c r="I550" i="36"/>
  <c r="K549" i="36"/>
  <c r="J549" i="36"/>
  <c r="I549" i="36"/>
  <c r="K548" i="36"/>
  <c r="J548" i="36"/>
  <c r="I548" i="36"/>
  <c r="K547" i="36"/>
  <c r="J547" i="36"/>
  <c r="I547" i="36"/>
  <c r="K546" i="36"/>
  <c r="J546" i="36"/>
  <c r="I546" i="36"/>
  <c r="K545" i="36"/>
  <c r="J545" i="36"/>
  <c r="I545" i="36"/>
  <c r="K544" i="36"/>
  <c r="J544" i="36"/>
  <c r="I544" i="36"/>
  <c r="K543" i="36"/>
  <c r="J543" i="36"/>
  <c r="I543" i="36"/>
  <c r="K542" i="36"/>
  <c r="J542" i="36"/>
  <c r="I542" i="36"/>
  <c r="K541" i="36"/>
  <c r="J541" i="36"/>
  <c r="I541" i="36"/>
  <c r="K540" i="36"/>
  <c r="J540" i="36"/>
  <c r="I540" i="36"/>
  <c r="K539" i="36"/>
  <c r="J539" i="36"/>
  <c r="I539" i="36"/>
  <c r="K538" i="36"/>
  <c r="J538" i="36"/>
  <c r="I538" i="36"/>
  <c r="K537" i="36"/>
  <c r="J537" i="36"/>
  <c r="I537" i="36"/>
  <c r="K536" i="36"/>
  <c r="J536" i="36"/>
  <c r="I536" i="36"/>
  <c r="K535" i="36"/>
  <c r="J535" i="36"/>
  <c r="I535" i="36"/>
  <c r="J534" i="36"/>
  <c r="K534" i="36" s="1"/>
  <c r="I534" i="36"/>
  <c r="K533" i="36"/>
  <c r="J533" i="36"/>
  <c r="I533" i="36"/>
  <c r="K532" i="36"/>
  <c r="J532" i="36"/>
  <c r="I532" i="36"/>
  <c r="K531" i="36"/>
  <c r="J531" i="36"/>
  <c r="I531" i="36"/>
  <c r="K530" i="36"/>
  <c r="J530" i="36"/>
  <c r="I530" i="36"/>
  <c r="K529" i="36"/>
  <c r="J529" i="36"/>
  <c r="I529" i="36"/>
  <c r="K528" i="36"/>
  <c r="J528" i="36"/>
  <c r="I528" i="36"/>
  <c r="K527" i="36"/>
  <c r="J527" i="36"/>
  <c r="I527" i="36"/>
  <c r="K526" i="36"/>
  <c r="J526" i="36"/>
  <c r="I526" i="36"/>
  <c r="K525" i="36"/>
  <c r="J525" i="36"/>
  <c r="I525" i="36"/>
  <c r="K524" i="36"/>
  <c r="J524" i="36"/>
  <c r="I524" i="36"/>
  <c r="K523" i="36"/>
  <c r="J523" i="36"/>
  <c r="I523" i="36"/>
  <c r="K522" i="36"/>
  <c r="J522" i="36"/>
  <c r="I522" i="36"/>
  <c r="K521" i="36"/>
  <c r="J521" i="36"/>
  <c r="I521" i="36"/>
  <c r="K520" i="36"/>
  <c r="J520" i="36"/>
  <c r="I520" i="36"/>
  <c r="K519" i="36"/>
  <c r="J519" i="36"/>
  <c r="I519" i="36"/>
  <c r="K518" i="36"/>
  <c r="J518" i="36"/>
  <c r="I518" i="36"/>
  <c r="K517" i="36"/>
  <c r="J517" i="36"/>
  <c r="I517" i="36"/>
  <c r="K516" i="36"/>
  <c r="J516" i="36"/>
  <c r="I516" i="36"/>
  <c r="K515" i="36"/>
  <c r="J515" i="36"/>
  <c r="I515" i="36"/>
  <c r="K514" i="36"/>
  <c r="J514" i="36"/>
  <c r="I514" i="36"/>
  <c r="K513" i="36"/>
  <c r="J513" i="36"/>
  <c r="I513" i="36"/>
  <c r="K512" i="36"/>
  <c r="J512" i="36"/>
  <c r="I512" i="36"/>
  <c r="K511" i="36"/>
  <c r="J511" i="36"/>
  <c r="I511" i="36"/>
  <c r="K510" i="36"/>
  <c r="J510" i="36"/>
  <c r="I510" i="36"/>
  <c r="K509" i="36"/>
  <c r="J509" i="36"/>
  <c r="I509" i="36"/>
  <c r="K508" i="36"/>
  <c r="J508" i="36"/>
  <c r="I508" i="36"/>
  <c r="K507" i="36"/>
  <c r="J507" i="36"/>
  <c r="I507" i="36"/>
  <c r="K506" i="36"/>
  <c r="J506" i="36"/>
  <c r="I506" i="36"/>
  <c r="K505" i="36"/>
  <c r="J505" i="36"/>
  <c r="I505" i="36"/>
  <c r="K504" i="36"/>
  <c r="J504" i="36"/>
  <c r="I504" i="36"/>
  <c r="K503" i="36"/>
  <c r="J503" i="36"/>
  <c r="I503" i="36"/>
  <c r="K502" i="36"/>
  <c r="J502" i="36"/>
  <c r="I502" i="36"/>
  <c r="K501" i="36"/>
  <c r="J501" i="36"/>
  <c r="I501" i="36"/>
  <c r="K500" i="36"/>
  <c r="J500" i="36"/>
  <c r="I500" i="36"/>
  <c r="K499" i="36"/>
  <c r="J499" i="36"/>
  <c r="I499" i="36"/>
  <c r="K498" i="36"/>
  <c r="J498" i="36"/>
  <c r="I498" i="36"/>
  <c r="K497" i="36"/>
  <c r="J497" i="36"/>
  <c r="I497" i="36"/>
  <c r="K496" i="36"/>
  <c r="J496" i="36"/>
  <c r="I496" i="36"/>
  <c r="K495" i="36"/>
  <c r="J495" i="36"/>
  <c r="I495" i="36"/>
  <c r="K494" i="36"/>
  <c r="J494" i="36"/>
  <c r="I494" i="36"/>
  <c r="K493" i="36"/>
  <c r="J493" i="36"/>
  <c r="I493" i="36"/>
  <c r="K492" i="36"/>
  <c r="J492" i="36"/>
  <c r="I492" i="36"/>
  <c r="K491" i="36"/>
  <c r="J491" i="36"/>
  <c r="I491" i="36"/>
  <c r="K490" i="36"/>
  <c r="J490" i="36"/>
  <c r="I490" i="36"/>
  <c r="K489" i="36"/>
  <c r="J489" i="36"/>
  <c r="I489" i="36"/>
  <c r="K488" i="36"/>
  <c r="J488" i="36"/>
  <c r="I488" i="36"/>
  <c r="K487" i="36"/>
  <c r="J487" i="36"/>
  <c r="I487" i="36"/>
  <c r="K486" i="36"/>
  <c r="J486" i="36"/>
  <c r="I486" i="36"/>
  <c r="K485" i="36"/>
  <c r="J485" i="36"/>
  <c r="I485" i="36"/>
  <c r="K484" i="36"/>
  <c r="J484" i="36"/>
  <c r="I484" i="36"/>
  <c r="K483" i="36"/>
  <c r="J483" i="36"/>
  <c r="I483" i="36"/>
  <c r="K482" i="36"/>
  <c r="J482" i="36"/>
  <c r="I482" i="36"/>
  <c r="K481" i="36"/>
  <c r="J481" i="36"/>
  <c r="I481" i="36"/>
  <c r="K480" i="36"/>
  <c r="J480" i="36"/>
  <c r="I480" i="36"/>
  <c r="K479" i="36"/>
  <c r="J479" i="36"/>
  <c r="I479" i="36"/>
  <c r="K478" i="36"/>
  <c r="J478" i="36"/>
  <c r="I478" i="36"/>
  <c r="K477" i="36"/>
  <c r="J477" i="36"/>
  <c r="I477" i="36"/>
  <c r="K476" i="36"/>
  <c r="J476" i="36"/>
  <c r="I476" i="36"/>
  <c r="K475" i="36"/>
  <c r="J475" i="36"/>
  <c r="I475" i="36"/>
  <c r="K474" i="36"/>
  <c r="J474" i="36"/>
  <c r="I474" i="36"/>
  <c r="K473" i="36"/>
  <c r="J473" i="36"/>
  <c r="I473" i="36"/>
  <c r="K472" i="36"/>
  <c r="J472" i="36"/>
  <c r="I472" i="36"/>
  <c r="K471" i="36"/>
  <c r="J471" i="36"/>
  <c r="I471" i="36"/>
  <c r="K470" i="36"/>
  <c r="J470" i="36"/>
  <c r="I470" i="36"/>
  <c r="K469" i="36"/>
  <c r="J469" i="36"/>
  <c r="I469" i="36"/>
  <c r="K468" i="36"/>
  <c r="J468" i="36"/>
  <c r="I468" i="36"/>
  <c r="K467" i="36"/>
  <c r="J467" i="36"/>
  <c r="I467" i="36"/>
  <c r="K466" i="36"/>
  <c r="J466" i="36"/>
  <c r="I466" i="36"/>
  <c r="K465" i="36"/>
  <c r="J465" i="36"/>
  <c r="I465" i="36"/>
  <c r="K464" i="36"/>
  <c r="J464" i="36"/>
  <c r="I464" i="36"/>
  <c r="K463" i="36"/>
  <c r="J463" i="36"/>
  <c r="I463" i="36"/>
  <c r="K462" i="36"/>
  <c r="J462" i="36"/>
  <c r="I462" i="36"/>
  <c r="K461" i="36"/>
  <c r="J461" i="36"/>
  <c r="I461" i="36"/>
  <c r="K460" i="36"/>
  <c r="J460" i="36"/>
  <c r="I460" i="36"/>
  <c r="K459" i="36"/>
  <c r="J459" i="36"/>
  <c r="I459" i="36"/>
  <c r="K458" i="36"/>
  <c r="J458" i="36"/>
  <c r="I458" i="36"/>
  <c r="K457" i="36"/>
  <c r="J457" i="36"/>
  <c r="I457" i="36"/>
  <c r="K456" i="36"/>
  <c r="J456" i="36"/>
  <c r="I456" i="36"/>
  <c r="K455" i="36"/>
  <c r="J455" i="36"/>
  <c r="I455" i="36"/>
  <c r="K454" i="36"/>
  <c r="J454" i="36"/>
  <c r="I454" i="36"/>
  <c r="K453" i="36"/>
  <c r="J453" i="36"/>
  <c r="I453" i="36"/>
  <c r="J452" i="36"/>
  <c r="K452" i="36" s="1"/>
  <c r="I452" i="36"/>
  <c r="K451" i="36"/>
  <c r="J451" i="36"/>
  <c r="I451" i="36"/>
  <c r="K450" i="36"/>
  <c r="J450" i="36"/>
  <c r="I450" i="36"/>
  <c r="K449" i="36"/>
  <c r="J449" i="36"/>
  <c r="I449" i="36"/>
  <c r="J447" i="36"/>
  <c r="K447" i="36" s="1"/>
  <c r="I447" i="36"/>
  <c r="K446" i="36"/>
  <c r="J446" i="36"/>
  <c r="I446" i="36"/>
  <c r="K445" i="36"/>
  <c r="J445" i="36"/>
  <c r="I445" i="36"/>
  <c r="K444" i="36"/>
  <c r="J444" i="36"/>
  <c r="I444" i="36"/>
  <c r="J443" i="36"/>
  <c r="K443" i="36" s="1"/>
  <c r="I443" i="36"/>
  <c r="K442" i="36"/>
  <c r="J442" i="36"/>
  <c r="I442" i="36"/>
  <c r="K441" i="36"/>
  <c r="J441" i="36"/>
  <c r="I441" i="36"/>
  <c r="K440" i="36"/>
  <c r="J440" i="36"/>
  <c r="I440" i="36"/>
  <c r="J439" i="36"/>
  <c r="K439" i="36" s="1"/>
  <c r="I439" i="36"/>
  <c r="K438" i="36"/>
  <c r="J438" i="36"/>
  <c r="I438" i="36"/>
  <c r="K437" i="36"/>
  <c r="J437" i="36"/>
  <c r="I437" i="36"/>
  <c r="K436" i="36"/>
  <c r="J436" i="36"/>
  <c r="I436" i="36"/>
  <c r="K435" i="36"/>
  <c r="J435" i="36"/>
  <c r="I435" i="36"/>
  <c r="K434" i="36"/>
  <c r="J434" i="36"/>
  <c r="I434" i="36"/>
  <c r="K433" i="36"/>
  <c r="J433" i="36"/>
  <c r="I433" i="36"/>
  <c r="J432" i="36"/>
  <c r="K432" i="36" s="1"/>
  <c r="I432" i="36"/>
  <c r="K431" i="36"/>
  <c r="J431" i="36"/>
  <c r="I431" i="36"/>
  <c r="K430" i="36"/>
  <c r="J430" i="36"/>
  <c r="I430" i="36"/>
  <c r="K429" i="36"/>
  <c r="J429" i="36"/>
  <c r="I429" i="36"/>
  <c r="J428" i="36"/>
  <c r="K428" i="36" s="1"/>
  <c r="I428" i="36"/>
  <c r="K427" i="36"/>
  <c r="J427" i="36"/>
  <c r="I427" i="36"/>
  <c r="K426" i="36"/>
  <c r="J426" i="36"/>
  <c r="I426" i="36"/>
  <c r="K425" i="36"/>
  <c r="J425" i="36"/>
  <c r="I425" i="36"/>
  <c r="J424" i="36"/>
  <c r="K424" i="36" s="1"/>
  <c r="I424" i="36"/>
  <c r="K423" i="36"/>
  <c r="J423" i="36"/>
  <c r="I423" i="36"/>
  <c r="K422" i="36"/>
  <c r="J422" i="36"/>
  <c r="I422" i="36"/>
  <c r="K421" i="36"/>
  <c r="J421" i="36"/>
  <c r="I421" i="36"/>
  <c r="J420" i="36"/>
  <c r="K420" i="36" s="1"/>
  <c r="I420" i="36"/>
  <c r="K419" i="36"/>
  <c r="J419" i="36"/>
  <c r="I419" i="36"/>
  <c r="J418" i="36"/>
  <c r="K418" i="36" s="1"/>
  <c r="I418" i="36"/>
  <c r="K417" i="36"/>
  <c r="J417" i="36"/>
  <c r="I417" i="36"/>
  <c r="J416" i="36"/>
  <c r="K416" i="36" s="1"/>
  <c r="I416" i="36"/>
  <c r="K415" i="36"/>
  <c r="J415" i="36"/>
  <c r="I415" i="36"/>
  <c r="J414" i="36"/>
  <c r="K414" i="36" s="1"/>
  <c r="I414" i="36"/>
  <c r="K413" i="36"/>
  <c r="J413" i="36"/>
  <c r="I413" i="36"/>
  <c r="J412" i="36"/>
  <c r="K412" i="36" s="1"/>
  <c r="I412" i="36"/>
  <c r="K411" i="36"/>
  <c r="J411" i="36"/>
  <c r="I411" i="36"/>
  <c r="J410" i="36"/>
  <c r="K410" i="36" s="1"/>
  <c r="I410" i="36"/>
  <c r="K409" i="36"/>
  <c r="J409" i="36"/>
  <c r="I409" i="36"/>
  <c r="J408" i="36"/>
  <c r="K408" i="36" s="1"/>
  <c r="I408" i="36"/>
  <c r="K407" i="36"/>
  <c r="J407" i="36"/>
  <c r="I407" i="36"/>
  <c r="J406" i="36"/>
  <c r="K406" i="36" s="1"/>
  <c r="I406" i="36"/>
  <c r="K405" i="36"/>
  <c r="J405" i="36"/>
  <c r="I405" i="36"/>
  <c r="J404" i="36"/>
  <c r="K404" i="36" s="1"/>
  <c r="I404" i="36"/>
  <c r="K403" i="36"/>
  <c r="J403" i="36"/>
  <c r="I403" i="36"/>
  <c r="J402" i="36"/>
  <c r="K402" i="36" s="1"/>
  <c r="I402" i="36"/>
  <c r="K401" i="36"/>
  <c r="J401" i="36"/>
  <c r="I401" i="36"/>
  <c r="J400" i="36"/>
  <c r="K400" i="36" s="1"/>
  <c r="I400" i="36"/>
  <c r="K399" i="36"/>
  <c r="J399" i="36"/>
  <c r="I399" i="36"/>
  <c r="J398" i="36"/>
  <c r="K398" i="36" s="1"/>
  <c r="I398" i="36"/>
  <c r="K397" i="36"/>
  <c r="J397" i="36"/>
  <c r="I397" i="36"/>
  <c r="J396" i="36"/>
  <c r="K396" i="36" s="1"/>
  <c r="I396" i="36"/>
  <c r="K395" i="36"/>
  <c r="J395" i="36"/>
  <c r="I395" i="36"/>
  <c r="J394" i="36"/>
  <c r="K394" i="36" s="1"/>
  <c r="I394" i="36"/>
  <c r="K393" i="36"/>
  <c r="J393" i="36"/>
  <c r="I393" i="36"/>
  <c r="J392" i="36"/>
  <c r="K392" i="36" s="1"/>
  <c r="I392" i="36"/>
  <c r="K391" i="36"/>
  <c r="J391" i="36"/>
  <c r="I391" i="36"/>
  <c r="J390" i="36"/>
  <c r="K390" i="36" s="1"/>
  <c r="I390" i="36"/>
  <c r="K389" i="36"/>
  <c r="J389" i="36"/>
  <c r="I389" i="36"/>
  <c r="J388" i="36"/>
  <c r="K388" i="36" s="1"/>
  <c r="I388" i="36"/>
  <c r="K387" i="36"/>
  <c r="J387" i="36"/>
  <c r="I387" i="36"/>
  <c r="J386" i="36"/>
  <c r="K386" i="36" s="1"/>
  <c r="I386" i="36"/>
  <c r="K385" i="36"/>
  <c r="J385" i="36"/>
  <c r="I385" i="36"/>
  <c r="J384" i="36"/>
  <c r="K384" i="36" s="1"/>
  <c r="I384" i="36"/>
  <c r="K383" i="36"/>
  <c r="J383" i="36"/>
  <c r="I383" i="36"/>
  <c r="J382" i="36"/>
  <c r="K382" i="36" s="1"/>
  <c r="I382" i="36"/>
  <c r="K381" i="36"/>
  <c r="J381" i="36"/>
  <c r="I381" i="36"/>
  <c r="J380" i="36"/>
  <c r="K380" i="36" s="1"/>
  <c r="I380" i="36"/>
  <c r="K379" i="36"/>
  <c r="J379" i="36"/>
  <c r="I379" i="36"/>
  <c r="J378" i="36"/>
  <c r="K378" i="36" s="1"/>
  <c r="I378" i="36"/>
  <c r="K377" i="36"/>
  <c r="J377" i="36"/>
  <c r="I377" i="36"/>
  <c r="J376" i="36"/>
  <c r="K376" i="36" s="1"/>
  <c r="I376" i="36"/>
  <c r="K375" i="36"/>
  <c r="J375" i="36"/>
  <c r="I375" i="36"/>
  <c r="J374" i="36"/>
  <c r="K374" i="36" s="1"/>
  <c r="I374" i="36"/>
  <c r="K373" i="36"/>
  <c r="J373" i="36"/>
  <c r="I373" i="36"/>
  <c r="J372" i="36"/>
  <c r="K372" i="36" s="1"/>
  <c r="I372" i="36"/>
  <c r="K371" i="36"/>
  <c r="J371" i="36"/>
  <c r="I371" i="36"/>
  <c r="J370" i="36"/>
  <c r="K370" i="36" s="1"/>
  <c r="I370" i="36"/>
  <c r="K369" i="36"/>
  <c r="J369" i="36"/>
  <c r="I369" i="36"/>
  <c r="J368" i="36"/>
  <c r="K368" i="36" s="1"/>
  <c r="I368" i="36"/>
  <c r="K367" i="36"/>
  <c r="J367" i="36"/>
  <c r="I367" i="36"/>
  <c r="J366" i="36"/>
  <c r="K366" i="36" s="1"/>
  <c r="I366" i="36"/>
  <c r="K365" i="36"/>
  <c r="J365" i="36"/>
  <c r="I365" i="36"/>
  <c r="J364" i="36"/>
  <c r="K364" i="36" s="1"/>
  <c r="I364" i="36"/>
  <c r="K363" i="36"/>
  <c r="J363" i="36"/>
  <c r="I363" i="36"/>
  <c r="J362" i="36"/>
  <c r="K362" i="36" s="1"/>
  <c r="I362" i="36"/>
  <c r="K361" i="36"/>
  <c r="J361" i="36"/>
  <c r="I361" i="36"/>
  <c r="J360" i="36"/>
  <c r="K360" i="36" s="1"/>
  <c r="I360" i="36"/>
  <c r="K359" i="36"/>
  <c r="J359" i="36"/>
  <c r="I359" i="36"/>
  <c r="J358" i="36"/>
  <c r="K358" i="36" s="1"/>
  <c r="I358" i="36"/>
  <c r="K357" i="36"/>
  <c r="J357" i="36"/>
  <c r="I357" i="36"/>
  <c r="J356" i="36"/>
  <c r="K356" i="36" s="1"/>
  <c r="I356" i="36"/>
  <c r="K355" i="36"/>
  <c r="J355" i="36"/>
  <c r="I355" i="36"/>
  <c r="J354" i="36"/>
  <c r="K354" i="36" s="1"/>
  <c r="I354" i="36"/>
  <c r="K353" i="36"/>
  <c r="J353" i="36"/>
  <c r="I353" i="36"/>
  <c r="J352" i="36"/>
  <c r="K352" i="36" s="1"/>
  <c r="I352" i="36"/>
  <c r="K351" i="36"/>
  <c r="J351" i="36"/>
  <c r="I351" i="36"/>
  <c r="J350" i="36"/>
  <c r="K350" i="36" s="1"/>
  <c r="I350" i="36"/>
  <c r="K349" i="36"/>
  <c r="J349" i="36"/>
  <c r="I349" i="36"/>
  <c r="J348" i="36"/>
  <c r="K348" i="36" s="1"/>
  <c r="I348" i="36"/>
  <c r="K347" i="36"/>
  <c r="J347" i="36"/>
  <c r="I347" i="36"/>
  <c r="J346" i="36"/>
  <c r="K346" i="36" s="1"/>
  <c r="I346" i="36"/>
  <c r="K345" i="36"/>
  <c r="J345" i="36"/>
  <c r="I345" i="36"/>
  <c r="J344" i="36"/>
  <c r="K344" i="36" s="1"/>
  <c r="I344" i="36"/>
  <c r="K343" i="36"/>
  <c r="J343" i="36"/>
  <c r="I343" i="36"/>
  <c r="J342" i="36"/>
  <c r="K342" i="36" s="1"/>
  <c r="I342" i="36"/>
  <c r="K341" i="36"/>
  <c r="J341" i="36"/>
  <c r="I341" i="36"/>
  <c r="J340" i="36"/>
  <c r="K340" i="36" s="1"/>
  <c r="I340" i="36"/>
  <c r="K339" i="36"/>
  <c r="J339" i="36"/>
  <c r="I339" i="36"/>
  <c r="J338" i="36"/>
  <c r="K338" i="36" s="1"/>
  <c r="I338" i="36"/>
  <c r="K337" i="36"/>
  <c r="J337" i="36"/>
  <c r="I337" i="36"/>
  <c r="J336" i="36"/>
  <c r="K336" i="36" s="1"/>
  <c r="I336" i="36"/>
  <c r="K335" i="36"/>
  <c r="J335" i="36"/>
  <c r="I335" i="36"/>
  <c r="J334" i="36"/>
  <c r="K334" i="36" s="1"/>
  <c r="I334" i="36"/>
  <c r="K333" i="36"/>
  <c r="J333" i="36"/>
  <c r="I333" i="36"/>
  <c r="J332" i="36"/>
  <c r="K332" i="36" s="1"/>
  <c r="I332" i="36"/>
  <c r="K331" i="36"/>
  <c r="J331" i="36"/>
  <c r="I331" i="36"/>
  <c r="J330" i="36"/>
  <c r="K330" i="36" s="1"/>
  <c r="I330" i="36"/>
  <c r="K329" i="36"/>
  <c r="J329" i="36"/>
  <c r="I329" i="36"/>
  <c r="J328" i="36"/>
  <c r="K328" i="36" s="1"/>
  <c r="I328" i="36"/>
  <c r="K327" i="36"/>
  <c r="J327" i="36"/>
  <c r="I327" i="36"/>
  <c r="J326" i="36"/>
  <c r="K326" i="36" s="1"/>
  <c r="I326" i="36"/>
  <c r="K325" i="36"/>
  <c r="J325" i="36"/>
  <c r="I325" i="36"/>
  <c r="J324" i="36"/>
  <c r="K324" i="36" s="1"/>
  <c r="I324" i="36"/>
  <c r="K323" i="36"/>
  <c r="J323" i="36"/>
  <c r="I323" i="36"/>
  <c r="J322" i="36"/>
  <c r="K322" i="36" s="1"/>
  <c r="I322" i="36"/>
  <c r="K321" i="36"/>
  <c r="J321" i="36"/>
  <c r="I321" i="36"/>
  <c r="J320" i="36"/>
  <c r="K320" i="36" s="1"/>
  <c r="I320" i="36"/>
  <c r="K319" i="36"/>
  <c r="J319" i="36"/>
  <c r="I319" i="36"/>
  <c r="J318" i="36"/>
  <c r="K318" i="36" s="1"/>
  <c r="I318" i="36"/>
  <c r="K317" i="36"/>
  <c r="J317" i="36"/>
  <c r="I317" i="36"/>
  <c r="J316" i="36"/>
  <c r="K316" i="36" s="1"/>
  <c r="I316" i="36"/>
  <c r="K315" i="36"/>
  <c r="J315" i="36"/>
  <c r="I315" i="36"/>
  <c r="J314" i="36"/>
  <c r="K314" i="36" s="1"/>
  <c r="I314" i="36"/>
  <c r="K313" i="36"/>
  <c r="J313" i="36"/>
  <c r="I313" i="36"/>
  <c r="J312" i="36"/>
  <c r="K312" i="36" s="1"/>
  <c r="I312" i="36"/>
  <c r="K311" i="36"/>
  <c r="J311" i="36"/>
  <c r="I311" i="36"/>
  <c r="J310" i="36"/>
  <c r="K310" i="36" s="1"/>
  <c r="I310" i="36"/>
  <c r="K309" i="36"/>
  <c r="J309" i="36"/>
  <c r="I309" i="36"/>
  <c r="J308" i="36"/>
  <c r="K308" i="36" s="1"/>
  <c r="I308" i="36"/>
  <c r="K307" i="36"/>
  <c r="J307" i="36"/>
  <c r="I307" i="36"/>
  <c r="J306" i="36"/>
  <c r="K306" i="36" s="1"/>
  <c r="I306" i="36"/>
  <c r="K305" i="36"/>
  <c r="J305" i="36"/>
  <c r="I305" i="36"/>
  <c r="J304" i="36"/>
  <c r="K304" i="36" s="1"/>
  <c r="I304" i="36"/>
  <c r="K303" i="36"/>
  <c r="J303" i="36"/>
  <c r="I303" i="36"/>
  <c r="J302" i="36"/>
  <c r="K302" i="36" s="1"/>
  <c r="I302" i="36"/>
  <c r="K301" i="36"/>
  <c r="J301" i="36"/>
  <c r="I301" i="36"/>
  <c r="J300" i="36"/>
  <c r="K300" i="36" s="1"/>
  <c r="I300" i="36"/>
  <c r="K299" i="36"/>
  <c r="J299" i="36"/>
  <c r="I299" i="36"/>
  <c r="J298" i="36"/>
  <c r="K298" i="36" s="1"/>
  <c r="I298" i="36"/>
  <c r="K297" i="36"/>
  <c r="J297" i="36"/>
  <c r="I297" i="36"/>
  <c r="J296" i="36"/>
  <c r="K296" i="36" s="1"/>
  <c r="I296" i="36"/>
  <c r="K295" i="36"/>
  <c r="J295" i="36"/>
  <c r="I295" i="36"/>
  <c r="J294" i="36"/>
  <c r="K294" i="36" s="1"/>
  <c r="I294" i="36"/>
  <c r="K293" i="36"/>
  <c r="J293" i="36"/>
  <c r="I293" i="36"/>
  <c r="J292" i="36"/>
  <c r="K292" i="36" s="1"/>
  <c r="I292" i="36"/>
  <c r="K291" i="36"/>
  <c r="J291" i="36"/>
  <c r="I291" i="36"/>
  <c r="J290" i="36"/>
  <c r="K290" i="36" s="1"/>
  <c r="I290" i="36"/>
  <c r="K289" i="36"/>
  <c r="J289" i="36"/>
  <c r="I289" i="36"/>
  <c r="J288" i="36"/>
  <c r="K288" i="36" s="1"/>
  <c r="I288" i="36"/>
  <c r="K287" i="36"/>
  <c r="J287" i="36"/>
  <c r="I287" i="36"/>
  <c r="J286" i="36"/>
  <c r="K286" i="36" s="1"/>
  <c r="I286" i="36"/>
  <c r="K285" i="36"/>
  <c r="J285" i="36"/>
  <c r="I285" i="36"/>
  <c r="J284" i="36"/>
  <c r="K284" i="36" s="1"/>
  <c r="I284" i="36"/>
  <c r="K283" i="36"/>
  <c r="J283" i="36"/>
  <c r="I283" i="36"/>
  <c r="J282" i="36"/>
  <c r="K282" i="36" s="1"/>
  <c r="I282" i="36"/>
  <c r="K281" i="36"/>
  <c r="J281" i="36"/>
  <c r="I281" i="36"/>
  <c r="J280" i="36"/>
  <c r="K280" i="36" s="1"/>
  <c r="I280" i="36"/>
  <c r="K279" i="36"/>
  <c r="J279" i="36"/>
  <c r="I279" i="36"/>
  <c r="J278" i="36"/>
  <c r="K278" i="36" s="1"/>
  <c r="I278" i="36"/>
  <c r="K277" i="36"/>
  <c r="J277" i="36"/>
  <c r="I277" i="36"/>
  <c r="J276" i="36"/>
  <c r="K276" i="36" s="1"/>
  <c r="I276" i="36"/>
  <c r="K275" i="36"/>
  <c r="J275" i="36"/>
  <c r="I275" i="36"/>
  <c r="J274" i="36"/>
  <c r="K274" i="36" s="1"/>
  <c r="I274" i="36"/>
  <c r="K273" i="36"/>
  <c r="J273" i="36"/>
  <c r="I273" i="36"/>
  <c r="J272" i="36"/>
  <c r="K272" i="36" s="1"/>
  <c r="I272" i="36"/>
  <c r="K271" i="36"/>
  <c r="J271" i="36"/>
  <c r="I271" i="36"/>
  <c r="J270" i="36"/>
  <c r="K270" i="36" s="1"/>
  <c r="I270" i="36"/>
  <c r="K269" i="36"/>
  <c r="J269" i="36"/>
  <c r="I269" i="36"/>
  <c r="J268" i="36"/>
  <c r="K268" i="36" s="1"/>
  <c r="I268" i="36"/>
  <c r="K267" i="36"/>
  <c r="J267" i="36"/>
  <c r="I267" i="36"/>
  <c r="J266" i="36"/>
  <c r="K266" i="36" s="1"/>
  <c r="I266" i="36"/>
  <c r="K265" i="36"/>
  <c r="J265" i="36"/>
  <c r="I265" i="36"/>
  <c r="J264" i="36"/>
  <c r="K264" i="36" s="1"/>
  <c r="I264" i="36"/>
  <c r="K263" i="36"/>
  <c r="J263" i="36"/>
  <c r="I263" i="36"/>
  <c r="J262" i="36"/>
  <c r="K262" i="36" s="1"/>
  <c r="I262" i="36"/>
  <c r="K261" i="36"/>
  <c r="J261" i="36"/>
  <c r="I261" i="36"/>
  <c r="J260" i="36"/>
  <c r="K260" i="36" s="1"/>
  <c r="I260" i="36"/>
  <c r="K259" i="36"/>
  <c r="J259" i="36"/>
  <c r="I259" i="36"/>
  <c r="J258" i="36"/>
  <c r="K258" i="36" s="1"/>
  <c r="I258" i="36"/>
  <c r="K257" i="36"/>
  <c r="J257" i="36"/>
  <c r="I257" i="36"/>
  <c r="J256" i="36"/>
  <c r="K256" i="36" s="1"/>
  <c r="I256" i="36"/>
  <c r="K255" i="36"/>
  <c r="J255" i="36"/>
  <c r="I255" i="36"/>
  <c r="J254" i="36"/>
  <c r="K254" i="36" s="1"/>
  <c r="I254" i="36"/>
  <c r="K253" i="36"/>
  <c r="J253" i="36"/>
  <c r="I253" i="36"/>
  <c r="J252" i="36"/>
  <c r="K252" i="36" s="1"/>
  <c r="I252" i="36"/>
  <c r="K251" i="36"/>
  <c r="J251" i="36"/>
  <c r="I251" i="36"/>
  <c r="J250" i="36"/>
  <c r="K250" i="36" s="1"/>
  <c r="I250" i="36"/>
  <c r="K249" i="36"/>
  <c r="J249" i="36"/>
  <c r="I249" i="36"/>
  <c r="J248" i="36"/>
  <c r="K248" i="36" s="1"/>
  <c r="I248" i="36"/>
  <c r="K247" i="36"/>
  <c r="J247" i="36"/>
  <c r="I247" i="36"/>
  <c r="J246" i="36"/>
  <c r="K246" i="36" s="1"/>
  <c r="I246" i="36"/>
  <c r="K245" i="36"/>
  <c r="J245" i="36"/>
  <c r="I245" i="36"/>
  <c r="J244" i="36"/>
  <c r="K244" i="36" s="1"/>
  <c r="I244" i="36"/>
  <c r="K243" i="36"/>
  <c r="J243" i="36"/>
  <c r="I243" i="36"/>
  <c r="J242" i="36"/>
  <c r="K242" i="36" s="1"/>
  <c r="I242" i="36"/>
  <c r="K241" i="36"/>
  <c r="J241" i="36"/>
  <c r="I241" i="36"/>
  <c r="J240" i="36"/>
  <c r="K240" i="36" s="1"/>
  <c r="I240" i="36"/>
  <c r="K239" i="36"/>
  <c r="J239" i="36"/>
  <c r="I239" i="36"/>
  <c r="J238" i="36"/>
  <c r="K238" i="36" s="1"/>
  <c r="I238" i="36"/>
  <c r="K237" i="36"/>
  <c r="J237" i="36"/>
  <c r="I237" i="36"/>
  <c r="J236" i="36"/>
  <c r="K236" i="36" s="1"/>
  <c r="I236" i="36"/>
  <c r="K235" i="36"/>
  <c r="J235" i="36"/>
  <c r="I235" i="36"/>
  <c r="J234" i="36"/>
  <c r="K234" i="36" s="1"/>
  <c r="I234" i="36"/>
  <c r="K233" i="36"/>
  <c r="J233" i="36"/>
  <c r="I233" i="36"/>
  <c r="J232" i="36"/>
  <c r="K232" i="36" s="1"/>
  <c r="I232" i="36"/>
  <c r="K231" i="36"/>
  <c r="J231" i="36"/>
  <c r="I231" i="36"/>
  <c r="J230" i="36"/>
  <c r="K230" i="36" s="1"/>
  <c r="I230" i="36"/>
  <c r="K229" i="36"/>
  <c r="J229" i="36"/>
  <c r="I229" i="36"/>
  <c r="J228" i="36"/>
  <c r="K228" i="36" s="1"/>
  <c r="I228" i="36"/>
  <c r="K227" i="36"/>
  <c r="J227" i="36"/>
  <c r="I227" i="36"/>
  <c r="J226" i="36"/>
  <c r="K226" i="36" s="1"/>
  <c r="I226" i="36"/>
  <c r="K225" i="36"/>
  <c r="J225" i="36"/>
  <c r="I225" i="36"/>
  <c r="J224" i="36"/>
  <c r="K224" i="36" s="1"/>
  <c r="I224" i="36"/>
  <c r="K223" i="36"/>
  <c r="J223" i="36"/>
  <c r="I223" i="36"/>
  <c r="J222" i="36"/>
  <c r="K222" i="36" s="1"/>
  <c r="I222" i="36"/>
  <c r="K221" i="36"/>
  <c r="J221" i="36"/>
  <c r="I221" i="36"/>
  <c r="J220" i="36"/>
  <c r="K220" i="36" s="1"/>
  <c r="I220" i="36"/>
  <c r="K219" i="36"/>
  <c r="J219" i="36"/>
  <c r="I219" i="36"/>
  <c r="J218" i="36"/>
  <c r="K218" i="36" s="1"/>
  <c r="I218" i="36"/>
  <c r="K217" i="36"/>
  <c r="J217" i="36"/>
  <c r="I217" i="36"/>
  <c r="J216" i="36"/>
  <c r="K216" i="36" s="1"/>
  <c r="I216" i="36"/>
  <c r="K215" i="36"/>
  <c r="J215" i="36"/>
  <c r="I215" i="36"/>
  <c r="J214" i="36"/>
  <c r="K214" i="36" s="1"/>
  <c r="I214" i="36"/>
  <c r="K213" i="36"/>
  <c r="J213" i="36"/>
  <c r="I213" i="36"/>
  <c r="J212" i="36"/>
  <c r="K212" i="36" s="1"/>
  <c r="I212" i="36"/>
  <c r="K211" i="36"/>
  <c r="J211" i="36"/>
  <c r="I211" i="36"/>
  <c r="J210" i="36"/>
  <c r="K210" i="36" s="1"/>
  <c r="I210" i="36"/>
  <c r="J209" i="36"/>
  <c r="K209" i="36" s="1"/>
  <c r="I209" i="36"/>
  <c r="J208" i="36"/>
  <c r="K208" i="36" s="1"/>
  <c r="I208" i="36"/>
  <c r="K207" i="36"/>
  <c r="J207" i="36"/>
  <c r="I207" i="36"/>
  <c r="J206" i="36"/>
  <c r="K206" i="36" s="1"/>
  <c r="I206" i="36"/>
  <c r="J205" i="36"/>
  <c r="K205" i="36" s="1"/>
  <c r="I205" i="36"/>
  <c r="J204" i="36"/>
  <c r="K204" i="36" s="1"/>
  <c r="I204" i="36"/>
  <c r="J203" i="36"/>
  <c r="K203" i="36" s="1"/>
  <c r="I203" i="36"/>
  <c r="J202" i="36"/>
  <c r="K202" i="36" s="1"/>
  <c r="I202" i="36"/>
  <c r="K201" i="36"/>
  <c r="J201" i="36"/>
  <c r="I201" i="36"/>
  <c r="J200" i="36"/>
  <c r="K200" i="36" s="1"/>
  <c r="I200" i="36"/>
  <c r="J199" i="36"/>
  <c r="K199" i="36" s="1"/>
  <c r="I199" i="36"/>
  <c r="J198" i="36"/>
  <c r="K198" i="36" s="1"/>
  <c r="I198" i="36"/>
  <c r="J197" i="36"/>
  <c r="K197" i="36" s="1"/>
  <c r="I197" i="36"/>
  <c r="J196" i="36"/>
  <c r="K196" i="36" s="1"/>
  <c r="I196" i="36"/>
  <c r="K195" i="36"/>
  <c r="J195" i="36"/>
  <c r="I195" i="36"/>
  <c r="J194" i="36"/>
  <c r="K194" i="36" s="1"/>
  <c r="I194" i="36"/>
  <c r="K193" i="36"/>
  <c r="J193" i="36"/>
  <c r="I193" i="36"/>
  <c r="J192" i="36"/>
  <c r="K192" i="36" s="1"/>
  <c r="I192" i="36"/>
  <c r="J191" i="36"/>
  <c r="K191" i="36" s="1"/>
  <c r="I191" i="36"/>
  <c r="J190" i="36"/>
  <c r="K190" i="36" s="1"/>
  <c r="I190" i="36"/>
  <c r="J189" i="36"/>
  <c r="K189" i="36" s="1"/>
  <c r="I189" i="36"/>
  <c r="J188" i="36"/>
  <c r="K188" i="36" s="1"/>
  <c r="I188" i="36"/>
  <c r="K187" i="36"/>
  <c r="J187" i="36"/>
  <c r="I187" i="36"/>
  <c r="J186" i="36"/>
  <c r="K186" i="36" s="1"/>
  <c r="I186" i="36"/>
  <c r="K185" i="36"/>
  <c r="J185" i="36"/>
  <c r="I185" i="36"/>
  <c r="J184" i="36"/>
  <c r="K184" i="36" s="1"/>
  <c r="I184" i="36"/>
  <c r="J183" i="36"/>
  <c r="K183" i="36" s="1"/>
  <c r="I183" i="36"/>
  <c r="J182" i="36"/>
  <c r="K182" i="36" s="1"/>
  <c r="I182" i="36"/>
  <c r="J181" i="36"/>
  <c r="K181" i="36" s="1"/>
  <c r="I181" i="36"/>
  <c r="J180" i="36"/>
  <c r="K180" i="36" s="1"/>
  <c r="I180" i="36"/>
  <c r="K179" i="36"/>
  <c r="J179" i="36"/>
  <c r="I179" i="36"/>
  <c r="J178" i="36"/>
  <c r="K178" i="36" s="1"/>
  <c r="I178" i="36"/>
  <c r="K177" i="36"/>
  <c r="J177" i="36"/>
  <c r="I177" i="36"/>
  <c r="J176" i="36"/>
  <c r="K176" i="36" s="1"/>
  <c r="I176" i="36"/>
  <c r="J175" i="36"/>
  <c r="K175" i="36" s="1"/>
  <c r="I175" i="36"/>
  <c r="J174" i="36"/>
  <c r="K174" i="36" s="1"/>
  <c r="I174" i="36"/>
  <c r="J173" i="36"/>
  <c r="K173" i="36" s="1"/>
  <c r="I173" i="36"/>
  <c r="J172" i="36"/>
  <c r="K172" i="36" s="1"/>
  <c r="I172" i="36"/>
  <c r="K171" i="36"/>
  <c r="J171" i="36"/>
  <c r="I171" i="36"/>
  <c r="J170" i="36"/>
  <c r="K170" i="36" s="1"/>
  <c r="I170" i="36"/>
  <c r="K169" i="36"/>
  <c r="J169" i="36"/>
  <c r="I169" i="36"/>
  <c r="J168" i="36"/>
  <c r="K168" i="36" s="1"/>
  <c r="I168" i="36"/>
  <c r="J167" i="36"/>
  <c r="K167" i="36" s="1"/>
  <c r="I167" i="36"/>
  <c r="J166" i="36"/>
  <c r="K166" i="36" s="1"/>
  <c r="I166" i="36"/>
  <c r="J165" i="36"/>
  <c r="K165" i="36" s="1"/>
  <c r="I165" i="36"/>
  <c r="J164" i="36"/>
  <c r="K164" i="36" s="1"/>
  <c r="I164" i="36"/>
  <c r="K163" i="36"/>
  <c r="J163" i="36"/>
  <c r="I163" i="36"/>
  <c r="J162" i="36"/>
  <c r="K162" i="36" s="1"/>
  <c r="I162" i="36"/>
  <c r="K161" i="36"/>
  <c r="J161" i="36"/>
  <c r="I161" i="36"/>
  <c r="J160" i="36"/>
  <c r="K160" i="36" s="1"/>
  <c r="I160" i="36"/>
  <c r="J159" i="36"/>
  <c r="K159" i="36" s="1"/>
  <c r="I159" i="36"/>
  <c r="J158" i="36"/>
  <c r="K158" i="36" s="1"/>
  <c r="I158" i="36"/>
  <c r="J157" i="36"/>
  <c r="K157" i="36" s="1"/>
  <c r="I157" i="36"/>
  <c r="J156" i="36"/>
  <c r="K156" i="36" s="1"/>
  <c r="I156" i="36"/>
  <c r="K155" i="36"/>
  <c r="J155" i="36"/>
  <c r="I155" i="36"/>
  <c r="J154" i="36"/>
  <c r="K154" i="36" s="1"/>
  <c r="I154" i="36"/>
  <c r="K153" i="36"/>
  <c r="J153" i="36"/>
  <c r="I153" i="36"/>
  <c r="J152" i="36"/>
  <c r="K152" i="36" s="1"/>
  <c r="I152" i="36"/>
  <c r="J151" i="36"/>
  <c r="K151" i="36" s="1"/>
  <c r="I151" i="36"/>
  <c r="J150" i="36"/>
  <c r="K150" i="36" s="1"/>
  <c r="I150" i="36"/>
  <c r="J149" i="36"/>
  <c r="K149" i="36" s="1"/>
  <c r="I149" i="36"/>
  <c r="J148" i="36"/>
  <c r="K148" i="36" s="1"/>
  <c r="I148" i="36"/>
  <c r="K147" i="36"/>
  <c r="J147" i="36"/>
  <c r="I147" i="36"/>
  <c r="J146" i="36"/>
  <c r="K146" i="36" s="1"/>
  <c r="I146" i="36"/>
  <c r="K145" i="36"/>
  <c r="J145" i="36"/>
  <c r="I145" i="36"/>
  <c r="J144" i="36"/>
  <c r="K144" i="36" s="1"/>
  <c r="I144" i="36"/>
  <c r="J143" i="36"/>
  <c r="K143" i="36" s="1"/>
  <c r="I143" i="36"/>
  <c r="J142" i="36"/>
  <c r="K142" i="36" s="1"/>
  <c r="I142" i="36"/>
  <c r="J141" i="36"/>
  <c r="K141" i="36" s="1"/>
  <c r="I141" i="36"/>
  <c r="J140" i="36"/>
  <c r="K140" i="36" s="1"/>
  <c r="I140" i="36"/>
  <c r="K139" i="36"/>
  <c r="J139" i="36"/>
  <c r="I139" i="36"/>
  <c r="J138" i="36"/>
  <c r="K138" i="36" s="1"/>
  <c r="I138" i="36"/>
  <c r="K137" i="36"/>
  <c r="J137" i="36"/>
  <c r="I137" i="36"/>
  <c r="J136" i="36"/>
  <c r="K136" i="36" s="1"/>
  <c r="I136" i="36"/>
  <c r="J135" i="36"/>
  <c r="K135" i="36" s="1"/>
  <c r="I135" i="36"/>
  <c r="J134" i="36"/>
  <c r="K134" i="36" s="1"/>
  <c r="I134" i="36"/>
  <c r="J133" i="36"/>
  <c r="K133" i="36" s="1"/>
  <c r="I133" i="36"/>
  <c r="J132" i="36"/>
  <c r="K132" i="36" s="1"/>
  <c r="I132" i="36"/>
  <c r="K131" i="36"/>
  <c r="J131" i="36"/>
  <c r="I131" i="36"/>
  <c r="J130" i="36"/>
  <c r="K130" i="36" s="1"/>
  <c r="I130" i="36"/>
  <c r="K129" i="36"/>
  <c r="J129" i="36"/>
  <c r="I129" i="36"/>
  <c r="J128" i="36"/>
  <c r="K128" i="36" s="1"/>
  <c r="I128" i="36"/>
  <c r="J127" i="36"/>
  <c r="K127" i="36" s="1"/>
  <c r="I127" i="36"/>
  <c r="J126" i="36"/>
  <c r="K126" i="36" s="1"/>
  <c r="I126" i="36"/>
  <c r="J125" i="36"/>
  <c r="K125" i="36" s="1"/>
  <c r="I125" i="36"/>
  <c r="J124" i="36"/>
  <c r="K124" i="36" s="1"/>
  <c r="I124" i="36"/>
  <c r="K123" i="36"/>
  <c r="J123" i="36"/>
  <c r="I123" i="36"/>
  <c r="J122" i="36"/>
  <c r="K122" i="36" s="1"/>
  <c r="I122" i="36"/>
  <c r="K121" i="36"/>
  <c r="J121" i="36"/>
  <c r="I121" i="36"/>
  <c r="J120" i="36"/>
  <c r="K120" i="36" s="1"/>
  <c r="I120" i="36"/>
  <c r="J119" i="36"/>
  <c r="K119" i="36" s="1"/>
  <c r="I119" i="36"/>
  <c r="J118" i="36"/>
  <c r="K118" i="36" s="1"/>
  <c r="I118" i="36"/>
  <c r="J117" i="36"/>
  <c r="K117" i="36" s="1"/>
  <c r="I117" i="36"/>
  <c r="J116" i="36"/>
  <c r="K116" i="36" s="1"/>
  <c r="I116" i="36"/>
  <c r="K115" i="36"/>
  <c r="J115" i="36"/>
  <c r="I115" i="36"/>
  <c r="J114" i="36"/>
  <c r="K114" i="36" s="1"/>
  <c r="I114" i="36"/>
  <c r="K113" i="36"/>
  <c r="J113" i="36"/>
  <c r="I113" i="36"/>
  <c r="J112" i="36"/>
  <c r="K112" i="36" s="1"/>
  <c r="I112" i="36"/>
  <c r="J111" i="36"/>
  <c r="K111" i="36" s="1"/>
  <c r="I111" i="36"/>
  <c r="J110" i="36"/>
  <c r="K110" i="36" s="1"/>
  <c r="I110" i="36"/>
  <c r="J109" i="36"/>
  <c r="K109" i="36" s="1"/>
  <c r="I109" i="36"/>
  <c r="J108" i="36"/>
  <c r="K108" i="36" s="1"/>
  <c r="I108" i="36"/>
  <c r="K107" i="36"/>
  <c r="J107" i="36"/>
  <c r="I107" i="36"/>
  <c r="J106" i="36"/>
  <c r="K106" i="36" s="1"/>
  <c r="I106" i="36"/>
  <c r="K105" i="36"/>
  <c r="J105" i="36"/>
  <c r="I105" i="36"/>
  <c r="J104" i="36"/>
  <c r="K104" i="36" s="1"/>
  <c r="I104" i="36"/>
  <c r="J103" i="36"/>
  <c r="K103" i="36" s="1"/>
  <c r="I103" i="36"/>
  <c r="J102" i="36"/>
  <c r="K102" i="36" s="1"/>
  <c r="I102" i="36"/>
  <c r="J101" i="36"/>
  <c r="K101" i="36" s="1"/>
  <c r="I101" i="36"/>
  <c r="J100" i="36"/>
  <c r="K100" i="36" s="1"/>
  <c r="I100" i="36"/>
  <c r="K99" i="36"/>
  <c r="J99" i="36"/>
  <c r="I99" i="36"/>
  <c r="J98" i="36"/>
  <c r="K98" i="36" s="1"/>
  <c r="I98" i="36"/>
  <c r="K97" i="36"/>
  <c r="J97" i="36"/>
  <c r="I97" i="36"/>
  <c r="J96" i="36"/>
  <c r="K96" i="36" s="1"/>
  <c r="I96" i="36"/>
  <c r="J95" i="36"/>
  <c r="K95" i="36" s="1"/>
  <c r="I95" i="36"/>
  <c r="K94" i="36"/>
  <c r="J94" i="36"/>
  <c r="I94" i="36"/>
  <c r="K93" i="36"/>
  <c r="J93" i="36"/>
  <c r="I93" i="36"/>
  <c r="J92" i="36"/>
  <c r="K92" i="36" s="1"/>
  <c r="I92" i="36"/>
  <c r="J91" i="36"/>
  <c r="K91" i="36" s="1"/>
  <c r="I91" i="36"/>
  <c r="K90" i="36"/>
  <c r="J90" i="36"/>
  <c r="I90" i="36"/>
  <c r="K89" i="36"/>
  <c r="J89" i="36"/>
  <c r="I89" i="36"/>
  <c r="J88" i="36"/>
  <c r="K88" i="36" s="1"/>
  <c r="I88" i="36"/>
  <c r="J87" i="36"/>
  <c r="K87" i="36" s="1"/>
  <c r="I87" i="36"/>
  <c r="K86" i="36"/>
  <c r="J86" i="36"/>
  <c r="I86" i="36"/>
  <c r="K85" i="36"/>
  <c r="J85" i="36"/>
  <c r="I85" i="36"/>
  <c r="J84" i="36"/>
  <c r="K84" i="36" s="1"/>
  <c r="I84" i="36"/>
  <c r="J83" i="36"/>
  <c r="K83" i="36" s="1"/>
  <c r="I83" i="36"/>
  <c r="K82" i="36"/>
  <c r="J82" i="36"/>
  <c r="I82" i="36"/>
  <c r="K81" i="36"/>
  <c r="J81" i="36"/>
  <c r="I81" i="36"/>
  <c r="J80" i="36"/>
  <c r="K80" i="36" s="1"/>
  <c r="I80" i="36"/>
  <c r="J79" i="36"/>
  <c r="K79" i="36" s="1"/>
  <c r="I79" i="36"/>
  <c r="K78" i="36"/>
  <c r="J78" i="36"/>
  <c r="I78" i="36"/>
  <c r="K77" i="36"/>
  <c r="J77" i="36"/>
  <c r="I77" i="36"/>
  <c r="J76" i="36"/>
  <c r="K76" i="36" s="1"/>
  <c r="I76" i="36"/>
  <c r="J75" i="36"/>
  <c r="K75" i="36" s="1"/>
  <c r="I75" i="36"/>
  <c r="K74" i="36"/>
  <c r="J74" i="36"/>
  <c r="I74" i="36"/>
  <c r="K73" i="36"/>
  <c r="J73" i="36"/>
  <c r="I73" i="36"/>
  <c r="J72" i="36"/>
  <c r="K72" i="36" s="1"/>
  <c r="I72" i="36"/>
  <c r="J71" i="36"/>
  <c r="K71" i="36" s="1"/>
  <c r="I71" i="36"/>
  <c r="J70" i="36"/>
  <c r="K70" i="36" s="1"/>
  <c r="I70" i="36"/>
  <c r="K69" i="36"/>
  <c r="J69" i="36"/>
  <c r="I69" i="36"/>
  <c r="J68" i="36"/>
  <c r="K68" i="36" s="1"/>
  <c r="I68" i="36"/>
  <c r="J67" i="36"/>
  <c r="K67" i="36" s="1"/>
  <c r="I67" i="36"/>
  <c r="J66" i="36"/>
  <c r="K66" i="36" s="1"/>
  <c r="I66" i="36"/>
  <c r="K65" i="36"/>
  <c r="J65" i="36"/>
  <c r="I65" i="36"/>
  <c r="J64" i="36"/>
  <c r="K64" i="36" s="1"/>
  <c r="I64" i="36"/>
  <c r="J63" i="36"/>
  <c r="K63" i="36" s="1"/>
  <c r="I63" i="36"/>
  <c r="J62" i="36"/>
  <c r="K62" i="36" s="1"/>
  <c r="I62" i="36"/>
  <c r="K61" i="36"/>
  <c r="J61" i="36"/>
  <c r="I61" i="36"/>
  <c r="J60" i="36"/>
  <c r="K60" i="36" s="1"/>
  <c r="I60" i="36"/>
  <c r="J59" i="36"/>
  <c r="K59" i="36" s="1"/>
  <c r="I59" i="36"/>
  <c r="J58" i="36"/>
  <c r="K58" i="36" s="1"/>
  <c r="I58" i="36"/>
  <c r="K57" i="36"/>
  <c r="J57" i="36"/>
  <c r="I57" i="36"/>
  <c r="J56" i="36"/>
  <c r="K56" i="36" s="1"/>
  <c r="I56" i="36"/>
  <c r="J55" i="36"/>
  <c r="K55" i="36" s="1"/>
  <c r="I55" i="36"/>
  <c r="J54" i="36"/>
  <c r="K54" i="36" s="1"/>
  <c r="I54" i="36"/>
  <c r="K53" i="36"/>
  <c r="J53" i="36"/>
  <c r="I53" i="36"/>
  <c r="J52" i="36"/>
  <c r="K52" i="36" s="1"/>
  <c r="I52" i="36"/>
  <c r="J51" i="36"/>
  <c r="K51" i="36" s="1"/>
  <c r="I51" i="36"/>
  <c r="J50" i="36"/>
  <c r="K50" i="36" s="1"/>
  <c r="I50" i="36"/>
  <c r="K49" i="36"/>
  <c r="J49" i="36"/>
  <c r="I49" i="36"/>
  <c r="J48" i="36"/>
  <c r="K48" i="36" s="1"/>
  <c r="I48" i="36"/>
  <c r="J47" i="36"/>
  <c r="K47" i="36" s="1"/>
  <c r="I47" i="36"/>
  <c r="J46" i="36"/>
  <c r="K46" i="36" s="1"/>
  <c r="I46" i="36"/>
  <c r="K45" i="36"/>
  <c r="J45" i="36"/>
  <c r="I45" i="36"/>
  <c r="J44" i="36"/>
  <c r="K44" i="36" s="1"/>
  <c r="I44" i="36"/>
  <c r="J43" i="36"/>
  <c r="K43" i="36" s="1"/>
  <c r="I43" i="36"/>
  <c r="J42" i="36"/>
  <c r="K42" i="36" s="1"/>
  <c r="I42" i="36"/>
  <c r="K41" i="36"/>
  <c r="J41" i="36"/>
  <c r="I41" i="36"/>
  <c r="J40" i="36"/>
  <c r="K40" i="36" s="1"/>
  <c r="I40" i="36"/>
  <c r="J39" i="36"/>
  <c r="K39" i="36" s="1"/>
  <c r="I39" i="36"/>
  <c r="J38" i="36"/>
  <c r="K38" i="36" s="1"/>
  <c r="I38" i="36"/>
  <c r="K37" i="36"/>
  <c r="J37" i="36"/>
  <c r="I37" i="36"/>
  <c r="J36" i="36"/>
  <c r="K36" i="36" s="1"/>
  <c r="I36" i="36"/>
  <c r="J35" i="36"/>
  <c r="K35" i="36" s="1"/>
  <c r="I35" i="36"/>
  <c r="J34" i="36"/>
  <c r="K34" i="36" s="1"/>
  <c r="I34" i="36"/>
  <c r="K33" i="36"/>
  <c r="J33" i="36"/>
  <c r="I33" i="36"/>
  <c r="J32" i="36"/>
  <c r="K32" i="36" s="1"/>
  <c r="I32" i="36"/>
  <c r="J31" i="36"/>
  <c r="K31" i="36" s="1"/>
  <c r="I31" i="36"/>
  <c r="J30" i="36"/>
  <c r="K30" i="36" s="1"/>
  <c r="I30" i="36"/>
  <c r="K29" i="36"/>
  <c r="J29" i="36"/>
  <c r="I29" i="36"/>
  <c r="J28" i="36"/>
  <c r="K28" i="36" s="1"/>
  <c r="I28" i="36"/>
  <c r="J27" i="36"/>
  <c r="K27" i="36" s="1"/>
  <c r="I27" i="36"/>
  <c r="J26" i="36"/>
  <c r="K26" i="36" s="1"/>
  <c r="I26" i="36"/>
  <c r="K25" i="36"/>
  <c r="J25" i="36"/>
  <c r="I25" i="36"/>
  <c r="J24" i="36"/>
  <c r="K24" i="36" s="1"/>
  <c r="I24" i="36"/>
  <c r="J23" i="36"/>
  <c r="K23" i="36" s="1"/>
  <c r="I23" i="36"/>
  <c r="J22" i="36"/>
  <c r="K22" i="36" s="1"/>
  <c r="I22" i="36"/>
  <c r="K21" i="36"/>
  <c r="J21" i="36"/>
  <c r="I21" i="36"/>
  <c r="J20" i="36"/>
  <c r="K20" i="36" s="1"/>
  <c r="I20" i="36"/>
  <c r="J19" i="36"/>
  <c r="K19" i="36" s="1"/>
  <c r="I19" i="36"/>
  <c r="J18" i="36"/>
  <c r="K18" i="36" s="1"/>
  <c r="I18" i="36"/>
  <c r="K17" i="36"/>
  <c r="J17" i="36"/>
  <c r="I17" i="36"/>
  <c r="J16" i="36"/>
  <c r="K16" i="36" s="1"/>
  <c r="I16" i="36"/>
  <c r="J15" i="36"/>
  <c r="K15" i="36" s="1"/>
  <c r="I15" i="36"/>
  <c r="J14" i="36"/>
  <c r="K14" i="36" s="1"/>
  <c r="I14" i="36"/>
  <c r="K13" i="36"/>
  <c r="J13" i="36"/>
  <c r="I13" i="36"/>
  <c r="J12" i="36"/>
  <c r="K12" i="36" s="1"/>
  <c r="I12" i="36"/>
  <c r="J11" i="36"/>
  <c r="K11" i="36" s="1"/>
  <c r="I11" i="36"/>
  <c r="J10" i="36"/>
  <c r="K10" i="36" s="1"/>
  <c r="I10" i="36"/>
  <c r="J9" i="36"/>
  <c r="K9" i="36" s="1"/>
  <c r="I9" i="36"/>
  <c r="J8" i="36"/>
  <c r="K8" i="36" s="1"/>
  <c r="I8" i="36"/>
  <c r="J7" i="36"/>
  <c r="K7" i="36" s="1"/>
  <c r="I7" i="36"/>
  <c r="J6" i="36"/>
  <c r="K6" i="36" s="1"/>
  <c r="I6" i="36"/>
  <c r="C964" i="36"/>
  <c r="B964" i="36"/>
  <c r="C962" i="36"/>
  <c r="B962" i="36"/>
  <c r="B961" i="36"/>
  <c r="C959" i="36"/>
  <c r="B959" i="36"/>
  <c r="C958" i="36"/>
  <c r="B958" i="36"/>
  <c r="C957" i="36"/>
  <c r="B957" i="36"/>
  <c r="C956" i="36"/>
  <c r="B956" i="36"/>
  <c r="C955" i="36"/>
  <c r="B955" i="36"/>
  <c r="C954" i="36"/>
  <c r="B954" i="36"/>
  <c r="C953" i="36"/>
  <c r="B953" i="36"/>
  <c r="C952" i="36"/>
  <c r="B952" i="36"/>
  <c r="C951" i="36"/>
  <c r="B951" i="36"/>
  <c r="C950" i="36"/>
  <c r="B950" i="36"/>
  <c r="C949" i="36"/>
  <c r="B949" i="36"/>
  <c r="B948" i="36"/>
  <c r="H946" i="36"/>
  <c r="H964" i="36" s="1"/>
  <c r="C946" i="36"/>
  <c r="B946" i="36"/>
  <c r="H945" i="36"/>
  <c r="C943" i="36"/>
  <c r="B943" i="36"/>
  <c r="H942" i="36"/>
  <c r="H941" i="36"/>
  <c r="H940" i="36"/>
  <c r="H939" i="36"/>
  <c r="H938" i="36"/>
  <c r="H937" i="36"/>
  <c r="H936" i="36"/>
  <c r="H935" i="36"/>
  <c r="H934" i="36"/>
  <c r="H933" i="36"/>
  <c r="H932" i="36"/>
  <c r="H931" i="36"/>
  <c r="C929" i="36"/>
  <c r="B929" i="36"/>
  <c r="H928" i="36"/>
  <c r="H927" i="36"/>
  <c r="H926" i="36"/>
  <c r="H925" i="36"/>
  <c r="H924" i="36"/>
  <c r="H923" i="36"/>
  <c r="H922" i="36"/>
  <c r="H921" i="36"/>
  <c r="H920" i="36"/>
  <c r="H919" i="36"/>
  <c r="H918" i="36"/>
  <c r="H917" i="36"/>
  <c r="H916" i="36"/>
  <c r="H915" i="36"/>
  <c r="H914" i="36"/>
  <c r="H913" i="36"/>
  <c r="H912" i="36"/>
  <c r="H911" i="36"/>
  <c r="H910" i="36"/>
  <c r="H909" i="36"/>
  <c r="H908" i="36"/>
  <c r="H907" i="36"/>
  <c r="H906" i="36"/>
  <c r="H905" i="36"/>
  <c r="H904" i="36"/>
  <c r="H903" i="36"/>
  <c r="H902" i="36"/>
  <c r="H901" i="36"/>
  <c r="H900" i="36"/>
  <c r="H899" i="36"/>
  <c r="H898" i="36"/>
  <c r="H897" i="36"/>
  <c r="H896" i="36"/>
  <c r="H895" i="36"/>
  <c r="H894" i="36"/>
  <c r="H893" i="36"/>
  <c r="H892" i="36"/>
  <c r="H891" i="36"/>
  <c r="H890" i="36"/>
  <c r="H889" i="36"/>
  <c r="H888" i="36"/>
  <c r="H887" i="36"/>
  <c r="H886" i="36"/>
  <c r="H885" i="36"/>
  <c r="H884" i="36"/>
  <c r="H883" i="36"/>
  <c r="H882" i="36"/>
  <c r="H881" i="36"/>
  <c r="H880" i="36"/>
  <c r="H879" i="36"/>
  <c r="H878" i="36"/>
  <c r="H877" i="36"/>
  <c r="H876" i="36"/>
  <c r="H875" i="36"/>
  <c r="H874" i="36"/>
  <c r="H873" i="36"/>
  <c r="H872" i="36"/>
  <c r="H871" i="36"/>
  <c r="H870" i="36"/>
  <c r="H869" i="36"/>
  <c r="H868" i="36"/>
  <c r="H867" i="36"/>
  <c r="H866" i="36"/>
  <c r="H865" i="36"/>
  <c r="H864" i="36"/>
  <c r="H863" i="36"/>
  <c r="H862" i="36"/>
  <c r="H861" i="36"/>
  <c r="H860" i="36"/>
  <c r="H859" i="36"/>
  <c r="H858" i="36"/>
  <c r="H857" i="36"/>
  <c r="H856" i="36"/>
  <c r="H855" i="36"/>
  <c r="H854" i="36"/>
  <c r="H853" i="36"/>
  <c r="H852" i="36"/>
  <c r="H851" i="36"/>
  <c r="H850" i="36"/>
  <c r="H849" i="36"/>
  <c r="H848" i="36"/>
  <c r="H847" i="36"/>
  <c r="H846" i="36"/>
  <c r="H845" i="36"/>
  <c r="H844" i="36"/>
  <c r="H843" i="36"/>
  <c r="H842" i="36"/>
  <c r="H841" i="36"/>
  <c r="H840" i="36"/>
  <c r="H839" i="36"/>
  <c r="H838" i="36"/>
  <c r="H837" i="36"/>
  <c r="H836" i="36"/>
  <c r="H835" i="36"/>
  <c r="H834" i="36"/>
  <c r="H833" i="36"/>
  <c r="H832" i="36"/>
  <c r="H831" i="36"/>
  <c r="H830" i="36"/>
  <c r="H829" i="36"/>
  <c r="H828" i="36"/>
  <c r="H827" i="36"/>
  <c r="H826" i="36"/>
  <c r="H825" i="36"/>
  <c r="H824" i="36"/>
  <c r="H823" i="36"/>
  <c r="H822" i="36"/>
  <c r="H821" i="36"/>
  <c r="H820" i="36"/>
  <c r="H819" i="36"/>
  <c r="H818" i="36"/>
  <c r="H817" i="36"/>
  <c r="H816" i="36"/>
  <c r="H815" i="36"/>
  <c r="H814" i="36"/>
  <c r="H813" i="36"/>
  <c r="H812" i="36"/>
  <c r="H811" i="36"/>
  <c r="H810" i="36"/>
  <c r="H809" i="36"/>
  <c r="C807" i="36"/>
  <c r="H805" i="36"/>
  <c r="H804" i="36"/>
  <c r="H803" i="36"/>
  <c r="H802" i="36"/>
  <c r="H801" i="36"/>
  <c r="H800" i="36"/>
  <c r="H799" i="36"/>
  <c r="H798" i="36"/>
  <c r="H797" i="36"/>
  <c r="H796" i="36"/>
  <c r="H795" i="36"/>
  <c r="H794" i="36"/>
  <c r="H793" i="36"/>
  <c r="H792" i="36"/>
  <c r="H791" i="36"/>
  <c r="H790" i="36"/>
  <c r="H789" i="36"/>
  <c r="H788" i="36"/>
  <c r="H787" i="36"/>
  <c r="H786" i="36"/>
  <c r="H785" i="36"/>
  <c r="H784" i="36"/>
  <c r="H783" i="36"/>
  <c r="H782" i="36"/>
  <c r="H781" i="36"/>
  <c r="H780" i="36"/>
  <c r="H779" i="36"/>
  <c r="H778" i="36"/>
  <c r="H777" i="36"/>
  <c r="H776" i="36"/>
  <c r="H775" i="36"/>
  <c r="H774" i="36"/>
  <c r="H773" i="36"/>
  <c r="H772" i="36"/>
  <c r="H771" i="36"/>
  <c r="H770" i="36"/>
  <c r="H769" i="36"/>
  <c r="H768" i="36"/>
  <c r="H767" i="36"/>
  <c r="H766" i="36"/>
  <c r="H765" i="36"/>
  <c r="H764" i="36"/>
  <c r="H763" i="36"/>
  <c r="H762" i="36"/>
  <c r="H761" i="36"/>
  <c r="H760" i="36"/>
  <c r="H759" i="36"/>
  <c r="H758" i="36"/>
  <c r="H757" i="36"/>
  <c r="H756" i="36"/>
  <c r="H755" i="36"/>
  <c r="H754" i="36"/>
  <c r="H753" i="36"/>
  <c r="H752" i="36"/>
  <c r="H751" i="36"/>
  <c r="H750" i="36"/>
  <c r="H749" i="36"/>
  <c r="H748" i="36"/>
  <c r="H747" i="36"/>
  <c r="H746" i="36"/>
  <c r="H745" i="36"/>
  <c r="H744" i="36"/>
  <c r="H743" i="36"/>
  <c r="H742" i="36"/>
  <c r="H741" i="36"/>
  <c r="H740" i="36"/>
  <c r="H739" i="36"/>
  <c r="H738" i="36"/>
  <c r="H737" i="36"/>
  <c r="H736" i="36"/>
  <c r="H735" i="36"/>
  <c r="H734" i="36"/>
  <c r="H733" i="36"/>
  <c r="H732" i="36"/>
  <c r="H731" i="36"/>
  <c r="H730" i="36"/>
  <c r="H729" i="36"/>
  <c r="H728" i="36"/>
  <c r="C726" i="36"/>
  <c r="H724" i="36"/>
  <c r="H723" i="36"/>
  <c r="H722" i="36"/>
  <c r="H721" i="36"/>
  <c r="H720" i="36"/>
  <c r="H719" i="36"/>
  <c r="H718" i="36"/>
  <c r="H717" i="36"/>
  <c r="H716" i="36"/>
  <c r="H715" i="36"/>
  <c r="H714" i="36"/>
  <c r="H713" i="36"/>
  <c r="H712" i="36"/>
  <c r="H711" i="36"/>
  <c r="H710" i="36"/>
  <c r="H709" i="36"/>
  <c r="H708" i="36"/>
  <c r="H707" i="36"/>
  <c r="H706" i="36"/>
  <c r="H705" i="36"/>
  <c r="H704" i="36"/>
  <c r="H703" i="36"/>
  <c r="H702" i="36"/>
  <c r="H701" i="36"/>
  <c r="H700" i="36"/>
  <c r="H699" i="36"/>
  <c r="H698" i="36"/>
  <c r="H697" i="36"/>
  <c r="H696" i="36"/>
  <c r="H695" i="36"/>
  <c r="H694" i="36"/>
  <c r="H693" i="36"/>
  <c r="H692" i="36"/>
  <c r="H691" i="36"/>
  <c r="H690" i="36"/>
  <c r="H689" i="36"/>
  <c r="H688" i="36"/>
  <c r="H687" i="36"/>
  <c r="H686" i="36"/>
  <c r="H685" i="36"/>
  <c r="H684" i="36"/>
  <c r="H683" i="36"/>
  <c r="H682" i="36"/>
  <c r="H681" i="36"/>
  <c r="H680" i="36"/>
  <c r="H679" i="36"/>
  <c r="H678" i="36"/>
  <c r="H677" i="36"/>
  <c r="H676" i="36"/>
  <c r="H675" i="36"/>
  <c r="H674" i="36"/>
  <c r="H673" i="36"/>
  <c r="H672" i="36"/>
  <c r="H671" i="36"/>
  <c r="H670" i="36"/>
  <c r="H669" i="36"/>
  <c r="H668" i="36"/>
  <c r="H667" i="36"/>
  <c r="H666" i="36"/>
  <c r="H665" i="36"/>
  <c r="H664" i="36"/>
  <c r="H663" i="36"/>
  <c r="H662" i="36"/>
  <c r="H661" i="36"/>
  <c r="H660" i="36"/>
  <c r="H659" i="36"/>
  <c r="H658" i="36"/>
  <c r="H657" i="36"/>
  <c r="H656" i="36"/>
  <c r="H655" i="36"/>
  <c r="H654" i="36"/>
  <c r="H653" i="36"/>
  <c r="H652" i="36"/>
  <c r="H651" i="36"/>
  <c r="H650" i="36"/>
  <c r="H649" i="36"/>
  <c r="H648" i="36"/>
  <c r="H647" i="36"/>
  <c r="H646" i="36"/>
  <c r="H645" i="36"/>
  <c r="H644" i="36"/>
  <c r="H643" i="36"/>
  <c r="H642" i="36"/>
  <c r="H641" i="36"/>
  <c r="H640" i="36"/>
  <c r="H639" i="36"/>
  <c r="H638" i="36"/>
  <c r="H637" i="36"/>
  <c r="H636" i="36"/>
  <c r="H635" i="36"/>
  <c r="H634" i="36"/>
  <c r="H633" i="36"/>
  <c r="H632" i="36"/>
  <c r="H631" i="36"/>
  <c r="H630" i="36"/>
  <c r="H629" i="36"/>
  <c r="H628" i="36"/>
  <c r="C626" i="36"/>
  <c r="H624" i="36"/>
  <c r="H623" i="36"/>
  <c r="H622" i="36"/>
  <c r="H621" i="36"/>
  <c r="H620" i="36"/>
  <c r="H619" i="36"/>
  <c r="H618" i="36"/>
  <c r="H617" i="36"/>
  <c r="H616" i="36"/>
  <c r="H615" i="36"/>
  <c r="H614" i="36"/>
  <c r="H613" i="36"/>
  <c r="H612" i="36"/>
  <c r="H611" i="36"/>
  <c r="H610" i="36"/>
  <c r="H609" i="36"/>
  <c r="H608" i="36"/>
  <c r="H607" i="36"/>
  <c r="H606" i="36"/>
  <c r="H605" i="36"/>
  <c r="H604" i="36"/>
  <c r="H603" i="36"/>
  <c r="H602" i="36"/>
  <c r="H601" i="36"/>
  <c r="H600" i="36"/>
  <c r="H599" i="36"/>
  <c r="H598" i="36"/>
  <c r="H597" i="36"/>
  <c r="H596" i="36"/>
  <c r="H595" i="36"/>
  <c r="H594" i="36"/>
  <c r="H593" i="36"/>
  <c r="H592" i="36"/>
  <c r="H591" i="36"/>
  <c r="H590" i="36"/>
  <c r="H589" i="36"/>
  <c r="H588" i="36"/>
  <c r="H587" i="36"/>
  <c r="H586" i="36"/>
  <c r="H585" i="36"/>
  <c r="H584" i="36"/>
  <c r="H583" i="36"/>
  <c r="H582" i="36"/>
  <c r="H581" i="36"/>
  <c r="H580" i="36"/>
  <c r="H579" i="36"/>
  <c r="H578" i="36"/>
  <c r="H577" i="36"/>
  <c r="H576" i="36"/>
  <c r="H575" i="36"/>
  <c r="H574" i="36"/>
  <c r="H573" i="36"/>
  <c r="H572" i="36"/>
  <c r="H571" i="36"/>
  <c r="H570" i="36"/>
  <c r="H569" i="36"/>
  <c r="H568" i="36"/>
  <c r="H567" i="36"/>
  <c r="H566" i="36"/>
  <c r="H565" i="36"/>
  <c r="H564" i="36"/>
  <c r="H563" i="36"/>
  <c r="H562" i="36"/>
  <c r="H561" i="36"/>
  <c r="H560" i="36"/>
  <c r="H559" i="36"/>
  <c r="H558" i="36"/>
  <c r="H557" i="36"/>
  <c r="H556" i="36"/>
  <c r="H555" i="36"/>
  <c r="H554" i="36"/>
  <c r="H553" i="36"/>
  <c r="H552" i="36"/>
  <c r="H551" i="36"/>
  <c r="H550" i="36"/>
  <c r="H549" i="36"/>
  <c r="H548" i="36"/>
  <c r="H547" i="36"/>
  <c r="H546" i="36"/>
  <c r="H545" i="36"/>
  <c r="H544" i="36"/>
  <c r="H543" i="36"/>
  <c r="H542" i="36"/>
  <c r="H541" i="36"/>
  <c r="H540" i="36"/>
  <c r="C538" i="36"/>
  <c r="H536" i="36"/>
  <c r="H535" i="36"/>
  <c r="H534" i="36"/>
  <c r="H533" i="36"/>
  <c r="H532" i="36"/>
  <c r="H531" i="36"/>
  <c r="H530" i="36"/>
  <c r="H529" i="36"/>
  <c r="H528" i="36"/>
  <c r="H527" i="36"/>
  <c r="H526" i="36"/>
  <c r="H525" i="36"/>
  <c r="H524" i="36"/>
  <c r="H523" i="36"/>
  <c r="H522" i="36"/>
  <c r="H521" i="36"/>
  <c r="H520" i="36"/>
  <c r="H519" i="36"/>
  <c r="H518" i="36"/>
  <c r="H517" i="36"/>
  <c r="H516" i="36"/>
  <c r="H515" i="36"/>
  <c r="H514" i="36"/>
  <c r="H513" i="36"/>
  <c r="H512" i="36"/>
  <c r="H511" i="36"/>
  <c r="H510" i="36"/>
  <c r="H509" i="36"/>
  <c r="H508" i="36"/>
  <c r="H507" i="36"/>
  <c r="H506" i="36"/>
  <c r="H505" i="36"/>
  <c r="H504" i="36"/>
  <c r="H503" i="36"/>
  <c r="H502" i="36"/>
  <c r="H501" i="36"/>
  <c r="H500" i="36"/>
  <c r="H499" i="36"/>
  <c r="H498" i="36"/>
  <c r="H497" i="36"/>
  <c r="H496" i="36"/>
  <c r="H495" i="36"/>
  <c r="H494" i="36"/>
  <c r="H493" i="36"/>
  <c r="H492" i="36"/>
  <c r="H491" i="36"/>
  <c r="H490" i="36"/>
  <c r="H489" i="36"/>
  <c r="H488" i="36"/>
  <c r="H487" i="36"/>
  <c r="H486" i="36"/>
  <c r="H485" i="36"/>
  <c r="H484" i="36"/>
  <c r="H483" i="36"/>
  <c r="H482" i="36"/>
  <c r="H481" i="36"/>
  <c r="H480" i="36"/>
  <c r="H479" i="36"/>
  <c r="H478" i="36"/>
  <c r="H477" i="36"/>
  <c r="H476" i="36"/>
  <c r="H475" i="36"/>
  <c r="H474" i="36"/>
  <c r="H473" i="36"/>
  <c r="H472" i="36"/>
  <c r="H471" i="36"/>
  <c r="H470" i="36"/>
  <c r="C468" i="36"/>
  <c r="H466" i="36"/>
  <c r="H465" i="36"/>
  <c r="H464" i="36"/>
  <c r="H463" i="36"/>
  <c r="H462" i="36"/>
  <c r="H461" i="36"/>
  <c r="H460" i="36"/>
  <c r="H459" i="36"/>
  <c r="H458" i="36"/>
  <c r="H457" i="36"/>
  <c r="H456" i="36"/>
  <c r="H455" i="36"/>
  <c r="H454" i="36"/>
  <c r="H453" i="36"/>
  <c r="H452" i="36"/>
  <c r="H451" i="36"/>
  <c r="H450" i="36"/>
  <c r="H449" i="36"/>
  <c r="H447" i="36"/>
  <c r="H446" i="36"/>
  <c r="H445" i="36"/>
  <c r="H444" i="36"/>
  <c r="H443" i="36"/>
  <c r="H442" i="36"/>
  <c r="H441" i="36"/>
  <c r="H440" i="36"/>
  <c r="H439" i="36"/>
  <c r="H438" i="36"/>
  <c r="H437" i="36"/>
  <c r="H436" i="36"/>
  <c r="H435" i="36"/>
  <c r="H434" i="36"/>
  <c r="H433" i="36"/>
  <c r="H432" i="36"/>
  <c r="H431" i="36"/>
  <c r="H430" i="36"/>
  <c r="H429" i="36"/>
  <c r="H428" i="36"/>
  <c r="H427" i="36"/>
  <c r="H426" i="36"/>
  <c r="H425" i="36"/>
  <c r="H424" i="36"/>
  <c r="H423" i="36"/>
  <c r="H422" i="36"/>
  <c r="H421" i="36"/>
  <c r="H420" i="36"/>
  <c r="H419" i="36"/>
  <c r="H418" i="36"/>
  <c r="H417" i="36"/>
  <c r="H416" i="36"/>
  <c r="H415" i="36"/>
  <c r="H414" i="36"/>
  <c r="H413" i="36"/>
  <c r="H412" i="36"/>
  <c r="H411" i="36"/>
  <c r="H410" i="36"/>
  <c r="H409" i="36"/>
  <c r="H408" i="36"/>
  <c r="H407" i="36"/>
  <c r="H406" i="36"/>
  <c r="H405" i="36"/>
  <c r="H404" i="36"/>
  <c r="H403" i="36"/>
  <c r="H402" i="36"/>
  <c r="H401" i="36"/>
  <c r="H400" i="36"/>
  <c r="H399" i="36"/>
  <c r="H398" i="36"/>
  <c r="H397" i="36"/>
  <c r="H396" i="36"/>
  <c r="H395" i="36"/>
  <c r="H394" i="36"/>
  <c r="H393" i="36"/>
  <c r="H392" i="36"/>
  <c r="H391" i="36"/>
  <c r="C389" i="36"/>
  <c r="H387" i="36"/>
  <c r="H386" i="36"/>
  <c r="H385" i="36"/>
  <c r="H384" i="36"/>
  <c r="H383" i="36"/>
  <c r="H382" i="36"/>
  <c r="H381" i="36"/>
  <c r="H380" i="36"/>
  <c r="H379" i="36"/>
  <c r="H378" i="36"/>
  <c r="H377" i="36"/>
  <c r="H376" i="36"/>
  <c r="H375" i="36"/>
  <c r="H374" i="36"/>
  <c r="H373" i="36"/>
  <c r="H372" i="36"/>
  <c r="H371" i="36"/>
  <c r="H370" i="36"/>
  <c r="H369" i="36"/>
  <c r="H368" i="36"/>
  <c r="H367" i="36"/>
  <c r="H366" i="36"/>
  <c r="H365" i="36"/>
  <c r="H364" i="36"/>
  <c r="H363" i="36"/>
  <c r="H362" i="36"/>
  <c r="H361" i="36"/>
  <c r="H360" i="36"/>
  <c r="H359" i="36"/>
  <c r="H358" i="36"/>
  <c r="H357" i="36"/>
  <c r="H356" i="36"/>
  <c r="H355" i="36"/>
  <c r="H354" i="36"/>
  <c r="H353" i="36"/>
  <c r="H352" i="36"/>
  <c r="H351" i="36"/>
  <c r="H350" i="36"/>
  <c r="H349" i="36"/>
  <c r="H348" i="36"/>
  <c r="H347" i="36"/>
  <c r="H346" i="36"/>
  <c r="H345" i="36"/>
  <c r="H344" i="36"/>
  <c r="H343" i="36"/>
  <c r="H342" i="36"/>
  <c r="H341" i="36"/>
  <c r="H340" i="36"/>
  <c r="H339" i="36"/>
  <c r="H338" i="36"/>
  <c r="H337" i="36"/>
  <c r="H336" i="36"/>
  <c r="H335" i="36"/>
  <c r="H334" i="36"/>
  <c r="H333" i="36"/>
  <c r="H332" i="36"/>
  <c r="H331" i="36"/>
  <c r="H330" i="36"/>
  <c r="H329" i="36"/>
  <c r="H328" i="36"/>
  <c r="H327" i="36"/>
  <c r="H326" i="36"/>
  <c r="H325" i="36"/>
  <c r="H324" i="36"/>
  <c r="H323" i="36"/>
  <c r="C321" i="36"/>
  <c r="H319" i="36"/>
  <c r="H318" i="36"/>
  <c r="H317" i="36"/>
  <c r="H316" i="36"/>
  <c r="H315" i="36"/>
  <c r="H314" i="36"/>
  <c r="H313" i="36"/>
  <c r="H312" i="36"/>
  <c r="H311" i="36"/>
  <c r="H310" i="36"/>
  <c r="H309" i="36"/>
  <c r="H308" i="36"/>
  <c r="H307" i="36"/>
  <c r="H306" i="36"/>
  <c r="H305" i="36"/>
  <c r="H304" i="36"/>
  <c r="H303" i="36"/>
  <c r="H302" i="36"/>
  <c r="H301" i="36"/>
  <c r="H300" i="36"/>
  <c r="H299" i="36"/>
  <c r="H298" i="36"/>
  <c r="H297" i="36"/>
  <c r="H296" i="36"/>
  <c r="H295" i="36"/>
  <c r="H294" i="36"/>
  <c r="H293" i="36"/>
  <c r="H292" i="36"/>
  <c r="H291" i="36"/>
  <c r="H290" i="36"/>
  <c r="H289" i="36"/>
  <c r="H288" i="36"/>
  <c r="H287" i="36"/>
  <c r="H286" i="36"/>
  <c r="H285" i="36"/>
  <c r="H284" i="36"/>
  <c r="H283" i="36"/>
  <c r="H282" i="36"/>
  <c r="H281" i="36"/>
  <c r="H280" i="36"/>
  <c r="H279" i="36"/>
  <c r="H278" i="36"/>
  <c r="H277" i="36"/>
  <c r="H276" i="36"/>
  <c r="H275" i="36"/>
  <c r="H274" i="36"/>
  <c r="H273" i="36"/>
  <c r="H272" i="36"/>
  <c r="H271" i="36"/>
  <c r="H270" i="36"/>
  <c r="H269" i="36"/>
  <c r="H268" i="36"/>
  <c r="H267" i="36"/>
  <c r="H266" i="36"/>
  <c r="H265" i="36"/>
  <c r="H264" i="36"/>
  <c r="H263" i="36"/>
  <c r="H262" i="36"/>
  <c r="H261" i="36"/>
  <c r="H260" i="36"/>
  <c r="H259" i="36"/>
  <c r="H258" i="36"/>
  <c r="H257" i="36"/>
  <c r="H256" i="36"/>
  <c r="H255" i="36"/>
  <c r="H254" i="36"/>
  <c r="H253" i="36"/>
  <c r="H252" i="36"/>
  <c r="H251" i="36"/>
  <c r="H250" i="36"/>
  <c r="H249" i="36"/>
  <c r="H248" i="36"/>
  <c r="C246" i="36"/>
  <c r="H244" i="36"/>
  <c r="H243" i="36"/>
  <c r="H242" i="36"/>
  <c r="H241" i="36"/>
  <c r="H240" i="36"/>
  <c r="H239" i="36"/>
  <c r="H238" i="36"/>
  <c r="H237" i="36"/>
  <c r="H236" i="36"/>
  <c r="H235" i="36"/>
  <c r="H234" i="36"/>
  <c r="H233" i="36"/>
  <c r="H232" i="36"/>
  <c r="H231" i="36"/>
  <c r="H230" i="36"/>
  <c r="H229" i="36"/>
  <c r="H228" i="36"/>
  <c r="H227" i="36"/>
  <c r="H226" i="36"/>
  <c r="H225" i="36"/>
  <c r="H224" i="36"/>
  <c r="H223" i="36"/>
  <c r="H222" i="36"/>
  <c r="H221" i="36"/>
  <c r="H220" i="36"/>
  <c r="H219" i="36"/>
  <c r="H218" i="36"/>
  <c r="H217" i="36"/>
  <c r="H216" i="36"/>
  <c r="H215" i="36"/>
  <c r="H214" i="36"/>
  <c r="H213" i="36"/>
  <c r="H212" i="36"/>
  <c r="H211" i="36"/>
  <c r="H210" i="36"/>
  <c r="H209" i="36"/>
  <c r="H208" i="36"/>
  <c r="H207" i="36"/>
  <c r="H206" i="36"/>
  <c r="H205" i="36"/>
  <c r="H204" i="36"/>
  <c r="H203" i="36"/>
  <c r="H202" i="36"/>
  <c r="H201" i="36"/>
  <c r="H200" i="36"/>
  <c r="H199" i="36"/>
  <c r="H198" i="36"/>
  <c r="H197" i="36"/>
  <c r="H196" i="36"/>
  <c r="H195" i="36"/>
  <c r="H194" i="36"/>
  <c r="H193" i="36"/>
  <c r="H192" i="36"/>
  <c r="H191" i="36"/>
  <c r="H190" i="36"/>
  <c r="H189" i="36"/>
  <c r="H188" i="36"/>
  <c r="H187" i="36"/>
  <c r="H186" i="36"/>
  <c r="H185" i="36"/>
  <c r="H184" i="36"/>
  <c r="H183" i="36"/>
  <c r="H182" i="36"/>
  <c r="H181" i="36"/>
  <c r="H180" i="36"/>
  <c r="H179" i="36"/>
  <c r="H178" i="36"/>
  <c r="H177" i="36"/>
  <c r="H176" i="36"/>
  <c r="H175" i="36"/>
  <c r="H174" i="36"/>
  <c r="H173" i="36"/>
  <c r="H172" i="36"/>
  <c r="H171" i="36"/>
  <c r="H170" i="36"/>
  <c r="H169" i="36"/>
  <c r="H168" i="36"/>
  <c r="H167" i="36"/>
  <c r="H166" i="36"/>
  <c r="H165" i="36"/>
  <c r="H164" i="36"/>
  <c r="H246" i="36" s="1"/>
  <c r="H951" i="36" s="1"/>
  <c r="C162" i="36"/>
  <c r="H160" i="36"/>
  <c r="H159" i="36"/>
  <c r="H158" i="36"/>
  <c r="H157" i="36"/>
  <c r="H156" i="36"/>
  <c r="H155" i="36"/>
  <c r="H154" i="36"/>
  <c r="H153" i="36"/>
  <c r="H152" i="36"/>
  <c r="H151" i="36"/>
  <c r="H150" i="36"/>
  <c r="H149" i="36"/>
  <c r="H148" i="36"/>
  <c r="H147" i="36"/>
  <c r="H146" i="36"/>
  <c r="H145" i="36"/>
  <c r="H144" i="36"/>
  <c r="H143" i="36"/>
  <c r="H142" i="36"/>
  <c r="H141" i="36"/>
  <c r="H140" i="36"/>
  <c r="H139" i="36"/>
  <c r="H138" i="36"/>
  <c r="H137" i="36"/>
  <c r="H136" i="36"/>
  <c r="H135" i="36"/>
  <c r="H134" i="36"/>
  <c r="H133" i="36"/>
  <c r="H132" i="36"/>
  <c r="H131" i="36"/>
  <c r="H130" i="36"/>
  <c r="H129" i="36"/>
  <c r="H128" i="36"/>
  <c r="H127" i="36"/>
  <c r="H126" i="36"/>
  <c r="H125" i="36"/>
  <c r="H124" i="36"/>
  <c r="H123" i="36"/>
  <c r="H122" i="36"/>
  <c r="H121" i="36"/>
  <c r="H120" i="36"/>
  <c r="H119" i="36"/>
  <c r="H118" i="36"/>
  <c r="H117" i="36"/>
  <c r="H116" i="36"/>
  <c r="H115" i="36"/>
  <c r="H114" i="36"/>
  <c r="H113" i="36"/>
  <c r="H112" i="36"/>
  <c r="H111" i="36"/>
  <c r="H110" i="36"/>
  <c r="H109" i="36"/>
  <c r="H108" i="36"/>
  <c r="H107" i="36"/>
  <c r="H106" i="36"/>
  <c r="H105" i="36"/>
  <c r="H104" i="36"/>
  <c r="H103" i="36"/>
  <c r="H102" i="36"/>
  <c r="H101" i="36"/>
  <c r="H100" i="36"/>
  <c r="H99" i="36"/>
  <c r="H98" i="36"/>
  <c r="H97" i="36"/>
  <c r="H96" i="36"/>
  <c r="H95" i="36"/>
  <c r="H94" i="36"/>
  <c r="H93" i="36"/>
  <c r="H92" i="36"/>
  <c r="H91" i="36"/>
  <c r="H90" i="36"/>
  <c r="H89" i="36"/>
  <c r="H88" i="36"/>
  <c r="H87" i="36"/>
  <c r="H86" i="36"/>
  <c r="H85" i="36"/>
  <c r="H84" i="36"/>
  <c r="H83" i="36"/>
  <c r="H82" i="36"/>
  <c r="H81" i="36"/>
  <c r="H80" i="36"/>
  <c r="C77" i="36"/>
  <c r="H75" i="36"/>
  <c r="H74" i="36"/>
  <c r="H73" i="36"/>
  <c r="H72" i="36"/>
  <c r="H71" i="36"/>
  <c r="H70" i="36"/>
  <c r="H69" i="36"/>
  <c r="H68" i="36"/>
  <c r="H67" i="36"/>
  <c r="H66" i="36"/>
  <c r="H65" i="36"/>
  <c r="H64" i="36"/>
  <c r="H63" i="36"/>
  <c r="H62" i="36"/>
  <c r="H61" i="36"/>
  <c r="H60" i="36"/>
  <c r="H59" i="36"/>
  <c r="H58" i="36"/>
  <c r="H57" i="36"/>
  <c r="H56" i="36"/>
  <c r="H55" i="36"/>
  <c r="H54" i="36"/>
  <c r="H53" i="36"/>
  <c r="H52" i="36"/>
  <c r="H51" i="36"/>
  <c r="H50" i="36"/>
  <c r="H49" i="36"/>
  <c r="H48" i="36"/>
  <c r="H47" i="36"/>
  <c r="H46" i="36"/>
  <c r="H45" i="36"/>
  <c r="H44" i="36"/>
  <c r="H43" i="36"/>
  <c r="H42" i="36"/>
  <c r="H41" i="36"/>
  <c r="H40" i="36"/>
  <c r="H39" i="36"/>
  <c r="H38" i="36"/>
  <c r="H37" i="36"/>
  <c r="H36" i="36"/>
  <c r="H35" i="36"/>
  <c r="H34" i="36"/>
  <c r="H33" i="36"/>
  <c r="H32" i="36"/>
  <c r="H31" i="36"/>
  <c r="H30" i="36"/>
  <c r="H29" i="36"/>
  <c r="H28" i="36"/>
  <c r="H27" i="36"/>
  <c r="H26" i="36"/>
  <c r="H25" i="36"/>
  <c r="H24" i="36"/>
  <c r="H23" i="36"/>
  <c r="H22" i="36"/>
  <c r="H21" i="36"/>
  <c r="H20" i="36"/>
  <c r="H19" i="36"/>
  <c r="H18" i="36"/>
  <c r="H17" i="36"/>
  <c r="H16" i="36"/>
  <c r="H15" i="36"/>
  <c r="H14" i="36"/>
  <c r="H13" i="36"/>
  <c r="H12" i="36"/>
  <c r="H11" i="36"/>
  <c r="H10" i="36"/>
  <c r="I7" i="35"/>
  <c r="J7" i="35"/>
  <c r="I8" i="35"/>
  <c r="J8" i="35"/>
  <c r="I9" i="35"/>
  <c r="J9" i="35"/>
  <c r="I10" i="35"/>
  <c r="J10" i="35"/>
  <c r="I11" i="35"/>
  <c r="J11" i="35"/>
  <c r="I12" i="35"/>
  <c r="J12" i="35"/>
  <c r="I13" i="35"/>
  <c r="J13" i="35"/>
  <c r="I14" i="35"/>
  <c r="J14" i="35"/>
  <c r="I15" i="35"/>
  <c r="J15" i="35"/>
  <c r="I16" i="35"/>
  <c r="J16" i="35"/>
  <c r="I17" i="35"/>
  <c r="J17" i="35"/>
  <c r="I18" i="35"/>
  <c r="J18" i="35"/>
  <c r="I19" i="35"/>
  <c r="J19" i="35"/>
  <c r="I20" i="35"/>
  <c r="J20" i="35"/>
  <c r="I21" i="35"/>
  <c r="J21" i="35"/>
  <c r="I22" i="35"/>
  <c r="J22" i="35"/>
  <c r="I23" i="35"/>
  <c r="J23" i="35"/>
  <c r="I24" i="35"/>
  <c r="J24" i="35"/>
  <c r="I25" i="35"/>
  <c r="J25" i="35"/>
  <c r="I26" i="35"/>
  <c r="J26" i="35"/>
  <c r="I27" i="35"/>
  <c r="J27" i="35"/>
  <c r="I28" i="35"/>
  <c r="J28" i="35"/>
  <c r="I29" i="35"/>
  <c r="J29" i="35"/>
  <c r="I30" i="35"/>
  <c r="J30" i="35"/>
  <c r="I31" i="35"/>
  <c r="J31" i="35"/>
  <c r="I32" i="35"/>
  <c r="J32" i="35"/>
  <c r="I33" i="35"/>
  <c r="J33" i="35"/>
  <c r="I34" i="35"/>
  <c r="J34" i="35"/>
  <c r="I35" i="35"/>
  <c r="J35" i="35"/>
  <c r="I36" i="35"/>
  <c r="J36" i="35"/>
  <c r="I37" i="35"/>
  <c r="J37" i="35"/>
  <c r="I38" i="35"/>
  <c r="J38" i="35"/>
  <c r="I39" i="35"/>
  <c r="J39" i="35"/>
  <c r="I40" i="35"/>
  <c r="J40" i="35"/>
  <c r="I41" i="35"/>
  <c r="J41" i="35"/>
  <c r="I42" i="35"/>
  <c r="J42" i="35"/>
  <c r="I43" i="35"/>
  <c r="J43" i="35"/>
  <c r="I44" i="35"/>
  <c r="J44" i="35"/>
  <c r="I45" i="35"/>
  <c r="J45" i="35"/>
  <c r="I46" i="35"/>
  <c r="J46" i="35"/>
  <c r="I47" i="35"/>
  <c r="J47" i="35"/>
  <c r="I48" i="35"/>
  <c r="J48" i="35"/>
  <c r="I49" i="35"/>
  <c r="J49" i="35"/>
  <c r="I50" i="35"/>
  <c r="J50" i="35"/>
  <c r="I51" i="35"/>
  <c r="J51" i="35"/>
  <c r="I52" i="35"/>
  <c r="J52" i="35"/>
  <c r="I53" i="35"/>
  <c r="J53" i="35"/>
  <c r="I54" i="35"/>
  <c r="J54" i="35"/>
  <c r="I55" i="35"/>
  <c r="J55" i="35"/>
  <c r="I56" i="35"/>
  <c r="J56" i="35"/>
  <c r="I57" i="35"/>
  <c r="J57" i="35"/>
  <c r="I58" i="35"/>
  <c r="J58" i="35"/>
  <c r="I59" i="35"/>
  <c r="J59" i="35"/>
  <c r="I60" i="35"/>
  <c r="J60" i="35"/>
  <c r="I61" i="35"/>
  <c r="J61" i="35"/>
  <c r="I62" i="35"/>
  <c r="J62" i="35"/>
  <c r="I63" i="35"/>
  <c r="J63" i="35"/>
  <c r="I64" i="35"/>
  <c r="J64" i="35"/>
  <c r="I65" i="35"/>
  <c r="J65" i="35"/>
  <c r="I66" i="35"/>
  <c r="J66" i="35"/>
  <c r="I67" i="35"/>
  <c r="J67" i="35"/>
  <c r="I68" i="35"/>
  <c r="J68" i="35"/>
  <c r="I69" i="35"/>
  <c r="J69" i="35"/>
  <c r="I70" i="35"/>
  <c r="J70" i="35"/>
  <c r="I71" i="35"/>
  <c r="J71" i="35"/>
  <c r="I72" i="35"/>
  <c r="J72" i="35"/>
  <c r="I73" i="35"/>
  <c r="J73" i="35"/>
  <c r="I74" i="35"/>
  <c r="J74" i="35"/>
  <c r="I75" i="35"/>
  <c r="J75" i="35"/>
  <c r="I76" i="35"/>
  <c r="J76" i="35"/>
  <c r="I77" i="35"/>
  <c r="I78" i="35"/>
  <c r="J78" i="35"/>
  <c r="I79" i="35"/>
  <c r="J79" i="35"/>
  <c r="I80" i="35"/>
  <c r="J80" i="35"/>
  <c r="I81" i="35"/>
  <c r="J81" i="35"/>
  <c r="I82" i="35"/>
  <c r="J82" i="35"/>
  <c r="I83" i="35"/>
  <c r="J83" i="35"/>
  <c r="I84" i="35"/>
  <c r="J84" i="35"/>
  <c r="I85" i="35"/>
  <c r="J85" i="35"/>
  <c r="I86" i="35"/>
  <c r="J86" i="35"/>
  <c r="I87" i="35"/>
  <c r="J87" i="35"/>
  <c r="I88" i="35"/>
  <c r="J88" i="35"/>
  <c r="I89" i="35"/>
  <c r="J89" i="35"/>
  <c r="I90" i="35"/>
  <c r="J90" i="35"/>
  <c r="I91" i="35"/>
  <c r="J91" i="35"/>
  <c r="I92" i="35"/>
  <c r="J92" i="35"/>
  <c r="I93" i="35"/>
  <c r="J93" i="35"/>
  <c r="I94" i="35"/>
  <c r="J94" i="35"/>
  <c r="I95" i="35"/>
  <c r="J95" i="35"/>
  <c r="I96" i="35"/>
  <c r="J96" i="35"/>
  <c r="I97" i="35"/>
  <c r="J97" i="35"/>
  <c r="I98" i="35"/>
  <c r="J98" i="35"/>
  <c r="I99" i="35"/>
  <c r="J99" i="35"/>
  <c r="I100" i="35"/>
  <c r="J100" i="35"/>
  <c r="I101" i="35"/>
  <c r="J101" i="35"/>
  <c r="I102" i="35"/>
  <c r="J102" i="35"/>
  <c r="I103" i="35"/>
  <c r="J103" i="35"/>
  <c r="I104" i="35"/>
  <c r="J104" i="35"/>
  <c r="I105" i="35"/>
  <c r="J105" i="35"/>
  <c r="I106" i="35"/>
  <c r="J106" i="35"/>
  <c r="I107" i="35"/>
  <c r="J107" i="35"/>
  <c r="I108" i="35"/>
  <c r="J108" i="35"/>
  <c r="I109" i="35"/>
  <c r="J109" i="35"/>
  <c r="I110" i="35"/>
  <c r="J110" i="35"/>
  <c r="I111" i="35"/>
  <c r="J111" i="35"/>
  <c r="I112" i="35"/>
  <c r="J112" i="35"/>
  <c r="I113" i="35"/>
  <c r="J113" i="35"/>
  <c r="I114" i="35"/>
  <c r="J114" i="35"/>
  <c r="I115" i="35"/>
  <c r="J115" i="35"/>
  <c r="I116" i="35"/>
  <c r="J116" i="35"/>
  <c r="I117" i="35"/>
  <c r="J117" i="35"/>
  <c r="I118" i="35"/>
  <c r="J118" i="35"/>
  <c r="I119" i="35"/>
  <c r="J119" i="35"/>
  <c r="I120" i="35"/>
  <c r="J120" i="35"/>
  <c r="I121" i="35"/>
  <c r="J121" i="35"/>
  <c r="I122" i="35"/>
  <c r="J122" i="35"/>
  <c r="I123" i="35"/>
  <c r="J123" i="35"/>
  <c r="I124" i="35"/>
  <c r="J124" i="35"/>
  <c r="I125" i="35"/>
  <c r="J125" i="35"/>
  <c r="I126" i="35"/>
  <c r="J126" i="35"/>
  <c r="I127" i="35"/>
  <c r="J127" i="35"/>
  <c r="I128" i="35"/>
  <c r="J128" i="35"/>
  <c r="I129" i="35"/>
  <c r="J129" i="35"/>
  <c r="I130" i="35"/>
  <c r="J130" i="35"/>
  <c r="I131" i="35"/>
  <c r="J131" i="35"/>
  <c r="I132" i="35"/>
  <c r="J132" i="35"/>
  <c r="I133" i="35"/>
  <c r="J133" i="35"/>
  <c r="I134" i="35"/>
  <c r="J134" i="35"/>
  <c r="I135" i="35"/>
  <c r="J135" i="35"/>
  <c r="I136" i="35"/>
  <c r="J136" i="35"/>
  <c r="I137" i="35"/>
  <c r="J137" i="35"/>
  <c r="I138" i="35"/>
  <c r="J138" i="35"/>
  <c r="I139" i="35"/>
  <c r="J139" i="35"/>
  <c r="I140" i="35"/>
  <c r="J140" i="35"/>
  <c r="I141" i="35"/>
  <c r="J141" i="35"/>
  <c r="I142" i="35"/>
  <c r="J142" i="35"/>
  <c r="I143" i="35"/>
  <c r="J143" i="35"/>
  <c r="I144" i="35"/>
  <c r="J144" i="35"/>
  <c r="I145" i="35"/>
  <c r="J145" i="35"/>
  <c r="I146" i="35"/>
  <c r="J146" i="35"/>
  <c r="I147" i="35"/>
  <c r="J147" i="35"/>
  <c r="I148" i="35"/>
  <c r="J148" i="35"/>
  <c r="I149" i="35"/>
  <c r="J149" i="35"/>
  <c r="I150" i="35"/>
  <c r="J150" i="35"/>
  <c r="I151" i="35"/>
  <c r="J151" i="35"/>
  <c r="I152" i="35"/>
  <c r="J152" i="35"/>
  <c r="I153" i="35"/>
  <c r="J153" i="35"/>
  <c r="I154" i="35"/>
  <c r="J154" i="35"/>
  <c r="I155" i="35"/>
  <c r="J155" i="35"/>
  <c r="I156" i="35"/>
  <c r="J156" i="35"/>
  <c r="I157" i="35"/>
  <c r="J157" i="35"/>
  <c r="I158" i="35"/>
  <c r="J158" i="35"/>
  <c r="I159" i="35"/>
  <c r="J159" i="35"/>
  <c r="I160" i="35"/>
  <c r="J160" i="35"/>
  <c r="I161" i="35"/>
  <c r="J161" i="35"/>
  <c r="I162" i="35"/>
  <c r="I163" i="35"/>
  <c r="J163" i="35"/>
  <c r="I164" i="35"/>
  <c r="J164" i="35"/>
  <c r="I165" i="35"/>
  <c r="J165" i="35"/>
  <c r="I166" i="35"/>
  <c r="J166" i="35"/>
  <c r="I167" i="35"/>
  <c r="J167" i="35"/>
  <c r="I168" i="35"/>
  <c r="J168" i="35"/>
  <c r="I169" i="35"/>
  <c r="J169" i="35"/>
  <c r="I170" i="35"/>
  <c r="J170" i="35"/>
  <c r="I171" i="35"/>
  <c r="J171" i="35"/>
  <c r="I172" i="35"/>
  <c r="J172" i="35"/>
  <c r="I173" i="35"/>
  <c r="J173" i="35"/>
  <c r="I174" i="35"/>
  <c r="J174" i="35"/>
  <c r="I175" i="35"/>
  <c r="J175" i="35"/>
  <c r="I176" i="35"/>
  <c r="J176" i="35"/>
  <c r="I177" i="35"/>
  <c r="J177" i="35"/>
  <c r="I178" i="35"/>
  <c r="J178" i="35"/>
  <c r="I179" i="35"/>
  <c r="J179" i="35"/>
  <c r="I180" i="35"/>
  <c r="J180" i="35"/>
  <c r="I181" i="35"/>
  <c r="J181" i="35"/>
  <c r="I182" i="35"/>
  <c r="J182" i="35"/>
  <c r="I183" i="35"/>
  <c r="J183" i="35"/>
  <c r="I184" i="35"/>
  <c r="J184" i="35"/>
  <c r="I185" i="35"/>
  <c r="J185" i="35"/>
  <c r="I186" i="35"/>
  <c r="J186" i="35"/>
  <c r="I187" i="35"/>
  <c r="J187" i="35"/>
  <c r="I188" i="35"/>
  <c r="J188" i="35"/>
  <c r="I189" i="35"/>
  <c r="J189" i="35"/>
  <c r="I190" i="35"/>
  <c r="J190" i="35"/>
  <c r="I191" i="35"/>
  <c r="J191" i="35"/>
  <c r="I192" i="35"/>
  <c r="J192" i="35"/>
  <c r="I193" i="35"/>
  <c r="J193" i="35"/>
  <c r="I194" i="35"/>
  <c r="J194" i="35"/>
  <c r="I195" i="35"/>
  <c r="J195" i="35"/>
  <c r="I196" i="35"/>
  <c r="J196" i="35"/>
  <c r="I197" i="35"/>
  <c r="J197" i="35"/>
  <c r="I198" i="35"/>
  <c r="J198" i="35"/>
  <c r="I199" i="35"/>
  <c r="J199" i="35"/>
  <c r="I200" i="35"/>
  <c r="J200" i="35"/>
  <c r="I201" i="35"/>
  <c r="J201" i="35"/>
  <c r="I202" i="35"/>
  <c r="J202" i="35"/>
  <c r="I203" i="35"/>
  <c r="J203" i="35"/>
  <c r="I204" i="35"/>
  <c r="J204" i="35"/>
  <c r="I205" i="35"/>
  <c r="J205" i="35"/>
  <c r="I206" i="35"/>
  <c r="J206" i="35"/>
  <c r="I207" i="35"/>
  <c r="J207" i="35"/>
  <c r="I208" i="35"/>
  <c r="J208" i="35"/>
  <c r="I209" i="35"/>
  <c r="J209" i="35"/>
  <c r="I210" i="35"/>
  <c r="J210" i="35"/>
  <c r="I211" i="35"/>
  <c r="J211" i="35"/>
  <c r="I212" i="35"/>
  <c r="J212" i="35"/>
  <c r="I213" i="35"/>
  <c r="J213" i="35"/>
  <c r="I214" i="35"/>
  <c r="J214" i="35"/>
  <c r="I215" i="35"/>
  <c r="J215" i="35"/>
  <c r="I216" i="35"/>
  <c r="J216" i="35"/>
  <c r="I217" i="35"/>
  <c r="J217" i="35"/>
  <c r="I218" i="35"/>
  <c r="J218" i="35"/>
  <c r="I219" i="35"/>
  <c r="J219" i="35"/>
  <c r="I220" i="35"/>
  <c r="J220" i="35"/>
  <c r="I221" i="35"/>
  <c r="J221" i="35"/>
  <c r="I222" i="35"/>
  <c r="J222" i="35"/>
  <c r="I223" i="35"/>
  <c r="J223" i="35"/>
  <c r="I224" i="35"/>
  <c r="J224" i="35"/>
  <c r="I225" i="35"/>
  <c r="J225" i="35"/>
  <c r="I226" i="35"/>
  <c r="J226" i="35"/>
  <c r="I227" i="35"/>
  <c r="J227" i="35"/>
  <c r="I228" i="35"/>
  <c r="J228" i="35"/>
  <c r="I229" i="35"/>
  <c r="J229" i="35"/>
  <c r="I230" i="35"/>
  <c r="J230" i="35"/>
  <c r="I231" i="35"/>
  <c r="J231" i="35"/>
  <c r="I232" i="35"/>
  <c r="J232" i="35"/>
  <c r="I233" i="35"/>
  <c r="J233" i="35"/>
  <c r="I234" i="35"/>
  <c r="J234" i="35"/>
  <c r="I235" i="35"/>
  <c r="J235" i="35"/>
  <c r="I236" i="35"/>
  <c r="J236" i="35"/>
  <c r="I237" i="35"/>
  <c r="J237" i="35"/>
  <c r="I238" i="35"/>
  <c r="J238" i="35"/>
  <c r="I239" i="35"/>
  <c r="J239" i="35"/>
  <c r="I240" i="35"/>
  <c r="J240" i="35"/>
  <c r="I241" i="35"/>
  <c r="J241" i="35"/>
  <c r="I242" i="35"/>
  <c r="J242" i="35"/>
  <c r="I243" i="35"/>
  <c r="J243" i="35"/>
  <c r="I244" i="35"/>
  <c r="J244" i="35"/>
  <c r="I245" i="35"/>
  <c r="J245" i="35"/>
  <c r="I246" i="35"/>
  <c r="I247" i="35"/>
  <c r="J247" i="35"/>
  <c r="I248" i="35"/>
  <c r="J248" i="35"/>
  <c r="I249" i="35"/>
  <c r="J249" i="35"/>
  <c r="I250" i="35"/>
  <c r="J250" i="35"/>
  <c r="I251" i="35"/>
  <c r="J251" i="35"/>
  <c r="I252" i="35"/>
  <c r="J252" i="35"/>
  <c r="I253" i="35"/>
  <c r="J253" i="35"/>
  <c r="I254" i="35"/>
  <c r="J254" i="35"/>
  <c r="I255" i="35"/>
  <c r="J255" i="35"/>
  <c r="I256" i="35"/>
  <c r="J256" i="35"/>
  <c r="I257" i="35"/>
  <c r="J257" i="35"/>
  <c r="I258" i="35"/>
  <c r="J258" i="35"/>
  <c r="I259" i="35"/>
  <c r="J259" i="35"/>
  <c r="I260" i="35"/>
  <c r="J260" i="35"/>
  <c r="I261" i="35"/>
  <c r="J261" i="35"/>
  <c r="I262" i="35"/>
  <c r="J262" i="35"/>
  <c r="I263" i="35"/>
  <c r="J263" i="35"/>
  <c r="I264" i="35"/>
  <c r="J264" i="35"/>
  <c r="I265" i="35"/>
  <c r="J265" i="35"/>
  <c r="I266" i="35"/>
  <c r="J266" i="35"/>
  <c r="I267" i="35"/>
  <c r="J267" i="35"/>
  <c r="I268" i="35"/>
  <c r="J268" i="35"/>
  <c r="I269" i="35"/>
  <c r="J269" i="35"/>
  <c r="I270" i="35"/>
  <c r="J270" i="35"/>
  <c r="I271" i="35"/>
  <c r="J271" i="35"/>
  <c r="I272" i="35"/>
  <c r="J272" i="35"/>
  <c r="I273" i="35"/>
  <c r="J273" i="35"/>
  <c r="I274" i="35"/>
  <c r="J274" i="35"/>
  <c r="I275" i="35"/>
  <c r="J275" i="35"/>
  <c r="I276" i="35"/>
  <c r="J276" i="35"/>
  <c r="I277" i="35"/>
  <c r="J277" i="35"/>
  <c r="I278" i="35"/>
  <c r="J278" i="35"/>
  <c r="I279" i="35"/>
  <c r="J279" i="35"/>
  <c r="I280" i="35"/>
  <c r="J280" i="35"/>
  <c r="I281" i="35"/>
  <c r="J281" i="35"/>
  <c r="I282" i="35"/>
  <c r="J282" i="35"/>
  <c r="I283" i="35"/>
  <c r="J283" i="35"/>
  <c r="I284" i="35"/>
  <c r="J284" i="35"/>
  <c r="I285" i="35"/>
  <c r="J285" i="35"/>
  <c r="I286" i="35"/>
  <c r="J286" i="35"/>
  <c r="I287" i="35"/>
  <c r="J287" i="35"/>
  <c r="I288" i="35"/>
  <c r="J288" i="35"/>
  <c r="I289" i="35"/>
  <c r="J289" i="35"/>
  <c r="I290" i="35"/>
  <c r="J290" i="35"/>
  <c r="I291" i="35"/>
  <c r="J291" i="35"/>
  <c r="I292" i="35"/>
  <c r="J292" i="35"/>
  <c r="I293" i="35"/>
  <c r="J293" i="35"/>
  <c r="I294" i="35"/>
  <c r="J294" i="35"/>
  <c r="I295" i="35"/>
  <c r="J295" i="35"/>
  <c r="I296" i="35"/>
  <c r="J296" i="35"/>
  <c r="I297" i="35"/>
  <c r="J297" i="35"/>
  <c r="I298" i="35"/>
  <c r="J298" i="35"/>
  <c r="I299" i="35"/>
  <c r="J299" i="35"/>
  <c r="I300" i="35"/>
  <c r="J300" i="35"/>
  <c r="I301" i="35"/>
  <c r="J301" i="35"/>
  <c r="I302" i="35"/>
  <c r="J302" i="35"/>
  <c r="I303" i="35"/>
  <c r="J303" i="35"/>
  <c r="I304" i="35"/>
  <c r="J304" i="35"/>
  <c r="I305" i="35"/>
  <c r="J305" i="35"/>
  <c r="I306" i="35"/>
  <c r="J306" i="35"/>
  <c r="I307" i="35"/>
  <c r="J307" i="35"/>
  <c r="I308" i="35"/>
  <c r="J308" i="35"/>
  <c r="I309" i="35"/>
  <c r="J309" i="35"/>
  <c r="I310" i="35"/>
  <c r="J310" i="35"/>
  <c r="I311" i="35"/>
  <c r="J311" i="35"/>
  <c r="I312" i="35"/>
  <c r="J312" i="35"/>
  <c r="I313" i="35"/>
  <c r="J313" i="35"/>
  <c r="I314" i="35"/>
  <c r="J314" i="35"/>
  <c r="I315" i="35"/>
  <c r="J315" i="35"/>
  <c r="I316" i="35"/>
  <c r="J316" i="35"/>
  <c r="I317" i="35"/>
  <c r="J317" i="35"/>
  <c r="I318" i="35"/>
  <c r="J318" i="35"/>
  <c r="I319" i="35"/>
  <c r="I320" i="35"/>
  <c r="J320" i="35"/>
  <c r="I321" i="35"/>
  <c r="J321" i="35"/>
  <c r="I322" i="35"/>
  <c r="J322" i="35"/>
  <c r="I323" i="35"/>
  <c r="J323" i="35"/>
  <c r="I324" i="35"/>
  <c r="J324" i="35"/>
  <c r="I325" i="35"/>
  <c r="J325" i="35"/>
  <c r="I326" i="35"/>
  <c r="J326" i="35"/>
  <c r="I327" i="35"/>
  <c r="J327" i="35"/>
  <c r="I328" i="35"/>
  <c r="J328" i="35"/>
  <c r="I329" i="35"/>
  <c r="J329" i="35"/>
  <c r="I330" i="35"/>
  <c r="J330" i="35"/>
  <c r="I331" i="35"/>
  <c r="J331" i="35"/>
  <c r="I332" i="35"/>
  <c r="J332" i="35"/>
  <c r="I333" i="35"/>
  <c r="J333" i="35"/>
  <c r="I334" i="35"/>
  <c r="J334" i="35"/>
  <c r="I335" i="35"/>
  <c r="J335" i="35"/>
  <c r="I336" i="35"/>
  <c r="J336" i="35"/>
  <c r="I337" i="35"/>
  <c r="J337" i="35"/>
  <c r="I338" i="35"/>
  <c r="J338" i="35"/>
  <c r="I339" i="35"/>
  <c r="J339" i="35"/>
  <c r="I340" i="35"/>
  <c r="J340" i="35"/>
  <c r="I341" i="35"/>
  <c r="J341" i="35"/>
  <c r="I342" i="35"/>
  <c r="J342" i="35"/>
  <c r="I343" i="35"/>
  <c r="J343" i="35"/>
  <c r="I344" i="35"/>
  <c r="J344" i="35"/>
  <c r="I345" i="35"/>
  <c r="J345" i="35"/>
  <c r="I346" i="35"/>
  <c r="J346" i="35"/>
  <c r="I347" i="35"/>
  <c r="J347" i="35"/>
  <c r="I348" i="35"/>
  <c r="J348" i="35"/>
  <c r="I349" i="35"/>
  <c r="J349" i="35"/>
  <c r="I350" i="35"/>
  <c r="J350" i="35"/>
  <c r="I351" i="35"/>
  <c r="J351" i="35"/>
  <c r="I352" i="35"/>
  <c r="J352" i="35"/>
  <c r="I353" i="35"/>
  <c r="J353" i="35"/>
  <c r="I354" i="35"/>
  <c r="J354" i="35"/>
  <c r="I355" i="35"/>
  <c r="J355" i="35"/>
  <c r="I356" i="35"/>
  <c r="J356" i="35"/>
  <c r="I357" i="35"/>
  <c r="J357" i="35"/>
  <c r="I358" i="35"/>
  <c r="J358" i="35"/>
  <c r="I359" i="35"/>
  <c r="J359" i="35"/>
  <c r="I360" i="35"/>
  <c r="J360" i="35"/>
  <c r="I361" i="35"/>
  <c r="J361" i="35"/>
  <c r="I362" i="35"/>
  <c r="J362" i="35"/>
  <c r="I363" i="35"/>
  <c r="J363" i="35"/>
  <c r="I364" i="35"/>
  <c r="J364" i="35"/>
  <c r="I365" i="35"/>
  <c r="J365" i="35"/>
  <c r="I366" i="35"/>
  <c r="J366" i="35"/>
  <c r="I367" i="35"/>
  <c r="J367" i="35"/>
  <c r="I368" i="35"/>
  <c r="J368" i="35"/>
  <c r="I369" i="35"/>
  <c r="J369" i="35"/>
  <c r="I370" i="35"/>
  <c r="J370" i="35"/>
  <c r="I371" i="35"/>
  <c r="J371" i="35"/>
  <c r="I372" i="35"/>
  <c r="J372" i="35"/>
  <c r="I373" i="35"/>
  <c r="J373" i="35"/>
  <c r="I374" i="35"/>
  <c r="J374" i="35"/>
  <c r="I375" i="35"/>
  <c r="J375" i="35"/>
  <c r="I376" i="35"/>
  <c r="J376" i="35"/>
  <c r="I377" i="35"/>
  <c r="J377" i="35"/>
  <c r="I378" i="35"/>
  <c r="J378" i="35"/>
  <c r="I379" i="35"/>
  <c r="J379" i="35"/>
  <c r="I380" i="35"/>
  <c r="J380" i="35"/>
  <c r="I381" i="35"/>
  <c r="J381" i="35"/>
  <c r="I382" i="35"/>
  <c r="J382" i="35"/>
  <c r="I383" i="35"/>
  <c r="J383" i="35"/>
  <c r="I384" i="35"/>
  <c r="J384" i="35"/>
  <c r="I385" i="35"/>
  <c r="J385" i="35"/>
  <c r="I386" i="35"/>
  <c r="J386" i="35"/>
  <c r="I387" i="35"/>
  <c r="I388" i="35"/>
  <c r="J388" i="35"/>
  <c r="I389" i="35"/>
  <c r="J389" i="35"/>
  <c r="I390" i="35"/>
  <c r="J390" i="35"/>
  <c r="I391" i="35"/>
  <c r="J391" i="35"/>
  <c r="I392" i="35"/>
  <c r="J392" i="35"/>
  <c r="I393" i="35"/>
  <c r="J393" i="35"/>
  <c r="I394" i="35"/>
  <c r="J394" i="35"/>
  <c r="I395" i="35"/>
  <c r="J395" i="35"/>
  <c r="I396" i="35"/>
  <c r="J396" i="35"/>
  <c r="I397" i="35"/>
  <c r="J397" i="35"/>
  <c r="I398" i="35"/>
  <c r="J398" i="35"/>
  <c r="I399" i="35"/>
  <c r="J399" i="35"/>
  <c r="I400" i="35"/>
  <c r="J400" i="35"/>
  <c r="I401" i="35"/>
  <c r="J401" i="35"/>
  <c r="I402" i="35"/>
  <c r="J402" i="35"/>
  <c r="I403" i="35"/>
  <c r="J403" i="35"/>
  <c r="I404" i="35"/>
  <c r="J404" i="35"/>
  <c r="I405" i="35"/>
  <c r="J405" i="35"/>
  <c r="I406" i="35"/>
  <c r="J406" i="35"/>
  <c r="I407" i="35"/>
  <c r="J407" i="35"/>
  <c r="I408" i="35"/>
  <c r="J408" i="35"/>
  <c r="I409" i="35"/>
  <c r="J409" i="35"/>
  <c r="I410" i="35"/>
  <c r="J410" i="35"/>
  <c r="I411" i="35"/>
  <c r="J411" i="35"/>
  <c r="I412" i="35"/>
  <c r="J412" i="35"/>
  <c r="I413" i="35"/>
  <c r="J413" i="35"/>
  <c r="I414" i="35"/>
  <c r="J414" i="35"/>
  <c r="I415" i="35"/>
  <c r="J415" i="35"/>
  <c r="I416" i="35"/>
  <c r="J416" i="35"/>
  <c r="I417" i="35"/>
  <c r="J417" i="35"/>
  <c r="I418" i="35"/>
  <c r="J418" i="35"/>
  <c r="I419" i="35"/>
  <c r="J419" i="35"/>
  <c r="I420" i="35"/>
  <c r="J420" i="35"/>
  <c r="I421" i="35"/>
  <c r="J421" i="35"/>
  <c r="I422" i="35"/>
  <c r="J422" i="35"/>
  <c r="I423" i="35"/>
  <c r="J423" i="35"/>
  <c r="I424" i="35"/>
  <c r="J424" i="35"/>
  <c r="I425" i="35"/>
  <c r="J425" i="35"/>
  <c r="I426" i="35"/>
  <c r="J426" i="35"/>
  <c r="I427" i="35"/>
  <c r="J427" i="35"/>
  <c r="I428" i="35"/>
  <c r="J428" i="35"/>
  <c r="I429" i="35"/>
  <c r="J429" i="35"/>
  <c r="I430" i="35"/>
  <c r="J430" i="35"/>
  <c r="I431" i="35"/>
  <c r="J431" i="35"/>
  <c r="I432" i="35"/>
  <c r="J432" i="35"/>
  <c r="I433" i="35"/>
  <c r="J433" i="35"/>
  <c r="I434" i="35"/>
  <c r="J434" i="35"/>
  <c r="I435" i="35"/>
  <c r="J435" i="35"/>
  <c r="I436" i="35"/>
  <c r="J436" i="35"/>
  <c r="I437" i="35"/>
  <c r="J437" i="35"/>
  <c r="I438" i="35"/>
  <c r="J438" i="35"/>
  <c r="I439" i="35"/>
  <c r="J439" i="35"/>
  <c r="I440" i="35"/>
  <c r="J440" i="35"/>
  <c r="I441" i="35"/>
  <c r="J441" i="35"/>
  <c r="I442" i="35"/>
  <c r="J442" i="35"/>
  <c r="I443" i="35"/>
  <c r="J443" i="35"/>
  <c r="I444" i="35"/>
  <c r="J444" i="35"/>
  <c r="I445" i="35"/>
  <c r="J445" i="35"/>
  <c r="I446" i="35"/>
  <c r="J446" i="35"/>
  <c r="I447" i="35"/>
  <c r="J447" i="35"/>
  <c r="I448" i="35"/>
  <c r="J448" i="35"/>
  <c r="I449" i="35"/>
  <c r="J449" i="35"/>
  <c r="I450" i="35"/>
  <c r="J450" i="35"/>
  <c r="I451" i="35"/>
  <c r="J451" i="35"/>
  <c r="I452" i="35"/>
  <c r="J452" i="35"/>
  <c r="I453" i="35"/>
  <c r="J453" i="35"/>
  <c r="I454" i="35"/>
  <c r="J454" i="35"/>
  <c r="I455" i="35"/>
  <c r="J455" i="35"/>
  <c r="I456" i="35"/>
  <c r="J456" i="35"/>
  <c r="I457" i="35"/>
  <c r="J457" i="35"/>
  <c r="I458" i="35"/>
  <c r="J458" i="35"/>
  <c r="I459" i="35"/>
  <c r="J459" i="35"/>
  <c r="I460" i="35"/>
  <c r="J460" i="35"/>
  <c r="I461" i="35"/>
  <c r="J461" i="35"/>
  <c r="I462" i="35"/>
  <c r="J462" i="35"/>
  <c r="I463" i="35"/>
  <c r="J463" i="35"/>
  <c r="I464" i="35"/>
  <c r="J464" i="35"/>
  <c r="I465" i="35"/>
  <c r="I466" i="35"/>
  <c r="J466" i="35"/>
  <c r="I467" i="35"/>
  <c r="J467" i="35"/>
  <c r="I468" i="35"/>
  <c r="J468" i="35"/>
  <c r="I469" i="35"/>
  <c r="J469" i="35"/>
  <c r="I470" i="35"/>
  <c r="J470" i="35"/>
  <c r="I471" i="35"/>
  <c r="J471" i="35"/>
  <c r="I472" i="35"/>
  <c r="J472" i="35"/>
  <c r="I473" i="35"/>
  <c r="J473" i="35"/>
  <c r="I474" i="35"/>
  <c r="J474" i="35"/>
  <c r="I475" i="35"/>
  <c r="J475" i="35"/>
  <c r="I476" i="35"/>
  <c r="J476" i="35"/>
  <c r="I477" i="35"/>
  <c r="J477" i="35"/>
  <c r="I478" i="35"/>
  <c r="J478" i="35"/>
  <c r="I479" i="35"/>
  <c r="J479" i="35"/>
  <c r="I480" i="35"/>
  <c r="J480" i="35"/>
  <c r="I481" i="35"/>
  <c r="J481" i="35"/>
  <c r="I482" i="35"/>
  <c r="J482" i="35"/>
  <c r="I483" i="35"/>
  <c r="J483" i="35"/>
  <c r="I484" i="35"/>
  <c r="J484" i="35"/>
  <c r="I485" i="35"/>
  <c r="J485" i="35"/>
  <c r="I486" i="35"/>
  <c r="J486" i="35"/>
  <c r="I487" i="35"/>
  <c r="J487" i="35"/>
  <c r="I488" i="35"/>
  <c r="J488" i="35"/>
  <c r="I489" i="35"/>
  <c r="J489" i="35"/>
  <c r="I490" i="35"/>
  <c r="J490" i="35"/>
  <c r="I491" i="35"/>
  <c r="J491" i="35"/>
  <c r="I492" i="35"/>
  <c r="J492" i="35"/>
  <c r="I493" i="35"/>
  <c r="J493" i="35"/>
  <c r="I494" i="35"/>
  <c r="J494" i="35"/>
  <c r="I495" i="35"/>
  <c r="J495" i="35"/>
  <c r="I496" i="35"/>
  <c r="J496" i="35"/>
  <c r="I497" i="35"/>
  <c r="J497" i="35"/>
  <c r="I498" i="35"/>
  <c r="J498" i="35"/>
  <c r="I499" i="35"/>
  <c r="J499" i="35"/>
  <c r="I500" i="35"/>
  <c r="J500" i="35"/>
  <c r="I501" i="35"/>
  <c r="J501" i="35"/>
  <c r="I502" i="35"/>
  <c r="J502" i="35"/>
  <c r="I503" i="35"/>
  <c r="J503" i="35"/>
  <c r="I504" i="35"/>
  <c r="J504" i="35"/>
  <c r="I505" i="35"/>
  <c r="J505" i="35"/>
  <c r="I506" i="35"/>
  <c r="J506" i="35"/>
  <c r="I507" i="35"/>
  <c r="J507" i="35"/>
  <c r="I508" i="35"/>
  <c r="J508" i="35"/>
  <c r="I509" i="35"/>
  <c r="J509" i="35"/>
  <c r="I510" i="35"/>
  <c r="J510" i="35"/>
  <c r="I511" i="35"/>
  <c r="J511" i="35"/>
  <c r="I512" i="35"/>
  <c r="J512" i="35"/>
  <c r="I513" i="35"/>
  <c r="J513" i="35"/>
  <c r="I514" i="35"/>
  <c r="J514" i="35"/>
  <c r="I515" i="35"/>
  <c r="J515" i="35"/>
  <c r="I516" i="35"/>
  <c r="J516" i="35"/>
  <c r="I517" i="35"/>
  <c r="J517" i="35"/>
  <c r="I518" i="35"/>
  <c r="J518" i="35"/>
  <c r="I519" i="35"/>
  <c r="J519" i="35"/>
  <c r="I520" i="35"/>
  <c r="J520" i="35"/>
  <c r="I521" i="35"/>
  <c r="J521" i="35"/>
  <c r="I522" i="35"/>
  <c r="J522" i="35"/>
  <c r="I523" i="35"/>
  <c r="J523" i="35"/>
  <c r="I524" i="35"/>
  <c r="J524" i="35"/>
  <c r="I525" i="35"/>
  <c r="J525" i="35"/>
  <c r="I526" i="35"/>
  <c r="J526" i="35"/>
  <c r="I527" i="35"/>
  <c r="J527" i="35"/>
  <c r="I528" i="35"/>
  <c r="J528" i="35"/>
  <c r="I529" i="35"/>
  <c r="J529" i="35"/>
  <c r="I530" i="35"/>
  <c r="J530" i="35"/>
  <c r="I531" i="35"/>
  <c r="J531" i="35"/>
  <c r="I532" i="35"/>
  <c r="J532" i="35"/>
  <c r="I533" i="35"/>
  <c r="J533" i="35"/>
  <c r="I534" i="35"/>
  <c r="J534" i="35"/>
  <c r="I535" i="35"/>
  <c r="I536" i="35"/>
  <c r="J536" i="35"/>
  <c r="I537" i="35"/>
  <c r="J537" i="35"/>
  <c r="I538" i="35"/>
  <c r="J538" i="35"/>
  <c r="I539" i="35"/>
  <c r="J539" i="35"/>
  <c r="I540" i="35"/>
  <c r="J540" i="35"/>
  <c r="I541" i="35"/>
  <c r="J541" i="35"/>
  <c r="I542" i="35"/>
  <c r="J542" i="35"/>
  <c r="I543" i="35"/>
  <c r="J543" i="35"/>
  <c r="I544" i="35"/>
  <c r="J544" i="35"/>
  <c r="I545" i="35"/>
  <c r="J545" i="35"/>
  <c r="I546" i="35"/>
  <c r="J546" i="35"/>
  <c r="I547" i="35"/>
  <c r="J547" i="35"/>
  <c r="I548" i="35"/>
  <c r="J548" i="35"/>
  <c r="I549" i="35"/>
  <c r="J549" i="35"/>
  <c r="I550" i="35"/>
  <c r="J550" i="35"/>
  <c r="I551" i="35"/>
  <c r="J551" i="35"/>
  <c r="I552" i="35"/>
  <c r="J552" i="35"/>
  <c r="I553" i="35"/>
  <c r="J553" i="35"/>
  <c r="I554" i="35"/>
  <c r="J554" i="35"/>
  <c r="I555" i="35"/>
  <c r="J555" i="35"/>
  <c r="I556" i="35"/>
  <c r="J556" i="35"/>
  <c r="I557" i="35"/>
  <c r="J557" i="35"/>
  <c r="I558" i="35"/>
  <c r="J558" i="35"/>
  <c r="I559" i="35"/>
  <c r="J559" i="35"/>
  <c r="I560" i="35"/>
  <c r="J560" i="35"/>
  <c r="I561" i="35"/>
  <c r="J561" i="35"/>
  <c r="I562" i="35"/>
  <c r="J562" i="35"/>
  <c r="I563" i="35"/>
  <c r="J563" i="35"/>
  <c r="I564" i="35"/>
  <c r="J564" i="35"/>
  <c r="I565" i="35"/>
  <c r="J565" i="35"/>
  <c r="I566" i="35"/>
  <c r="J566" i="35"/>
  <c r="I567" i="35"/>
  <c r="J567" i="35"/>
  <c r="I568" i="35"/>
  <c r="J568" i="35"/>
  <c r="I569" i="35"/>
  <c r="J569" i="35"/>
  <c r="I570" i="35"/>
  <c r="J570" i="35"/>
  <c r="I571" i="35"/>
  <c r="J571" i="35"/>
  <c r="I572" i="35"/>
  <c r="J572" i="35"/>
  <c r="I573" i="35"/>
  <c r="J573" i="35"/>
  <c r="I574" i="35"/>
  <c r="J574" i="35"/>
  <c r="I575" i="35"/>
  <c r="J575" i="35"/>
  <c r="I576" i="35"/>
  <c r="J576" i="35"/>
  <c r="I577" i="35"/>
  <c r="J577" i="35"/>
  <c r="I578" i="35"/>
  <c r="J578" i="35"/>
  <c r="I579" i="35"/>
  <c r="J579" i="35"/>
  <c r="I580" i="35"/>
  <c r="J580" i="35"/>
  <c r="I581" i="35"/>
  <c r="J581" i="35"/>
  <c r="I582" i="35"/>
  <c r="J582" i="35"/>
  <c r="I583" i="35"/>
  <c r="J583" i="35"/>
  <c r="I584" i="35"/>
  <c r="J584" i="35"/>
  <c r="I585" i="35"/>
  <c r="J585" i="35"/>
  <c r="I586" i="35"/>
  <c r="J586" i="35"/>
  <c r="I587" i="35"/>
  <c r="J587" i="35"/>
  <c r="I588" i="35"/>
  <c r="J588" i="35"/>
  <c r="I589" i="35"/>
  <c r="J589" i="35"/>
  <c r="I590" i="35"/>
  <c r="J590" i="35"/>
  <c r="I591" i="35"/>
  <c r="J591" i="35"/>
  <c r="I592" i="35"/>
  <c r="J592" i="35"/>
  <c r="I593" i="35"/>
  <c r="J593" i="35"/>
  <c r="I594" i="35"/>
  <c r="J594" i="35"/>
  <c r="I595" i="35"/>
  <c r="J595" i="35"/>
  <c r="I596" i="35"/>
  <c r="J596" i="35"/>
  <c r="I597" i="35"/>
  <c r="J597" i="35"/>
  <c r="I598" i="35"/>
  <c r="J598" i="35"/>
  <c r="I599" i="35"/>
  <c r="J599" i="35"/>
  <c r="I600" i="35"/>
  <c r="J600" i="35"/>
  <c r="I601" i="35"/>
  <c r="J601" i="35"/>
  <c r="I602" i="35"/>
  <c r="J602" i="35"/>
  <c r="I603" i="35"/>
  <c r="J603" i="35"/>
  <c r="I604" i="35"/>
  <c r="J604" i="35"/>
  <c r="I605" i="35"/>
  <c r="J605" i="35"/>
  <c r="I606" i="35"/>
  <c r="J606" i="35"/>
  <c r="I607" i="35"/>
  <c r="J607" i="35"/>
  <c r="I608" i="35"/>
  <c r="J608" i="35"/>
  <c r="I609" i="35"/>
  <c r="J609" i="35"/>
  <c r="I610" i="35"/>
  <c r="J610" i="35"/>
  <c r="I611" i="35"/>
  <c r="J611" i="35"/>
  <c r="I612" i="35"/>
  <c r="J612" i="35"/>
  <c r="I613" i="35"/>
  <c r="J613" i="35"/>
  <c r="I614" i="35"/>
  <c r="J614" i="35"/>
  <c r="I615" i="35"/>
  <c r="J615" i="35"/>
  <c r="I616" i="35"/>
  <c r="J616" i="35"/>
  <c r="I617" i="35"/>
  <c r="J617" i="35"/>
  <c r="I618" i="35"/>
  <c r="J618" i="35"/>
  <c r="I619" i="35"/>
  <c r="J619" i="35"/>
  <c r="I620" i="35"/>
  <c r="J620" i="35"/>
  <c r="I621" i="35"/>
  <c r="J621" i="35"/>
  <c r="I622" i="35"/>
  <c r="J622" i="35"/>
  <c r="I623" i="35"/>
  <c r="I624" i="35"/>
  <c r="J624" i="35"/>
  <c r="I625" i="35"/>
  <c r="J625" i="35"/>
  <c r="I626" i="35"/>
  <c r="J626" i="35"/>
  <c r="I627" i="35"/>
  <c r="J627" i="35"/>
  <c r="I628" i="35"/>
  <c r="J628" i="35"/>
  <c r="I629" i="35"/>
  <c r="J629" i="35"/>
  <c r="I630" i="35"/>
  <c r="J630" i="35"/>
  <c r="I631" i="35"/>
  <c r="J631" i="35"/>
  <c r="I632" i="35"/>
  <c r="J632" i="35"/>
  <c r="I633" i="35"/>
  <c r="J633" i="35"/>
  <c r="I634" i="35"/>
  <c r="J634" i="35"/>
  <c r="I635" i="35"/>
  <c r="J635" i="35"/>
  <c r="I636" i="35"/>
  <c r="J636" i="35"/>
  <c r="I637" i="35"/>
  <c r="J637" i="35"/>
  <c r="I638" i="35"/>
  <c r="J638" i="35"/>
  <c r="I639" i="35"/>
  <c r="J639" i="35"/>
  <c r="I640" i="35"/>
  <c r="J640" i="35"/>
  <c r="I641" i="35"/>
  <c r="J641" i="35"/>
  <c r="I642" i="35"/>
  <c r="J642" i="35"/>
  <c r="I643" i="35"/>
  <c r="J643" i="35"/>
  <c r="I644" i="35"/>
  <c r="J644" i="35"/>
  <c r="I645" i="35"/>
  <c r="J645" i="35"/>
  <c r="I646" i="35"/>
  <c r="J646" i="35"/>
  <c r="I647" i="35"/>
  <c r="J647" i="35"/>
  <c r="I648" i="35"/>
  <c r="J648" i="35"/>
  <c r="I649" i="35"/>
  <c r="J649" i="35"/>
  <c r="I650" i="35"/>
  <c r="J650" i="35"/>
  <c r="I651" i="35"/>
  <c r="J651" i="35"/>
  <c r="I652" i="35"/>
  <c r="J652" i="35"/>
  <c r="I653" i="35"/>
  <c r="J653" i="35"/>
  <c r="I654" i="35"/>
  <c r="J654" i="35"/>
  <c r="I655" i="35"/>
  <c r="J655" i="35"/>
  <c r="I656" i="35"/>
  <c r="J656" i="35"/>
  <c r="I657" i="35"/>
  <c r="J657" i="35"/>
  <c r="I658" i="35"/>
  <c r="J658" i="35"/>
  <c r="I659" i="35"/>
  <c r="J659" i="35"/>
  <c r="I660" i="35"/>
  <c r="J660" i="35"/>
  <c r="I661" i="35"/>
  <c r="J661" i="35"/>
  <c r="I662" i="35"/>
  <c r="J662" i="35"/>
  <c r="I663" i="35"/>
  <c r="J663" i="35"/>
  <c r="I664" i="35"/>
  <c r="J664" i="35"/>
  <c r="I665" i="35"/>
  <c r="J665" i="35"/>
  <c r="I666" i="35"/>
  <c r="J666" i="35"/>
  <c r="I667" i="35"/>
  <c r="J667" i="35"/>
  <c r="I668" i="35"/>
  <c r="J668" i="35"/>
  <c r="I669" i="35"/>
  <c r="J669" i="35"/>
  <c r="I670" i="35"/>
  <c r="J670" i="35"/>
  <c r="I671" i="35"/>
  <c r="J671" i="35"/>
  <c r="I672" i="35"/>
  <c r="J672" i="35"/>
  <c r="I673" i="35"/>
  <c r="J673" i="35"/>
  <c r="I674" i="35"/>
  <c r="J674" i="35"/>
  <c r="I675" i="35"/>
  <c r="J675" i="35"/>
  <c r="I676" i="35"/>
  <c r="J676" i="35"/>
  <c r="I677" i="35"/>
  <c r="J677" i="35"/>
  <c r="I678" i="35"/>
  <c r="J678" i="35"/>
  <c r="I679" i="35"/>
  <c r="J679" i="35"/>
  <c r="I680" i="35"/>
  <c r="J680" i="35"/>
  <c r="I681" i="35"/>
  <c r="J681" i="35"/>
  <c r="I682" i="35"/>
  <c r="J682" i="35"/>
  <c r="I683" i="35"/>
  <c r="J683" i="35"/>
  <c r="I684" i="35"/>
  <c r="J684" i="35"/>
  <c r="I685" i="35"/>
  <c r="J685" i="35"/>
  <c r="I686" i="35"/>
  <c r="J686" i="35"/>
  <c r="I687" i="35"/>
  <c r="J687" i="35"/>
  <c r="I688" i="35"/>
  <c r="J688" i="35"/>
  <c r="I689" i="35"/>
  <c r="J689" i="35"/>
  <c r="I690" i="35"/>
  <c r="J690" i="35"/>
  <c r="I691" i="35"/>
  <c r="J691" i="35"/>
  <c r="I692" i="35"/>
  <c r="J692" i="35"/>
  <c r="I693" i="35"/>
  <c r="J693" i="35"/>
  <c r="I694" i="35"/>
  <c r="J694" i="35"/>
  <c r="I695" i="35"/>
  <c r="J695" i="35"/>
  <c r="I696" i="35"/>
  <c r="J696" i="35"/>
  <c r="I697" i="35"/>
  <c r="J697" i="35"/>
  <c r="I698" i="35"/>
  <c r="J698" i="35"/>
  <c r="I699" i="35"/>
  <c r="J699" i="35"/>
  <c r="I700" i="35"/>
  <c r="J700" i="35"/>
  <c r="I701" i="35"/>
  <c r="J701" i="35"/>
  <c r="I702" i="35"/>
  <c r="J702" i="35"/>
  <c r="I703" i="35"/>
  <c r="J703" i="35"/>
  <c r="I704" i="35"/>
  <c r="J704" i="35"/>
  <c r="I705" i="35"/>
  <c r="J705" i="35"/>
  <c r="I706" i="35"/>
  <c r="J706" i="35"/>
  <c r="I707" i="35"/>
  <c r="J707" i="35"/>
  <c r="I708" i="35"/>
  <c r="J708" i="35"/>
  <c r="I709" i="35"/>
  <c r="J709" i="35"/>
  <c r="I710" i="35"/>
  <c r="J710" i="35"/>
  <c r="I711" i="35"/>
  <c r="J711" i="35"/>
  <c r="I712" i="35"/>
  <c r="J712" i="35"/>
  <c r="I713" i="35"/>
  <c r="J713" i="35"/>
  <c r="I714" i="35"/>
  <c r="J714" i="35"/>
  <c r="I715" i="35"/>
  <c r="J715" i="35"/>
  <c r="I716" i="35"/>
  <c r="J716" i="35"/>
  <c r="I717" i="35"/>
  <c r="J717" i="35"/>
  <c r="I718" i="35"/>
  <c r="J718" i="35"/>
  <c r="I719" i="35"/>
  <c r="J719" i="35"/>
  <c r="I720" i="35"/>
  <c r="J720" i="35"/>
  <c r="I721" i="35"/>
  <c r="J721" i="35"/>
  <c r="I722" i="35"/>
  <c r="J722" i="35"/>
  <c r="I723" i="35"/>
  <c r="I724" i="35"/>
  <c r="J724" i="35"/>
  <c r="I725" i="35"/>
  <c r="J725" i="35"/>
  <c r="I726" i="35"/>
  <c r="J726" i="35"/>
  <c r="I727" i="35"/>
  <c r="J727" i="35"/>
  <c r="I728" i="35"/>
  <c r="J728" i="35"/>
  <c r="I729" i="35"/>
  <c r="J729" i="35"/>
  <c r="I730" i="35"/>
  <c r="J730" i="35"/>
  <c r="I731" i="35"/>
  <c r="J731" i="35"/>
  <c r="I732" i="35"/>
  <c r="J732" i="35"/>
  <c r="I733" i="35"/>
  <c r="J733" i="35"/>
  <c r="I734" i="35"/>
  <c r="J734" i="35"/>
  <c r="I735" i="35"/>
  <c r="J735" i="35"/>
  <c r="I736" i="35"/>
  <c r="J736" i="35"/>
  <c r="I737" i="35"/>
  <c r="J737" i="35"/>
  <c r="I738" i="35"/>
  <c r="J738" i="35"/>
  <c r="I739" i="35"/>
  <c r="J739" i="35"/>
  <c r="I740" i="35"/>
  <c r="J740" i="35"/>
  <c r="I741" i="35"/>
  <c r="J741" i="35"/>
  <c r="I742" i="35"/>
  <c r="J742" i="35"/>
  <c r="I743" i="35"/>
  <c r="J743" i="35"/>
  <c r="I744" i="35"/>
  <c r="J744" i="35"/>
  <c r="I745" i="35"/>
  <c r="J745" i="35"/>
  <c r="I746" i="35"/>
  <c r="J746" i="35"/>
  <c r="I747" i="35"/>
  <c r="J747" i="35"/>
  <c r="I748" i="35"/>
  <c r="J748" i="35"/>
  <c r="I749" i="35"/>
  <c r="J749" i="35"/>
  <c r="I750" i="35"/>
  <c r="J750" i="35"/>
  <c r="I751" i="35"/>
  <c r="J751" i="35"/>
  <c r="I752" i="35"/>
  <c r="J752" i="35"/>
  <c r="I753" i="35"/>
  <c r="J753" i="35"/>
  <c r="I754" i="35"/>
  <c r="J754" i="35"/>
  <c r="I755" i="35"/>
  <c r="J755" i="35"/>
  <c r="I756" i="35"/>
  <c r="J756" i="35"/>
  <c r="I757" i="35"/>
  <c r="J757" i="35"/>
  <c r="I758" i="35"/>
  <c r="J758" i="35"/>
  <c r="I759" i="35"/>
  <c r="J759" i="35"/>
  <c r="I760" i="35"/>
  <c r="J760" i="35"/>
  <c r="I761" i="35"/>
  <c r="J761" i="35"/>
  <c r="I762" i="35"/>
  <c r="J762" i="35"/>
  <c r="I763" i="35"/>
  <c r="J763" i="35"/>
  <c r="I764" i="35"/>
  <c r="J764" i="35"/>
  <c r="I765" i="35"/>
  <c r="J765" i="35"/>
  <c r="I766" i="35"/>
  <c r="J766" i="35"/>
  <c r="I767" i="35"/>
  <c r="J767" i="35"/>
  <c r="I768" i="35"/>
  <c r="J768" i="35"/>
  <c r="I769" i="35"/>
  <c r="J769" i="35"/>
  <c r="I770" i="35"/>
  <c r="J770" i="35"/>
  <c r="I771" i="35"/>
  <c r="J771" i="35"/>
  <c r="I772" i="35"/>
  <c r="J772" i="35"/>
  <c r="I773" i="35"/>
  <c r="J773" i="35"/>
  <c r="I774" i="35"/>
  <c r="J774" i="35"/>
  <c r="I775" i="35"/>
  <c r="J775" i="35"/>
  <c r="I776" i="35"/>
  <c r="J776" i="35"/>
  <c r="I777" i="35"/>
  <c r="J777" i="35"/>
  <c r="I778" i="35"/>
  <c r="J778" i="35"/>
  <c r="I779" i="35"/>
  <c r="J779" i="35"/>
  <c r="I780" i="35"/>
  <c r="J780" i="35"/>
  <c r="I781" i="35"/>
  <c r="J781" i="35"/>
  <c r="I782" i="35"/>
  <c r="J782" i="35"/>
  <c r="I783" i="35"/>
  <c r="J783" i="35"/>
  <c r="I784" i="35"/>
  <c r="J784" i="35"/>
  <c r="I785" i="35"/>
  <c r="J785" i="35"/>
  <c r="I786" i="35"/>
  <c r="J786" i="35"/>
  <c r="I787" i="35"/>
  <c r="J787" i="35"/>
  <c r="I788" i="35"/>
  <c r="J788" i="35"/>
  <c r="I789" i="35"/>
  <c r="J789" i="35"/>
  <c r="I790" i="35"/>
  <c r="J790" i="35"/>
  <c r="I791" i="35"/>
  <c r="J791" i="35"/>
  <c r="I792" i="35"/>
  <c r="J792" i="35"/>
  <c r="I793" i="35"/>
  <c r="J793" i="35"/>
  <c r="I794" i="35"/>
  <c r="J794" i="35"/>
  <c r="I795" i="35"/>
  <c r="J795" i="35"/>
  <c r="I796" i="35"/>
  <c r="J796" i="35"/>
  <c r="I797" i="35"/>
  <c r="J797" i="35"/>
  <c r="I798" i="35"/>
  <c r="J798" i="35"/>
  <c r="I799" i="35"/>
  <c r="J799" i="35"/>
  <c r="I800" i="35"/>
  <c r="J800" i="35"/>
  <c r="I801" i="35"/>
  <c r="J801" i="35"/>
  <c r="I802" i="35"/>
  <c r="J802" i="35"/>
  <c r="I803" i="35"/>
  <c r="J803" i="35"/>
  <c r="I804" i="35"/>
  <c r="I805" i="35"/>
  <c r="J805" i="35"/>
  <c r="I806" i="35"/>
  <c r="J806" i="35"/>
  <c r="I807" i="35"/>
  <c r="J807" i="35"/>
  <c r="I808" i="35"/>
  <c r="J808" i="35"/>
  <c r="I809" i="35"/>
  <c r="J809" i="35"/>
  <c r="I810" i="35"/>
  <c r="J810" i="35"/>
  <c r="I811" i="35"/>
  <c r="J811" i="35"/>
  <c r="I812" i="35"/>
  <c r="J812" i="35"/>
  <c r="I813" i="35"/>
  <c r="J813" i="35"/>
  <c r="I814" i="35"/>
  <c r="J814" i="35"/>
  <c r="I815" i="35"/>
  <c r="J815" i="35"/>
  <c r="I816" i="35"/>
  <c r="J816" i="35"/>
  <c r="I817" i="35"/>
  <c r="J817" i="35"/>
  <c r="I818" i="35"/>
  <c r="J818" i="35"/>
  <c r="I819" i="35"/>
  <c r="J819" i="35"/>
  <c r="I820" i="35"/>
  <c r="J820" i="35"/>
  <c r="I821" i="35"/>
  <c r="J821" i="35"/>
  <c r="I822" i="35"/>
  <c r="J822" i="35"/>
  <c r="I823" i="35"/>
  <c r="J823" i="35"/>
  <c r="I824" i="35"/>
  <c r="J824" i="35"/>
  <c r="I825" i="35"/>
  <c r="J825" i="35"/>
  <c r="I826" i="35"/>
  <c r="J826" i="35"/>
  <c r="I827" i="35"/>
  <c r="J827" i="35"/>
  <c r="I828" i="35"/>
  <c r="J828" i="35"/>
  <c r="I829" i="35"/>
  <c r="J829" i="35"/>
  <c r="I830" i="35"/>
  <c r="J830" i="35"/>
  <c r="I831" i="35"/>
  <c r="J831" i="35"/>
  <c r="I832" i="35"/>
  <c r="J832" i="35"/>
  <c r="I833" i="35"/>
  <c r="J833" i="35"/>
  <c r="I834" i="35"/>
  <c r="J834" i="35"/>
  <c r="I835" i="35"/>
  <c r="J835" i="35"/>
  <c r="I836" i="35"/>
  <c r="J836" i="35"/>
  <c r="I837" i="35"/>
  <c r="J837" i="35"/>
  <c r="I838" i="35"/>
  <c r="J838" i="35"/>
  <c r="I839" i="35"/>
  <c r="J839" i="35"/>
  <c r="I840" i="35"/>
  <c r="J840" i="35"/>
  <c r="I841" i="35"/>
  <c r="J841" i="35"/>
  <c r="I842" i="35"/>
  <c r="J842" i="35"/>
  <c r="I843" i="35"/>
  <c r="J843" i="35"/>
  <c r="I844" i="35"/>
  <c r="J844" i="35"/>
  <c r="I845" i="35"/>
  <c r="J845" i="35"/>
  <c r="I846" i="35"/>
  <c r="J846" i="35"/>
  <c r="I847" i="35"/>
  <c r="J847" i="35"/>
  <c r="I848" i="35"/>
  <c r="J848" i="35"/>
  <c r="I849" i="35"/>
  <c r="J849" i="35"/>
  <c r="I850" i="35"/>
  <c r="J850" i="35"/>
  <c r="I851" i="35"/>
  <c r="J851" i="35"/>
  <c r="I852" i="35"/>
  <c r="J852" i="35"/>
  <c r="I853" i="35"/>
  <c r="J853" i="35"/>
  <c r="I854" i="35"/>
  <c r="J854" i="35"/>
  <c r="I855" i="35"/>
  <c r="J855" i="35"/>
  <c r="I856" i="35"/>
  <c r="J856" i="35"/>
  <c r="I857" i="35"/>
  <c r="J857" i="35"/>
  <c r="I858" i="35"/>
  <c r="J858" i="35"/>
  <c r="I859" i="35"/>
  <c r="J859" i="35"/>
  <c r="I860" i="35"/>
  <c r="J860" i="35"/>
  <c r="I861" i="35"/>
  <c r="J861" i="35"/>
  <c r="I862" i="35"/>
  <c r="J862" i="35"/>
  <c r="I863" i="35"/>
  <c r="J863" i="35"/>
  <c r="I864" i="35"/>
  <c r="J864" i="35"/>
  <c r="I865" i="35"/>
  <c r="J865" i="35"/>
  <c r="I866" i="35"/>
  <c r="J866" i="35"/>
  <c r="I867" i="35"/>
  <c r="J867" i="35"/>
  <c r="I868" i="35"/>
  <c r="J868" i="35"/>
  <c r="I869" i="35"/>
  <c r="J869" i="35"/>
  <c r="I870" i="35"/>
  <c r="J870" i="35"/>
  <c r="I871" i="35"/>
  <c r="J871" i="35"/>
  <c r="I872" i="35"/>
  <c r="J872" i="35"/>
  <c r="I873" i="35"/>
  <c r="J873" i="35"/>
  <c r="I874" i="35"/>
  <c r="J874" i="35"/>
  <c r="I875" i="35"/>
  <c r="J875" i="35"/>
  <c r="I876" i="35"/>
  <c r="J876" i="35"/>
  <c r="I877" i="35"/>
  <c r="J877" i="35"/>
  <c r="I878" i="35"/>
  <c r="J878" i="35"/>
  <c r="I879" i="35"/>
  <c r="J879" i="35"/>
  <c r="I880" i="35"/>
  <c r="J880" i="35"/>
  <c r="I881" i="35"/>
  <c r="J881" i="35"/>
  <c r="I882" i="35"/>
  <c r="J882" i="35"/>
  <c r="I883" i="35"/>
  <c r="J883" i="35"/>
  <c r="I884" i="35"/>
  <c r="J884" i="35"/>
  <c r="I885" i="35"/>
  <c r="J885" i="35"/>
  <c r="I886" i="35"/>
  <c r="J886" i="35"/>
  <c r="I887" i="35"/>
  <c r="J887" i="35"/>
  <c r="I888" i="35"/>
  <c r="J888" i="35"/>
  <c r="I889" i="35"/>
  <c r="J889" i="35"/>
  <c r="I890" i="35"/>
  <c r="J890" i="35"/>
  <c r="I891" i="35"/>
  <c r="J891" i="35"/>
  <c r="I892" i="35"/>
  <c r="J892" i="35"/>
  <c r="I893" i="35"/>
  <c r="J893" i="35"/>
  <c r="I894" i="35"/>
  <c r="J894" i="35"/>
  <c r="I895" i="35"/>
  <c r="J895" i="35"/>
  <c r="I896" i="35"/>
  <c r="J896" i="35"/>
  <c r="I897" i="35"/>
  <c r="J897" i="35"/>
  <c r="I898" i="35"/>
  <c r="J898" i="35"/>
  <c r="I899" i="35"/>
  <c r="J899" i="35"/>
  <c r="I900" i="35"/>
  <c r="J900" i="35"/>
  <c r="I901" i="35"/>
  <c r="J901" i="35"/>
  <c r="I902" i="35"/>
  <c r="J902" i="35"/>
  <c r="I903" i="35"/>
  <c r="J903" i="35"/>
  <c r="I904" i="35"/>
  <c r="J904" i="35"/>
  <c r="I905" i="35"/>
  <c r="J905" i="35"/>
  <c r="I906" i="35"/>
  <c r="J906" i="35"/>
  <c r="I907" i="35"/>
  <c r="J907" i="35"/>
  <c r="I908" i="35"/>
  <c r="J908" i="35"/>
  <c r="I909" i="35"/>
  <c r="J909" i="35"/>
  <c r="I910" i="35"/>
  <c r="J910" i="35"/>
  <c r="I911" i="35"/>
  <c r="J911" i="35"/>
  <c r="I912" i="35"/>
  <c r="J912" i="35"/>
  <c r="I913" i="35"/>
  <c r="J913" i="35"/>
  <c r="I914" i="35"/>
  <c r="J914" i="35"/>
  <c r="I915" i="35"/>
  <c r="J915" i="35"/>
  <c r="I916" i="35"/>
  <c r="J916" i="35"/>
  <c r="I917" i="35"/>
  <c r="J917" i="35"/>
  <c r="I918" i="35"/>
  <c r="J918" i="35"/>
  <c r="I919" i="35"/>
  <c r="J919" i="35"/>
  <c r="I920" i="35"/>
  <c r="J920" i="35"/>
  <c r="I921" i="35"/>
  <c r="J921" i="35"/>
  <c r="I922" i="35"/>
  <c r="J922" i="35"/>
  <c r="I923" i="35"/>
  <c r="J923" i="35"/>
  <c r="I924" i="35"/>
  <c r="J924" i="35"/>
  <c r="I925" i="35"/>
  <c r="J925" i="35"/>
  <c r="I926" i="35"/>
  <c r="I927" i="35"/>
  <c r="J927" i="35"/>
  <c r="I928" i="35"/>
  <c r="J928" i="35"/>
  <c r="I929" i="35"/>
  <c r="J929" i="35"/>
  <c r="I930" i="35"/>
  <c r="J930" i="35"/>
  <c r="I931" i="35"/>
  <c r="J931" i="35"/>
  <c r="I932" i="35"/>
  <c r="J932" i="35"/>
  <c r="I933" i="35"/>
  <c r="J933" i="35"/>
  <c r="K933" i="35" s="1"/>
  <c r="I934" i="35"/>
  <c r="J934" i="35"/>
  <c r="I935" i="35"/>
  <c r="J935" i="35"/>
  <c r="I936" i="35"/>
  <c r="J936" i="35"/>
  <c r="I937" i="35"/>
  <c r="J937" i="35"/>
  <c r="I938" i="35"/>
  <c r="J938" i="35"/>
  <c r="I939" i="35"/>
  <c r="J939" i="35"/>
  <c r="I940" i="35"/>
  <c r="I941" i="35"/>
  <c r="J941" i="35"/>
  <c r="I942" i="35"/>
  <c r="J942" i="35"/>
  <c r="I943" i="35"/>
  <c r="I944" i="35"/>
  <c r="J944" i="35"/>
  <c r="I945" i="35"/>
  <c r="J945" i="35"/>
  <c r="I946" i="35"/>
  <c r="I947" i="35"/>
  <c r="I948" i="35"/>
  <c r="I949" i="35"/>
  <c r="I950" i="35"/>
  <c r="I951" i="35"/>
  <c r="I952" i="35"/>
  <c r="I953" i="35"/>
  <c r="I954" i="35"/>
  <c r="I955" i="35"/>
  <c r="I956" i="35"/>
  <c r="I957" i="35"/>
  <c r="J957" i="35"/>
  <c r="I958" i="35"/>
  <c r="J958" i="35"/>
  <c r="I959" i="35"/>
  <c r="I960" i="35"/>
  <c r="J960" i="35"/>
  <c r="I961" i="35"/>
  <c r="I962" i="35"/>
  <c r="J962" i="35"/>
  <c r="I963" i="35"/>
  <c r="J963" i="35"/>
  <c r="J6" i="35"/>
  <c r="I6" i="35"/>
  <c r="C961" i="35"/>
  <c r="J961" i="35" s="1"/>
  <c r="B961" i="35"/>
  <c r="C959" i="35"/>
  <c r="J959" i="35" s="1"/>
  <c r="B959" i="35"/>
  <c r="B958" i="35"/>
  <c r="C956" i="35"/>
  <c r="J956" i="35" s="1"/>
  <c r="B956" i="35"/>
  <c r="C955" i="35"/>
  <c r="J955" i="35" s="1"/>
  <c r="B955" i="35"/>
  <c r="C954" i="35"/>
  <c r="J954" i="35" s="1"/>
  <c r="B954" i="35"/>
  <c r="C953" i="35"/>
  <c r="J953" i="35" s="1"/>
  <c r="B953" i="35"/>
  <c r="C952" i="35"/>
  <c r="J952" i="35" s="1"/>
  <c r="B952" i="35"/>
  <c r="C951" i="35"/>
  <c r="J951" i="35" s="1"/>
  <c r="B951" i="35"/>
  <c r="C950" i="35"/>
  <c r="J950" i="35" s="1"/>
  <c r="B950" i="35"/>
  <c r="C949" i="35"/>
  <c r="J949" i="35" s="1"/>
  <c r="B949" i="35"/>
  <c r="C948" i="35"/>
  <c r="J948" i="35" s="1"/>
  <c r="B948" i="35"/>
  <c r="C947" i="35"/>
  <c r="J947" i="35" s="1"/>
  <c r="B947" i="35"/>
  <c r="C946" i="35"/>
  <c r="J946" i="35" s="1"/>
  <c r="B946" i="35"/>
  <c r="B945" i="35"/>
  <c r="C943" i="35"/>
  <c r="J943" i="35" s="1"/>
  <c r="B943" i="35"/>
  <c r="H942" i="35"/>
  <c r="H943" i="35" s="1"/>
  <c r="H961" i="35" s="1"/>
  <c r="C940" i="35"/>
  <c r="J940" i="35" s="1"/>
  <c r="B940" i="35"/>
  <c r="H939" i="35"/>
  <c r="H938" i="35"/>
  <c r="H937" i="35"/>
  <c r="H936" i="35"/>
  <c r="H935" i="35"/>
  <c r="H934" i="35"/>
  <c r="H933" i="35"/>
  <c r="H932" i="35"/>
  <c r="H931" i="35"/>
  <c r="H930" i="35"/>
  <c r="H929" i="35"/>
  <c r="H928" i="35"/>
  <c r="C926" i="35"/>
  <c r="J926" i="35" s="1"/>
  <c r="B926" i="35"/>
  <c r="H925" i="35"/>
  <c r="H924" i="35"/>
  <c r="H923" i="35"/>
  <c r="H922" i="35"/>
  <c r="H921" i="35"/>
  <c r="H920" i="35"/>
  <c r="H919" i="35"/>
  <c r="H918" i="35"/>
  <c r="H917" i="35"/>
  <c r="H916" i="35"/>
  <c r="H915" i="35"/>
  <c r="H914" i="35"/>
  <c r="H913" i="35"/>
  <c r="H912" i="35"/>
  <c r="H911" i="35"/>
  <c r="H910" i="35"/>
  <c r="H909" i="35"/>
  <c r="H908" i="35"/>
  <c r="H907" i="35"/>
  <c r="H906" i="35"/>
  <c r="H905" i="35"/>
  <c r="H904" i="35"/>
  <c r="H903" i="35"/>
  <c r="H902" i="35"/>
  <c r="H901" i="35"/>
  <c r="H900" i="35"/>
  <c r="H899" i="35"/>
  <c r="H898" i="35"/>
  <c r="H897" i="35"/>
  <c r="H896" i="35"/>
  <c r="H895" i="35"/>
  <c r="H894" i="35"/>
  <c r="H893" i="35"/>
  <c r="H892" i="35"/>
  <c r="H891" i="35"/>
  <c r="H890" i="35"/>
  <c r="H889" i="35"/>
  <c r="H888" i="35"/>
  <c r="H887" i="35"/>
  <c r="H886" i="35"/>
  <c r="H885" i="35"/>
  <c r="H884" i="35"/>
  <c r="H883" i="35"/>
  <c r="H882" i="35"/>
  <c r="H881" i="35"/>
  <c r="H880" i="35"/>
  <c r="H879" i="35"/>
  <c r="H878" i="35"/>
  <c r="H877" i="35"/>
  <c r="H876" i="35"/>
  <c r="H875" i="35"/>
  <c r="H874" i="35"/>
  <c r="H873" i="35"/>
  <c r="H872" i="35"/>
  <c r="H871" i="35"/>
  <c r="H870" i="35"/>
  <c r="H869" i="35"/>
  <c r="H868" i="35"/>
  <c r="H867" i="35"/>
  <c r="H866" i="35"/>
  <c r="H865" i="35"/>
  <c r="H864" i="35"/>
  <c r="H863" i="35"/>
  <c r="H862" i="35"/>
  <c r="H861" i="35"/>
  <c r="H860" i="35"/>
  <c r="H859" i="35"/>
  <c r="H858" i="35"/>
  <c r="H857" i="35"/>
  <c r="H856" i="35"/>
  <c r="H855" i="35"/>
  <c r="H854" i="35"/>
  <c r="H853" i="35"/>
  <c r="H852" i="35"/>
  <c r="H851" i="35"/>
  <c r="H850" i="35"/>
  <c r="H849" i="35"/>
  <c r="H848" i="35"/>
  <c r="H847" i="35"/>
  <c r="H846" i="35"/>
  <c r="H845" i="35"/>
  <c r="H844" i="35"/>
  <c r="H843" i="35"/>
  <c r="H842" i="35"/>
  <c r="H841" i="35"/>
  <c r="H840" i="35"/>
  <c r="H839" i="35"/>
  <c r="H838" i="35"/>
  <c r="H837" i="35"/>
  <c r="H836" i="35"/>
  <c r="H835" i="35"/>
  <c r="H834" i="35"/>
  <c r="H833" i="35"/>
  <c r="H832" i="35"/>
  <c r="H831" i="35"/>
  <c r="H830" i="35"/>
  <c r="H829" i="35"/>
  <c r="H828" i="35"/>
  <c r="H827" i="35"/>
  <c r="H826" i="35"/>
  <c r="H825" i="35"/>
  <c r="H824" i="35"/>
  <c r="H823" i="35"/>
  <c r="H822" i="35"/>
  <c r="H821" i="35"/>
  <c r="H820" i="35"/>
  <c r="H819" i="35"/>
  <c r="H818" i="35"/>
  <c r="H817" i="35"/>
  <c r="H816" i="35"/>
  <c r="H815" i="35"/>
  <c r="H814" i="35"/>
  <c r="H813" i="35"/>
  <c r="H812" i="35"/>
  <c r="H811" i="35"/>
  <c r="H810" i="35"/>
  <c r="H809" i="35"/>
  <c r="H808" i="35"/>
  <c r="H807" i="35"/>
  <c r="H806" i="35"/>
  <c r="C804" i="35"/>
  <c r="J804" i="35" s="1"/>
  <c r="H802" i="35"/>
  <c r="H801" i="35"/>
  <c r="H800" i="35"/>
  <c r="H799" i="35"/>
  <c r="H798" i="35"/>
  <c r="H797" i="35"/>
  <c r="H796" i="35"/>
  <c r="H795" i="35"/>
  <c r="H794" i="35"/>
  <c r="H793" i="35"/>
  <c r="H792" i="35"/>
  <c r="H791" i="35"/>
  <c r="H790" i="35"/>
  <c r="H789" i="35"/>
  <c r="H788" i="35"/>
  <c r="H787" i="35"/>
  <c r="H786" i="35"/>
  <c r="H785" i="35"/>
  <c r="H784" i="35"/>
  <c r="H783" i="35"/>
  <c r="H782" i="35"/>
  <c r="H781" i="35"/>
  <c r="H780" i="35"/>
  <c r="H779" i="35"/>
  <c r="H778" i="35"/>
  <c r="H777" i="35"/>
  <c r="H776" i="35"/>
  <c r="H775" i="35"/>
  <c r="H774" i="35"/>
  <c r="H773" i="35"/>
  <c r="H772" i="35"/>
  <c r="H771" i="35"/>
  <c r="H770" i="35"/>
  <c r="H769" i="35"/>
  <c r="H768" i="35"/>
  <c r="H767" i="35"/>
  <c r="H766" i="35"/>
  <c r="H765" i="35"/>
  <c r="H764" i="35"/>
  <c r="H763" i="35"/>
  <c r="H762" i="35"/>
  <c r="H761" i="35"/>
  <c r="H760" i="35"/>
  <c r="H759" i="35"/>
  <c r="H758" i="35"/>
  <c r="H757" i="35"/>
  <c r="H756" i="35"/>
  <c r="H755" i="35"/>
  <c r="H754" i="35"/>
  <c r="H753" i="35"/>
  <c r="H752" i="35"/>
  <c r="H751" i="35"/>
  <c r="H750" i="35"/>
  <c r="H749" i="35"/>
  <c r="H748" i="35"/>
  <c r="H747" i="35"/>
  <c r="H746" i="35"/>
  <c r="H745" i="35"/>
  <c r="H744" i="35"/>
  <c r="H743" i="35"/>
  <c r="H742" i="35"/>
  <c r="H741" i="35"/>
  <c r="H740" i="35"/>
  <c r="H739" i="35"/>
  <c r="H738" i="35"/>
  <c r="H737" i="35"/>
  <c r="H736" i="35"/>
  <c r="H735" i="35"/>
  <c r="H734" i="35"/>
  <c r="H733" i="35"/>
  <c r="H732" i="35"/>
  <c r="H731" i="35"/>
  <c r="H730" i="35"/>
  <c r="H729" i="35"/>
  <c r="H728" i="35"/>
  <c r="H727" i="35"/>
  <c r="H726" i="35"/>
  <c r="H725" i="35"/>
  <c r="C723" i="35"/>
  <c r="J723" i="35" s="1"/>
  <c r="H721" i="35"/>
  <c r="H720" i="35"/>
  <c r="H719" i="35"/>
  <c r="H718" i="35"/>
  <c r="H717" i="35"/>
  <c r="H716" i="35"/>
  <c r="H715" i="35"/>
  <c r="H714" i="35"/>
  <c r="H713" i="35"/>
  <c r="H712" i="35"/>
  <c r="H711" i="35"/>
  <c r="H710" i="35"/>
  <c r="H709" i="35"/>
  <c r="H708" i="35"/>
  <c r="H707" i="35"/>
  <c r="H706" i="35"/>
  <c r="H705" i="35"/>
  <c r="H704" i="35"/>
  <c r="H703" i="35"/>
  <c r="H702" i="35"/>
  <c r="H701" i="35"/>
  <c r="H700" i="35"/>
  <c r="H699" i="35"/>
  <c r="H698" i="35"/>
  <c r="H697" i="35"/>
  <c r="H696" i="35"/>
  <c r="H695" i="35"/>
  <c r="H694" i="35"/>
  <c r="H693" i="35"/>
  <c r="H692" i="35"/>
  <c r="H691" i="35"/>
  <c r="H690" i="35"/>
  <c r="H689" i="35"/>
  <c r="H688" i="35"/>
  <c r="H687" i="35"/>
  <c r="H686" i="35"/>
  <c r="H685" i="35"/>
  <c r="H684" i="35"/>
  <c r="H683" i="35"/>
  <c r="H682" i="35"/>
  <c r="H681" i="35"/>
  <c r="H680" i="35"/>
  <c r="H679" i="35"/>
  <c r="H678" i="35"/>
  <c r="H677" i="35"/>
  <c r="H676" i="35"/>
  <c r="H675" i="35"/>
  <c r="H674" i="35"/>
  <c r="H673" i="35"/>
  <c r="H672" i="35"/>
  <c r="H671" i="35"/>
  <c r="H670" i="35"/>
  <c r="H669" i="35"/>
  <c r="H668" i="35"/>
  <c r="H667" i="35"/>
  <c r="H666" i="35"/>
  <c r="H665" i="35"/>
  <c r="H664" i="35"/>
  <c r="H663" i="35"/>
  <c r="H662" i="35"/>
  <c r="H661" i="35"/>
  <c r="H660" i="35"/>
  <c r="H659" i="35"/>
  <c r="H658" i="35"/>
  <c r="H657" i="35"/>
  <c r="H656" i="35"/>
  <c r="H655" i="35"/>
  <c r="H654" i="35"/>
  <c r="H653" i="35"/>
  <c r="H652" i="35"/>
  <c r="H651" i="35"/>
  <c r="H650" i="35"/>
  <c r="H649" i="35"/>
  <c r="H648" i="35"/>
  <c r="H647" i="35"/>
  <c r="H646" i="35"/>
  <c r="H645" i="35"/>
  <c r="H644" i="35"/>
  <c r="H643" i="35"/>
  <c r="H642" i="35"/>
  <c r="H641" i="35"/>
  <c r="H640" i="35"/>
  <c r="H639" i="35"/>
  <c r="H638" i="35"/>
  <c r="H637" i="35"/>
  <c r="H636" i="35"/>
  <c r="H635" i="35"/>
  <c r="H634" i="35"/>
  <c r="H633" i="35"/>
  <c r="H632" i="35"/>
  <c r="H631" i="35"/>
  <c r="H630" i="35"/>
  <c r="H629" i="35"/>
  <c r="H628" i="35"/>
  <c r="H627" i="35"/>
  <c r="H626" i="35"/>
  <c r="H625" i="35"/>
  <c r="C623" i="35"/>
  <c r="J623" i="35" s="1"/>
  <c r="H621" i="35"/>
  <c r="H620" i="35"/>
  <c r="H619" i="35"/>
  <c r="H618" i="35"/>
  <c r="H617" i="35"/>
  <c r="H616" i="35"/>
  <c r="H615" i="35"/>
  <c r="H614" i="35"/>
  <c r="H613" i="35"/>
  <c r="H612" i="35"/>
  <c r="H611" i="35"/>
  <c r="H610" i="35"/>
  <c r="H609" i="35"/>
  <c r="H608" i="35"/>
  <c r="H607" i="35"/>
  <c r="H606" i="35"/>
  <c r="H605" i="35"/>
  <c r="H604" i="35"/>
  <c r="H603" i="35"/>
  <c r="H602" i="35"/>
  <c r="H601" i="35"/>
  <c r="H600" i="35"/>
  <c r="H599" i="35"/>
  <c r="H598" i="35"/>
  <c r="H597" i="35"/>
  <c r="H596" i="35"/>
  <c r="H595" i="35"/>
  <c r="H594" i="35"/>
  <c r="H593" i="35"/>
  <c r="H592" i="35"/>
  <c r="H591" i="35"/>
  <c r="H590" i="35"/>
  <c r="H589" i="35"/>
  <c r="H588" i="35"/>
  <c r="H587" i="35"/>
  <c r="H586" i="35"/>
  <c r="H585" i="35"/>
  <c r="H584" i="35"/>
  <c r="H583" i="35"/>
  <c r="H582" i="35"/>
  <c r="H581" i="35"/>
  <c r="H580" i="35"/>
  <c r="H579" i="35"/>
  <c r="H578" i="35"/>
  <c r="H577" i="35"/>
  <c r="H576" i="35"/>
  <c r="H575" i="35"/>
  <c r="H574" i="35"/>
  <c r="H573" i="35"/>
  <c r="H572" i="35"/>
  <c r="H571" i="35"/>
  <c r="H570" i="35"/>
  <c r="H569" i="35"/>
  <c r="H568" i="35"/>
  <c r="H567" i="35"/>
  <c r="H566" i="35"/>
  <c r="H565" i="35"/>
  <c r="H564" i="35"/>
  <c r="H563" i="35"/>
  <c r="H562" i="35"/>
  <c r="H561" i="35"/>
  <c r="H560" i="35"/>
  <c r="H559" i="35"/>
  <c r="H558" i="35"/>
  <c r="H557" i="35"/>
  <c r="H556" i="35"/>
  <c r="H555" i="35"/>
  <c r="H554" i="35"/>
  <c r="H553" i="35"/>
  <c r="H552" i="35"/>
  <c r="H551" i="35"/>
  <c r="H550" i="35"/>
  <c r="H549" i="35"/>
  <c r="H548" i="35"/>
  <c r="H547" i="35"/>
  <c r="H546" i="35"/>
  <c r="H545" i="35"/>
  <c r="H544" i="35"/>
  <c r="H543" i="35"/>
  <c r="H542" i="35"/>
  <c r="H541" i="35"/>
  <c r="H540" i="35"/>
  <c r="H539" i="35"/>
  <c r="H538" i="35"/>
  <c r="H537" i="35"/>
  <c r="C535" i="35"/>
  <c r="J535" i="35" s="1"/>
  <c r="H533" i="35"/>
  <c r="H532" i="35"/>
  <c r="H531" i="35"/>
  <c r="H530" i="35"/>
  <c r="H529" i="35"/>
  <c r="H528" i="35"/>
  <c r="H527" i="35"/>
  <c r="H526" i="35"/>
  <c r="H525" i="35"/>
  <c r="H524" i="35"/>
  <c r="H523" i="35"/>
  <c r="H522" i="35"/>
  <c r="H521" i="35"/>
  <c r="H520" i="35"/>
  <c r="H519" i="35"/>
  <c r="H518" i="35"/>
  <c r="H517" i="35"/>
  <c r="H516" i="35"/>
  <c r="H515" i="35"/>
  <c r="H514" i="35"/>
  <c r="H513" i="35"/>
  <c r="H512" i="35"/>
  <c r="H511" i="35"/>
  <c r="H510" i="35"/>
  <c r="H509" i="35"/>
  <c r="H508" i="35"/>
  <c r="H507" i="35"/>
  <c r="H506" i="35"/>
  <c r="H505" i="35"/>
  <c r="H504" i="35"/>
  <c r="H503" i="35"/>
  <c r="H502" i="35"/>
  <c r="H501" i="35"/>
  <c r="H500" i="35"/>
  <c r="H499" i="35"/>
  <c r="H498" i="35"/>
  <c r="H497" i="35"/>
  <c r="H496" i="35"/>
  <c r="H495" i="35"/>
  <c r="H494" i="35"/>
  <c r="H493" i="35"/>
  <c r="H492" i="35"/>
  <c r="H491" i="35"/>
  <c r="H490" i="35"/>
  <c r="H489" i="35"/>
  <c r="H488" i="35"/>
  <c r="H487" i="35"/>
  <c r="H486" i="35"/>
  <c r="H485" i="35"/>
  <c r="H484" i="35"/>
  <c r="H483" i="35"/>
  <c r="H482" i="35"/>
  <c r="H481" i="35"/>
  <c r="H480" i="35"/>
  <c r="H479" i="35"/>
  <c r="H478" i="35"/>
  <c r="H477" i="35"/>
  <c r="H476" i="35"/>
  <c r="H475" i="35"/>
  <c r="H474" i="35"/>
  <c r="H473" i="35"/>
  <c r="H472" i="35"/>
  <c r="H471" i="35"/>
  <c r="H470" i="35"/>
  <c r="H469" i="35"/>
  <c r="H468" i="35"/>
  <c r="H467" i="35"/>
  <c r="C465" i="35"/>
  <c r="J465" i="35" s="1"/>
  <c r="H463" i="35"/>
  <c r="H462" i="35"/>
  <c r="H461" i="35"/>
  <c r="H460" i="35"/>
  <c r="H459" i="35"/>
  <c r="H458" i="35"/>
  <c r="H457" i="35"/>
  <c r="H456" i="35"/>
  <c r="H455" i="35"/>
  <c r="H454" i="35"/>
  <c r="H453" i="35"/>
  <c r="H452" i="35"/>
  <c r="H451" i="35"/>
  <c r="H450" i="35"/>
  <c r="H449" i="35"/>
  <c r="H448" i="35"/>
  <c r="H447" i="35"/>
  <c r="H446" i="35"/>
  <c r="H445" i="35"/>
  <c r="H444" i="35"/>
  <c r="H443" i="35"/>
  <c r="H442" i="35"/>
  <c r="H441" i="35"/>
  <c r="H440" i="35"/>
  <c r="H439" i="35"/>
  <c r="H438" i="35"/>
  <c r="H437" i="35"/>
  <c r="H436" i="35"/>
  <c r="H435" i="35"/>
  <c r="H434" i="35"/>
  <c r="H433" i="35"/>
  <c r="H432" i="35"/>
  <c r="H431" i="35"/>
  <c r="H430" i="35"/>
  <c r="H429" i="35"/>
  <c r="H428" i="35"/>
  <c r="H427" i="35"/>
  <c r="H426" i="35"/>
  <c r="H425" i="35"/>
  <c r="H424" i="35"/>
  <c r="H423" i="35"/>
  <c r="H422" i="35"/>
  <c r="H421" i="35"/>
  <c r="H420" i="35"/>
  <c r="H419" i="35"/>
  <c r="H418" i="35"/>
  <c r="H417" i="35"/>
  <c r="H416" i="35"/>
  <c r="H415" i="35"/>
  <c r="H414" i="35"/>
  <c r="H413" i="35"/>
  <c r="H412" i="35"/>
  <c r="H411" i="35"/>
  <c r="H410" i="35"/>
  <c r="H409" i="35"/>
  <c r="H408" i="35"/>
  <c r="H407" i="35"/>
  <c r="H406" i="35"/>
  <c r="H405" i="35"/>
  <c r="H404" i="35"/>
  <c r="H403" i="35"/>
  <c r="H402" i="35"/>
  <c r="H401" i="35"/>
  <c r="H400" i="35"/>
  <c r="H399" i="35"/>
  <c r="H398" i="35"/>
  <c r="H397" i="35"/>
  <c r="H396" i="35"/>
  <c r="H395" i="35"/>
  <c r="H394" i="35"/>
  <c r="H393" i="35"/>
  <c r="H392" i="35"/>
  <c r="H391" i="35"/>
  <c r="H390" i="35"/>
  <c r="H389" i="35"/>
  <c r="C387" i="35"/>
  <c r="J387" i="35" s="1"/>
  <c r="H385" i="35"/>
  <c r="H384" i="35"/>
  <c r="H383" i="35"/>
  <c r="H382" i="35"/>
  <c r="H381" i="35"/>
  <c r="H380" i="35"/>
  <c r="H379" i="35"/>
  <c r="H378" i="35"/>
  <c r="H377" i="35"/>
  <c r="H376" i="35"/>
  <c r="H375" i="35"/>
  <c r="H374" i="35"/>
  <c r="H373" i="35"/>
  <c r="H372" i="35"/>
  <c r="H371" i="35"/>
  <c r="H370" i="35"/>
  <c r="H369" i="35"/>
  <c r="H368" i="35"/>
  <c r="H367" i="35"/>
  <c r="H366" i="35"/>
  <c r="H365" i="35"/>
  <c r="H364" i="35"/>
  <c r="H363" i="35"/>
  <c r="H362" i="35"/>
  <c r="H361" i="35"/>
  <c r="H360" i="35"/>
  <c r="H359" i="35"/>
  <c r="H358" i="35"/>
  <c r="H357" i="35"/>
  <c r="H356" i="35"/>
  <c r="H355" i="35"/>
  <c r="H354" i="35"/>
  <c r="H353" i="35"/>
  <c r="H352" i="35"/>
  <c r="H351" i="35"/>
  <c r="H350" i="35"/>
  <c r="H349" i="35"/>
  <c r="H348" i="35"/>
  <c r="H347" i="35"/>
  <c r="H346" i="35"/>
  <c r="H345" i="35"/>
  <c r="H344" i="35"/>
  <c r="H343" i="35"/>
  <c r="H342" i="35"/>
  <c r="H341" i="35"/>
  <c r="H340" i="35"/>
  <c r="H339" i="35"/>
  <c r="H338" i="35"/>
  <c r="H337" i="35"/>
  <c r="H336" i="35"/>
  <c r="H335" i="35"/>
  <c r="H334" i="35"/>
  <c r="H333" i="35"/>
  <c r="H332" i="35"/>
  <c r="H331" i="35"/>
  <c r="H330" i="35"/>
  <c r="H329" i="35"/>
  <c r="H328" i="35"/>
  <c r="H327" i="35"/>
  <c r="H326" i="35"/>
  <c r="H325" i="35"/>
  <c r="H324" i="35"/>
  <c r="H323" i="35"/>
  <c r="H322" i="35"/>
  <c r="H321" i="35"/>
  <c r="C319" i="35"/>
  <c r="J319" i="35" s="1"/>
  <c r="H317" i="35"/>
  <c r="H316" i="35"/>
  <c r="H315" i="35"/>
  <c r="H314" i="35"/>
  <c r="H313" i="35"/>
  <c r="H312" i="35"/>
  <c r="H311" i="35"/>
  <c r="H310" i="35"/>
  <c r="H309" i="35"/>
  <c r="H308" i="35"/>
  <c r="H307" i="35"/>
  <c r="H306" i="35"/>
  <c r="H305" i="35"/>
  <c r="H304" i="35"/>
  <c r="H303" i="35"/>
  <c r="H302" i="35"/>
  <c r="H301" i="35"/>
  <c r="H300" i="35"/>
  <c r="H299" i="35"/>
  <c r="H298" i="35"/>
  <c r="H297" i="35"/>
  <c r="H296" i="35"/>
  <c r="H295" i="35"/>
  <c r="H294" i="35"/>
  <c r="H293" i="35"/>
  <c r="H292" i="35"/>
  <c r="H291" i="35"/>
  <c r="H290" i="35"/>
  <c r="H289" i="35"/>
  <c r="H288" i="35"/>
  <c r="H287" i="35"/>
  <c r="H286" i="35"/>
  <c r="H285" i="35"/>
  <c r="H284" i="35"/>
  <c r="H283" i="35"/>
  <c r="H282" i="35"/>
  <c r="H281" i="35"/>
  <c r="H280" i="35"/>
  <c r="H279" i="35"/>
  <c r="H278" i="35"/>
  <c r="H277" i="35"/>
  <c r="H276" i="35"/>
  <c r="H275" i="35"/>
  <c r="H274" i="35"/>
  <c r="H273" i="35"/>
  <c r="H272" i="35"/>
  <c r="H271" i="35"/>
  <c r="H270" i="35"/>
  <c r="H269" i="35"/>
  <c r="H268" i="35"/>
  <c r="H267" i="35"/>
  <c r="H266" i="35"/>
  <c r="H265" i="35"/>
  <c r="H264" i="35"/>
  <c r="H263" i="35"/>
  <c r="H262" i="35"/>
  <c r="H261" i="35"/>
  <c r="H260" i="35"/>
  <c r="H259" i="35"/>
  <c r="H258" i="35"/>
  <c r="H257" i="35"/>
  <c r="H256" i="35"/>
  <c r="H255" i="35"/>
  <c r="H254" i="35"/>
  <c r="H253" i="35"/>
  <c r="H252" i="35"/>
  <c r="H251" i="35"/>
  <c r="H250" i="35"/>
  <c r="H249" i="35"/>
  <c r="H248" i="35"/>
  <c r="C246" i="35"/>
  <c r="J246" i="35" s="1"/>
  <c r="H244" i="35"/>
  <c r="H243" i="35"/>
  <c r="H242" i="35"/>
  <c r="H241" i="35"/>
  <c r="H240" i="35"/>
  <c r="H239" i="35"/>
  <c r="H238" i="35"/>
  <c r="H237" i="35"/>
  <c r="H236" i="35"/>
  <c r="H235" i="35"/>
  <c r="H234" i="35"/>
  <c r="H233" i="35"/>
  <c r="H232" i="35"/>
  <c r="H231" i="35"/>
  <c r="H230" i="35"/>
  <c r="H229" i="35"/>
  <c r="H228" i="35"/>
  <c r="H227" i="35"/>
  <c r="H226" i="35"/>
  <c r="H225" i="35"/>
  <c r="H224" i="35"/>
  <c r="H223" i="35"/>
  <c r="H222" i="35"/>
  <c r="H221" i="35"/>
  <c r="H220" i="35"/>
  <c r="H219" i="35"/>
  <c r="H218" i="35"/>
  <c r="H217" i="35"/>
  <c r="H216" i="35"/>
  <c r="H215" i="35"/>
  <c r="H214" i="35"/>
  <c r="H213" i="35"/>
  <c r="H212" i="35"/>
  <c r="H211" i="35"/>
  <c r="H210" i="35"/>
  <c r="H209" i="35"/>
  <c r="H208" i="35"/>
  <c r="H207" i="35"/>
  <c r="H206" i="35"/>
  <c r="H205" i="35"/>
  <c r="H204" i="35"/>
  <c r="H203" i="35"/>
  <c r="H202" i="35"/>
  <c r="H201" i="35"/>
  <c r="H200" i="35"/>
  <c r="H199" i="35"/>
  <c r="H198" i="35"/>
  <c r="H197" i="35"/>
  <c r="H196" i="35"/>
  <c r="H195" i="35"/>
  <c r="H194" i="35"/>
  <c r="H193" i="35"/>
  <c r="H192" i="35"/>
  <c r="H191" i="35"/>
  <c r="H190" i="35"/>
  <c r="H189" i="35"/>
  <c r="H188" i="35"/>
  <c r="H187" i="35"/>
  <c r="H186" i="35"/>
  <c r="H185" i="35"/>
  <c r="H184" i="35"/>
  <c r="H183" i="35"/>
  <c r="H182" i="35"/>
  <c r="H181" i="35"/>
  <c r="H180" i="35"/>
  <c r="H179" i="35"/>
  <c r="H178" i="35"/>
  <c r="H177" i="35"/>
  <c r="H176" i="35"/>
  <c r="H175" i="35"/>
  <c r="H174" i="35"/>
  <c r="H173" i="35"/>
  <c r="H172" i="35"/>
  <c r="H171" i="35"/>
  <c r="H170" i="35"/>
  <c r="H169" i="35"/>
  <c r="H168" i="35"/>
  <c r="H167" i="35"/>
  <c r="H166" i="35"/>
  <c r="H165" i="35"/>
  <c r="H164" i="35"/>
  <c r="C162" i="35"/>
  <c r="J162" i="35" s="1"/>
  <c r="H160" i="35"/>
  <c r="H159" i="35"/>
  <c r="H158" i="35"/>
  <c r="H157" i="35"/>
  <c r="H156" i="35"/>
  <c r="H155" i="35"/>
  <c r="H154" i="35"/>
  <c r="H153" i="35"/>
  <c r="H152" i="35"/>
  <c r="H151" i="35"/>
  <c r="H150" i="35"/>
  <c r="H149" i="35"/>
  <c r="H148" i="35"/>
  <c r="H147" i="35"/>
  <c r="H146" i="35"/>
  <c r="H145" i="35"/>
  <c r="H144" i="35"/>
  <c r="H143" i="35"/>
  <c r="H142" i="35"/>
  <c r="H141" i="35"/>
  <c r="H140" i="35"/>
  <c r="H139" i="35"/>
  <c r="H138" i="35"/>
  <c r="H137" i="35"/>
  <c r="H136" i="35"/>
  <c r="H135" i="35"/>
  <c r="H134" i="35"/>
  <c r="H133" i="35"/>
  <c r="H132" i="35"/>
  <c r="H131" i="35"/>
  <c r="H130" i="35"/>
  <c r="H129" i="35"/>
  <c r="H128" i="35"/>
  <c r="H127" i="35"/>
  <c r="H126" i="35"/>
  <c r="H125" i="35"/>
  <c r="H124" i="35"/>
  <c r="H123" i="35"/>
  <c r="H122" i="35"/>
  <c r="H121" i="35"/>
  <c r="H120" i="35"/>
  <c r="H119" i="35"/>
  <c r="H118" i="35"/>
  <c r="H117" i="35"/>
  <c r="H116" i="35"/>
  <c r="H115" i="35"/>
  <c r="H114" i="35"/>
  <c r="H113" i="35"/>
  <c r="H112" i="35"/>
  <c r="H111" i="35"/>
  <c r="H110" i="35"/>
  <c r="H109" i="35"/>
  <c r="H108" i="35"/>
  <c r="H107" i="35"/>
  <c r="H106" i="35"/>
  <c r="H105" i="35"/>
  <c r="H104" i="35"/>
  <c r="H103" i="35"/>
  <c r="H102" i="35"/>
  <c r="H101" i="35"/>
  <c r="H100" i="35"/>
  <c r="H99" i="35"/>
  <c r="H98" i="35"/>
  <c r="H97" i="35"/>
  <c r="H96" i="35"/>
  <c r="H95" i="35"/>
  <c r="H94" i="35"/>
  <c r="H93" i="35"/>
  <c r="H92" i="35"/>
  <c r="H91" i="35"/>
  <c r="H90" i="35"/>
  <c r="H89" i="35"/>
  <c r="H88" i="35"/>
  <c r="H87" i="35"/>
  <c r="H86" i="35"/>
  <c r="H85" i="35"/>
  <c r="H84" i="35"/>
  <c r="H83" i="35"/>
  <c r="H82" i="35"/>
  <c r="H81" i="35"/>
  <c r="H80" i="35"/>
  <c r="C77" i="35"/>
  <c r="J77" i="35" s="1"/>
  <c r="H75" i="35"/>
  <c r="H74" i="35"/>
  <c r="H73" i="35"/>
  <c r="H72" i="35"/>
  <c r="H71" i="35"/>
  <c r="H70" i="35"/>
  <c r="H69" i="35"/>
  <c r="H68" i="35"/>
  <c r="H67" i="35"/>
  <c r="H66" i="35"/>
  <c r="H65" i="35"/>
  <c r="H64" i="35"/>
  <c r="H63" i="35"/>
  <c r="H62" i="35"/>
  <c r="H61" i="35"/>
  <c r="H60" i="35"/>
  <c r="H59" i="35"/>
  <c r="H58" i="35"/>
  <c r="H57" i="35"/>
  <c r="H56" i="35"/>
  <c r="H55" i="35"/>
  <c r="H54" i="35"/>
  <c r="H53" i="35"/>
  <c r="H52" i="35"/>
  <c r="H51" i="35"/>
  <c r="H50" i="35"/>
  <c r="H49" i="35"/>
  <c r="H48" i="35"/>
  <c r="H47" i="35"/>
  <c r="H46" i="35"/>
  <c r="H45" i="35"/>
  <c r="H44" i="35"/>
  <c r="H43" i="35"/>
  <c r="H42" i="35"/>
  <c r="H41" i="35"/>
  <c r="H40" i="35"/>
  <c r="H39" i="35"/>
  <c r="H38" i="35"/>
  <c r="H37" i="35"/>
  <c r="H36" i="35"/>
  <c r="H35" i="35"/>
  <c r="H34" i="35"/>
  <c r="H33" i="35"/>
  <c r="H32" i="35"/>
  <c r="H31" i="35"/>
  <c r="H30" i="35"/>
  <c r="H29" i="35"/>
  <c r="H28" i="35"/>
  <c r="H27" i="35"/>
  <c r="H26" i="35"/>
  <c r="H25" i="35"/>
  <c r="H24" i="35"/>
  <c r="H23" i="35"/>
  <c r="H22" i="35"/>
  <c r="H21" i="35"/>
  <c r="H20" i="35"/>
  <c r="H19" i="35"/>
  <c r="H18" i="35"/>
  <c r="H17" i="35"/>
  <c r="H16" i="35"/>
  <c r="H15" i="35"/>
  <c r="H14" i="35"/>
  <c r="H13" i="35"/>
  <c r="H12" i="35"/>
  <c r="H11" i="35"/>
  <c r="H10" i="35"/>
  <c r="H77" i="36" l="1"/>
  <c r="H949" i="36" s="1"/>
  <c r="H162" i="36"/>
  <c r="H950" i="36" s="1"/>
  <c r="H321" i="36"/>
  <c r="H952" i="36" s="1"/>
  <c r="H389" i="36"/>
  <c r="H953" i="36" s="1"/>
  <c r="H538" i="36"/>
  <c r="H955" i="36" s="1"/>
  <c r="H468" i="36"/>
  <c r="H954" i="36" s="1"/>
  <c r="H626" i="36"/>
  <c r="H956" i="36" s="1"/>
  <c r="H726" i="36"/>
  <c r="H957" i="36" s="1"/>
  <c r="H807" i="36"/>
  <c r="H958" i="36" s="1"/>
  <c r="H943" i="36"/>
  <c r="H962" i="36" s="1"/>
  <c r="H963" i="36" s="1"/>
  <c r="H929" i="36"/>
  <c r="H959" i="36" s="1"/>
  <c r="H77" i="35"/>
  <c r="H946" i="35" s="1"/>
  <c r="H319" i="35"/>
  <c r="H949" i="35" s="1"/>
  <c r="H465" i="35"/>
  <c r="H623" i="35"/>
  <c r="H953" i="35" s="1"/>
  <c r="H926" i="35"/>
  <c r="H956" i="35" s="1"/>
  <c r="H804" i="35"/>
  <c r="H955" i="35" s="1"/>
  <c r="H162" i="35"/>
  <c r="H947" i="35" s="1"/>
  <c r="H246" i="35"/>
  <c r="H948" i="35" s="1"/>
  <c r="H387" i="35"/>
  <c r="H950" i="35" s="1"/>
  <c r="H535" i="35"/>
  <c r="H952" i="35" s="1"/>
  <c r="H723" i="35"/>
  <c r="H954" i="35" s="1"/>
  <c r="H940" i="35"/>
  <c r="H959" i="35" s="1"/>
  <c r="H960" i="35" s="1"/>
  <c r="H960" i="36" l="1"/>
  <c r="G965" i="36" s="1"/>
  <c r="H957" i="35"/>
  <c r="G962" i="35" s="1"/>
  <c r="L945" i="36"/>
  <c r="L881" i="36"/>
  <c r="M950" i="36"/>
  <c r="M822" i="36"/>
  <c r="N931" i="36"/>
  <c r="N867" i="36"/>
  <c r="M923" i="36"/>
  <c r="M795" i="36"/>
  <c r="L911" i="36"/>
  <c r="L847" i="36"/>
  <c r="N933" i="36"/>
  <c r="N869" i="36"/>
  <c r="N804" i="36"/>
  <c r="N729" i="36"/>
  <c r="M916" i="36"/>
  <c r="M745" i="36"/>
  <c r="L780" i="36"/>
  <c r="N818" i="36"/>
  <c r="M714" i="36"/>
  <c r="L794" i="36"/>
  <c r="N723" i="36"/>
  <c r="M856" i="36"/>
  <c r="M711" i="36"/>
  <c r="M893" i="36"/>
  <c r="L751" i="36"/>
  <c r="L770" i="36"/>
  <c r="M644" i="36"/>
  <c r="L616" i="36"/>
  <c r="M725" i="36"/>
  <c r="L593" i="36"/>
  <c r="L529" i="36"/>
  <c r="L465" i="36"/>
  <c r="N926" i="36"/>
  <c r="N862" i="36"/>
  <c r="M914" i="36"/>
  <c r="M786" i="36"/>
  <c r="L914" i="36"/>
  <c r="L850" i="36"/>
  <c r="M887" i="36"/>
  <c r="N956" i="36"/>
  <c r="N892" i="36"/>
  <c r="N828" i="36"/>
  <c r="L916" i="36"/>
  <c r="L852" i="36"/>
  <c r="N780" i="36"/>
  <c r="L712" i="36"/>
  <c r="M844" i="36"/>
  <c r="M913" i="36"/>
  <c r="L757" i="36"/>
  <c r="N794" i="36"/>
  <c r="M678" i="36"/>
  <c r="L772" i="36"/>
  <c r="L706" i="36"/>
  <c r="M800" i="36"/>
  <c r="M675" i="36"/>
  <c r="M824" i="36"/>
  <c r="N732" i="36"/>
  <c r="M736" i="36"/>
  <c r="N704" i="36"/>
  <c r="M581" i="36"/>
  <c r="L654" i="36"/>
  <c r="N574" i="36"/>
  <c r="N510" i="36"/>
  <c r="L925" i="36"/>
  <c r="L861" i="36"/>
  <c r="M910" i="36"/>
  <c r="M782" i="36"/>
  <c r="N911" i="36"/>
  <c r="N847" i="36"/>
  <c r="M883" i="36"/>
  <c r="L955" i="36"/>
  <c r="L891" i="36"/>
  <c r="L827" i="36"/>
  <c r="N913" i="36"/>
  <c r="N849" i="36"/>
  <c r="M777" i="36"/>
  <c r="N709" i="36"/>
  <c r="M836" i="36"/>
  <c r="M905" i="36"/>
  <c r="N754" i="36"/>
  <c r="L791" i="36"/>
  <c r="M674" i="36"/>
  <c r="M769" i="36"/>
  <c r="N703" i="36"/>
  <c r="L797" i="36"/>
  <c r="M671" i="36"/>
  <c r="N819" i="36"/>
  <c r="L731" i="36"/>
  <c r="M732" i="36"/>
  <c r="L921" i="36"/>
  <c r="L857" i="36"/>
  <c r="M902" i="36"/>
  <c r="M774" i="36"/>
  <c r="N907" i="36"/>
  <c r="N843" i="36"/>
  <c r="M875" i="36"/>
  <c r="L951" i="36"/>
  <c r="L887" i="36"/>
  <c r="M964" i="36"/>
  <c r="N909" i="36"/>
  <c r="N845" i="36"/>
  <c r="N771" i="36"/>
  <c r="N705" i="36"/>
  <c r="M820" i="36"/>
  <c r="N966" i="36"/>
  <c r="N902" i="36"/>
  <c r="N838" i="36"/>
  <c r="M866" i="36"/>
  <c r="L954" i="36"/>
  <c r="L890" i="36"/>
  <c r="L826" i="36"/>
  <c r="M839" i="36"/>
  <c r="N932" i="36"/>
  <c r="N868" i="36"/>
  <c r="L956" i="36"/>
  <c r="L892" i="36"/>
  <c r="L828" i="36"/>
  <c r="L752" i="36"/>
  <c r="L688" i="36"/>
  <c r="L785" i="36"/>
  <c r="N823" i="36"/>
  <c r="L733" i="36"/>
  <c r="M758" i="36"/>
  <c r="M630" i="36"/>
  <c r="L746" i="36"/>
  <c r="M944" i="36"/>
  <c r="L933" i="36"/>
  <c r="L913" i="36"/>
  <c r="L833" i="36"/>
  <c r="M790" i="36"/>
  <c r="N899" i="36"/>
  <c r="M955" i="36"/>
  <c r="L959" i="36"/>
  <c r="L879" i="36"/>
  <c r="N949" i="36"/>
  <c r="N853" i="36"/>
  <c r="N761" i="36"/>
  <c r="N681" i="36"/>
  <c r="M921" i="36"/>
  <c r="N742" i="36"/>
  <c r="M746" i="36"/>
  <c r="L775" i="36"/>
  <c r="N691" i="36"/>
  <c r="M743" i="36"/>
  <c r="M829" i="36"/>
  <c r="N814" i="36"/>
  <c r="M676" i="36"/>
  <c r="M585" i="36"/>
  <c r="M629" i="36"/>
  <c r="L545" i="36"/>
  <c r="L715" i="36"/>
  <c r="N894" i="36"/>
  <c r="M946" i="36"/>
  <c r="L962" i="36"/>
  <c r="L882" i="36"/>
  <c r="M919" i="36"/>
  <c r="N940" i="36"/>
  <c r="N860" i="36"/>
  <c r="L932" i="36"/>
  <c r="L836" i="36"/>
  <c r="L744" i="36"/>
  <c r="M908" i="36"/>
  <c r="M849" i="36"/>
  <c r="L725" i="36"/>
  <c r="M710" i="36"/>
  <c r="L754" i="36"/>
  <c r="M912" i="36"/>
  <c r="M707" i="36"/>
  <c r="L792" i="36"/>
  <c r="N790" i="36"/>
  <c r="M640" i="36"/>
  <c r="M549" i="36"/>
  <c r="N606" i="36"/>
  <c r="N526" i="36"/>
  <c r="L909" i="36"/>
  <c r="L829" i="36"/>
  <c r="M814" i="36"/>
  <c r="N895" i="36"/>
  <c r="M947" i="36"/>
  <c r="M787" i="36"/>
  <c r="L875" i="36"/>
  <c r="N945" i="36"/>
  <c r="N865" i="36"/>
  <c r="N757" i="36"/>
  <c r="N677" i="36"/>
  <c r="M737" i="36"/>
  <c r="N738" i="36"/>
  <c r="M738" i="36"/>
  <c r="M789" i="36"/>
  <c r="N687" i="36"/>
  <c r="M735" i="36"/>
  <c r="M877" i="36"/>
  <c r="N809" i="36"/>
  <c r="L953" i="36"/>
  <c r="L873" i="36"/>
  <c r="M870" i="36"/>
  <c r="N939" i="36"/>
  <c r="N859" i="36"/>
  <c r="M843" i="36"/>
  <c r="L919" i="36"/>
  <c r="L839" i="36"/>
  <c r="N893" i="36"/>
  <c r="L814" i="36"/>
  <c r="N721" i="36"/>
  <c r="M788" i="36"/>
  <c r="N934" i="36"/>
  <c r="N854" i="36"/>
  <c r="M834" i="36"/>
  <c r="L929" i="36"/>
  <c r="L849" i="36"/>
  <c r="M854" i="36"/>
  <c r="N915" i="36"/>
  <c r="N835" i="36"/>
  <c r="M827" i="36"/>
  <c r="L895" i="36"/>
  <c r="N965" i="36"/>
  <c r="N885" i="36"/>
  <c r="L782" i="36"/>
  <c r="N697" i="36"/>
  <c r="L774" i="36"/>
  <c r="N758" i="36"/>
  <c r="M775" i="36"/>
  <c r="N816" i="36"/>
  <c r="N707" i="36"/>
  <c r="N773" i="36"/>
  <c r="M615" i="36"/>
  <c r="L735" i="36"/>
  <c r="M708" i="36"/>
  <c r="N638" i="36"/>
  <c r="M661" i="36"/>
  <c r="L561" i="36"/>
  <c r="L481" i="36"/>
  <c r="N910" i="36"/>
  <c r="N830" i="36"/>
  <c r="M818" i="36"/>
  <c r="L898" i="36"/>
  <c r="M951" i="36"/>
  <c r="M791" i="36"/>
  <c r="N876" i="36"/>
  <c r="L948" i="36"/>
  <c r="L868" i="36"/>
  <c r="L760" i="36"/>
  <c r="L680" i="36"/>
  <c r="M741" i="36"/>
  <c r="L741" i="36"/>
  <c r="M742" i="36"/>
  <c r="N792" i="36"/>
  <c r="L690" i="36"/>
  <c r="M739" i="36"/>
  <c r="M885" i="36"/>
  <c r="L811" i="36"/>
  <c r="M672" i="36"/>
  <c r="M613" i="36"/>
  <c r="L626" i="36"/>
  <c r="N542" i="36"/>
  <c r="L941" i="36"/>
  <c r="L845" i="36"/>
  <c r="M846" i="36"/>
  <c r="N927" i="36"/>
  <c r="N831" i="36"/>
  <c r="M819" i="36"/>
  <c r="L907" i="36"/>
  <c r="N961" i="36"/>
  <c r="N881" i="36"/>
  <c r="L798" i="36"/>
  <c r="N693" i="36"/>
  <c r="M768" i="36"/>
  <c r="N772" i="36"/>
  <c r="N769" i="36"/>
  <c r="L810" i="36"/>
  <c r="N719" i="36"/>
  <c r="L766" i="36"/>
  <c r="M941" i="36"/>
  <c r="L747" i="36"/>
  <c r="M700" i="36"/>
  <c r="L889" i="36"/>
  <c r="M934" i="36"/>
  <c r="N955" i="36"/>
  <c r="N875" i="36"/>
  <c r="M907" i="36"/>
  <c r="L935" i="36"/>
  <c r="L855" i="36"/>
  <c r="N925" i="36"/>
  <c r="N829" i="36"/>
  <c r="N737" i="36"/>
  <c r="M884" i="36"/>
  <c r="N950" i="36"/>
  <c r="N870" i="36"/>
  <c r="M898" i="36"/>
  <c r="L938" i="36"/>
  <c r="L858" i="36"/>
  <c r="M871" i="36"/>
  <c r="N916" i="36"/>
  <c r="N836" i="36"/>
  <c r="L908" i="36"/>
  <c r="N812" i="36"/>
  <c r="L720" i="36"/>
  <c r="L817" i="36"/>
  <c r="N791" i="36"/>
  <c r="N805" i="36"/>
  <c r="M662" i="36"/>
  <c r="L730" i="36"/>
  <c r="L965" i="36"/>
  <c r="L885" i="36"/>
  <c r="M958" i="36"/>
  <c r="M830" i="36"/>
  <c r="N935" i="36"/>
  <c r="N871" i="36"/>
  <c r="M931" i="36"/>
  <c r="M803" i="36"/>
  <c r="L915" i="36"/>
  <c r="L851" i="36"/>
  <c r="N937" i="36"/>
  <c r="N873" i="36"/>
  <c r="M809" i="36"/>
  <c r="N733" i="36"/>
  <c r="M932" i="36"/>
  <c r="M753" i="36"/>
  <c r="L788" i="36"/>
  <c r="L823" i="36"/>
  <c r="N842" i="36"/>
  <c r="L830" i="36"/>
  <c r="L960" i="36"/>
  <c r="L692" i="36"/>
  <c r="L721" i="36"/>
  <c r="M797" i="36"/>
  <c r="M864" i="36"/>
  <c r="M631" i="36"/>
  <c r="L739" i="36"/>
  <c r="M668" i="36"/>
  <c r="M601" i="36"/>
  <c r="N636" i="36"/>
  <c r="L541" i="36"/>
  <c r="L461" i="36"/>
  <c r="L620" i="36"/>
  <c r="M918" i="36"/>
  <c r="N883" i="36"/>
  <c r="L943" i="36"/>
  <c r="N917" i="36"/>
  <c r="N745" i="36"/>
  <c r="M857" i="36"/>
  <c r="M682" i="36"/>
  <c r="M920" i="36"/>
  <c r="N795" i="36"/>
  <c r="L711" i="36"/>
  <c r="L609" i="36"/>
  <c r="N958" i="36"/>
  <c r="M882" i="36"/>
  <c r="L866" i="36"/>
  <c r="N924" i="36"/>
  <c r="L900" i="36"/>
  <c r="L728" i="36"/>
  <c r="N807" i="36"/>
  <c r="M646" i="36"/>
  <c r="M848" i="36"/>
  <c r="N764" i="36"/>
  <c r="N661" i="36"/>
  <c r="N590" i="36"/>
  <c r="L893" i="36"/>
  <c r="N959" i="36"/>
  <c r="M915" i="36"/>
  <c r="L859" i="36"/>
  <c r="N833" i="36"/>
  <c r="M900" i="36"/>
  <c r="N722" i="36"/>
  <c r="N751" i="36"/>
  <c r="M703" i="36"/>
  <c r="L787" i="36"/>
  <c r="L841" i="36"/>
  <c r="N923" i="36"/>
  <c r="M811" i="36"/>
  <c r="N957" i="36"/>
  <c r="M793" i="36"/>
  <c r="M761" i="36"/>
  <c r="M962" i="36"/>
  <c r="L922" i="36"/>
  <c r="M935" i="36"/>
  <c r="N948" i="36"/>
  <c r="M960" i="36"/>
  <c r="L860" i="36"/>
  <c r="L736" i="36"/>
  <c r="M757" i="36"/>
  <c r="L749" i="36"/>
  <c r="M694" i="36"/>
  <c r="L714" i="36"/>
  <c r="L917" i="36"/>
  <c r="L837" i="36"/>
  <c r="M798" i="36"/>
  <c r="N903" i="36"/>
  <c r="M963" i="36"/>
  <c r="L963" i="36"/>
  <c r="L883" i="36"/>
  <c r="N953" i="36"/>
  <c r="N857" i="36"/>
  <c r="L767" i="36"/>
  <c r="N685" i="36"/>
  <c r="M937" i="36"/>
  <c r="N746" i="36"/>
  <c r="N906" i="36"/>
  <c r="M847" i="36"/>
  <c r="L832" i="36"/>
  <c r="L768" i="36"/>
  <c r="L758" i="36"/>
  <c r="M731" i="36"/>
  <c r="N760" i="36"/>
  <c r="M628" i="36"/>
  <c r="M513" i="36"/>
  <c r="L565" i="36"/>
  <c r="L699" i="36"/>
  <c r="M558" i="36"/>
  <c r="N648" i="36"/>
  <c r="N567" i="36"/>
  <c r="N503" i="36"/>
  <c r="N438" i="36"/>
  <c r="M858" i="36"/>
  <c r="M831" i="36"/>
  <c r="L888" i="36"/>
  <c r="L777" i="36"/>
  <c r="L765" i="36"/>
  <c r="L750" i="36"/>
  <c r="L781" i="36"/>
  <c r="M869" i="36"/>
  <c r="N801" i="36"/>
  <c r="L723" i="36"/>
  <c r="M557" i="36"/>
  <c r="N602" i="36"/>
  <c r="N518" i="36"/>
  <c r="N692" i="36"/>
  <c r="M586" i="36"/>
  <c r="L675" i="36"/>
  <c r="L582" i="36"/>
  <c r="L518" i="36"/>
  <c r="L454" i="36"/>
  <c r="N630" i="36"/>
  <c r="M511" i="36"/>
  <c r="L603" i="36"/>
  <c r="L539" i="36"/>
  <c r="L475" i="36"/>
  <c r="N633" i="36"/>
  <c r="M508" i="36"/>
  <c r="N890" i="36"/>
  <c r="L878" i="36"/>
  <c r="N856" i="36"/>
  <c r="L740" i="36"/>
  <c r="L753" i="36"/>
  <c r="M634" i="36"/>
  <c r="M961" i="36"/>
  <c r="M667" i="36"/>
  <c r="N756" i="36"/>
  <c r="M712" i="36"/>
  <c r="M626" i="36"/>
  <c r="N668" i="36"/>
  <c r="L557" i="36"/>
  <c r="N474" i="36"/>
  <c r="N641" i="36"/>
  <c r="M518" i="36"/>
  <c r="N611" i="36"/>
  <c r="N547" i="36"/>
  <c r="N483" i="36"/>
  <c r="L687" i="36"/>
  <c r="M571" i="36"/>
  <c r="M653" i="36"/>
  <c r="L961" i="36"/>
  <c r="M886" i="36"/>
  <c r="N851" i="36"/>
  <c r="L927" i="36"/>
  <c r="N901" i="36"/>
  <c r="N713" i="36"/>
  <c r="L812" i="36"/>
  <c r="M650" i="36"/>
  <c r="L805" i="36"/>
  <c r="N767" i="36"/>
  <c r="N663" i="36"/>
  <c r="L577" i="36"/>
  <c r="N942" i="36"/>
  <c r="M850" i="36"/>
  <c r="L834" i="36"/>
  <c r="N908" i="36"/>
  <c r="L884" i="36"/>
  <c r="L696" i="36"/>
  <c r="N775" i="36"/>
  <c r="M813" i="36"/>
  <c r="L769" i="36"/>
  <c r="N748" i="36"/>
  <c r="L633" i="36"/>
  <c r="N558" i="36"/>
  <c r="L877" i="36"/>
  <c r="N943" i="36"/>
  <c r="M851" i="36"/>
  <c r="L843" i="36"/>
  <c r="N820" i="36"/>
  <c r="M796" i="36"/>
  <c r="N813" i="36"/>
  <c r="N735" i="36"/>
  <c r="M639" i="36"/>
  <c r="M764" i="36"/>
  <c r="M966" i="36"/>
  <c r="N891" i="36"/>
  <c r="M779" i="36"/>
  <c r="N941" i="36"/>
  <c r="N753" i="36"/>
  <c r="M965" i="36"/>
  <c r="M930" i="36"/>
  <c r="L906" i="36"/>
  <c r="M903" i="36"/>
  <c r="N900" i="36"/>
  <c r="L940" i="36"/>
  <c r="L844" i="36"/>
  <c r="L704" i="36"/>
  <c r="M945" i="36"/>
  <c r="L825" i="36"/>
  <c r="L802" i="36"/>
  <c r="L698" i="36"/>
  <c r="L901" i="36"/>
  <c r="M926" i="36"/>
  <c r="M766" i="36"/>
  <c r="N887" i="36"/>
  <c r="M899" i="36"/>
  <c r="L947" i="36"/>
  <c r="L867" i="36"/>
  <c r="N921" i="36"/>
  <c r="N841" i="36"/>
  <c r="N749" i="36"/>
  <c r="M868" i="36"/>
  <c r="M873" i="36"/>
  <c r="N730" i="36"/>
  <c r="M874" i="36"/>
  <c r="N936" i="36"/>
  <c r="L756" i="36"/>
  <c r="N778" i="36"/>
  <c r="L726" i="36"/>
  <c r="M687" i="36"/>
  <c r="L803" i="36"/>
  <c r="N670" i="36"/>
  <c r="N690" i="36"/>
  <c r="L521" i="36"/>
  <c r="N673" i="36"/>
  <c r="M526" i="36"/>
  <c r="N618" i="36"/>
  <c r="N551" i="36"/>
  <c r="N487" i="36"/>
  <c r="N962" i="36"/>
  <c r="L950" i="36"/>
  <c r="N928" i="36"/>
  <c r="L824" i="36"/>
  <c r="M833" i="36"/>
  <c r="M702" i="36"/>
  <c r="L718" i="36"/>
  <c r="M727" i="36"/>
  <c r="N803" i="36"/>
  <c r="M760" i="36"/>
  <c r="L665" i="36"/>
  <c r="M509" i="36"/>
  <c r="N582" i="36"/>
  <c r="N498" i="36"/>
  <c r="L668" i="36"/>
  <c r="M554" i="36"/>
  <c r="L643" i="36"/>
  <c r="L566" i="36"/>
  <c r="L502" i="36"/>
  <c r="L437" i="36"/>
  <c r="M607" i="36"/>
  <c r="N714" i="36"/>
  <c r="L587" i="36"/>
  <c r="L523" i="36"/>
  <c r="N716" i="36"/>
  <c r="M604" i="36"/>
  <c r="N686" i="36"/>
  <c r="N826" i="36"/>
  <c r="M943" i="36"/>
  <c r="L944" i="36"/>
  <c r="L676" i="36"/>
  <c r="N821" i="36"/>
  <c r="N784" i="36"/>
  <c r="L821" i="36"/>
  <c r="M623" i="36"/>
  <c r="N728" i="36"/>
  <c r="M660" i="36"/>
  <c r="M593" i="36"/>
  <c r="L623" i="36"/>
  <c r="L537" i="36"/>
  <c r="L457" i="36"/>
  <c r="M614" i="36"/>
  <c r="L701" i="36"/>
  <c r="N595" i="36"/>
  <c r="N531" i="36"/>
  <c r="N467" i="36"/>
  <c r="N653" i="36"/>
  <c r="M539" i="36"/>
  <c r="L865" i="36"/>
  <c r="M859" i="36"/>
  <c r="M957" i="36"/>
  <c r="N797" i="36"/>
  <c r="M647" i="36"/>
  <c r="M521" i="36"/>
  <c r="N846" i="36"/>
  <c r="M823" i="36"/>
  <c r="M801" i="36"/>
  <c r="M772" i="36"/>
  <c r="M949" i="36"/>
  <c r="L713" i="36"/>
  <c r="M878" i="36"/>
  <c r="L923" i="36"/>
  <c r="N725" i="36"/>
  <c r="M642" i="36"/>
  <c r="L763" i="36"/>
  <c r="M806" i="36"/>
  <c r="L871" i="36"/>
  <c r="M948" i="36"/>
  <c r="M770" i="36"/>
  <c r="N964" i="36"/>
  <c r="L876" i="36"/>
  <c r="M876" i="36"/>
  <c r="M726" i="36"/>
  <c r="L949" i="36"/>
  <c r="M862" i="36"/>
  <c r="N839" i="36"/>
  <c r="L899" i="36"/>
  <c r="N889" i="36"/>
  <c r="N701" i="36"/>
  <c r="N762" i="36"/>
  <c r="L894" i="36"/>
  <c r="M865" i="36"/>
  <c r="M784" i="36"/>
  <c r="M720" i="36"/>
  <c r="L585" i="36"/>
  <c r="M590" i="36"/>
  <c r="N583" i="36"/>
  <c r="N455" i="36"/>
  <c r="M959" i="36"/>
  <c r="L684" i="36"/>
  <c r="L786" i="36"/>
  <c r="M627" i="36"/>
  <c r="M664" i="36"/>
  <c r="L631" i="36"/>
  <c r="N458" i="36"/>
  <c r="N710" i="36"/>
  <c r="L534" i="36"/>
  <c r="N655" i="36"/>
  <c r="N622" i="36"/>
  <c r="L491" i="36"/>
  <c r="M540" i="36"/>
  <c r="L942" i="36"/>
  <c r="M817" i="36"/>
  <c r="M698" i="36"/>
  <c r="M723" i="36"/>
  <c r="M756" i="36"/>
  <c r="M505" i="36"/>
  <c r="L493" i="36"/>
  <c r="M550" i="36"/>
  <c r="N563" i="36"/>
  <c r="N434" i="36"/>
  <c r="L705" i="36"/>
  <c r="N568" i="36"/>
  <c r="N504" i="36"/>
  <c r="N678" i="36"/>
  <c r="M568" i="36"/>
  <c r="L651" i="36"/>
  <c r="L572" i="36"/>
  <c r="L508" i="36"/>
  <c r="L443" i="36"/>
  <c r="L388" i="36"/>
  <c r="N882" i="36"/>
  <c r="L870" i="36"/>
  <c r="N848" i="36"/>
  <c r="L732" i="36"/>
  <c r="N750" i="36"/>
  <c r="M821" i="36"/>
  <c r="M936" i="36"/>
  <c r="M663" i="36"/>
  <c r="L755" i="36"/>
  <c r="M696" i="36"/>
  <c r="N623" i="36"/>
  <c r="L663" i="36"/>
  <c r="N554" i="36"/>
  <c r="L473" i="36"/>
  <c r="L636" i="36"/>
  <c r="M514" i="36"/>
  <c r="L610" i="36"/>
  <c r="L546" i="36"/>
  <c r="L482" i="36"/>
  <c r="L673" i="36"/>
  <c r="M567" i="36"/>
  <c r="M938" i="36"/>
  <c r="M911" i="36"/>
  <c r="L928" i="36"/>
  <c r="M892" i="36"/>
  <c r="L807" i="36"/>
  <c r="N776" i="36"/>
  <c r="L813" i="36"/>
  <c r="M933" i="36"/>
  <c r="N822" i="36"/>
  <c r="M652" i="36"/>
  <c r="M577" i="36"/>
  <c r="M617" i="36"/>
  <c r="L533" i="36"/>
  <c r="L453" i="36"/>
  <c r="M606" i="36"/>
  <c r="L685" i="36"/>
  <c r="M922" i="36"/>
  <c r="M895" i="36"/>
  <c r="L920" i="36"/>
  <c r="M860" i="36"/>
  <c r="L799" i="36"/>
  <c r="N766" i="36"/>
  <c r="M808" i="36"/>
  <c r="M925" i="36"/>
  <c r="L819" i="36"/>
  <c r="M648" i="36"/>
  <c r="M573" i="36"/>
  <c r="N614" i="36"/>
  <c r="N530" i="36"/>
  <c r="M717" i="36"/>
  <c r="M602" i="36"/>
  <c r="L683" i="36"/>
  <c r="L590" i="36"/>
  <c r="L526" i="36"/>
  <c r="L462" i="36"/>
  <c r="L641" i="36"/>
  <c r="M527" i="36"/>
  <c r="L611" i="36"/>
  <c r="L547" i="36"/>
  <c r="L483" i="36"/>
  <c r="L644" i="36"/>
  <c r="M524" i="36"/>
  <c r="N613" i="36"/>
  <c r="N549" i="36"/>
  <c r="N485" i="36"/>
  <c r="N429" i="36"/>
  <c r="N365" i="36"/>
  <c r="N301" i="36"/>
  <c r="M778" i="36"/>
  <c r="N952" i="36"/>
  <c r="L848" i="36"/>
  <c r="M897" i="36"/>
  <c r="M730" i="36"/>
  <c r="N731" i="36"/>
  <c r="M751" i="36"/>
  <c r="L816" i="36"/>
  <c r="L779" i="36"/>
  <c r="N688" i="36"/>
  <c r="M529" i="36"/>
  <c r="L589" i="36"/>
  <c r="L505" i="36"/>
  <c r="M677" i="36"/>
  <c r="M566" i="36"/>
  <c r="M657" i="36"/>
  <c r="N571" i="36"/>
  <c r="N507" i="36"/>
  <c r="N442" i="36"/>
  <c r="M618" i="36"/>
  <c r="M491" i="36"/>
  <c r="N592" i="36"/>
  <c r="N528" i="36"/>
  <c r="N464" i="36"/>
  <c r="N616" i="36"/>
  <c r="L709" i="36"/>
  <c r="M863" i="36"/>
  <c r="M632" i="36"/>
  <c r="N575" i="36"/>
  <c r="N944" i="36"/>
  <c r="L672" i="36"/>
  <c r="L570" i="36"/>
  <c r="M563" i="36"/>
  <c r="L559" i="36"/>
  <c r="N665" i="36"/>
  <c r="M633" i="36"/>
  <c r="N537" i="36"/>
  <c r="L452" i="36"/>
  <c r="L376" i="36"/>
  <c r="N297" i="36"/>
  <c r="N233" i="36"/>
  <c r="M439" i="36"/>
  <c r="M313" i="36"/>
  <c r="M185" i="36"/>
  <c r="L429" i="36"/>
  <c r="L365" i="36"/>
  <c r="L301" i="36"/>
  <c r="L237" i="36"/>
  <c r="M402" i="36"/>
  <c r="M274" i="36"/>
  <c r="L410" i="36"/>
  <c r="L346" i="36"/>
  <c r="L282" i="36"/>
  <c r="L218" i="36"/>
  <c r="M395" i="36"/>
  <c r="M267" i="36"/>
  <c r="M139" i="36"/>
  <c r="N695" i="36"/>
  <c r="N650" i="36"/>
  <c r="L719" i="36"/>
  <c r="M625" i="36"/>
  <c r="N492" i="36"/>
  <c r="M544" i="36"/>
  <c r="N577" i="36"/>
  <c r="N493" i="36"/>
  <c r="L416" i="36"/>
  <c r="L332" i="36"/>
  <c r="L264" i="36"/>
  <c r="M482" i="36"/>
  <c r="M373" i="36"/>
  <c r="M245" i="36"/>
  <c r="M117" i="36"/>
  <c r="N394" i="36"/>
  <c r="N330" i="36"/>
  <c r="N266" i="36"/>
  <c r="N202" i="36"/>
  <c r="M334" i="36"/>
  <c r="L449" i="36"/>
  <c r="N375" i="36"/>
  <c r="N311" i="36"/>
  <c r="N247" i="36"/>
  <c r="M459" i="36"/>
  <c r="M327" i="36"/>
  <c r="M199" i="36"/>
  <c r="L438" i="36"/>
  <c r="N372" i="36"/>
  <c r="N308" i="36"/>
  <c r="M444" i="36"/>
  <c r="N850" i="36"/>
  <c r="N740" i="36"/>
  <c r="M621" i="36"/>
  <c r="L624" i="36"/>
  <c r="L583" i="36"/>
  <c r="L707" i="36"/>
  <c r="L678" i="36"/>
  <c r="N553" i="36"/>
  <c r="L468" i="36"/>
  <c r="L392" i="36"/>
  <c r="L312" i="36"/>
  <c r="N245" i="36"/>
  <c r="M464" i="36"/>
  <c r="M337" i="36"/>
  <c r="M209" i="36"/>
  <c r="L451" i="36"/>
  <c r="L377" i="36"/>
  <c r="L313" i="36"/>
  <c r="L249" i="36"/>
  <c r="M426" i="36"/>
  <c r="M298" i="36"/>
  <c r="L422" i="36"/>
  <c r="L358" i="36"/>
  <c r="L294" i="36"/>
  <c r="L230" i="36"/>
  <c r="N963" i="36"/>
  <c r="L863" i="36"/>
  <c r="M852" i="36"/>
  <c r="N755" i="36"/>
  <c r="N793" i="36"/>
  <c r="L513" i="36"/>
  <c r="L946" i="36"/>
  <c r="N844" i="36"/>
  <c r="L801" i="36"/>
  <c r="L738" i="36"/>
  <c r="M767" i="36"/>
  <c r="N494" i="36"/>
  <c r="N879" i="36"/>
  <c r="N929" i="36"/>
  <c r="M841" i="36"/>
  <c r="M904" i="36"/>
  <c r="L937" i="36"/>
  <c r="N827" i="36"/>
  <c r="N877" i="36"/>
  <c r="N918" i="36"/>
  <c r="L874" i="36"/>
  <c r="N884" i="36"/>
  <c r="L790" i="36"/>
  <c r="M881" i="36"/>
  <c r="M781" i="36"/>
  <c r="L869" i="36"/>
  <c r="N951" i="36"/>
  <c r="M867" i="36"/>
  <c r="L835" i="36"/>
  <c r="N825" i="36"/>
  <c r="M812" i="36"/>
  <c r="N802" i="36"/>
  <c r="N872" i="36"/>
  <c r="M718" i="36"/>
  <c r="M901" i="36"/>
  <c r="N631" i="36"/>
  <c r="L501" i="36"/>
  <c r="L717" i="36"/>
  <c r="N535" i="36"/>
  <c r="N898" i="36"/>
  <c r="N864" i="36"/>
  <c r="L761" i="36"/>
  <c r="L686" i="36"/>
  <c r="L759" i="36"/>
  <c r="N629" i="36"/>
  <c r="N562" i="36"/>
  <c r="N643" i="36"/>
  <c r="L614" i="36"/>
  <c r="L486" i="36"/>
  <c r="M575" i="36"/>
  <c r="L571" i="36"/>
  <c r="N680" i="36"/>
  <c r="N656" i="36"/>
  <c r="M815" i="36"/>
  <c r="N765" i="36"/>
  <c r="N747" i="36"/>
  <c r="M861" i="36"/>
  <c r="N720" i="36"/>
  <c r="L601" i="36"/>
  <c r="M685" i="36"/>
  <c r="M673" i="36"/>
  <c r="N515" i="36"/>
  <c r="L627" i="36"/>
  <c r="L618" i="36"/>
  <c r="N552" i="36"/>
  <c r="N488" i="36"/>
  <c r="L653" i="36"/>
  <c r="M536" i="36"/>
  <c r="L622" i="36"/>
  <c r="L556" i="36"/>
  <c r="L492" i="36"/>
  <c r="M436" i="36"/>
  <c r="L372" i="36"/>
  <c r="M954" i="36"/>
  <c r="M927" i="36"/>
  <c r="L936" i="36"/>
  <c r="M924" i="36"/>
  <c r="N810" i="36"/>
  <c r="L778" i="36"/>
  <c r="M816" i="36"/>
  <c r="M619" i="36"/>
  <c r="L727" i="36"/>
  <c r="M656" i="36"/>
  <c r="M589" i="36"/>
  <c r="M620" i="36"/>
  <c r="N534" i="36"/>
  <c r="N454" i="36"/>
  <c r="M610" i="36"/>
  <c r="N694" i="36"/>
  <c r="L594" i="36"/>
  <c r="L530" i="36"/>
  <c r="L466" i="36"/>
  <c r="L648" i="36"/>
  <c r="M535" i="36"/>
  <c r="M810" i="36"/>
  <c r="M783" i="36"/>
  <c r="L864" i="36"/>
  <c r="M733" i="36"/>
  <c r="M750" i="36"/>
  <c r="L742" i="36"/>
  <c r="M759" i="36"/>
  <c r="M845" i="36"/>
  <c r="N785" i="36"/>
  <c r="M697" i="36"/>
  <c r="M537" i="36"/>
  <c r="L597" i="36"/>
  <c r="L509" i="36"/>
  <c r="M681" i="36"/>
  <c r="M574" i="36"/>
  <c r="N664" i="36"/>
  <c r="M794" i="36"/>
  <c r="N960" i="36"/>
  <c r="L856" i="36"/>
  <c r="M929" i="36"/>
  <c r="M734" i="36"/>
  <c r="L734" i="36"/>
  <c r="M755" i="36"/>
  <c r="M837" i="36"/>
  <c r="N782" i="36"/>
  <c r="L695" i="36"/>
  <c r="M533" i="36"/>
  <c r="N594" i="36"/>
  <c r="N506" i="36"/>
  <c r="N679" i="36"/>
  <c r="M570" i="36"/>
  <c r="L659" i="36"/>
  <c r="L574" i="36"/>
  <c r="L510" i="36"/>
  <c r="L445" i="36"/>
  <c r="L621" i="36"/>
  <c r="M495" i="36"/>
  <c r="L595" i="36"/>
  <c r="L531" i="36"/>
  <c r="L467" i="36"/>
  <c r="N619" i="36"/>
  <c r="N718" i="36"/>
  <c r="N597" i="36"/>
  <c r="N533" i="36"/>
  <c r="N469" i="36"/>
  <c r="N413" i="36"/>
  <c r="N349" i="36"/>
  <c r="N922" i="36"/>
  <c r="L910" i="36"/>
  <c r="N888" i="36"/>
  <c r="N774" i="36"/>
  <c r="N783" i="36"/>
  <c r="M666" i="36"/>
  <c r="N699" i="36"/>
  <c r="M695" i="36"/>
  <c r="M773" i="36"/>
  <c r="M728" i="36"/>
  <c r="N645" i="36"/>
  <c r="N706" i="36"/>
  <c r="L569" i="36"/>
  <c r="L485" i="36"/>
  <c r="L652" i="36"/>
  <c r="M534" i="36"/>
  <c r="M624" i="36"/>
  <c r="N555" i="36"/>
  <c r="N491" i="36"/>
  <c r="M705" i="36"/>
  <c r="M587" i="36"/>
  <c r="M669" i="36"/>
  <c r="N576" i="36"/>
  <c r="N512" i="36"/>
  <c r="N947" i="36"/>
  <c r="L831" i="36"/>
  <c r="M804" i="36"/>
  <c r="N739" i="36"/>
  <c r="M740" i="36"/>
  <c r="L497" i="36"/>
  <c r="L930" i="36"/>
  <c r="L964" i="36"/>
  <c r="M771" i="36"/>
  <c r="L722" i="36"/>
  <c r="M704" i="36"/>
  <c r="L957" i="36"/>
  <c r="N863" i="36"/>
  <c r="N897" i="36"/>
  <c r="L804" i="36"/>
  <c r="M840" i="36"/>
  <c r="L905" i="36"/>
  <c r="M939" i="36"/>
  <c r="N861" i="36"/>
  <c r="N886" i="36"/>
  <c r="L842" i="36"/>
  <c r="N852" i="36"/>
  <c r="N768" i="36"/>
  <c r="M765" i="36"/>
  <c r="L762" i="36"/>
  <c r="L853" i="36"/>
  <c r="N919" i="36"/>
  <c r="M835" i="36"/>
  <c r="M956" i="36"/>
  <c r="N788" i="36"/>
  <c r="M780" i="36"/>
  <c r="N781" i="36"/>
  <c r="L896" i="36"/>
  <c r="M654" i="36"/>
  <c r="L808" i="36"/>
  <c r="M561" i="36"/>
  <c r="N478" i="36"/>
  <c r="L677" i="36"/>
  <c r="N519" i="36"/>
  <c r="N834" i="36"/>
  <c r="L952" i="36"/>
  <c r="M953" i="36"/>
  <c r="M832" i="36"/>
  <c r="L897" i="36"/>
  <c r="M679" i="36"/>
  <c r="L822" i="36"/>
  <c r="M942" i="36"/>
  <c r="N787" i="36"/>
  <c r="M802" i="36"/>
  <c r="L783" i="36"/>
  <c r="L931" i="36"/>
  <c r="L958" i="36"/>
  <c r="L605" i="36"/>
  <c r="L886" i="36"/>
  <c r="N736" i="36"/>
  <c r="N538" i="36"/>
  <c r="L598" i="36"/>
  <c r="M543" i="36"/>
  <c r="N658" i="36"/>
  <c r="N920" i="36"/>
  <c r="N715" i="36"/>
  <c r="L656" i="36"/>
  <c r="N666" i="36"/>
  <c r="N499" i="36"/>
  <c r="N600" i="36"/>
  <c r="N472" i="36"/>
  <c r="M504" i="36"/>
  <c r="L540" i="36"/>
  <c r="L420" i="36"/>
  <c r="M826" i="36"/>
  <c r="L872" i="36"/>
  <c r="M754" i="36"/>
  <c r="M763" i="36"/>
  <c r="L795" i="36"/>
  <c r="M541" i="36"/>
  <c r="N514" i="36"/>
  <c r="M578" i="36"/>
  <c r="L578" i="36"/>
  <c r="L450" i="36"/>
  <c r="N938" i="36"/>
  <c r="N904" i="36"/>
  <c r="N799" i="36"/>
  <c r="L710" i="36"/>
  <c r="N779" i="36"/>
  <c r="L649" i="36"/>
  <c r="L573" i="36"/>
  <c r="N659" i="36"/>
  <c r="N930" i="36"/>
  <c r="N896" i="36"/>
  <c r="L796" i="36"/>
  <c r="L702" i="36"/>
  <c r="L776" i="36"/>
  <c r="N647" i="36"/>
  <c r="N570" i="36"/>
  <c r="N657" i="36"/>
  <c r="N627" i="36"/>
  <c r="L494" i="36"/>
  <c r="M591" i="36"/>
  <c r="L579" i="36"/>
  <c r="M693" i="36"/>
  <c r="N672" i="36"/>
  <c r="N517" i="36"/>
  <c r="N397" i="36"/>
  <c r="N858" i="36"/>
  <c r="N824" i="36"/>
  <c r="N734" i="36"/>
  <c r="M888" i="36"/>
  <c r="L743" i="36"/>
  <c r="M609" i="36"/>
  <c r="L549" i="36"/>
  <c r="N624" i="36"/>
  <c r="N603" i="36"/>
  <c r="N475" i="36"/>
  <c r="M555" i="36"/>
  <c r="N560" i="36"/>
  <c r="L691" i="36"/>
  <c r="M552" i="36"/>
  <c r="L612" i="36"/>
  <c r="N610" i="36"/>
  <c r="N446" i="36"/>
  <c r="N811" i="36"/>
  <c r="L506" i="36"/>
  <c r="L630" i="36"/>
  <c r="L463" i="36"/>
  <c r="N601" i="36"/>
  <c r="L496" i="36"/>
  <c r="L396" i="36"/>
  <c r="N281" i="36"/>
  <c r="M484" i="36"/>
  <c r="M345" i="36"/>
  <c r="M153" i="36"/>
  <c r="L397" i="36"/>
  <c r="L317" i="36"/>
  <c r="L221" i="36"/>
  <c r="M338" i="36"/>
  <c r="L426" i="36"/>
  <c r="L330" i="36"/>
  <c r="L250" i="36"/>
  <c r="M427" i="36"/>
  <c r="M235" i="36"/>
  <c r="N880" i="36"/>
  <c r="N566" i="36"/>
  <c r="L632" i="36"/>
  <c r="N556" i="36"/>
  <c r="M608" i="36"/>
  <c r="N557" i="36"/>
  <c r="N449" i="36"/>
  <c r="L352" i="36"/>
  <c r="L248" i="36"/>
  <c r="L436" i="36"/>
  <c r="M277" i="36"/>
  <c r="N456" i="36"/>
  <c r="N362" i="36"/>
  <c r="N282" i="36"/>
  <c r="M430" i="36"/>
  <c r="M270" i="36"/>
  <c r="N391" i="36"/>
  <c r="N295" i="36"/>
  <c r="N215" i="36"/>
  <c r="M359" i="36"/>
  <c r="M167" i="36"/>
  <c r="N404" i="36"/>
  <c r="N324" i="36"/>
  <c r="M416" i="36"/>
  <c r="L729" i="36"/>
  <c r="N621" i="36"/>
  <c r="M547" i="36"/>
  <c r="L519" i="36"/>
  <c r="M532" i="36"/>
  <c r="L532" i="36"/>
  <c r="N433" i="36"/>
  <c r="N329" i="36"/>
  <c r="N229" i="36"/>
  <c r="M401" i="36"/>
  <c r="M241" i="36"/>
  <c r="L425" i="36"/>
  <c r="L345" i="36"/>
  <c r="L265" i="36"/>
  <c r="M394" i="36"/>
  <c r="M234" i="36"/>
  <c r="L374" i="36"/>
  <c r="L278" i="36"/>
  <c r="M473" i="36"/>
  <c r="M891" i="36"/>
  <c r="M553" i="36"/>
  <c r="L815" i="36"/>
  <c r="L939" i="36"/>
  <c r="M838" i="36"/>
  <c r="M807" i="36"/>
  <c r="M880" i="36"/>
  <c r="N905" i="36"/>
  <c r="L793" i="36"/>
  <c r="L645" i="36"/>
  <c r="L748" i="36"/>
  <c r="M716" i="36"/>
  <c r="L477" i="36"/>
  <c r="L550" i="36"/>
  <c r="L655" i="36"/>
  <c r="M572" i="36"/>
  <c r="L880" i="36"/>
  <c r="M776" i="36"/>
  <c r="M545" i="36"/>
  <c r="M582" i="36"/>
  <c r="N451" i="36"/>
  <c r="N584" i="36"/>
  <c r="M709" i="36"/>
  <c r="L682" i="36"/>
  <c r="L524" i="36"/>
  <c r="L404" i="36"/>
  <c r="L934" i="36"/>
  <c r="L806" i="36"/>
  <c r="M690" i="36"/>
  <c r="M719" i="36"/>
  <c r="M752" i="36"/>
  <c r="M501" i="36"/>
  <c r="N490" i="36"/>
  <c r="M546" i="36"/>
  <c r="L562" i="36"/>
  <c r="N724" i="36"/>
  <c r="N874" i="36"/>
  <c r="N840" i="36"/>
  <c r="L745" i="36"/>
  <c r="M928" i="36"/>
  <c r="N752" i="36"/>
  <c r="N620" i="36"/>
  <c r="L553" i="36"/>
  <c r="N634" i="36"/>
  <c r="N866" i="36"/>
  <c r="N832" i="36"/>
  <c r="L737" i="36"/>
  <c r="M896" i="36"/>
  <c r="N744" i="36"/>
  <c r="N617" i="36"/>
  <c r="N550" i="36"/>
  <c r="L629" i="36"/>
  <c r="L606" i="36"/>
  <c r="L478" i="36"/>
  <c r="M559" i="36"/>
  <c r="L563" i="36"/>
  <c r="L669" i="36"/>
  <c r="N640" i="36"/>
  <c r="N501" i="36"/>
  <c r="N381" i="36"/>
  <c r="M906" i="36"/>
  <c r="L912" i="36"/>
  <c r="N789" i="36"/>
  <c r="M792" i="36"/>
  <c r="N817" i="36"/>
  <c r="M569" i="36"/>
  <c r="L525" i="36"/>
  <c r="M598" i="36"/>
  <c r="N587" i="36"/>
  <c r="N459" i="36"/>
  <c r="M523" i="36"/>
  <c r="N544" i="36"/>
  <c r="N667" i="36"/>
  <c r="M520" i="36"/>
  <c r="L809" i="36"/>
  <c r="M701" i="36"/>
  <c r="N646" i="36"/>
  <c r="N586" i="36"/>
  <c r="L441" i="36"/>
  <c r="L591" i="36"/>
  <c r="M612" i="36"/>
  <c r="L580" i="36"/>
  <c r="N473" i="36"/>
  <c r="N353" i="36"/>
  <c r="N265" i="36"/>
  <c r="M468" i="36"/>
  <c r="M281" i="36"/>
  <c r="M121" i="36"/>
  <c r="L381" i="36"/>
  <c r="L285" i="36"/>
  <c r="L205" i="36"/>
  <c r="M306" i="36"/>
  <c r="L394" i="36"/>
  <c r="L314" i="36"/>
  <c r="L234" i="36"/>
  <c r="M363" i="36"/>
  <c r="M203" i="36"/>
  <c r="L771" i="36"/>
  <c r="N632" i="36"/>
  <c r="M551" i="36"/>
  <c r="N524" i="36"/>
  <c r="L693" i="36"/>
  <c r="L536" i="36"/>
  <c r="N439" i="36"/>
  <c r="N313" i="36"/>
  <c r="L232" i="36"/>
  <c r="M405" i="36"/>
  <c r="M213" i="36"/>
  <c r="N426" i="36"/>
  <c r="N346" i="36"/>
  <c r="N250" i="36"/>
  <c r="M398" i="36"/>
  <c r="M238" i="36"/>
  <c r="N359" i="36"/>
  <c r="N279" i="36"/>
  <c r="M475" i="36"/>
  <c r="M295" i="36"/>
  <c r="M135" i="36"/>
  <c r="N388" i="36"/>
  <c r="N292" i="36"/>
  <c r="M384" i="36"/>
  <c r="M872" i="36"/>
  <c r="L554" i="36"/>
  <c r="N698" i="36"/>
  <c r="L487" i="36"/>
  <c r="N626" i="36"/>
  <c r="L512" i="36"/>
  <c r="N837" i="36"/>
  <c r="N878" i="36"/>
  <c r="M643" i="36"/>
  <c r="N741" i="36"/>
  <c r="L903" i="36"/>
  <c r="L924" i="36"/>
  <c r="M894" i="36"/>
  <c r="N717" i="36"/>
  <c r="L694" i="36"/>
  <c r="N599" i="36"/>
  <c r="M638" i="36"/>
  <c r="M597" i="36"/>
  <c r="L617" i="36"/>
  <c r="L470" i="36"/>
  <c r="L555" i="36"/>
  <c r="N954" i="36"/>
  <c r="M825" i="36"/>
  <c r="L800" i="36"/>
  <c r="L581" i="36"/>
  <c r="M641" i="36"/>
  <c r="M603" i="36"/>
  <c r="N536" i="36"/>
  <c r="N628" i="36"/>
  <c r="L604" i="36"/>
  <c r="L476" i="36"/>
  <c r="L356" i="36"/>
  <c r="M799" i="36"/>
  <c r="M749" i="36"/>
  <c r="N743" i="36"/>
  <c r="M853" i="36"/>
  <c r="M713" i="36"/>
  <c r="N598" i="36"/>
  <c r="N683" i="36"/>
  <c r="L666" i="36"/>
  <c r="L514" i="36"/>
  <c r="N625" i="36"/>
  <c r="L926" i="36"/>
  <c r="N796" i="36"/>
  <c r="M686" i="36"/>
  <c r="M715" i="36"/>
  <c r="M748" i="36"/>
  <c r="M497" i="36"/>
  <c r="L489" i="36"/>
  <c r="M542" i="36"/>
  <c r="L918" i="36"/>
  <c r="M785" i="36"/>
  <c r="M670" i="36"/>
  <c r="M699" i="36"/>
  <c r="M744" i="36"/>
  <c r="M493" i="36"/>
  <c r="N486" i="36"/>
  <c r="M538" i="36"/>
  <c r="L558" i="36"/>
  <c r="N712" i="36"/>
  <c r="L671" i="36"/>
  <c r="L515" i="36"/>
  <c r="M588" i="36"/>
  <c r="N581" i="36"/>
  <c r="N453" i="36"/>
  <c r="N333" i="36"/>
  <c r="L846" i="36"/>
  <c r="L708" i="36"/>
  <c r="M805" i="36"/>
  <c r="M651" i="36"/>
  <c r="M684" i="36"/>
  <c r="M645" i="36"/>
  <c r="N466" i="36"/>
  <c r="M502" i="36"/>
  <c r="N539" i="36"/>
  <c r="L664" i="36"/>
  <c r="M637" i="36"/>
  <c r="N496" i="36"/>
  <c r="N642" i="36"/>
  <c r="L667" i="36"/>
  <c r="N759" i="36"/>
  <c r="L679" i="36"/>
  <c r="M889" i="36"/>
  <c r="N675" i="36"/>
  <c r="N637" i="36"/>
  <c r="L527" i="36"/>
  <c r="M548" i="36"/>
  <c r="L560" i="36"/>
  <c r="L444" i="36"/>
  <c r="L336" i="36"/>
  <c r="N249" i="36"/>
  <c r="M409" i="36"/>
  <c r="M249" i="36"/>
  <c r="M458" i="36"/>
  <c r="L349" i="36"/>
  <c r="L269" i="36"/>
  <c r="M434" i="36"/>
  <c r="M242" i="36"/>
  <c r="L378" i="36"/>
  <c r="L298" i="36"/>
  <c r="M477" i="36"/>
  <c r="M331" i="36"/>
  <c r="M171" i="36"/>
  <c r="N770" i="36"/>
  <c r="N559" i="36"/>
  <c r="M721" i="36"/>
  <c r="N460" i="36"/>
  <c r="L628" i="36"/>
  <c r="N513" i="36"/>
  <c r="N393" i="36"/>
  <c r="L296" i="36"/>
  <c r="L216" i="36"/>
  <c r="M341" i="36"/>
  <c r="M181" i="36"/>
  <c r="N410" i="36"/>
  <c r="N314" i="36"/>
  <c r="N234" i="36"/>
  <c r="M366" i="36"/>
  <c r="N423" i="36"/>
  <c r="N343" i="36"/>
  <c r="N263" i="36"/>
  <c r="M423" i="36"/>
  <c r="M263" i="36"/>
  <c r="M103" i="36"/>
  <c r="N356" i="36"/>
  <c r="N276" i="36"/>
  <c r="M352" i="36"/>
  <c r="M605" i="36"/>
  <c r="L490" i="36"/>
  <c r="L615" i="36"/>
  <c r="N651" i="36"/>
  <c r="L596" i="36"/>
  <c r="N489" i="36"/>
  <c r="M706" i="36"/>
  <c r="L820" i="36"/>
  <c r="L670" i="36"/>
  <c r="M842" i="36"/>
  <c r="N579" i="36"/>
  <c r="L588" i="36"/>
  <c r="N815" i="36"/>
  <c r="N578" i="36"/>
  <c r="M599" i="36"/>
  <c r="M659" i="36"/>
  <c r="M510" i="36"/>
  <c r="M655" i="36"/>
  <c r="M506" i="36"/>
  <c r="L499" i="36"/>
  <c r="N317" i="36"/>
  <c r="M917" i="36"/>
  <c r="L681" i="36"/>
  <c r="N480" i="36"/>
  <c r="N511" i="36"/>
  <c r="L495" i="36"/>
  <c r="L316" i="36"/>
  <c r="L413" i="36"/>
  <c r="N452" i="36"/>
  <c r="M299" i="36"/>
  <c r="N588" i="36"/>
  <c r="N373" i="36"/>
  <c r="M149" i="36"/>
  <c r="M302" i="36"/>
  <c r="M391" i="36"/>
  <c r="N260" i="36"/>
  <c r="L551" i="36"/>
  <c r="L412" i="36"/>
  <c r="N277" i="36"/>
  <c r="M433" i="36"/>
  <c r="M177" i="36"/>
  <c r="L393" i="36"/>
  <c r="L281" i="36"/>
  <c r="M362" i="36"/>
  <c r="L406" i="36"/>
  <c r="L310" i="36"/>
  <c r="M452" i="36"/>
  <c r="M323" i="36"/>
  <c r="M195" i="36"/>
  <c r="M435" i="36"/>
  <c r="L371" i="36"/>
  <c r="L307" i="36"/>
  <c r="M441" i="36"/>
  <c r="M890" i="36"/>
  <c r="N806" i="36"/>
  <c r="N607" i="36"/>
  <c r="N615" i="36"/>
  <c r="N580" i="36"/>
  <c r="N700" i="36"/>
  <c r="L674" i="36"/>
  <c r="L552" i="36"/>
  <c r="N465" i="36"/>
  <c r="N389" i="36"/>
  <c r="N309" i="36"/>
  <c r="L244" i="36"/>
  <c r="M462" i="36"/>
  <c r="M333" i="36"/>
  <c r="M205" i="36"/>
  <c r="N445" i="36"/>
  <c r="N374" i="36"/>
  <c r="N310" i="36"/>
  <c r="N246" i="36"/>
  <c r="M422" i="36"/>
  <c r="L840" i="36"/>
  <c r="M525" i="36"/>
  <c r="L538" i="36"/>
  <c r="M519" i="36"/>
  <c r="L543" i="36"/>
  <c r="L637" i="36"/>
  <c r="M616" i="36"/>
  <c r="L528" i="36"/>
  <c r="N440" i="36"/>
  <c r="L364" i="36"/>
  <c r="N289" i="36"/>
  <c r="N225" i="36"/>
  <c r="M425" i="36"/>
  <c r="M297" i="36"/>
  <c r="M169" i="36"/>
  <c r="L421" i="36"/>
  <c r="L357" i="36"/>
  <c r="L293" i="36"/>
  <c r="L229" i="36"/>
  <c r="M386" i="36"/>
  <c r="M258" i="36"/>
  <c r="L402" i="36"/>
  <c r="L338" i="36"/>
  <c r="L902" i="36"/>
  <c r="M724" i="36"/>
  <c r="N591" i="36"/>
  <c r="M595" i="36"/>
  <c r="N572" i="36"/>
  <c r="N682" i="36"/>
  <c r="L658" i="36"/>
  <c r="N545" i="36"/>
  <c r="N461" i="36"/>
  <c r="L384" i="36"/>
  <c r="N305" i="36"/>
  <c r="L240" i="36"/>
  <c r="M451" i="36"/>
  <c r="M325" i="36"/>
  <c r="M197" i="36"/>
  <c r="N437" i="36"/>
  <c r="N370" i="36"/>
  <c r="N306" i="36"/>
  <c r="N242" i="36"/>
  <c r="M414" i="36"/>
  <c r="M286" i="36"/>
  <c r="N415" i="36"/>
  <c r="N351" i="36"/>
  <c r="N287" i="36"/>
  <c r="N223" i="36"/>
  <c r="M407" i="36"/>
  <c r="M279" i="36"/>
  <c r="M151" i="36"/>
  <c r="N412" i="36"/>
  <c r="N348" i="36"/>
  <c r="N284" i="36"/>
  <c r="M400" i="36"/>
  <c r="M579" i="36"/>
  <c r="N541" i="36"/>
  <c r="L236" i="36"/>
  <c r="N430" i="36"/>
  <c r="M406" i="36"/>
  <c r="N355" i="36"/>
  <c r="M485" i="36"/>
  <c r="M251" i="36"/>
  <c r="L411" i="36"/>
  <c r="L311" i="36"/>
  <c r="M372" i="36"/>
  <c r="L199" i="36"/>
  <c r="N114" i="36"/>
  <c r="N111" i="36"/>
  <c r="N149" i="36"/>
  <c r="N59" i="36"/>
  <c r="L49" i="36"/>
  <c r="L133" i="36"/>
  <c r="M23" i="36"/>
  <c r="N139" i="36"/>
  <c r="L55" i="36"/>
  <c r="N462" i="36"/>
  <c r="L608" i="36"/>
  <c r="N285" i="36"/>
  <c r="M161" i="36"/>
  <c r="L225" i="36"/>
  <c r="N395" i="36"/>
  <c r="L238" i="36"/>
  <c r="M307" i="36"/>
  <c r="N432" i="36"/>
  <c r="L331" i="36"/>
  <c r="M420" i="36"/>
  <c r="M236" i="36"/>
  <c r="L132" i="36"/>
  <c r="M22" i="36"/>
  <c r="M178" i="36"/>
  <c r="L74" i="36"/>
  <c r="M498" i="36"/>
  <c r="N605" i="36"/>
  <c r="L284" i="36"/>
  <c r="M157" i="36"/>
  <c r="N222" i="36"/>
  <c r="N387" i="36"/>
  <c r="N235" i="36"/>
  <c r="M303" i="36"/>
  <c r="L431" i="36"/>
  <c r="N328" i="36"/>
  <c r="M408" i="36"/>
  <c r="L231" i="36"/>
  <c r="N130" i="36"/>
  <c r="M18" i="36"/>
  <c r="N173" i="36"/>
  <c r="N71" i="36"/>
  <c r="N13" i="36"/>
  <c r="L149" i="36"/>
  <c r="M47" i="36"/>
  <c r="N163" i="36"/>
  <c r="L67" i="36"/>
  <c r="L247" i="36"/>
  <c r="L131" i="36"/>
  <c r="M20" i="36"/>
  <c r="M150" i="36"/>
  <c r="L60" i="36"/>
  <c r="L13" i="36"/>
  <c r="L126" i="36"/>
  <c r="M13" i="36"/>
  <c r="N8" i="36"/>
  <c r="N64" i="35"/>
  <c r="L10" i="35"/>
  <c r="L586" i="36"/>
  <c r="N585" i="36"/>
  <c r="N269" i="36"/>
  <c r="M129" i="36"/>
  <c r="L209" i="36"/>
  <c r="L382" i="36"/>
  <c r="N227" i="36"/>
  <c r="M287" i="36"/>
  <c r="L427" i="36"/>
  <c r="L327" i="36"/>
  <c r="M404" i="36"/>
  <c r="M212" i="36"/>
  <c r="L127" i="36"/>
  <c r="M14" i="36"/>
  <c r="M170" i="36"/>
  <c r="L70" i="36"/>
  <c r="M180" i="36"/>
  <c r="L146" i="36"/>
  <c r="M43" i="36"/>
  <c r="M160" i="36"/>
  <c r="N64" i="36"/>
  <c r="N232" i="36"/>
  <c r="L128" i="36"/>
  <c r="M16" i="36"/>
  <c r="N145" i="36"/>
  <c r="N57" i="36"/>
  <c r="M244" i="36"/>
  <c r="N124" i="36"/>
  <c r="M260" i="36"/>
  <c r="M8" i="36"/>
  <c r="N75" i="35"/>
  <c r="L700" i="36"/>
  <c r="M560" i="36"/>
  <c r="N337" i="36"/>
  <c r="M253" i="36"/>
  <c r="N270" i="36"/>
  <c r="N419" i="36"/>
  <c r="L258" i="36"/>
  <c r="M347" i="36"/>
  <c r="M489" i="36"/>
  <c r="L347" i="36"/>
  <c r="M450" i="36"/>
  <c r="M276" i="36"/>
  <c r="N146" i="36"/>
  <c r="M42" i="36"/>
  <c r="N197" i="36"/>
  <c r="N83" i="36"/>
  <c r="N19" i="36"/>
  <c r="L165" i="36"/>
  <c r="M71" i="36"/>
  <c r="N187" i="36"/>
  <c r="L79" i="36"/>
  <c r="L15" i="36"/>
  <c r="L147" i="36"/>
  <c r="N596" i="36"/>
  <c r="N477" i="36"/>
  <c r="M470" i="36"/>
  <c r="N382" i="36"/>
  <c r="M314" i="36"/>
  <c r="N323" i="36"/>
  <c r="M463" i="36"/>
  <c r="M207" i="36"/>
  <c r="N392" i="36"/>
  <c r="N288" i="36"/>
  <c r="N726" i="36"/>
  <c r="N689" i="36"/>
  <c r="L773" i="36"/>
  <c r="M522" i="36"/>
  <c r="M762" i="36"/>
  <c r="M507" i="36"/>
  <c r="L460" i="36"/>
  <c r="N711" i="36"/>
  <c r="L661" i="36"/>
  <c r="L862" i="36"/>
  <c r="M692" i="36"/>
  <c r="L854" i="36"/>
  <c r="M688" i="36"/>
  <c r="L542" i="36"/>
  <c r="M556" i="36"/>
  <c r="M879" i="36"/>
  <c r="M636" i="36"/>
  <c r="N523" i="36"/>
  <c r="M584" i="36"/>
  <c r="N727" i="36"/>
  <c r="N702" i="36"/>
  <c r="N217" i="36"/>
  <c r="L333" i="36"/>
  <c r="L362" i="36"/>
  <c r="N914" i="36"/>
  <c r="L660" i="36"/>
  <c r="L280" i="36"/>
  <c r="N378" i="36"/>
  <c r="N407" i="36"/>
  <c r="M231" i="36"/>
  <c r="M952" i="36"/>
  <c r="M596" i="36"/>
  <c r="N369" i="36"/>
  <c r="N261" i="36"/>
  <c r="M369" i="36"/>
  <c r="M145" i="36"/>
  <c r="L361" i="36"/>
  <c r="L233" i="36"/>
  <c r="M330" i="36"/>
  <c r="L390" i="36"/>
  <c r="L262" i="36"/>
  <c r="M419" i="36"/>
  <c r="M291" i="36"/>
  <c r="M163" i="36"/>
  <c r="L419" i="36"/>
  <c r="L355" i="36"/>
  <c r="L291" i="36"/>
  <c r="M412" i="36"/>
  <c r="L904" i="36"/>
  <c r="M565" i="36"/>
  <c r="N543" i="36"/>
  <c r="M531" i="36"/>
  <c r="N548" i="36"/>
  <c r="N649" i="36"/>
  <c r="L619" i="36"/>
  <c r="N529" i="36"/>
  <c r="N444" i="36"/>
  <c r="L368" i="36"/>
  <c r="L292" i="36"/>
  <c r="L228" i="36"/>
  <c r="M429" i="36"/>
  <c r="M301" i="36"/>
  <c r="M173" i="36"/>
  <c r="N422" i="36"/>
  <c r="N358" i="36"/>
  <c r="N294" i="36"/>
  <c r="N230" i="36"/>
  <c r="M390" i="36"/>
  <c r="M722" i="36"/>
  <c r="N502" i="36"/>
  <c r="L474" i="36"/>
  <c r="L662" i="36"/>
  <c r="L511" i="36"/>
  <c r="M580" i="36"/>
  <c r="L592" i="36"/>
  <c r="N505" i="36"/>
  <c r="L428" i="36"/>
  <c r="L344" i="36"/>
  <c r="N273" i="36"/>
  <c r="N209" i="36"/>
  <c r="M393" i="36"/>
  <c r="M265" i="36"/>
  <c r="M137" i="36"/>
  <c r="L405" i="36"/>
  <c r="L341" i="36"/>
  <c r="L277" i="36"/>
  <c r="L213" i="36"/>
  <c r="M354" i="36"/>
  <c r="M226" i="36"/>
  <c r="L386" i="36"/>
  <c r="L322" i="36"/>
  <c r="L764" i="36"/>
  <c r="L697" i="36"/>
  <c r="N527" i="36"/>
  <c r="M515" i="36"/>
  <c r="N540" i="36"/>
  <c r="N635" i="36"/>
  <c r="N609" i="36"/>
  <c r="N525" i="36"/>
  <c r="L439" i="36"/>
  <c r="N361" i="36"/>
  <c r="L288" i="36"/>
  <c r="L224" i="36"/>
  <c r="M421" i="36"/>
  <c r="M293" i="36"/>
  <c r="M165" i="36"/>
  <c r="N418" i="36"/>
  <c r="N354" i="36"/>
  <c r="N290" i="36"/>
  <c r="N226" i="36"/>
  <c r="M382" i="36"/>
  <c r="M254" i="36"/>
  <c r="N399" i="36"/>
  <c r="N335" i="36"/>
  <c r="N271" i="36"/>
  <c r="M483" i="36"/>
  <c r="M375" i="36"/>
  <c r="M247" i="36"/>
  <c r="M119" i="36"/>
  <c r="N396" i="36"/>
  <c r="N332" i="36"/>
  <c r="N268" i="36"/>
  <c r="M368" i="36"/>
  <c r="N564" i="36"/>
  <c r="L456" i="36"/>
  <c r="M442" i="36"/>
  <c r="N366" i="36"/>
  <c r="M294" i="36"/>
  <c r="N315" i="36"/>
  <c r="M443" i="36"/>
  <c r="M187" i="36"/>
  <c r="N384" i="36"/>
  <c r="L283" i="36"/>
  <c r="M324" i="36"/>
  <c r="N178" i="36"/>
  <c r="M90" i="36"/>
  <c r="N30" i="36"/>
  <c r="N117" i="36"/>
  <c r="N43" i="36"/>
  <c r="L197" i="36"/>
  <c r="N112" i="36"/>
  <c r="L73" i="36"/>
  <c r="N107" i="36"/>
  <c r="L39" i="36"/>
  <c r="M503" i="36"/>
  <c r="N521" i="36"/>
  <c r="N221" i="36"/>
  <c r="L417" i="36"/>
  <c r="M378" i="36"/>
  <c r="L350" i="36"/>
  <c r="M481" i="36"/>
  <c r="M243" i="36"/>
  <c r="N408" i="36"/>
  <c r="N304" i="36"/>
  <c r="M364" i="36"/>
  <c r="L196" i="36"/>
  <c r="L111" i="36"/>
  <c r="N82" i="36"/>
  <c r="M146" i="36"/>
  <c r="L58" i="36"/>
  <c r="M499" i="36"/>
  <c r="L520" i="36"/>
  <c r="L220" i="36"/>
  <c r="N414" i="36"/>
  <c r="M374" i="36"/>
  <c r="N347" i="36"/>
  <c r="M479" i="36"/>
  <c r="M239" i="36"/>
  <c r="L407" i="36"/>
  <c r="L303" i="36"/>
  <c r="M360" i="36"/>
  <c r="N194" i="36"/>
  <c r="L108" i="36"/>
  <c r="N74" i="36"/>
  <c r="N141" i="36"/>
  <c r="N55" i="36"/>
  <c r="N240" i="36"/>
  <c r="N128" i="36"/>
  <c r="M15" i="36"/>
  <c r="N131" i="36"/>
  <c r="L51" i="36"/>
  <c r="L195" i="36"/>
  <c r="N110" i="36"/>
  <c r="L69" i="36"/>
  <c r="M118" i="36"/>
  <c r="L44" i="36"/>
  <c r="L190" i="36"/>
  <c r="L105" i="36"/>
  <c r="N199" i="36"/>
  <c r="L6" i="36"/>
  <c r="M154" i="35"/>
  <c r="M18" i="35"/>
  <c r="L646" i="36"/>
  <c r="L500" i="36"/>
  <c r="N205" i="36"/>
  <c r="L401" i="36"/>
  <c r="M346" i="36"/>
  <c r="N339" i="36"/>
  <c r="M471" i="36"/>
  <c r="M223" i="36"/>
  <c r="N400" i="36"/>
  <c r="L299" i="36"/>
  <c r="M356" i="36"/>
  <c r="L191" i="36"/>
  <c r="N106" i="36"/>
  <c r="N66" i="36"/>
  <c r="M138" i="36"/>
  <c r="L54" i="36"/>
  <c r="M228" i="36"/>
  <c r="L125" i="36"/>
  <c r="M11" i="36"/>
  <c r="M128" i="36"/>
  <c r="N48" i="36"/>
  <c r="L192" i="36"/>
  <c r="L107" i="36"/>
  <c r="L61" i="36"/>
  <c r="N113" i="36"/>
  <c r="N41" i="36"/>
  <c r="N188" i="36"/>
  <c r="L102" i="36"/>
  <c r="M196" i="36"/>
  <c r="M15" i="35"/>
  <c r="L15" i="35"/>
  <c r="L522" i="36"/>
  <c r="L584" i="36"/>
  <c r="L268" i="36"/>
  <c r="M125" i="36"/>
  <c r="N206" i="36"/>
  <c r="N379" i="36"/>
  <c r="L226" i="36"/>
  <c r="M283" i="36"/>
  <c r="N424" i="36"/>
  <c r="N320" i="36"/>
  <c r="M396" i="36"/>
  <c r="M210" i="36"/>
  <c r="L124" i="36"/>
  <c r="M10" i="36"/>
  <c r="N165" i="36"/>
  <c r="N67" i="36"/>
  <c r="N90" i="36"/>
  <c r="N144" i="36"/>
  <c r="M39" i="36"/>
  <c r="N155" i="36"/>
  <c r="L63" i="36"/>
  <c r="M220" i="36"/>
  <c r="N126" i="36"/>
  <c r="N468" i="36"/>
  <c r="L400" i="36"/>
  <c r="M349" i="36"/>
  <c r="N318" i="36"/>
  <c r="M230" i="36"/>
  <c r="N283" i="36"/>
  <c r="M399" i="36"/>
  <c r="M143" i="36"/>
  <c r="L367" i="36"/>
  <c r="M855" i="36"/>
  <c r="M940" i="36"/>
  <c r="N471" i="36"/>
  <c r="M689" i="36"/>
  <c r="N798" i="36"/>
  <c r="N520" i="36"/>
  <c r="N946" i="36"/>
  <c r="L784" i="36"/>
  <c r="L634" i="36"/>
  <c r="L724" i="36"/>
  <c r="N652" i="36"/>
  <c r="L716" i="36"/>
  <c r="L647" i="36"/>
  <c r="N669" i="36"/>
  <c r="N565" i="36"/>
  <c r="M828" i="36"/>
  <c r="L613" i="36"/>
  <c r="N639" i="36"/>
  <c r="L635" i="36"/>
  <c r="L650" i="36"/>
  <c r="L516" i="36"/>
  <c r="M377" i="36"/>
  <c r="L253" i="36"/>
  <c r="L266" i="36"/>
  <c r="L640" i="36"/>
  <c r="L600" i="36"/>
  <c r="M466" i="36"/>
  <c r="N298" i="36"/>
  <c r="N327" i="36"/>
  <c r="N420" i="36"/>
  <c r="N546" i="36"/>
  <c r="L576" i="36"/>
  <c r="L348" i="36"/>
  <c r="N213" i="36"/>
  <c r="M305" i="36"/>
  <c r="M113" i="36"/>
  <c r="L329" i="36"/>
  <c r="L217" i="36"/>
  <c r="M266" i="36"/>
  <c r="L342" i="36"/>
  <c r="L246" i="36"/>
  <c r="M387" i="36"/>
  <c r="M259" i="36"/>
  <c r="M131" i="36"/>
  <c r="L403" i="36"/>
  <c r="L339" i="36"/>
  <c r="L275" i="36"/>
  <c r="M380" i="36"/>
  <c r="N786" i="36"/>
  <c r="N522" i="36"/>
  <c r="N479" i="36"/>
  <c r="L689" i="36"/>
  <c r="N516" i="36"/>
  <c r="M592" i="36"/>
  <c r="N593" i="36"/>
  <c r="N509" i="36"/>
  <c r="L432" i="36"/>
  <c r="N345" i="36"/>
  <c r="L276" i="36"/>
  <c r="L212" i="36"/>
  <c r="M397" i="36"/>
  <c r="M269" i="36"/>
  <c r="M141" i="36"/>
  <c r="N406" i="36"/>
  <c r="N342" i="36"/>
  <c r="N278" i="36"/>
  <c r="N214" i="36"/>
  <c r="M358" i="36"/>
  <c r="M747" i="36"/>
  <c r="M562" i="36"/>
  <c r="N671" i="36"/>
  <c r="L607" i="36"/>
  <c r="L479" i="36"/>
  <c r="M516" i="36"/>
  <c r="N569" i="36"/>
  <c r="L484" i="36"/>
  <c r="L408" i="36"/>
  <c r="N325" i="36"/>
  <c r="N257" i="36"/>
  <c r="M476" i="36"/>
  <c r="M361" i="36"/>
  <c r="M233" i="36"/>
  <c r="M105" i="36"/>
  <c r="L389" i="36"/>
  <c r="L325" i="36"/>
  <c r="L261" i="36"/>
  <c r="M449" i="36"/>
  <c r="M322" i="36"/>
  <c r="L434" i="36"/>
  <c r="L370" i="36"/>
  <c r="L306" i="36"/>
  <c r="M658" i="36"/>
  <c r="N482" i="36"/>
  <c r="N463" i="36"/>
  <c r="N660" i="36"/>
  <c r="N508" i="36"/>
  <c r="M576" i="36"/>
  <c r="N589" i="36"/>
  <c r="L504" i="36"/>
  <c r="N425" i="36"/>
  <c r="N341" i="36"/>
  <c r="L272" i="36"/>
  <c r="L208" i="36"/>
  <c r="M389" i="36"/>
  <c r="M261" i="36"/>
  <c r="M133" i="36"/>
  <c r="N402" i="36"/>
  <c r="N338" i="36"/>
  <c r="N274" i="36"/>
  <c r="N210" i="36"/>
  <c r="M350" i="36"/>
  <c r="M222" i="36"/>
  <c r="N383" i="36"/>
  <c r="N319" i="36"/>
  <c r="N255" i="36"/>
  <c r="M467" i="36"/>
  <c r="M343" i="36"/>
  <c r="M215" i="36"/>
  <c r="M457" i="36"/>
  <c r="N380" i="36"/>
  <c r="N316" i="36"/>
  <c r="N252" i="36"/>
  <c r="M336" i="36"/>
  <c r="N674" i="36"/>
  <c r="N377" i="36"/>
  <c r="M317" i="36"/>
  <c r="N302" i="36"/>
  <c r="M454" i="36"/>
  <c r="L274" i="36"/>
  <c r="M379" i="36"/>
  <c r="M123" i="36"/>
  <c r="N360" i="36"/>
  <c r="N256" i="36"/>
  <c r="M292" i="36"/>
  <c r="L156" i="36"/>
  <c r="M58" i="36"/>
  <c r="L210" i="36"/>
  <c r="N91" i="36"/>
  <c r="N27" i="36"/>
  <c r="N176" i="36"/>
  <c r="M87" i="36"/>
  <c r="N207" i="36"/>
  <c r="L87" i="36"/>
  <c r="L23" i="36"/>
  <c r="L535" i="36"/>
  <c r="M453" i="36"/>
  <c r="M417" i="36"/>
  <c r="L353" i="36"/>
  <c r="M282" i="36"/>
  <c r="N307" i="36"/>
  <c r="N435" i="36"/>
  <c r="M179" i="36"/>
  <c r="L383" i="36"/>
  <c r="N280" i="36"/>
  <c r="M320" i="36"/>
  <c r="L175" i="36"/>
  <c r="M86" i="36"/>
  <c r="L25" i="36"/>
  <c r="M114" i="36"/>
  <c r="L42" i="36"/>
  <c r="N532" i="36"/>
  <c r="N447" i="36"/>
  <c r="M413" i="36"/>
  <c r="N350" i="36"/>
  <c r="M278" i="36"/>
  <c r="L302" i="36"/>
  <c r="M431" i="36"/>
  <c r="M175" i="36"/>
  <c r="L379" i="36"/>
  <c r="L279" i="36"/>
  <c r="M316" i="36"/>
  <c r="L172" i="36"/>
  <c r="M82" i="36"/>
  <c r="L17" i="36"/>
  <c r="N109" i="36"/>
  <c r="N39" i="36"/>
  <c r="N192" i="36"/>
  <c r="L106" i="36"/>
  <c r="N22" i="36"/>
  <c r="N99" i="36"/>
  <c r="L35" i="36"/>
  <c r="N174" i="36"/>
  <c r="M84" i="36"/>
  <c r="L227" i="36"/>
  <c r="L92" i="36"/>
  <c r="L28" i="36"/>
  <c r="L169" i="36"/>
  <c r="M77" i="36"/>
  <c r="N159" i="36"/>
  <c r="L16" i="35"/>
  <c r="N150" i="35"/>
  <c r="N40" i="35"/>
  <c r="L503" i="36"/>
  <c r="L424" i="36"/>
  <c r="M385" i="36"/>
  <c r="L337" i="36"/>
  <c r="M262" i="36"/>
  <c r="N299" i="36"/>
  <c r="M415" i="36"/>
  <c r="M159" i="36"/>
  <c r="N376" i="36"/>
  <c r="N272" i="36"/>
  <c r="M312" i="36"/>
  <c r="N170" i="36"/>
  <c r="M78" i="36"/>
  <c r="M248" i="36"/>
  <c r="M106" i="36"/>
  <c r="L38" i="36"/>
  <c r="L189" i="36"/>
  <c r="N104" i="36"/>
  <c r="M240" i="36"/>
  <c r="N96" i="36"/>
  <c r="N32" i="36"/>
  <c r="L171" i="36"/>
  <c r="M80" i="36"/>
  <c r="L215" i="36"/>
  <c r="N89" i="36"/>
  <c r="N25" i="36"/>
  <c r="L166" i="36"/>
  <c r="M73" i="36"/>
  <c r="M156" i="36"/>
  <c r="L24" i="35"/>
  <c r="L74" i="35"/>
  <c r="N644" i="36"/>
  <c r="N497" i="36"/>
  <c r="M486" i="36"/>
  <c r="N398" i="36"/>
  <c r="M342" i="36"/>
  <c r="L334" i="36"/>
  <c r="M469" i="36"/>
  <c r="M219" i="36"/>
  <c r="L399" i="36"/>
  <c r="N296" i="36"/>
  <c r="M344" i="36"/>
  <c r="L188" i="36"/>
  <c r="L103" i="36"/>
  <c r="N58" i="36"/>
  <c r="N133" i="36"/>
  <c r="N51" i="36"/>
  <c r="L223" i="36"/>
  <c r="L122" i="36"/>
  <c r="M116" i="36"/>
  <c r="N123" i="36"/>
  <c r="L47" i="36"/>
  <c r="N190" i="36"/>
  <c r="M635" i="36"/>
  <c r="M729" i="36"/>
  <c r="L320" i="36"/>
  <c r="M221" i="36"/>
  <c r="N254" i="36"/>
  <c r="N411" i="36"/>
  <c r="N251" i="36"/>
  <c r="M335" i="36"/>
  <c r="N450" i="36"/>
  <c r="L343" i="36"/>
  <c r="M683" i="36"/>
  <c r="N912" i="36"/>
  <c r="N470" i="36"/>
  <c r="L455" i="36"/>
  <c r="M909" i="36"/>
  <c r="M370" i="36"/>
  <c r="M309" i="36"/>
  <c r="L703" i="36"/>
  <c r="M273" i="36"/>
  <c r="N443" i="36"/>
  <c r="M227" i="36"/>
  <c r="L259" i="36"/>
  <c r="N696" i="36"/>
  <c r="N573" i="36"/>
  <c r="L260" i="36"/>
  <c r="M109" i="36"/>
  <c r="M456" i="36"/>
  <c r="M611" i="36"/>
  <c r="L548" i="36"/>
  <c r="N241" i="36"/>
  <c r="L442" i="36"/>
  <c r="M418" i="36"/>
  <c r="L290" i="36"/>
  <c r="N604" i="36"/>
  <c r="N481" i="36"/>
  <c r="M474" i="36"/>
  <c r="N386" i="36"/>
  <c r="M318" i="36"/>
  <c r="N239" i="36"/>
  <c r="N428" i="36"/>
  <c r="L638" i="36"/>
  <c r="N238" i="36"/>
  <c r="N441" i="36"/>
  <c r="L135" i="36"/>
  <c r="N11" i="36"/>
  <c r="L71" i="36"/>
  <c r="M289" i="36"/>
  <c r="M371" i="36"/>
  <c r="M288" i="36"/>
  <c r="L90" i="36"/>
  <c r="M285" i="36"/>
  <c r="M367" i="36"/>
  <c r="M284" i="36"/>
  <c r="N87" i="36"/>
  <c r="N195" i="36"/>
  <c r="M52" i="36"/>
  <c r="N148" i="36"/>
  <c r="L92" i="35"/>
  <c r="M257" i="36"/>
  <c r="M351" i="36"/>
  <c r="M280" i="36"/>
  <c r="L86" i="36"/>
  <c r="M192" i="36"/>
  <c r="M48" i="36"/>
  <c r="L145" i="36"/>
  <c r="L112" i="35"/>
  <c r="N334" i="36"/>
  <c r="M155" i="36"/>
  <c r="L167" i="36"/>
  <c r="N35" i="36"/>
  <c r="L95" i="36"/>
  <c r="N561" i="36"/>
  <c r="L366" i="36"/>
  <c r="L315" i="36"/>
  <c r="M332" i="36"/>
  <c r="L183" i="36"/>
  <c r="N98" i="36"/>
  <c r="N42" i="36"/>
  <c r="N125" i="36"/>
  <c r="N47" i="36"/>
  <c r="L202" i="36"/>
  <c r="L117" i="36"/>
  <c r="L85" i="36"/>
  <c r="N115" i="36"/>
  <c r="L43" i="36"/>
  <c r="L184" i="36"/>
  <c r="L99" i="36"/>
  <c r="N14" i="36"/>
  <c r="M102" i="36"/>
  <c r="L36" i="36"/>
  <c r="N180" i="36"/>
  <c r="M93" i="36"/>
  <c r="N183" i="36"/>
  <c r="M63" i="35"/>
  <c r="N118" i="35"/>
  <c r="M82" i="35"/>
  <c r="L567" i="36"/>
  <c r="N457" i="36"/>
  <c r="M447" i="36"/>
  <c r="L369" i="36"/>
  <c r="M310" i="36"/>
  <c r="L318" i="36"/>
  <c r="M446" i="36"/>
  <c r="M191" i="36"/>
  <c r="L391" i="36"/>
  <c r="L287" i="36"/>
  <c r="M328" i="36"/>
  <c r="L180" i="36"/>
  <c r="M94" i="36"/>
  <c r="L37" i="36"/>
  <c r="M122" i="36"/>
  <c r="L46" i="36"/>
  <c r="N200" i="36"/>
  <c r="L114" i="36"/>
  <c r="N78" i="36"/>
  <c r="M112" i="36"/>
  <c r="N40" i="36"/>
  <c r="N182" i="36"/>
  <c r="M96" i="36"/>
  <c r="M252" i="36"/>
  <c r="N97" i="36"/>
  <c r="N33" i="36"/>
  <c r="L177" i="36"/>
  <c r="M89" i="36"/>
  <c r="M172" i="36"/>
  <c r="M79" i="35"/>
  <c r="N126" i="35"/>
  <c r="M472" i="36"/>
  <c r="M340" i="36"/>
  <c r="L141" i="36"/>
  <c r="L211" i="36"/>
  <c r="L33" i="36"/>
  <c r="N37" i="36"/>
  <c r="M97" i="36"/>
  <c r="M47" i="35"/>
  <c r="L66" i="35"/>
  <c r="L122" i="35"/>
  <c r="M148" i="35"/>
  <c r="N81" i="35"/>
  <c r="L63" i="35"/>
  <c r="L259" i="35"/>
  <c r="N277" i="35"/>
  <c r="L94" i="35"/>
  <c r="N292" i="35"/>
  <c r="L310" i="35"/>
  <c r="M376" i="35"/>
  <c r="N151" i="35"/>
  <c r="L373" i="35"/>
  <c r="M53" i="35"/>
  <c r="M353" i="36"/>
  <c r="M304" i="36"/>
  <c r="L130" i="36"/>
  <c r="L200" i="36"/>
  <c r="N244" i="36"/>
  <c r="L32" i="36"/>
  <c r="M85" i="36"/>
  <c r="M95" i="35"/>
  <c r="M34" i="35"/>
  <c r="M9" i="35"/>
  <c r="M164" i="35"/>
  <c r="N89" i="35"/>
  <c r="N122" i="35"/>
  <c r="L267" i="35"/>
  <c r="N285" i="35"/>
  <c r="L73" i="35"/>
  <c r="N300" i="35"/>
  <c r="L318" i="35"/>
  <c r="M17" i="35"/>
  <c r="L161" i="35"/>
  <c r="L57" i="35"/>
  <c r="M85" i="35"/>
  <c r="L179" i="35"/>
  <c r="L414" i="36"/>
  <c r="M38" i="36"/>
  <c r="L97" i="36"/>
  <c r="L136" i="36"/>
  <c r="N153" i="36"/>
  <c r="L21" i="36"/>
  <c r="M17" i="36"/>
  <c r="N32" i="35"/>
  <c r="N101" i="35"/>
  <c r="N29" i="35"/>
  <c r="M59" i="35"/>
  <c r="N116" i="35"/>
  <c r="L116" i="35"/>
  <c r="L339" i="35"/>
  <c r="N357" i="35"/>
  <c r="L150" i="35"/>
  <c r="N372" i="35"/>
  <c r="L390" i="35"/>
  <c r="M80" i="35"/>
  <c r="L170" i="35"/>
  <c r="N207" i="35"/>
  <c r="N44" i="35"/>
  <c r="N205" i="35"/>
  <c r="N130" i="35"/>
  <c r="M120" i="35"/>
  <c r="N240" i="35"/>
  <c r="L258" i="35"/>
  <c r="M324" i="35"/>
  <c r="L84" i="35"/>
  <c r="L329" i="35"/>
  <c r="N347" i="35"/>
  <c r="M446" i="35"/>
  <c r="M230" i="35"/>
  <c r="M275" i="36"/>
  <c r="L66" i="36"/>
  <c r="M104" i="36"/>
  <c r="M76" i="36"/>
  <c r="L88" i="36"/>
  <c r="N164" i="36"/>
  <c r="N151" i="36"/>
  <c r="L106" i="35"/>
  <c r="N128" i="35"/>
  <c r="M72" i="35"/>
  <c r="L54" i="35"/>
  <c r="L20" i="35"/>
  <c r="N192" i="35"/>
  <c r="M210" i="35"/>
  <c r="M44" i="35"/>
  <c r="L91" i="35"/>
  <c r="L188" i="35"/>
  <c r="M272" i="35"/>
  <c r="L127" i="35"/>
  <c r="L269" i="35"/>
  <c r="N287" i="35"/>
  <c r="N54" i="35"/>
  <c r="N286" i="35"/>
  <c r="L120" i="35"/>
  <c r="M123" i="35"/>
  <c r="N312" i="35"/>
  <c r="L330" i="35"/>
  <c r="M97" i="35"/>
  <c r="N182" i="35"/>
  <c r="M190" i="35"/>
  <c r="L163" i="35"/>
  <c r="L157" i="35"/>
  <c r="L480" i="36"/>
  <c r="L295" i="36"/>
  <c r="N184" i="36"/>
  <c r="N28" i="36"/>
  <c r="M140" i="36"/>
  <c r="N53" i="36"/>
  <c r="L118" i="36"/>
  <c r="N7" i="36"/>
  <c r="L26" i="35"/>
  <c r="M145" i="35"/>
  <c r="N96" i="35"/>
  <c r="L37" i="35"/>
  <c r="N87" i="35"/>
  <c r="L227" i="35"/>
  <c r="N245" i="35"/>
  <c r="L109" i="35"/>
  <c r="N260" i="35"/>
  <c r="L278" i="35"/>
  <c r="M344" i="35"/>
  <c r="L118" i="35"/>
  <c r="L341" i="35"/>
  <c r="N359" i="35"/>
  <c r="L136" i="35"/>
  <c r="L28" i="35"/>
  <c r="M29" i="35"/>
  <c r="L165" i="35"/>
  <c r="N152" i="35"/>
  <c r="L402" i="35"/>
  <c r="N68" i="35"/>
  <c r="L507" i="36"/>
  <c r="N654" i="36"/>
  <c r="N808" i="36"/>
  <c r="N763" i="36"/>
  <c r="M487" i="36"/>
  <c r="M461" i="36"/>
  <c r="N218" i="36"/>
  <c r="L447" i="36"/>
  <c r="L409" i="36"/>
  <c r="L326" i="36"/>
  <c r="M99" i="36"/>
  <c r="M348" i="36"/>
  <c r="N612" i="36"/>
  <c r="L488" i="36"/>
  <c r="M478" i="36"/>
  <c r="N390" i="36"/>
  <c r="L966" i="36"/>
  <c r="L575" i="36"/>
  <c r="L464" i="36"/>
  <c r="M460" i="36"/>
  <c r="L373" i="36"/>
  <c r="M290" i="36"/>
  <c r="M691" i="36"/>
  <c r="N476" i="36"/>
  <c r="N405" i="36"/>
  <c r="M357" i="36"/>
  <c r="N322" i="36"/>
  <c r="N431" i="36"/>
  <c r="M438" i="36"/>
  <c r="N364" i="36"/>
  <c r="L642" i="36"/>
  <c r="L398" i="36"/>
  <c r="L335" i="36"/>
  <c r="M26" i="36"/>
  <c r="L154" i="36"/>
  <c r="N94" i="36"/>
  <c r="L289" i="36"/>
  <c r="M115" i="36"/>
  <c r="N154" i="36"/>
  <c r="L26" i="36"/>
  <c r="N286" i="36"/>
  <c r="M111" i="36"/>
  <c r="L151" i="36"/>
  <c r="N23" i="36"/>
  <c r="L83" i="36"/>
  <c r="M182" i="36"/>
  <c r="M45" i="36"/>
  <c r="L838" i="36"/>
  <c r="L273" i="36"/>
  <c r="M107" i="36"/>
  <c r="L148" i="36"/>
  <c r="L22" i="36"/>
  <c r="N80" i="36"/>
  <c r="N177" i="36"/>
  <c r="M41" i="36"/>
  <c r="N500" i="36"/>
  <c r="M250" i="36"/>
  <c r="L375" i="36"/>
  <c r="M74" i="36"/>
  <c r="L186" i="36"/>
  <c r="L31" i="36"/>
  <c r="L252" i="36"/>
  <c r="N219" i="36"/>
  <c r="N264" i="36"/>
  <c r="M300" i="36"/>
  <c r="N162" i="36"/>
  <c r="M66" i="36"/>
  <c r="N216" i="36"/>
  <c r="N95" i="36"/>
  <c r="N31" i="36"/>
  <c r="L181" i="36"/>
  <c r="M95" i="36"/>
  <c r="M218" i="36"/>
  <c r="L91" i="36"/>
  <c r="L27" i="36"/>
  <c r="L163" i="36"/>
  <c r="M68" i="36"/>
  <c r="M198" i="36"/>
  <c r="L84" i="36"/>
  <c r="L20" i="36"/>
  <c r="L158" i="36"/>
  <c r="M61" i="36"/>
  <c r="M100" i="36"/>
  <c r="L48" i="35"/>
  <c r="M109" i="35"/>
  <c r="N93" i="35"/>
  <c r="N676" i="36"/>
  <c r="L380" i="36"/>
  <c r="M321" i="36"/>
  <c r="L305" i="36"/>
  <c r="M494" i="36"/>
  <c r="N275" i="36"/>
  <c r="M383" i="36"/>
  <c r="M127" i="36"/>
  <c r="L363" i="36"/>
  <c r="L263" i="36"/>
  <c r="M296" i="36"/>
  <c r="L159" i="36"/>
  <c r="M62" i="36"/>
  <c r="M214" i="36"/>
  <c r="L94" i="36"/>
  <c r="L30" i="36"/>
  <c r="L178" i="36"/>
  <c r="M91" i="36"/>
  <c r="N211" i="36"/>
  <c r="N88" i="36"/>
  <c r="N24" i="36"/>
  <c r="L160" i="36"/>
  <c r="M64" i="36"/>
  <c r="N193" i="36"/>
  <c r="N81" i="36"/>
  <c r="N17" i="36"/>
  <c r="N156" i="36"/>
  <c r="M57" i="36"/>
  <c r="L93" i="36"/>
  <c r="L56" i="35"/>
  <c r="M125" i="35"/>
  <c r="M326" i="36"/>
  <c r="L100" i="36"/>
  <c r="M35" i="36"/>
  <c r="L155" i="36"/>
  <c r="N169" i="36"/>
  <c r="N54" i="36"/>
  <c r="M33" i="36"/>
  <c r="M78" i="35"/>
  <c r="N77" i="35"/>
  <c r="N13" i="35"/>
  <c r="M27" i="35"/>
  <c r="L39" i="35"/>
  <c r="N18" i="35"/>
  <c r="L323" i="35"/>
  <c r="N341" i="35"/>
  <c r="L134" i="35"/>
  <c r="N356" i="35"/>
  <c r="L374" i="35"/>
  <c r="M16" i="35"/>
  <c r="N218" i="35"/>
  <c r="N175" i="35"/>
  <c r="M84" i="35"/>
  <c r="M246" i="36"/>
  <c r="M70" i="36"/>
  <c r="M19" i="36"/>
  <c r="L144" i="36"/>
  <c r="M158" i="36"/>
  <c r="L29" i="36"/>
  <c r="M21" i="36"/>
  <c r="L45" i="35"/>
  <c r="N85" i="35"/>
  <c r="N21" i="35"/>
  <c r="M43" i="35"/>
  <c r="N108" i="35"/>
  <c r="L96" i="35"/>
  <c r="L331" i="35"/>
  <c r="N349" i="35"/>
  <c r="L142" i="35"/>
  <c r="N364" i="35"/>
  <c r="L382" i="35"/>
  <c r="M48" i="35"/>
  <c r="L107" i="35"/>
  <c r="N191" i="35"/>
  <c r="L25" i="35"/>
  <c r="N189" i="35"/>
  <c r="M339" i="36"/>
  <c r="L82" i="36"/>
  <c r="M120" i="36"/>
  <c r="M88" i="36"/>
  <c r="N93" i="36"/>
  <c r="N172" i="36"/>
  <c r="M164" i="36"/>
  <c r="N142" i="35"/>
  <c r="N120" i="35"/>
  <c r="M56" i="35"/>
  <c r="L46" i="35"/>
  <c r="M103" i="35"/>
  <c r="N184" i="35"/>
  <c r="M194" i="35"/>
  <c r="M12" i="35"/>
  <c r="L217" i="35"/>
  <c r="L172" i="35"/>
  <c r="M264" i="35"/>
  <c r="L111" i="35"/>
  <c r="L261" i="35"/>
  <c r="N279" i="35"/>
  <c r="L143" i="35"/>
  <c r="N278" i="35"/>
  <c r="L110" i="35"/>
  <c r="L97" i="35"/>
  <c r="N304" i="35"/>
  <c r="L322" i="35"/>
  <c r="M65" i="35"/>
  <c r="N174" i="35"/>
  <c r="M174" i="35"/>
  <c r="N411" i="35"/>
  <c r="M131" i="35"/>
  <c r="L564" i="36"/>
  <c r="L319" i="36"/>
  <c r="L194" i="36"/>
  <c r="N36" i="36"/>
  <c r="M12" i="36"/>
  <c r="L56" i="36"/>
  <c r="L121" i="36"/>
  <c r="L8" i="36"/>
  <c r="L18" i="35"/>
  <c r="M129" i="35"/>
  <c r="N88" i="35"/>
  <c r="M106" i="35"/>
  <c r="N71" i="35"/>
  <c r="L214" i="35"/>
  <c r="N237" i="35"/>
  <c r="L11" i="35"/>
  <c r="N252" i="35"/>
  <c r="L270" i="35"/>
  <c r="M336" i="35"/>
  <c r="L108" i="35"/>
  <c r="L333" i="35"/>
  <c r="N351" i="35"/>
  <c r="L128" i="35"/>
  <c r="L12" i="35"/>
  <c r="N188" i="35"/>
  <c r="N155" i="35"/>
  <c r="N376" i="35"/>
  <c r="L394" i="35"/>
  <c r="L49" i="35"/>
  <c r="L194" i="35"/>
  <c r="N227" i="35"/>
  <c r="M293" i="35"/>
  <c r="N370" i="35"/>
  <c r="L385" i="36"/>
  <c r="N186" i="36"/>
  <c r="L98" i="36"/>
  <c r="L179" i="36"/>
  <c r="N201" i="36"/>
  <c r="N21" i="36"/>
  <c r="M65" i="36"/>
  <c r="L40" i="35"/>
  <c r="M98" i="35"/>
  <c r="M57" i="35"/>
  <c r="L115" i="35"/>
  <c r="M118" i="35"/>
  <c r="L90" i="35"/>
  <c r="L291" i="35"/>
  <c r="N309" i="35"/>
  <c r="N34" i="35"/>
  <c r="N324" i="35"/>
  <c r="L342" i="35"/>
  <c r="N9" i="35"/>
  <c r="N186" i="35"/>
  <c r="M198" i="35"/>
  <c r="N43" i="35"/>
  <c r="L203" i="35"/>
  <c r="N79" i="35"/>
  <c r="M60" i="35"/>
  <c r="M163" i="35"/>
  <c r="L196" i="35"/>
  <c r="M276" i="35"/>
  <c r="M517" i="36"/>
  <c r="L517" i="36"/>
  <c r="L498" i="36"/>
  <c r="L469" i="36"/>
  <c r="N708" i="36"/>
  <c r="N417" i="36"/>
  <c r="N495" i="36"/>
  <c r="N231" i="36"/>
  <c r="N293" i="36"/>
  <c r="L297" i="36"/>
  <c r="L214" i="36"/>
  <c r="L387" i="36"/>
  <c r="L789" i="36"/>
  <c r="N484" i="36"/>
  <c r="N409" i="36"/>
  <c r="M365" i="36"/>
  <c r="N326" i="36"/>
  <c r="N777" i="36"/>
  <c r="N684" i="36"/>
  <c r="N385" i="36"/>
  <c r="M329" i="36"/>
  <c r="L309" i="36"/>
  <c r="L418" i="36"/>
  <c r="M530" i="36"/>
  <c r="M512" i="36"/>
  <c r="L324" i="36"/>
  <c r="M229" i="36"/>
  <c r="N258" i="36"/>
  <c r="N367" i="36"/>
  <c r="M311" i="36"/>
  <c r="N300" i="36"/>
  <c r="L300" i="36"/>
  <c r="L242" i="36"/>
  <c r="M424" i="36"/>
  <c r="N181" i="36"/>
  <c r="M55" i="36"/>
  <c r="L625" i="36"/>
  <c r="L440" i="36"/>
  <c r="L359" i="36"/>
  <c r="M54" i="36"/>
  <c r="M622" i="36"/>
  <c r="L430" i="36"/>
  <c r="N352" i="36"/>
  <c r="M50" i="36"/>
  <c r="L170" i="36"/>
  <c r="L19" i="36"/>
  <c r="L76" i="36"/>
  <c r="L53" i="36"/>
  <c r="M564" i="36"/>
  <c r="N427" i="36"/>
  <c r="L351" i="36"/>
  <c r="M46" i="36"/>
  <c r="N168" i="36"/>
  <c r="N16" i="36"/>
  <c r="N73" i="36"/>
  <c r="L45" i="36"/>
  <c r="N421" i="36"/>
  <c r="N291" i="36"/>
  <c r="L271" i="36"/>
  <c r="L243" i="36"/>
  <c r="L101" i="36"/>
  <c r="L168" i="36"/>
  <c r="M488" i="36"/>
  <c r="M271" i="36"/>
  <c r="L435" i="36"/>
  <c r="M268" i="36"/>
  <c r="L140" i="36"/>
  <c r="M34" i="36"/>
  <c r="N189" i="36"/>
  <c r="N79" i="36"/>
  <c r="N15" i="36"/>
  <c r="N160" i="36"/>
  <c r="M63" i="36"/>
  <c r="N179" i="36"/>
  <c r="L75" i="36"/>
  <c r="L11" i="36"/>
  <c r="N142" i="36"/>
  <c r="M36" i="36"/>
  <c r="M166" i="36"/>
  <c r="L68" i="36"/>
  <c r="N46" i="36"/>
  <c r="L137" i="36"/>
  <c r="M29" i="36"/>
  <c r="N10" i="36"/>
  <c r="M94" i="35"/>
  <c r="M51" i="35"/>
  <c r="M680" i="36"/>
  <c r="M649" i="36"/>
  <c r="L304" i="36"/>
  <c r="M193" i="36"/>
  <c r="L241" i="36"/>
  <c r="N403" i="36"/>
  <c r="N243" i="36"/>
  <c r="M319" i="36"/>
  <c r="L446" i="36"/>
  <c r="N336" i="36"/>
  <c r="M428" i="36"/>
  <c r="M264" i="36"/>
  <c r="N138" i="36"/>
  <c r="M30" i="36"/>
  <c r="M186" i="36"/>
  <c r="L78" i="36"/>
  <c r="L14" i="36"/>
  <c r="L157" i="36"/>
  <c r="M59" i="36"/>
  <c r="M176" i="36"/>
  <c r="N72" i="36"/>
  <c r="N103" i="36"/>
  <c r="L139" i="36"/>
  <c r="M32" i="36"/>
  <c r="N161" i="36"/>
  <c r="N65" i="36"/>
  <c r="N38" i="36"/>
  <c r="L134" i="36"/>
  <c r="M25" i="36"/>
  <c r="N9" i="36"/>
  <c r="L13" i="35"/>
  <c r="M67" i="35"/>
  <c r="M465" i="36"/>
  <c r="M130" i="36"/>
  <c r="M152" i="36"/>
  <c r="N102" i="36"/>
  <c r="N105" i="36"/>
  <c r="L182" i="36"/>
  <c r="M188" i="36"/>
  <c r="N110" i="35"/>
  <c r="L55" i="35"/>
  <c r="M24" i="35"/>
  <c r="L30" i="35"/>
  <c r="M39" i="35"/>
  <c r="N168" i="35"/>
  <c r="L155" i="35"/>
  <c r="N39" i="35"/>
  <c r="L201" i="35"/>
  <c r="M227" i="35"/>
  <c r="M248" i="35"/>
  <c r="M140" i="35"/>
  <c r="L245" i="35"/>
  <c r="N263" i="35"/>
  <c r="L113" i="35"/>
  <c r="M403" i="36"/>
  <c r="M98" i="36"/>
  <c r="M136" i="36"/>
  <c r="M92" i="36"/>
  <c r="L96" i="36"/>
  <c r="L174" i="36"/>
  <c r="N167" i="36"/>
  <c r="N134" i="35"/>
  <c r="N112" i="35"/>
  <c r="M40" i="35"/>
  <c r="L38" i="35"/>
  <c r="M71" i="35"/>
  <c r="N176" i="35"/>
  <c r="M178" i="35"/>
  <c r="N55" i="35"/>
  <c r="L209" i="35"/>
  <c r="N156" i="35"/>
  <c r="M256" i="35"/>
  <c r="L19" i="35"/>
  <c r="L253" i="35"/>
  <c r="N271" i="35"/>
  <c r="L129" i="35"/>
  <c r="M500" i="36"/>
  <c r="N344" i="36"/>
  <c r="M216" i="36"/>
  <c r="N44" i="36"/>
  <c r="M24" i="36"/>
  <c r="N61" i="36"/>
  <c r="L129" i="36"/>
  <c r="L9" i="36"/>
  <c r="M99" i="35"/>
  <c r="M113" i="35"/>
  <c r="N80" i="35"/>
  <c r="M90" i="35"/>
  <c r="N16" i="35"/>
  <c r="L198" i="35"/>
  <c r="N229" i="35"/>
  <c r="M136" i="35"/>
  <c r="N244" i="35"/>
  <c r="L262" i="35"/>
  <c r="M328" i="35"/>
  <c r="N58" i="35"/>
  <c r="L325" i="35"/>
  <c r="N343" i="35"/>
  <c r="N119" i="35"/>
  <c r="M87" i="35"/>
  <c r="N180" i="35"/>
  <c r="L146" i="35"/>
  <c r="N368" i="35"/>
  <c r="L386" i="35"/>
  <c r="M96" i="35"/>
  <c r="L178" i="35"/>
  <c r="N215" i="35"/>
  <c r="M285" i="35"/>
  <c r="N350" i="35"/>
  <c r="M490" i="36"/>
  <c r="M208" i="36"/>
  <c r="L109" i="36"/>
  <c r="L187" i="36"/>
  <c r="L203" i="36"/>
  <c r="L24" i="36"/>
  <c r="M69" i="36"/>
  <c r="L32" i="35"/>
  <c r="M66" i="35"/>
  <c r="M41" i="35"/>
  <c r="L67" i="35"/>
  <c r="N105" i="35"/>
  <c r="L151" i="35"/>
  <c r="L283" i="35"/>
  <c r="N301" i="35"/>
  <c r="M135" i="35"/>
  <c r="N316" i="35"/>
  <c r="L334" i="35"/>
  <c r="M81" i="35"/>
  <c r="N178" i="35"/>
  <c r="M182" i="35"/>
  <c r="N27" i="35"/>
  <c r="L195" i="35"/>
  <c r="N48" i="35"/>
  <c r="M28" i="35"/>
  <c r="L221" i="35"/>
  <c r="L180" i="35"/>
  <c r="M268" i="35"/>
  <c r="L135" i="35"/>
  <c r="L273" i="35"/>
  <c r="N291" i="35"/>
  <c r="M357" i="35"/>
  <c r="L304" i="35"/>
  <c r="N331" i="36"/>
  <c r="N50" i="36"/>
  <c r="N220" i="36"/>
  <c r="L123" i="36"/>
  <c r="N137" i="36"/>
  <c r="N224" i="36"/>
  <c r="M224" i="36"/>
  <c r="N91" i="35"/>
  <c r="M126" i="35"/>
  <c r="N45" i="35"/>
  <c r="M91" i="35"/>
  <c r="N132" i="35"/>
  <c r="N133" i="35"/>
  <c r="L355" i="35"/>
  <c r="M45" i="35"/>
  <c r="L169" i="35"/>
  <c r="M157" i="35"/>
  <c r="L406" i="35"/>
  <c r="N36" i="35"/>
  <c r="L202" i="35"/>
  <c r="N231" i="35"/>
  <c r="N94" i="35"/>
  <c r="N230" i="35"/>
  <c r="N62" i="35"/>
  <c r="L43" i="35"/>
  <c r="N256" i="35"/>
  <c r="L274" i="35"/>
  <c r="M340" i="35"/>
  <c r="N800" i="36"/>
  <c r="N855" i="36"/>
  <c r="M600" i="36"/>
  <c r="L818" i="36"/>
  <c r="L639" i="36"/>
  <c r="N608" i="36"/>
  <c r="M217" i="36"/>
  <c r="L472" i="36"/>
  <c r="N340" i="36"/>
  <c r="M480" i="36"/>
  <c r="M492" i="36"/>
  <c r="M355" i="36"/>
  <c r="L323" i="36"/>
  <c r="M594" i="36"/>
  <c r="M528" i="36"/>
  <c r="L328" i="36"/>
  <c r="M237" i="36"/>
  <c r="N262" i="36"/>
  <c r="L602" i="36"/>
  <c r="M665" i="36"/>
  <c r="L308" i="36"/>
  <c r="M201" i="36"/>
  <c r="L245" i="36"/>
  <c r="L354" i="36"/>
  <c r="N662" i="36"/>
  <c r="L568" i="36"/>
  <c r="L256" i="36"/>
  <c r="M101" i="36"/>
  <c r="M445" i="36"/>
  <c r="N303" i="36"/>
  <c r="M183" i="36"/>
  <c r="M432" i="36"/>
  <c r="M189" i="36"/>
  <c r="M315" i="36"/>
  <c r="N248" i="36"/>
  <c r="N75" i="36"/>
  <c r="N171" i="36"/>
  <c r="L360" i="36"/>
  <c r="L270" i="36"/>
  <c r="L255" i="36"/>
  <c r="L206" i="36"/>
  <c r="N357" i="36"/>
  <c r="N267" i="36"/>
  <c r="L251" i="36"/>
  <c r="L204" i="36"/>
  <c r="M79" i="36"/>
  <c r="L152" i="36"/>
  <c r="N143" i="36"/>
  <c r="M30" i="35"/>
  <c r="L340" i="36"/>
  <c r="N259" i="36"/>
  <c r="M455" i="36"/>
  <c r="M202" i="36"/>
  <c r="M75" i="36"/>
  <c r="N150" i="36"/>
  <c r="N135" i="36"/>
  <c r="M46" i="35"/>
  <c r="M381" i="36"/>
  <c r="M411" i="36"/>
  <c r="M308" i="36"/>
  <c r="N101" i="36"/>
  <c r="L235" i="36"/>
  <c r="L657" i="36"/>
  <c r="M437" i="36"/>
  <c r="N416" i="36"/>
  <c r="M388" i="36"/>
  <c r="M206" i="36"/>
  <c r="L119" i="36"/>
  <c r="M148" i="36"/>
  <c r="N157" i="36"/>
  <c r="N63" i="36"/>
  <c r="N62" i="36"/>
  <c r="L138" i="36"/>
  <c r="M31" i="36"/>
  <c r="N147" i="36"/>
  <c r="L59" i="36"/>
  <c r="L207" i="36"/>
  <c r="L120" i="36"/>
  <c r="M132" i="36"/>
  <c r="M134" i="36"/>
  <c r="L52" i="36"/>
  <c r="L201" i="36"/>
  <c r="N116" i="36"/>
  <c r="L219" i="36"/>
  <c r="M7" i="36"/>
  <c r="N99" i="35"/>
  <c r="L42" i="35"/>
  <c r="M583" i="36"/>
  <c r="L544" i="36"/>
  <c r="N237" i="36"/>
  <c r="L433" i="36"/>
  <c r="M410" i="36"/>
  <c r="N363" i="36"/>
  <c r="M496" i="36"/>
  <c r="M255" i="36"/>
  <c r="L415" i="36"/>
  <c r="N312" i="36"/>
  <c r="M376" i="36"/>
  <c r="M204" i="36"/>
  <c r="L116" i="36"/>
  <c r="N127" i="36"/>
  <c r="M154" i="36"/>
  <c r="L62" i="36"/>
  <c r="L57" i="36"/>
  <c r="N136" i="36"/>
  <c r="M27" i="36"/>
  <c r="M144" i="36"/>
  <c r="N56" i="36"/>
  <c r="N203" i="36"/>
  <c r="N118" i="36"/>
  <c r="M124" i="36"/>
  <c r="N129" i="36"/>
  <c r="N49" i="36"/>
  <c r="L198" i="36"/>
  <c r="L113" i="36"/>
  <c r="N212" i="36"/>
  <c r="L7" i="36"/>
  <c r="N107" i="35"/>
  <c r="L599" i="36"/>
  <c r="L395" i="36"/>
  <c r="L81" i="36"/>
  <c r="N60" i="36"/>
  <c r="M40" i="36"/>
  <c r="N69" i="36"/>
  <c r="N140" i="36"/>
  <c r="N18" i="36"/>
  <c r="M35" i="35"/>
  <c r="N30" i="35"/>
  <c r="N52" i="35"/>
  <c r="M58" i="35"/>
  <c r="M70" i="35"/>
  <c r="L166" i="35"/>
  <c r="N203" i="35"/>
  <c r="N90" i="35"/>
  <c r="N228" i="35"/>
  <c r="L246" i="35"/>
  <c r="M312" i="35"/>
  <c r="M117" i="35"/>
  <c r="L309" i="35"/>
  <c r="N327" i="35"/>
  <c r="L471" i="36"/>
  <c r="N368" i="36"/>
  <c r="M256" i="36"/>
  <c r="N52" i="36"/>
  <c r="M28" i="36"/>
  <c r="L64" i="36"/>
  <c r="N132" i="36"/>
  <c r="M9" i="36"/>
  <c r="M83" i="35"/>
  <c r="L85" i="35"/>
  <c r="N72" i="35"/>
  <c r="M74" i="35"/>
  <c r="M102" i="35"/>
  <c r="L182" i="35"/>
  <c r="N219" i="35"/>
  <c r="N106" i="35"/>
  <c r="N236" i="35"/>
  <c r="L254" i="35"/>
  <c r="M320" i="35"/>
  <c r="M137" i="35"/>
  <c r="L317" i="35"/>
  <c r="N335" i="35"/>
  <c r="N109" i="35"/>
  <c r="M225" i="36"/>
  <c r="M272" i="36"/>
  <c r="N120" i="36"/>
  <c r="N198" i="36"/>
  <c r="M232" i="36"/>
  <c r="N29" i="36"/>
  <c r="M81" i="36"/>
  <c r="L8" i="35"/>
  <c r="M50" i="35"/>
  <c r="M25" i="35"/>
  <c r="L35" i="35"/>
  <c r="N97" i="35"/>
  <c r="N138" i="35"/>
  <c r="L275" i="35"/>
  <c r="N293" i="35"/>
  <c r="M115" i="35"/>
  <c r="N308" i="35"/>
  <c r="L326" i="35"/>
  <c r="M49" i="35"/>
  <c r="N170" i="35"/>
  <c r="M166" i="35"/>
  <c r="N11" i="35"/>
  <c r="L187" i="35"/>
  <c r="L29" i="35"/>
  <c r="N63" i="35"/>
  <c r="L213" i="35"/>
  <c r="M161" i="35"/>
  <c r="M260" i="35"/>
  <c r="L119" i="35"/>
  <c r="L265" i="35"/>
  <c r="N283" i="35"/>
  <c r="M349" i="35"/>
  <c r="N281" i="35"/>
  <c r="N371" i="36"/>
  <c r="L12" i="36"/>
  <c r="L65" i="36"/>
  <c r="N134" i="36"/>
  <c r="M142" i="36"/>
  <c r="L239" i="36"/>
  <c r="N236" i="36"/>
  <c r="N83" i="35"/>
  <c r="M110" i="35"/>
  <c r="N37" i="35"/>
  <c r="M75" i="35"/>
  <c r="M13" i="35"/>
  <c r="L17" i="35"/>
  <c r="N221" i="35"/>
  <c r="L266" i="35"/>
  <c r="N355" i="35"/>
  <c r="L50" i="36"/>
  <c r="L161" i="36"/>
  <c r="M88" i="35"/>
  <c r="M225" i="35"/>
  <c r="M280" i="35"/>
  <c r="L102" i="35"/>
  <c r="N320" i="35"/>
  <c r="N321" i="36"/>
  <c r="N436" i="36"/>
  <c r="L162" i="36"/>
  <c r="N12" i="36"/>
  <c r="L77" i="36"/>
  <c r="N45" i="36"/>
  <c r="N108" i="36"/>
  <c r="M6" i="36"/>
  <c r="L50" i="35"/>
  <c r="L100" i="35"/>
  <c r="M116" i="35"/>
  <c r="N56" i="35"/>
  <c r="M130" i="35"/>
  <c r="L243" i="35"/>
  <c r="N261" i="35"/>
  <c r="L139" i="35"/>
  <c r="N276" i="35"/>
  <c r="L294" i="35"/>
  <c r="M360" i="35"/>
  <c r="N135" i="35"/>
  <c r="L357" i="35"/>
  <c r="N375" i="35"/>
  <c r="L152" i="35"/>
  <c r="L60" i="35"/>
  <c r="M93" i="35"/>
  <c r="L181" i="35"/>
  <c r="M187" i="35"/>
  <c r="N158" i="35"/>
  <c r="N100" i="35"/>
  <c r="L233" i="35"/>
  <c r="N251" i="35"/>
  <c r="M317" i="35"/>
  <c r="L168" i="35"/>
  <c r="N253" i="36"/>
  <c r="M392" i="36"/>
  <c r="N152" i="36"/>
  <c r="N34" i="36"/>
  <c r="L41" i="36"/>
  <c r="L40" i="36"/>
  <c r="N100" i="36"/>
  <c r="M31" i="35"/>
  <c r="L58" i="35"/>
  <c r="L114" i="35"/>
  <c r="M132" i="35"/>
  <c r="N73" i="35"/>
  <c r="M162" i="35"/>
  <c r="L251" i="35"/>
  <c r="N269" i="35"/>
  <c r="N26" i="35"/>
  <c r="N284" i="35"/>
  <c r="L302" i="35"/>
  <c r="M368" i="35"/>
  <c r="N143" i="35"/>
  <c r="L365" i="35"/>
  <c r="M21" i="35"/>
  <c r="N163" i="35"/>
  <c r="M22" i="35"/>
  <c r="N15" i="35"/>
  <c r="L189" i="35"/>
  <c r="M203" i="35"/>
  <c r="M236" i="35"/>
  <c r="M124" i="35"/>
  <c r="L241" i="35"/>
  <c r="N259" i="35"/>
  <c r="M325" i="35"/>
  <c r="L153" i="36"/>
  <c r="M155" i="35"/>
  <c r="L89" i="35"/>
  <c r="N46" i="35"/>
  <c r="M308" i="35"/>
  <c r="L377" i="35"/>
  <c r="M382" i="35"/>
  <c r="M474" i="35"/>
  <c r="M175" i="35"/>
  <c r="M173" i="35"/>
  <c r="L629" i="35"/>
  <c r="L888" i="35"/>
  <c r="L224" i="35"/>
  <c r="M406" i="35"/>
  <c r="N657" i="35"/>
  <c r="L279" i="35"/>
  <c r="M408" i="35"/>
  <c r="L578" i="35"/>
  <c r="N313" i="35"/>
  <c r="M475" i="35"/>
  <c r="L110" i="36"/>
  <c r="N253" i="35"/>
  <c r="L72" i="35"/>
  <c r="L80" i="35"/>
  <c r="M316" i="35"/>
  <c r="N153" i="35"/>
  <c r="M36" i="35"/>
  <c r="M165" i="35"/>
  <c r="M218" i="35"/>
  <c r="M209" i="35"/>
  <c r="N640" i="35"/>
  <c r="L896" i="35"/>
  <c r="L244" i="35"/>
  <c r="M423" i="35"/>
  <c r="N665" i="35"/>
  <c r="L311" i="35"/>
  <c r="M426" i="35"/>
  <c r="L589" i="35"/>
  <c r="L336" i="35"/>
  <c r="M491" i="35"/>
  <c r="N699" i="35"/>
  <c r="N154" i="35"/>
  <c r="M226" i="35"/>
  <c r="L644" i="35"/>
  <c r="L900" i="35"/>
  <c r="M83" i="36"/>
  <c r="L123" i="35"/>
  <c r="N25" i="35"/>
  <c r="N14" i="35"/>
  <c r="L83" i="35"/>
  <c r="N190" i="35"/>
  <c r="M237" i="35"/>
  <c r="M255" i="35"/>
  <c r="M627" i="35"/>
  <c r="M282" i="35"/>
  <c r="M180" i="35"/>
  <c r="L776" i="35"/>
  <c r="L121" i="35"/>
  <c r="M322" i="35"/>
  <c r="L513" i="35"/>
  <c r="N801" i="35"/>
  <c r="L412" i="35"/>
  <c r="M569" i="35"/>
  <c r="N213" i="35"/>
  <c r="M377" i="35"/>
  <c r="L558" i="35"/>
  <c r="N835" i="35"/>
  <c r="M289" i="35"/>
  <c r="L485" i="35"/>
  <c r="L780" i="35"/>
  <c r="N51" i="35"/>
  <c r="M303" i="35"/>
  <c r="L497" i="35"/>
  <c r="N789" i="35"/>
  <c r="N743" i="35"/>
  <c r="N586" i="35"/>
  <c r="N856" i="35"/>
  <c r="M538" i="35"/>
  <c r="L946" i="35"/>
  <c r="L705" i="35"/>
  <c r="L961" i="35"/>
  <c r="M721" i="35"/>
  <c r="N947" i="35"/>
  <c r="N706" i="35"/>
  <c r="N962" i="35"/>
  <c r="L574" i="35"/>
  <c r="N526" i="35"/>
  <c r="L286" i="36"/>
  <c r="M142" i="35"/>
  <c r="M179" i="35"/>
  <c r="M55" i="35"/>
  <c r="N288" i="35"/>
  <c r="L78" i="35"/>
  <c r="N307" i="35"/>
  <c r="L240" i="35"/>
  <c r="M515" i="35"/>
  <c r="N383" i="35"/>
  <c r="M533" i="35"/>
  <c r="L720" i="35"/>
  <c r="L420" i="35"/>
  <c r="M233" i="35"/>
  <c r="M583" i="35"/>
  <c r="N745" i="35"/>
  <c r="N289" i="35"/>
  <c r="M457" i="35"/>
  <c r="L682" i="35"/>
  <c r="M287" i="35"/>
  <c r="N484" i="35"/>
  <c r="N779" i="35"/>
  <c r="N389" i="35"/>
  <c r="M541" i="35"/>
  <c r="L724" i="35"/>
  <c r="L424" i="35"/>
  <c r="L404" i="35"/>
  <c r="M559" i="35"/>
  <c r="N733" i="35"/>
  <c r="N520" i="35"/>
  <c r="L511" i="35"/>
  <c r="N800" i="35"/>
  <c r="N468" i="35"/>
  <c r="L862" i="35"/>
  <c r="L649" i="35"/>
  <c r="L905" i="35"/>
  <c r="M665" i="35"/>
  <c r="N863" i="35"/>
  <c r="N650" i="35"/>
  <c r="N906" i="35"/>
  <c r="N405" i="35"/>
  <c r="L457" i="35"/>
  <c r="L755" i="35"/>
  <c r="N423" i="35"/>
  <c r="N84" i="36"/>
  <c r="M10" i="35"/>
  <c r="N42" i="35"/>
  <c r="L76" i="35"/>
  <c r="L242" i="35"/>
  <c r="N222" i="35"/>
  <c r="M269" i="35"/>
  <c r="M294" i="35"/>
  <c r="M68" i="35"/>
  <c r="M307" i="35"/>
  <c r="L501" i="35"/>
  <c r="L792" i="35"/>
  <c r="L175" i="35"/>
  <c r="M347" i="35"/>
  <c r="L534" i="35"/>
  <c r="N817" i="35"/>
  <c r="M247" i="35"/>
  <c r="M601" i="35"/>
  <c r="N282" i="35"/>
  <c r="M411" i="35"/>
  <c r="N580" i="35"/>
  <c r="N86" i="35"/>
  <c r="M314" i="35"/>
  <c r="L506" i="35"/>
  <c r="L796" i="35"/>
  <c r="L61" i="35"/>
  <c r="M329" i="35"/>
  <c r="L518" i="35"/>
  <c r="N805" i="35"/>
  <c r="L786" i="35"/>
  <c r="L607" i="35"/>
  <c r="N872" i="35"/>
  <c r="L48" i="36"/>
  <c r="L235" i="35"/>
  <c r="N367" i="35"/>
  <c r="N98" i="35"/>
  <c r="M244" i="35"/>
  <c r="L321" i="35"/>
  <c r="M430" i="35"/>
  <c r="M420" i="35"/>
  <c r="N330" i="35"/>
  <c r="L164" i="36"/>
  <c r="M73" i="35"/>
  <c r="L350" i="35"/>
  <c r="M86" i="35"/>
  <c r="N352" i="35"/>
  <c r="N123" i="35"/>
  <c r="N124" i="35"/>
  <c r="L160" i="35"/>
  <c r="L186" i="35"/>
  <c r="L145" i="35"/>
  <c r="M332" i="35"/>
  <c r="M462" i="35"/>
  <c r="N92" i="36"/>
  <c r="M108" i="36"/>
  <c r="L62" i="35"/>
  <c r="M76" i="35"/>
  <c r="L141" i="35"/>
  <c r="N294" i="35"/>
  <c r="L338" i="35"/>
  <c r="L257" i="36"/>
  <c r="L143" i="36"/>
  <c r="M67" i="36"/>
  <c r="N166" i="36"/>
  <c r="N185" i="36"/>
  <c r="N175" i="36"/>
  <c r="M49" i="36"/>
  <c r="M14" i="35"/>
  <c r="N8" i="35"/>
  <c r="M89" i="35"/>
  <c r="L131" i="35"/>
  <c r="M150" i="35"/>
  <c r="M111" i="35"/>
  <c r="L307" i="35"/>
  <c r="N325" i="35"/>
  <c r="N117" i="35"/>
  <c r="N340" i="35"/>
  <c r="L358" i="35"/>
  <c r="N41" i="35"/>
  <c r="N202" i="35"/>
  <c r="M229" i="35"/>
  <c r="M20" i="35"/>
  <c r="L219" i="35"/>
  <c r="M114" i="35"/>
  <c r="L41" i="35"/>
  <c r="N193" i="35"/>
  <c r="L226" i="35"/>
  <c r="M292" i="35"/>
  <c r="L53" i="35"/>
  <c r="L297" i="35"/>
  <c r="N315" i="35"/>
  <c r="M383" i="35"/>
  <c r="N365" i="35"/>
  <c r="M440" i="36"/>
  <c r="N122" i="36"/>
  <c r="M51" i="36"/>
  <c r="N158" i="36"/>
  <c r="M174" i="36"/>
  <c r="N119" i="36"/>
  <c r="M37" i="36"/>
  <c r="M62" i="35"/>
  <c r="N69" i="35"/>
  <c r="M105" i="35"/>
  <c r="M11" i="35"/>
  <c r="L7" i="35"/>
  <c r="M133" i="35"/>
  <c r="L315" i="35"/>
  <c r="N333" i="35"/>
  <c r="L126" i="35"/>
  <c r="N348" i="35"/>
  <c r="L366" i="35"/>
  <c r="N57" i="35"/>
  <c r="N210" i="35"/>
  <c r="N157" i="35"/>
  <c r="M52" i="35"/>
  <c r="M153" i="35"/>
  <c r="M146" i="35"/>
  <c r="N60" i="35"/>
  <c r="N209" i="35"/>
  <c r="L234" i="35"/>
  <c r="M300" i="35"/>
  <c r="L101" i="35"/>
  <c r="L305" i="35"/>
  <c r="N323" i="35"/>
  <c r="M399" i="35"/>
  <c r="M141" i="35"/>
  <c r="N185" i="35"/>
  <c r="N270" i="35"/>
  <c r="N224" i="35"/>
  <c r="N84" i="35"/>
  <c r="N267" i="35"/>
  <c r="M170" i="35"/>
  <c r="M467" i="35"/>
  <c r="L328" i="35"/>
  <c r="M485" i="35"/>
  <c r="L696" i="35"/>
  <c r="L952" i="35"/>
  <c r="L384" i="35"/>
  <c r="M535" i="35"/>
  <c r="N721" i="35"/>
  <c r="N225" i="35"/>
  <c r="M409" i="35"/>
  <c r="L658" i="35"/>
  <c r="M249" i="35"/>
  <c r="N401" i="36"/>
  <c r="L34" i="35"/>
  <c r="N268" i="35"/>
  <c r="N302" i="35"/>
  <c r="N232" i="35"/>
  <c r="M156" i="35"/>
  <c r="N275" i="35"/>
  <c r="M215" i="35"/>
  <c r="M483" i="35"/>
  <c r="L348" i="35"/>
  <c r="M501" i="35"/>
  <c r="L704" i="35"/>
  <c r="L960" i="35"/>
  <c r="N397" i="35"/>
  <c r="M551" i="35"/>
  <c r="N729" i="35"/>
  <c r="L248" i="35"/>
  <c r="M425" i="35"/>
  <c r="L666" i="35"/>
  <c r="M262" i="35"/>
  <c r="M619" i="35"/>
  <c r="N763" i="35"/>
  <c r="L360" i="35"/>
  <c r="M509" i="35"/>
  <c r="L708" i="35"/>
  <c r="M176" i="35"/>
  <c r="M190" i="36"/>
  <c r="L69" i="35"/>
  <c r="M214" i="35"/>
  <c r="N47" i="35"/>
  <c r="L370" i="35"/>
  <c r="L281" i="35"/>
  <c r="M365" i="35"/>
  <c r="M370" i="35"/>
  <c r="L239" i="35"/>
  <c r="M387" i="35"/>
  <c r="L565" i="35"/>
  <c r="L840" i="35"/>
  <c r="N334" i="35"/>
  <c r="M442" i="35"/>
  <c r="L598" i="35"/>
  <c r="L137" i="35"/>
  <c r="M323" i="35"/>
  <c r="L514" i="35"/>
  <c r="L65" i="35"/>
  <c r="M221" i="35"/>
  <c r="N643" i="35"/>
  <c r="L255" i="35"/>
  <c r="M395" i="35"/>
  <c r="L570" i="35"/>
  <c r="L844" i="35"/>
  <c r="N290" i="35"/>
  <c r="M416" i="35"/>
  <c r="L582" i="35"/>
  <c r="N853" i="35"/>
  <c r="L886" i="35"/>
  <c r="N664" i="35"/>
  <c r="N920" i="35"/>
  <c r="M400" i="35"/>
  <c r="L473" i="35"/>
  <c r="L769" i="35"/>
  <c r="N437" i="35"/>
  <c r="M418" i="35"/>
  <c r="L474" i="35"/>
  <c r="N770" i="35"/>
  <c r="N438" i="35"/>
  <c r="L794" i="35"/>
  <c r="L611" i="35"/>
  <c r="M200" i="36"/>
  <c r="M107" i="35"/>
  <c r="N76" i="35"/>
  <c r="M143" i="35"/>
  <c r="L212" i="35"/>
  <c r="N198" i="35"/>
  <c r="M245" i="35"/>
  <c r="M267" i="35"/>
  <c r="M37" i="35"/>
  <c r="M295" i="35"/>
  <c r="L490" i="35"/>
  <c r="L784" i="35"/>
  <c r="L88" i="35"/>
  <c r="M335" i="35"/>
  <c r="N524" i="35"/>
  <c r="N809" i="35"/>
  <c r="M234" i="35"/>
  <c r="M585" i="35"/>
  <c r="N250" i="35"/>
  <c r="M392" i="35"/>
  <c r="L569" i="35"/>
  <c r="N35" i="35"/>
  <c r="M302" i="35"/>
  <c r="N496" i="35"/>
  <c r="L788" i="35"/>
  <c r="N102" i="35"/>
  <c r="M315" i="35"/>
  <c r="N508" i="35"/>
  <c r="N797" i="35"/>
  <c r="L766" i="35"/>
  <c r="L596" i="35"/>
  <c r="N864" i="35"/>
  <c r="M570" i="35"/>
  <c r="N957" i="35"/>
  <c r="L713" i="35"/>
  <c r="L381" i="35"/>
  <c r="M729" i="35"/>
  <c r="L958" i="35"/>
  <c r="N714" i="35"/>
  <c r="N382" i="35"/>
  <c r="L617" i="35"/>
  <c r="L536" i="35"/>
  <c r="L819" i="35"/>
  <c r="M454" i="35"/>
  <c r="L80" i="36"/>
  <c r="N208" i="35"/>
  <c r="N303" i="35"/>
  <c r="N82" i="35"/>
  <c r="L410" i="35"/>
  <c r="L313" i="35"/>
  <c r="M415" i="35"/>
  <c r="M403" i="35"/>
  <c r="L303" i="35"/>
  <c r="M422" i="35"/>
  <c r="L586" i="35"/>
  <c r="L856" i="35"/>
  <c r="L375" i="35"/>
  <c r="M480" i="35"/>
  <c r="N620" i="35"/>
  <c r="L183" i="35"/>
  <c r="M350" i="35"/>
  <c r="N536" i="35"/>
  <c r="L228" i="35"/>
  <c r="M410" i="35"/>
  <c r="N659" i="35"/>
  <c r="L319" i="35"/>
  <c r="M432" i="35"/>
  <c r="N592" i="35"/>
  <c r="L860" i="35"/>
  <c r="L343" i="35"/>
  <c r="M452" i="35"/>
  <c r="N604" i="35"/>
  <c r="N869" i="35"/>
  <c r="N911" i="35"/>
  <c r="N680" i="35"/>
  <c r="N936" i="35"/>
  <c r="N6" i="36"/>
  <c r="L125" i="35"/>
  <c r="N173" i="35"/>
  <c r="L197" i="35"/>
  <c r="N33" i="35"/>
  <c r="N199" i="35"/>
  <c r="N266" i="35"/>
  <c r="M419" i="35"/>
  <c r="L264" i="35"/>
  <c r="L176" i="36"/>
  <c r="M134" i="35"/>
  <c r="N194" i="35"/>
  <c r="L164" i="35"/>
  <c r="L282" i="35"/>
  <c r="L210" i="35"/>
  <c r="N125" i="35"/>
  <c r="N22" i="35"/>
  <c r="N223" i="35"/>
  <c r="M152" i="35"/>
  <c r="N113" i="35"/>
  <c r="M242" i="35"/>
  <c r="M72" i="36"/>
  <c r="L77" i="35"/>
  <c r="L36" i="35"/>
  <c r="N169" i="35"/>
  <c r="L277" i="35"/>
  <c r="N129" i="35"/>
  <c r="N17" i="35"/>
  <c r="L254" i="36"/>
  <c r="M194" i="36"/>
  <c r="M184" i="36"/>
  <c r="L112" i="36"/>
  <c r="N121" i="36"/>
  <c r="L193" i="36"/>
  <c r="N204" i="36"/>
  <c r="M138" i="35"/>
  <c r="M158" i="35"/>
  <c r="N61" i="35"/>
  <c r="L14" i="35"/>
  <c r="N148" i="35"/>
  <c r="N149" i="35"/>
  <c r="L371" i="35"/>
  <c r="N7" i="35"/>
  <c r="L185" i="35"/>
  <c r="M195" i="35"/>
  <c r="M232" i="35"/>
  <c r="N92" i="35"/>
  <c r="L229" i="35"/>
  <c r="N247" i="35"/>
  <c r="M144" i="35"/>
  <c r="N246" i="35"/>
  <c r="L93" i="35"/>
  <c r="L133" i="35"/>
  <c r="N272" i="35"/>
  <c r="L290" i="35"/>
  <c r="M356" i="35"/>
  <c r="N139" i="35"/>
  <c r="L361" i="35"/>
  <c r="N379" i="35"/>
  <c r="M201" i="35"/>
  <c r="M281" i="35"/>
  <c r="L222" i="36"/>
  <c r="M162" i="36"/>
  <c r="M168" i="36"/>
  <c r="L104" i="36"/>
  <c r="M110" i="36"/>
  <c r="L185" i="36"/>
  <c r="N191" i="36"/>
  <c r="L47" i="35"/>
  <c r="L23" i="35"/>
  <c r="M8" i="35"/>
  <c r="L22" i="35"/>
  <c r="M7" i="35"/>
  <c r="N159" i="35"/>
  <c r="L379" i="35"/>
  <c r="N23" i="35"/>
  <c r="L193" i="35"/>
  <c r="M211" i="35"/>
  <c r="M240" i="35"/>
  <c r="M108" i="35"/>
  <c r="L237" i="35"/>
  <c r="N255" i="35"/>
  <c r="L27" i="35"/>
  <c r="N254" i="35"/>
  <c r="M121" i="35"/>
  <c r="N146" i="35"/>
  <c r="N280" i="35"/>
  <c r="L298" i="35"/>
  <c r="M364" i="35"/>
  <c r="N147" i="35"/>
  <c r="L369" i="35"/>
  <c r="N387" i="35"/>
  <c r="L34" i="36"/>
  <c r="M104" i="35"/>
  <c r="M288" i="35"/>
  <c r="L31" i="35"/>
  <c r="M171" i="35"/>
  <c r="L156" i="35"/>
  <c r="N395" i="35"/>
  <c r="N393" i="35"/>
  <c r="M595" i="35"/>
  <c r="M257" i="35"/>
  <c r="M613" i="35"/>
  <c r="L760" i="35"/>
  <c r="M69" i="35"/>
  <c r="M297" i="35"/>
  <c r="N492" i="35"/>
  <c r="N785" i="35"/>
  <c r="N385" i="35"/>
  <c r="M537" i="35"/>
  <c r="L191" i="35"/>
  <c r="M351" i="35"/>
  <c r="L173" i="36"/>
  <c r="N104" i="35"/>
  <c r="M352" i="35"/>
  <c r="N114" i="35"/>
  <c r="M219" i="35"/>
  <c r="N166" i="35"/>
  <c r="N403" i="35"/>
  <c r="N407" i="35"/>
  <c r="M611" i="35"/>
  <c r="M270" i="35"/>
  <c r="M629" i="35"/>
  <c r="L768" i="35"/>
  <c r="M100" i="35"/>
  <c r="M310" i="35"/>
  <c r="L502" i="35"/>
  <c r="N793" i="35"/>
  <c r="N399" i="35"/>
  <c r="M553" i="35"/>
  <c r="L223" i="35"/>
  <c r="M363" i="35"/>
  <c r="N548" i="35"/>
  <c r="N827" i="35"/>
  <c r="M275" i="35"/>
  <c r="M637" i="35"/>
  <c r="L772" i="35"/>
  <c r="L472" i="35"/>
  <c r="M53" i="36"/>
  <c r="N317" i="35"/>
  <c r="L144" i="35"/>
  <c r="L130" i="35"/>
  <c r="M348" i="35"/>
  <c r="M206" i="35"/>
  <c r="M160" i="35"/>
  <c r="M205" i="35"/>
  <c r="L176" i="35"/>
  <c r="M389" i="35"/>
  <c r="L648" i="35"/>
  <c r="L904" i="35"/>
  <c r="N265" i="35"/>
  <c r="M439" i="35"/>
  <c r="N673" i="35"/>
  <c r="L335" i="35"/>
  <c r="M444" i="35"/>
  <c r="N600" i="35"/>
  <c r="L356" i="35"/>
  <c r="M507" i="35"/>
  <c r="N707" i="35"/>
  <c r="N195" i="35"/>
  <c r="M397" i="35"/>
  <c r="L652" i="35"/>
  <c r="L908" i="35"/>
  <c r="N233" i="35"/>
  <c r="M414" i="35"/>
  <c r="N661" i="35"/>
  <c r="N917" i="35"/>
  <c r="L421" i="35"/>
  <c r="N728" i="35"/>
  <c r="N396" i="35"/>
  <c r="N679" i="35"/>
  <c r="L555" i="35"/>
  <c r="L833" i="35"/>
  <c r="M548" i="35"/>
  <c r="L686" i="35"/>
  <c r="L556" i="35"/>
  <c r="N834" i="35"/>
  <c r="N549" i="35"/>
  <c r="N915" i="35"/>
  <c r="L683" i="35"/>
  <c r="M126" i="36"/>
  <c r="N141" i="35"/>
  <c r="N239" i="35"/>
  <c r="M92" i="35"/>
  <c r="L378" i="35"/>
  <c r="L289" i="35"/>
  <c r="M373" i="35"/>
  <c r="M384" i="35"/>
  <c r="L271" i="35"/>
  <c r="M404" i="35"/>
  <c r="N576" i="35"/>
  <c r="L848" i="35"/>
  <c r="N354" i="35"/>
  <c r="M460" i="35"/>
  <c r="L609" i="35"/>
  <c r="N115" i="35"/>
  <c r="M337" i="35"/>
  <c r="L525" i="35"/>
  <c r="L192" i="35"/>
  <c r="M394" i="35"/>
  <c r="N651" i="35"/>
  <c r="L287" i="35"/>
  <c r="M412" i="35"/>
  <c r="L581" i="35"/>
  <c r="L852" i="35"/>
  <c r="N322" i="35"/>
  <c r="M434" i="35"/>
  <c r="L593" i="35"/>
  <c r="N861" i="35"/>
  <c r="L898" i="35"/>
  <c r="N672" i="35"/>
  <c r="N928" i="35"/>
  <c r="M401" i="35"/>
  <c r="L481" i="35"/>
  <c r="L777" i="35"/>
  <c r="N445" i="35"/>
  <c r="M417" i="35"/>
  <c r="L482" i="35"/>
  <c r="N778" i="35"/>
  <c r="N446" i="35"/>
  <c r="N815" i="35"/>
  <c r="N622" i="35"/>
  <c r="L883" i="35"/>
  <c r="L690" i="35"/>
  <c r="L89" i="36"/>
  <c r="L9" i="35"/>
  <c r="L211" i="35"/>
  <c r="L173" i="35"/>
  <c r="M33" i="35"/>
  <c r="N183" i="35"/>
  <c r="N181" i="35"/>
  <c r="M402" i="35"/>
  <c r="N241" i="35"/>
  <c r="M421" i="35"/>
  <c r="L664" i="35"/>
  <c r="L920" i="35"/>
  <c r="L308" i="35"/>
  <c r="M471" i="35"/>
  <c r="N689" i="35"/>
  <c r="N378" i="35"/>
  <c r="M482" i="35"/>
  <c r="L621" i="35"/>
  <c r="L388" i="35"/>
  <c r="M539" i="35"/>
  <c r="N723" i="35"/>
  <c r="L252" i="35"/>
  <c r="M429" i="35"/>
  <c r="L668" i="35"/>
  <c r="L924" i="35"/>
  <c r="L276" i="35"/>
  <c r="M447" i="35"/>
  <c r="N677" i="35"/>
  <c r="L159" i="35"/>
  <c r="L442" i="35"/>
  <c r="N744" i="35"/>
  <c r="L267" i="36"/>
  <c r="N66" i="35"/>
  <c r="L286" i="35"/>
  <c r="M54" i="35"/>
  <c r="N328" i="35"/>
  <c r="M149" i="35"/>
  <c r="N339" i="35"/>
  <c r="L324" i="35"/>
  <c r="M547" i="35"/>
  <c r="L408" i="35"/>
  <c r="L16" i="36"/>
  <c r="L299" i="35"/>
  <c r="N59" i="35"/>
  <c r="L117" i="35"/>
  <c r="M252" i="35"/>
  <c r="L345" i="35"/>
  <c r="L347" i="35"/>
  <c r="L398" i="35"/>
  <c r="N78" i="35"/>
  <c r="N248" i="35"/>
  <c r="L337" i="35"/>
  <c r="M211" i="36"/>
  <c r="N85" i="36"/>
  <c r="N136" i="35"/>
  <c r="N200" i="35"/>
  <c r="L204" i="35"/>
  <c r="N295" i="35"/>
  <c r="M147" i="35"/>
  <c r="L147" i="35"/>
  <c r="L459" i="36"/>
  <c r="L18" i="36"/>
  <c r="N76" i="36"/>
  <c r="M56" i="36"/>
  <c r="N77" i="36"/>
  <c r="L150" i="36"/>
  <c r="N70" i="36"/>
  <c r="N50" i="35"/>
  <c r="N10" i="35"/>
  <c r="L33" i="35"/>
  <c r="M26" i="35"/>
  <c r="L68" i="35"/>
  <c r="N216" i="35"/>
  <c r="N171" i="35"/>
  <c r="N28" i="35"/>
  <c r="N201" i="35"/>
  <c r="L230" i="35"/>
  <c r="M296" i="35"/>
  <c r="L98" i="35"/>
  <c r="L293" i="35"/>
  <c r="N311" i="35"/>
  <c r="M119" i="35"/>
  <c r="N310" i="35"/>
  <c r="N145" i="35"/>
  <c r="N111" i="35"/>
  <c r="N336" i="35"/>
  <c r="L354" i="35"/>
  <c r="N49" i="35"/>
  <c r="N206" i="35"/>
  <c r="L99" i="35"/>
  <c r="M253" i="35"/>
  <c r="N234" i="35"/>
  <c r="L458" i="36"/>
  <c r="L423" i="36"/>
  <c r="L10" i="36"/>
  <c r="N68" i="36"/>
  <c r="M44" i="36"/>
  <c r="L72" i="36"/>
  <c r="L142" i="36"/>
  <c r="N26" i="36"/>
  <c r="M19" i="35"/>
  <c r="L82" i="35"/>
  <c r="N20" i="35"/>
  <c r="M42" i="35"/>
  <c r="M38" i="35"/>
  <c r="L75" i="35"/>
  <c r="N187" i="35"/>
  <c r="N74" i="35"/>
  <c r="N217" i="35"/>
  <c r="L238" i="35"/>
  <c r="M304" i="35"/>
  <c r="L81" i="35"/>
  <c r="L301" i="35"/>
  <c r="N319" i="35"/>
  <c r="M139" i="35"/>
  <c r="N318" i="35"/>
  <c r="L153" i="35"/>
  <c r="N121" i="35"/>
  <c r="N344" i="35"/>
  <c r="L362" i="35"/>
  <c r="N65" i="35"/>
  <c r="N214" i="35"/>
  <c r="N167" i="35"/>
  <c r="M261" i="35"/>
  <c r="M60" i="36"/>
  <c r="L52" i="35"/>
  <c r="L285" i="35"/>
  <c r="M61" i="35"/>
  <c r="L314" i="35"/>
  <c r="L249" i="35"/>
  <c r="M333" i="35"/>
  <c r="M345" i="35"/>
  <c r="N212" i="35"/>
  <c r="M359" i="35"/>
  <c r="N544" i="35"/>
  <c r="L824" i="35"/>
  <c r="N274" i="35"/>
  <c r="M407" i="35"/>
  <c r="L577" i="35"/>
  <c r="M101" i="35"/>
  <c r="M298" i="35"/>
  <c r="L493" i="35"/>
  <c r="L79" i="35"/>
  <c r="L103" i="35"/>
  <c r="N86" i="36"/>
  <c r="N103" i="35"/>
  <c r="L349" i="35"/>
  <c r="N31" i="35"/>
  <c r="L346" i="35"/>
  <c r="L257" i="35"/>
  <c r="M341" i="35"/>
  <c r="M358" i="35"/>
  <c r="L190" i="35"/>
  <c r="M371" i="35"/>
  <c r="L554" i="35"/>
  <c r="L832" i="35"/>
  <c r="N306" i="35"/>
  <c r="M424" i="35"/>
  <c r="N588" i="35"/>
  <c r="N12" i="35"/>
  <c r="M311" i="35"/>
  <c r="N504" i="35"/>
  <c r="M191" i="35"/>
  <c r="M185" i="35"/>
  <c r="L633" i="35"/>
  <c r="L222" i="35"/>
  <c r="M378" i="35"/>
  <c r="N560" i="35"/>
  <c r="L836" i="35"/>
  <c r="L321" i="36"/>
  <c r="L21" i="35"/>
  <c r="N332" i="35"/>
  <c r="M23" i="35"/>
  <c r="N264" i="35"/>
  <c r="L51" i="35"/>
  <c r="N299" i="35"/>
  <c r="N211" i="35"/>
  <c r="M499" i="35"/>
  <c r="L368" i="35"/>
  <c r="M517" i="35"/>
  <c r="L712" i="35"/>
  <c r="M172" i="35"/>
  <c r="N409" i="35"/>
  <c r="M567" i="35"/>
  <c r="N737" i="35"/>
  <c r="L268" i="35"/>
  <c r="M441" i="35"/>
  <c r="L674" i="35"/>
  <c r="M274" i="35"/>
  <c r="M635" i="35"/>
  <c r="N771" i="35"/>
  <c r="L376" i="35"/>
  <c r="M525" i="35"/>
  <c r="L716" i="35"/>
  <c r="M228" i="35"/>
  <c r="N391" i="35"/>
  <c r="M543" i="35"/>
  <c r="N725" i="35"/>
  <c r="M641" i="35"/>
  <c r="L500" i="35"/>
  <c r="N792" i="35"/>
  <c r="N460" i="35"/>
  <c r="N849" i="35"/>
  <c r="L640" i="35"/>
  <c r="L897" i="35"/>
  <c r="M657" i="35"/>
  <c r="L850" i="35"/>
  <c r="N642" i="35"/>
  <c r="N898" i="35"/>
  <c r="N257" i="35"/>
  <c r="L446" i="35"/>
  <c r="L747" i="35"/>
  <c r="N208" i="36"/>
  <c r="M77" i="35"/>
  <c r="L171" i="35"/>
  <c r="L138" i="35"/>
  <c r="M372" i="35"/>
  <c r="M222" i="35"/>
  <c r="L207" i="35"/>
  <c r="M386" i="35"/>
  <c r="L216" i="35"/>
  <c r="M405" i="35"/>
  <c r="L656" i="35"/>
  <c r="L912" i="35"/>
  <c r="L288" i="35"/>
  <c r="M455" i="35"/>
  <c r="N681" i="35"/>
  <c r="N358" i="35"/>
  <c r="M464" i="35"/>
  <c r="L610" i="35"/>
  <c r="N373" i="35"/>
  <c r="M523" i="35"/>
  <c r="N715" i="35"/>
  <c r="L232" i="35"/>
  <c r="M413" i="35"/>
  <c r="L660" i="35"/>
  <c r="L916" i="35"/>
  <c r="L256" i="35"/>
  <c r="M431" i="35"/>
  <c r="N669" i="35"/>
  <c r="L231" i="35"/>
  <c r="L431" i="35"/>
  <c r="N736" i="35"/>
  <c r="N404" i="35"/>
  <c r="N703" i="35"/>
  <c r="N566" i="35"/>
  <c r="L841" i="35"/>
  <c r="M580" i="35"/>
  <c r="L706" i="35"/>
  <c r="L567" i="35"/>
  <c r="N842" i="35"/>
  <c r="N581" i="35"/>
  <c r="N927" i="35"/>
  <c r="L691" i="35"/>
  <c r="L947" i="35"/>
  <c r="M147" i="36"/>
  <c r="N144" i="35"/>
  <c r="L220" i="35"/>
  <c r="L44" i="35"/>
  <c r="N296" i="35"/>
  <c r="M127" i="35"/>
  <c r="N331" i="35"/>
  <c r="L260" i="35"/>
  <c r="M531" i="35"/>
  <c r="L396" i="35"/>
  <c r="M549" i="35"/>
  <c r="L728" i="35"/>
  <c r="L428" i="35"/>
  <c r="M246" i="35"/>
  <c r="M599" i="35"/>
  <c r="N753" i="35"/>
  <c r="L312" i="35"/>
  <c r="M473" i="35"/>
  <c r="N19" i="35"/>
  <c r="M299" i="35"/>
  <c r="L494" i="35"/>
  <c r="N787" i="35"/>
  <c r="N401" i="35"/>
  <c r="M557" i="35"/>
  <c r="L732" i="35"/>
  <c r="L432" i="35"/>
  <c r="L416" i="35"/>
  <c r="M575" i="35"/>
  <c r="N741" i="35"/>
  <c r="L562" i="35"/>
  <c r="N522" i="35"/>
  <c r="N808" i="35"/>
  <c r="N20" i="36"/>
  <c r="N24" i="35"/>
  <c r="N127" i="35"/>
  <c r="N137" i="35"/>
  <c r="L250" i="35"/>
  <c r="N164" i="35"/>
  <c r="M277" i="35"/>
  <c r="M306" i="35"/>
  <c r="L59" i="35"/>
  <c r="M321" i="35"/>
  <c r="L64" i="35"/>
  <c r="L104" i="35"/>
  <c r="N238" i="35"/>
  <c r="L205" i="35"/>
  <c r="M32" i="35"/>
  <c r="N235" i="35"/>
  <c r="N298" i="35"/>
  <c r="M435" i="35"/>
  <c r="L284" i="35"/>
  <c r="M453" i="35"/>
  <c r="L680" i="35"/>
  <c r="L936" i="35"/>
  <c r="L352" i="35"/>
  <c r="M503" i="35"/>
  <c r="N705" i="35"/>
  <c r="N38" i="35"/>
  <c r="M217" i="35"/>
  <c r="L642" i="35"/>
  <c r="N413" i="35"/>
  <c r="M571" i="35"/>
  <c r="N739" i="35"/>
  <c r="L296" i="35"/>
  <c r="M461" i="35"/>
  <c r="L684" i="35"/>
  <c r="L940" i="35"/>
  <c r="L320" i="35"/>
  <c r="M479" i="35"/>
  <c r="N693" i="35"/>
  <c r="M279" i="35"/>
  <c r="L462" i="35"/>
  <c r="N760" i="35"/>
  <c r="N428" i="35"/>
  <c r="N767" i="35"/>
  <c r="N598" i="35"/>
  <c r="L865" i="35"/>
  <c r="N571" i="35"/>
  <c r="L770" i="35"/>
  <c r="L599" i="35"/>
  <c r="N866" i="35"/>
  <c r="M578" i="35"/>
  <c r="N959" i="35"/>
  <c r="L715" i="35"/>
  <c r="L383" i="35"/>
  <c r="N891" i="35"/>
  <c r="N228" i="36"/>
  <c r="N53" i="35"/>
  <c r="L414" i="35"/>
  <c r="N95" i="35"/>
  <c r="N360" i="35"/>
  <c r="N131" i="35"/>
  <c r="N371" i="35"/>
  <c r="N381" i="35"/>
  <c r="M579" i="35"/>
  <c r="M243" i="35"/>
  <c r="M597" i="35"/>
  <c r="L752" i="35"/>
  <c r="L452" i="35"/>
  <c r="M283" i="35"/>
  <c r="M196" i="35"/>
  <c r="N777" i="35"/>
  <c r="L372" i="35"/>
  <c r="M521" i="35"/>
  <c r="L124" i="35"/>
  <c r="M338" i="35"/>
  <c r="L526" i="35"/>
  <c r="N811" i="35"/>
  <c r="M250" i="35"/>
  <c r="M605" i="35"/>
  <c r="L756" i="35"/>
  <c r="L456" i="35"/>
  <c r="M265" i="35"/>
  <c r="M623" i="35"/>
  <c r="N765" i="35"/>
  <c r="L678" i="35"/>
  <c r="N554" i="35"/>
  <c r="N832" i="35"/>
  <c r="N541" i="35"/>
  <c r="N913" i="35"/>
  <c r="L681" i="35"/>
  <c r="L937" i="35"/>
  <c r="M697" i="35"/>
  <c r="L914" i="35"/>
  <c r="N682" i="35"/>
  <c r="N938" i="35"/>
  <c r="M561" i="35"/>
  <c r="N494" i="35"/>
  <c r="M440" i="35"/>
  <c r="L546" i="35"/>
  <c r="M189" i="35"/>
  <c r="M290" i="35"/>
  <c r="M385" i="35"/>
  <c r="N944" i="35"/>
  <c r="N502" i="35"/>
  <c r="N461" i="35"/>
  <c r="L503" i="35"/>
  <c r="N462" i="35"/>
  <c r="L643" i="35"/>
  <c r="N439" i="35"/>
  <c r="L484" i="35"/>
  <c r="N796" i="35"/>
  <c r="N464" i="35"/>
  <c r="L930" i="35"/>
  <c r="L693" i="35"/>
  <c r="L949" i="35"/>
  <c r="M709" i="35"/>
  <c r="N931" i="35"/>
  <c r="L671" i="35"/>
  <c r="M787" i="35"/>
  <c r="M950" i="35"/>
  <c r="M704" i="35"/>
  <c r="M586" i="35"/>
  <c r="M606" i="35"/>
  <c r="M745" i="35"/>
  <c r="L743" i="35"/>
  <c r="M805" i="35"/>
  <c r="M802" i="35"/>
  <c r="M667" i="35"/>
  <c r="M632" i="35"/>
  <c r="L928" i="35"/>
  <c r="M555" i="35"/>
  <c r="L676" i="35"/>
  <c r="M527" i="35"/>
  <c r="N955" i="35"/>
  <c r="N573" i="35"/>
  <c r="L689" i="35"/>
  <c r="M705" i="35"/>
  <c r="N690" i="35"/>
  <c r="L489" i="35"/>
  <c r="L787" i="35"/>
  <c r="L626" i="35"/>
  <c r="N602" i="35"/>
  <c r="N868" i="35"/>
  <c r="M343" i="35"/>
  <c r="L468" i="35"/>
  <c r="L765" i="35"/>
  <c r="N433" i="35"/>
  <c r="M355" i="35"/>
  <c r="L469" i="35"/>
  <c r="L959" i="35"/>
  <c r="N489" i="35"/>
  <c r="M898" i="35"/>
  <c r="M497" i="35"/>
  <c r="M728" i="35"/>
  <c r="M895" i="35"/>
  <c r="N670" i="35"/>
  <c r="N443" i="35"/>
  <c r="N561" i="35"/>
  <c r="L332" i="35"/>
  <c r="N337" i="35"/>
  <c r="L200" i="35"/>
  <c r="N837" i="35"/>
  <c r="N816" i="35"/>
  <c r="N935" i="35"/>
  <c r="L953" i="35"/>
  <c r="N937" i="35"/>
  <c r="N954" i="35"/>
  <c r="N512" i="35"/>
  <c r="N314" i="35"/>
  <c r="M573" i="35"/>
  <c r="M396" i="35"/>
  <c r="L702" i="35"/>
  <c r="N412" i="35"/>
  <c r="L576" i="35"/>
  <c r="N507" i="35"/>
  <c r="N578" i="35"/>
  <c r="M514" i="35"/>
  <c r="L699" i="35"/>
  <c r="L87" i="35"/>
  <c r="L527" i="35"/>
  <c r="N820" i="35"/>
  <c r="N493" i="35"/>
  <c r="L962" i="35"/>
  <c r="L717" i="35"/>
  <c r="L385" i="35"/>
  <c r="M733" i="35"/>
  <c r="N963" i="35"/>
  <c r="L767" i="35"/>
  <c r="M811" i="35"/>
  <c r="N613" i="35"/>
  <c r="M826" i="35"/>
  <c r="M664" i="35"/>
  <c r="M628" i="35"/>
  <c r="N545" i="35"/>
  <c r="L839" i="35"/>
  <c r="M829" i="35"/>
  <c r="L630" i="35"/>
  <c r="N819" i="35"/>
  <c r="L464" i="35"/>
  <c r="N709" i="35"/>
  <c r="N688" i="35"/>
  <c r="L746" i="35"/>
  <c r="L857" i="35"/>
  <c r="L750" i="35"/>
  <c r="N858" i="35"/>
  <c r="N949" i="35"/>
  <c r="L899" i="35"/>
  <c r="N905" i="35"/>
  <c r="N700" i="35"/>
  <c r="N956" i="35"/>
  <c r="N735" i="35"/>
  <c r="N582" i="35"/>
  <c r="L853" i="35"/>
  <c r="N523" i="35"/>
  <c r="L738" i="35"/>
  <c r="L583" i="35"/>
  <c r="M674" i="35"/>
  <c r="N641" i="35"/>
  <c r="M849" i="35"/>
  <c r="N806" i="35"/>
  <c r="M820" i="35"/>
  <c r="M888" i="35"/>
  <c r="M885" i="35"/>
  <c r="M698" i="35"/>
  <c r="M938" i="35"/>
  <c r="N910" i="35"/>
  <c r="M846" i="35"/>
  <c r="M866" i="35"/>
  <c r="M489" i="35"/>
  <c r="M366" i="35"/>
  <c r="M239" i="35"/>
  <c r="N909" i="35"/>
  <c r="N904" i="35"/>
  <c r="L463" i="35"/>
  <c r="N429" i="35"/>
  <c r="L465" i="35"/>
  <c r="N430" i="35"/>
  <c r="L600" i="35"/>
  <c r="L415" i="35"/>
  <c r="L467" i="35"/>
  <c r="N780" i="35"/>
  <c r="N448" i="35"/>
  <c r="L906" i="35"/>
  <c r="L677" i="35"/>
  <c r="L933" i="35"/>
  <c r="M693" i="35"/>
  <c r="N907" i="35"/>
  <c r="L563" i="35"/>
  <c r="M771" i="35"/>
  <c r="M934" i="35"/>
  <c r="M540" i="35"/>
  <c r="N557" i="35"/>
  <c r="M542" i="35"/>
  <c r="M626" i="35"/>
  <c r="L679" i="35"/>
  <c r="M617" i="35"/>
  <c r="M450" i="35"/>
  <c r="M278" i="35"/>
  <c r="L364" i="35"/>
  <c r="N912" i="35"/>
  <c r="L491" i="35"/>
  <c r="N453" i="35"/>
  <c r="L492" i="35"/>
  <c r="N454" i="35"/>
  <c r="L632" i="35"/>
  <c r="N431" i="35"/>
  <c r="L476" i="35"/>
  <c r="N788" i="35"/>
  <c r="N456" i="35"/>
  <c r="N919" i="35"/>
  <c r="L685" i="35"/>
  <c r="L941" i="35"/>
  <c r="M701" i="35"/>
  <c r="N921" i="35"/>
  <c r="N638" i="35"/>
  <c r="M779" i="35"/>
  <c r="M942" i="35"/>
  <c r="M651" i="35"/>
  <c r="M522" i="35"/>
  <c r="M574" i="35"/>
  <c r="M703" i="35"/>
  <c r="L517" i="35"/>
  <c r="N590" i="35"/>
  <c r="N440" i="35"/>
  <c r="M685" i="35"/>
  <c r="M926" i="35"/>
  <c r="N533" i="35"/>
  <c r="N575" i="35"/>
  <c r="N418" i="35"/>
  <c r="M865" i="35"/>
  <c r="N943" i="35"/>
  <c r="L387" i="35"/>
  <c r="N505" i="35"/>
  <c r="N886" i="35"/>
  <c r="M840" i="35"/>
  <c r="L663" i="35"/>
  <c r="L695" i="35"/>
  <c r="L783" i="35"/>
  <c r="L727" i="35"/>
  <c r="N633" i="35"/>
  <c r="N434" i="35"/>
  <c r="L753" i="35"/>
  <c r="L516" i="35"/>
  <c r="L709" i="35"/>
  <c r="L735" i="35"/>
  <c r="M654" i="35"/>
  <c r="M594" i="35"/>
  <c r="M893" i="35"/>
  <c r="M798" i="35"/>
  <c r="M954" i="35"/>
  <c r="N783" i="35"/>
  <c r="M743" i="35"/>
  <c r="M957" i="35"/>
  <c r="M712" i="35"/>
  <c r="M883" i="35"/>
  <c r="M518" i="35"/>
  <c r="M841" i="35"/>
  <c r="M853" i="35"/>
  <c r="N451" i="35"/>
  <c r="N712" i="35"/>
  <c r="M449" i="35"/>
  <c r="L427" i="35"/>
  <c r="L429" i="35"/>
  <c r="M598" i="35"/>
  <c r="L711" i="35"/>
  <c r="N637" i="35"/>
  <c r="M720" i="35"/>
  <c r="L552" i="35"/>
  <c r="M181" i="35"/>
  <c r="N422" i="35"/>
  <c r="N876" i="35"/>
  <c r="N441" i="35"/>
  <c r="N521" i="35"/>
  <c r="M903" i="35"/>
  <c r="M821" i="35"/>
  <c r="N814" i="35"/>
  <c r="M550" i="35"/>
  <c r="N495" i="35"/>
  <c r="L815" i="35"/>
  <c r="M823" i="35"/>
  <c r="N726" i="35"/>
  <c r="M800" i="35"/>
  <c r="L963" i="35"/>
  <c r="M850" i="35"/>
  <c r="L392" i="35"/>
  <c r="L560" i="35"/>
  <c r="M683" i="35"/>
  <c r="M752" i="35"/>
  <c r="N444" i="35"/>
  <c r="N775" i="35"/>
  <c r="L507" i="35"/>
  <c r="L508" i="35"/>
  <c r="L488" i="35"/>
  <c r="L903" i="35"/>
  <c r="N458" i="35"/>
  <c r="M742" i="35"/>
  <c r="N617" i="35"/>
  <c r="M640" i="35"/>
  <c r="M690" i="35"/>
  <c r="M908" i="35"/>
  <c r="M659" i="35"/>
  <c r="M620" i="35"/>
  <c r="N894" i="35"/>
  <c r="L866" i="35"/>
  <c r="N742" i="35"/>
  <c r="M486" i="35"/>
  <c r="L86" i="35"/>
  <c r="L425" i="35"/>
  <c r="M168" i="35"/>
  <c r="N555" i="35"/>
  <c r="M862" i="35"/>
  <c r="M912" i="35"/>
  <c r="N497" i="35"/>
  <c r="N942" i="35"/>
  <c r="M616" i="35"/>
  <c r="M932" i="35"/>
  <c r="L911" i="35"/>
  <c r="M847" i="35"/>
  <c r="N822" i="35"/>
  <c r="M824" i="35"/>
  <c r="N933" i="35"/>
  <c r="M877" i="35"/>
  <c r="M857" i="35"/>
  <c r="M891" i="35"/>
  <c r="M588" i="35"/>
  <c r="N559" i="35"/>
  <c r="L455" i="35"/>
  <c r="N748" i="35"/>
  <c r="L901" i="35"/>
  <c r="M738" i="35"/>
  <c r="M528" i="35"/>
  <c r="M757" i="35"/>
  <c r="L595" i="35"/>
  <c r="M504" i="35"/>
  <c r="M735" i="35"/>
  <c r="L687" i="35"/>
  <c r="M791" i="35"/>
  <c r="L531" i="35"/>
  <c r="M768" i="35"/>
  <c r="M931" i="35"/>
  <c r="L910" i="35"/>
  <c r="M793" i="35"/>
  <c r="M901" i="35"/>
  <c r="N363" i="35"/>
  <c r="N345" i="35"/>
  <c r="M563" i="35"/>
  <c r="M231" i="35"/>
  <c r="M581" i="35"/>
  <c r="L744" i="35"/>
  <c r="L444" i="35"/>
  <c r="M271" i="35"/>
  <c r="M631" i="35"/>
  <c r="N769" i="35"/>
  <c r="N353" i="35"/>
  <c r="M505" i="35"/>
  <c r="L149" i="35"/>
  <c r="M326" i="35"/>
  <c r="N516" i="35"/>
  <c r="N803" i="35"/>
  <c r="M238" i="35"/>
  <c r="M589" i="35"/>
  <c r="L748" i="35"/>
  <c r="L448" i="35"/>
  <c r="M251" i="35"/>
  <c r="M607" i="35"/>
  <c r="N757" i="35"/>
  <c r="L646" i="35"/>
  <c r="L543" i="35"/>
  <c r="N824" i="35"/>
  <c r="N509" i="35"/>
  <c r="N899" i="35"/>
  <c r="L673" i="35"/>
  <c r="L929" i="35"/>
  <c r="M689" i="35"/>
  <c r="L902" i="35"/>
  <c r="N674" i="35"/>
  <c r="N930" i="35"/>
  <c r="M433" i="35"/>
  <c r="L483" i="35"/>
  <c r="L779" i="35"/>
  <c r="L105" i="35"/>
  <c r="L426" i="35"/>
  <c r="L115" i="36"/>
  <c r="N140" i="35"/>
  <c r="L218" i="35"/>
  <c r="N172" i="35"/>
  <c r="L306" i="35"/>
  <c r="L225" i="35"/>
  <c r="M309" i="35"/>
  <c r="M331" i="35"/>
  <c r="L167" i="35"/>
  <c r="M346" i="35"/>
  <c r="L533" i="35"/>
  <c r="L816" i="35"/>
  <c r="N242" i="35"/>
  <c r="M388" i="35"/>
  <c r="L566" i="35"/>
  <c r="N841" i="35"/>
  <c r="M286" i="35"/>
  <c r="M212" i="35"/>
  <c r="L359" i="35"/>
  <c r="M466" i="35"/>
  <c r="N612" i="35"/>
  <c r="N196" i="35"/>
  <c r="M353" i="35"/>
  <c r="L538" i="35"/>
  <c r="L820" i="35"/>
  <c r="N165" i="35"/>
  <c r="M367" i="35"/>
  <c r="L550" i="35"/>
  <c r="N829" i="35"/>
  <c r="N847" i="35"/>
  <c r="L639" i="35"/>
  <c r="N896" i="35"/>
  <c r="L208" i="35"/>
  <c r="L443" i="35"/>
  <c r="L745" i="35"/>
  <c r="L413" i="35"/>
  <c r="L236" i="35"/>
  <c r="L445" i="35"/>
  <c r="N746" i="35"/>
  <c r="N414" i="35"/>
  <c r="L730" i="35"/>
  <c r="L579" i="35"/>
  <c r="L864" i="35"/>
  <c r="M427" i="35"/>
  <c r="L634" i="35"/>
  <c r="M511" i="35"/>
  <c r="N923" i="35"/>
  <c r="M484" i="35"/>
  <c r="L665" i="35"/>
  <c r="M681" i="35"/>
  <c r="N666" i="35"/>
  <c r="M436" i="35"/>
  <c r="L771" i="35"/>
  <c r="N584" i="35"/>
  <c r="L580" i="35"/>
  <c r="N860" i="35"/>
  <c r="M241" i="35"/>
  <c r="L459" i="35"/>
  <c r="L757" i="35"/>
  <c r="N425" i="35"/>
  <c r="M254" i="35"/>
  <c r="L460" i="35"/>
  <c r="L927" i="35"/>
  <c r="M851" i="35"/>
  <c r="M944" i="35"/>
  <c r="M941" i="35"/>
  <c r="M718" i="35"/>
  <c r="M887" i="35"/>
  <c r="N671" i="35"/>
  <c r="L411" i="35"/>
  <c r="N529" i="35"/>
  <c r="N897" i="35"/>
  <c r="M750" i="35"/>
  <c r="M913" i="35"/>
  <c r="M487" i="35"/>
  <c r="N731" i="35"/>
  <c r="L932" i="35"/>
  <c r="N645" i="35"/>
  <c r="N618" i="35"/>
  <c r="L606" i="35"/>
  <c r="L817" i="35"/>
  <c r="N616" i="35"/>
  <c r="N818" i="35"/>
  <c r="L890" i="35"/>
  <c r="L867" i="35"/>
  <c r="L854" i="35"/>
  <c r="N676" i="35"/>
  <c r="N932" i="35"/>
  <c r="N663" i="35"/>
  <c r="N550" i="35"/>
  <c r="L829" i="35"/>
  <c r="M532" i="35"/>
  <c r="L670" i="35"/>
  <c r="L551" i="35"/>
  <c r="M642" i="35"/>
  <c r="N631" i="35"/>
  <c r="M724" i="35"/>
  <c r="N710" i="35"/>
  <c r="M796" i="35"/>
  <c r="M959" i="35"/>
  <c r="M842" i="35"/>
  <c r="M666" i="35"/>
  <c r="M565" i="35"/>
  <c r="N70" i="35"/>
  <c r="M493" i="35"/>
  <c r="M379" i="35"/>
  <c r="L605" i="35"/>
  <c r="N388" i="35"/>
  <c r="L544" i="35"/>
  <c r="M516" i="35"/>
  <c r="N546" i="35"/>
  <c r="N517" i="35"/>
  <c r="L215" i="35"/>
  <c r="L505" i="35"/>
  <c r="L740" i="35"/>
  <c r="M639" i="35"/>
  <c r="L453" i="35"/>
  <c r="M602" i="35"/>
  <c r="L721" i="35"/>
  <c r="M737" i="35"/>
  <c r="N722" i="35"/>
  <c r="N655" i="35"/>
  <c r="L803" i="35"/>
  <c r="N711" i="35"/>
  <c r="L623" i="35"/>
  <c r="N884" i="35"/>
  <c r="M465" i="35"/>
  <c r="N486" i="35"/>
  <c r="L781" i="35"/>
  <c r="N449" i="35"/>
  <c r="M481" i="35"/>
  <c r="L487" i="35"/>
  <c r="N435" i="35"/>
  <c r="N553" i="35"/>
  <c r="M962" i="35"/>
  <c r="N871" i="35"/>
  <c r="M748" i="35"/>
  <c r="M911" i="35"/>
  <c r="N402" i="35"/>
  <c r="M492" i="35"/>
  <c r="N511" i="35"/>
  <c r="M362" i="35"/>
  <c r="M263" i="35"/>
  <c r="N361" i="35"/>
  <c r="N877" i="35"/>
  <c r="N848" i="35"/>
  <c r="L422" i="35"/>
  <c r="L397" i="35"/>
  <c r="L423" i="35"/>
  <c r="N398" i="35"/>
  <c r="N558" i="35"/>
  <c r="L399" i="35"/>
  <c r="L447" i="35"/>
  <c r="N764" i="35"/>
  <c r="N432" i="35"/>
  <c r="N881" i="35"/>
  <c r="L661" i="35"/>
  <c r="L917" i="35"/>
  <c r="M677" i="35"/>
  <c r="L882" i="35"/>
  <c r="L954" i="35"/>
  <c r="M755" i="35"/>
  <c r="M918" i="35"/>
  <c r="N798" i="35"/>
  <c r="N463" i="35"/>
  <c r="M592" i="35"/>
  <c r="L951" i="35"/>
  <c r="L584" i="35"/>
  <c r="M773" i="35"/>
  <c r="N702" i="35"/>
  <c r="N531" i="35"/>
  <c r="M582" i="35"/>
  <c r="L736" i="35"/>
  <c r="M313" i="35"/>
  <c r="L549" i="35"/>
  <c r="M398" i="35"/>
  <c r="N859" i="35"/>
  <c r="N452" i="35"/>
  <c r="N630" i="35"/>
  <c r="M649" i="35"/>
  <c r="L631" i="35"/>
  <c r="N326" i="35"/>
  <c r="L739" i="35"/>
  <c r="M577" i="35"/>
  <c r="L559" i="35"/>
  <c r="N844" i="35"/>
  <c r="L367" i="35"/>
  <c r="L438" i="35"/>
  <c r="L741" i="35"/>
  <c r="L409" i="35"/>
  <c r="M167" i="35"/>
  <c r="L439" i="35"/>
  <c r="L863" i="35"/>
  <c r="M835" i="35"/>
  <c r="M904" i="35"/>
  <c r="M861" i="35"/>
  <c r="M696" i="35"/>
  <c r="M871" i="35"/>
  <c r="M892" i="35"/>
  <c r="L800" i="35"/>
  <c r="M428" i="35"/>
  <c r="L602" i="35"/>
  <c r="M463" i="35"/>
  <c r="N873" i="35"/>
  <c r="N476" i="35"/>
  <c r="L657" i="35"/>
  <c r="M673" i="35"/>
  <c r="N658" i="35"/>
  <c r="M318" i="35"/>
  <c r="L763" i="35"/>
  <c r="L541" i="35"/>
  <c r="N570" i="35"/>
  <c r="N852" i="35"/>
  <c r="L300" i="35"/>
  <c r="L449" i="35"/>
  <c r="L749" i="35"/>
  <c r="N417" i="35"/>
  <c r="N321" i="35"/>
  <c r="L450" i="35"/>
  <c r="L895" i="35"/>
  <c r="M843" i="35"/>
  <c r="M928" i="35"/>
  <c r="M909" i="35"/>
  <c r="M707" i="35"/>
  <c r="M879" i="35"/>
  <c r="M940" i="35"/>
  <c r="N807" i="35"/>
  <c r="L407" i="35"/>
  <c r="L894" i="35"/>
  <c r="N895" i="35"/>
  <c r="N958" i="35"/>
  <c r="L419" i="35"/>
  <c r="M761" i="35"/>
  <c r="M688" i="35"/>
  <c r="M953" i="35"/>
  <c r="M786" i="35"/>
  <c r="M647" i="35"/>
  <c r="M906" i="35"/>
  <c r="M490" i="35"/>
  <c r="M558" i="35"/>
  <c r="M714" i="35"/>
  <c r="M770" i="35"/>
  <c r="N569" i="35"/>
  <c r="N562" i="35"/>
  <c r="M700" i="35"/>
  <c r="N329" i="35"/>
  <c r="N754" i="35"/>
  <c r="N812" i="35"/>
  <c r="M184" i="35"/>
  <c r="M803" i="35"/>
  <c r="M612" i="35"/>
  <c r="M789" i="35"/>
  <c r="N718" i="35"/>
  <c r="M600" i="35"/>
  <c r="M809" i="35"/>
  <c r="L751" i="35"/>
  <c r="M807" i="35"/>
  <c r="N662" i="35"/>
  <c r="M784" i="35"/>
  <c r="M947" i="35"/>
  <c r="N601" i="35"/>
  <c r="M618" i="35"/>
  <c r="M758" i="35"/>
  <c r="L638" i="35"/>
  <c r="L881" i="35"/>
  <c r="L548" i="35"/>
  <c r="L733" i="35"/>
  <c r="L831" i="35"/>
  <c r="M686" i="35"/>
  <c r="M644" i="35"/>
  <c r="L174" i="35"/>
  <c r="M806" i="35"/>
  <c r="N629" i="35"/>
  <c r="N377" i="35"/>
  <c r="L795" i="35"/>
  <c r="M472" i="35"/>
  <c r="N160" i="35"/>
  <c r="M930" i="35"/>
  <c r="N862" i="35"/>
  <c r="M896" i="35"/>
  <c r="M572" i="35"/>
  <c r="M897" i="35"/>
  <c r="N926" i="35"/>
  <c r="N471" i="35"/>
  <c r="N519" i="35"/>
  <c r="N394" i="35"/>
  <c r="M512" i="35"/>
  <c r="L791" i="35"/>
  <c r="N513" i="35"/>
  <c r="L875" i="35"/>
  <c r="M564" i="35"/>
  <c r="M921" i="35"/>
  <c r="L395" i="35"/>
  <c r="N635" i="35"/>
  <c r="N644" i="35"/>
  <c r="L797" i="35"/>
  <c r="N482" i="35"/>
  <c r="M764" i="35"/>
  <c r="M708" i="35"/>
  <c r="L762" i="35"/>
  <c r="M830" i="35"/>
  <c r="N455" i="35"/>
  <c r="L520" i="35"/>
  <c r="M767" i="35"/>
  <c r="L806" i="35"/>
  <c r="M744" i="35"/>
  <c r="M907" i="35"/>
  <c r="L590" i="35"/>
  <c r="L694" i="35"/>
  <c r="M719" i="35"/>
  <c r="N790" i="35"/>
  <c r="N717" i="35"/>
  <c r="L915" i="35"/>
  <c r="L758" i="35"/>
  <c r="N759" i="35"/>
  <c r="N527" i="35"/>
  <c r="M917" i="35"/>
  <c r="L759" i="35"/>
  <c r="M656" i="35"/>
  <c r="M929" i="35"/>
  <c r="M694" i="35"/>
  <c r="N547" i="35"/>
  <c r="M858" i="35"/>
  <c r="N474" i="35"/>
  <c r="M494" i="35"/>
  <c r="N475" i="35"/>
  <c r="L461" i="35"/>
  <c r="M668" i="35"/>
  <c r="M818" i="35"/>
  <c r="N606" i="35"/>
  <c r="M327" i="35"/>
  <c r="L515" i="35"/>
  <c r="N416" i="35"/>
  <c r="M661" i="35"/>
  <c r="M902" i="35"/>
  <c r="L826" i="35"/>
  <c r="N593" i="35"/>
  <c r="N386" i="35"/>
  <c r="N597" i="35"/>
  <c r="M956" i="35"/>
  <c r="L943" i="35"/>
  <c r="M855" i="35"/>
  <c r="N854" i="35"/>
  <c r="M832" i="35"/>
  <c r="M650" i="35"/>
  <c r="M815" i="35"/>
  <c r="N609" i="35"/>
  <c r="M670" i="35"/>
  <c r="M915" i="35"/>
  <c r="M301" i="35"/>
  <c r="M319" i="35"/>
  <c r="M151" i="35"/>
  <c r="M334" i="35"/>
  <c r="L522" i="35"/>
  <c r="L808" i="35"/>
  <c r="N197" i="35"/>
  <c r="M374" i="35"/>
  <c r="N556" i="35"/>
  <c r="N833" i="35"/>
  <c r="M273" i="35"/>
  <c r="M633" i="35"/>
  <c r="N338" i="35"/>
  <c r="M448" i="35"/>
  <c r="L601" i="35"/>
  <c r="L132" i="35"/>
  <c r="M339" i="35"/>
  <c r="N528" i="35"/>
  <c r="L812" i="35"/>
  <c r="L199" i="35"/>
  <c r="M354" i="35"/>
  <c r="N540" i="35"/>
  <c r="N821" i="35"/>
  <c r="L830" i="35"/>
  <c r="L628" i="35"/>
  <c r="N888" i="35"/>
  <c r="L263" i="35"/>
  <c r="L433" i="35"/>
  <c r="L737" i="35"/>
  <c r="L405" i="35"/>
  <c r="L295" i="35"/>
  <c r="L434" i="35"/>
  <c r="N738" i="35"/>
  <c r="N406" i="35"/>
  <c r="L710" i="35"/>
  <c r="L568" i="35"/>
  <c r="L843" i="35"/>
  <c r="L498" i="35"/>
  <c r="N506" i="35"/>
  <c r="N196" i="36"/>
  <c r="L363" i="35"/>
  <c r="M112" i="35"/>
  <c r="L70" i="35"/>
  <c r="M284" i="35"/>
  <c r="L353" i="35"/>
  <c r="M169" i="35"/>
  <c r="M456" i="35"/>
  <c r="N374" i="35"/>
  <c r="M476" i="35"/>
  <c r="L618" i="35"/>
  <c r="L880" i="35"/>
  <c r="N179" i="35"/>
  <c r="M390" i="35"/>
  <c r="N649" i="35"/>
  <c r="L247" i="35"/>
  <c r="M391" i="35"/>
  <c r="N568" i="35"/>
  <c r="L292" i="35"/>
  <c r="M459" i="35"/>
  <c r="N683" i="35"/>
  <c r="L95" i="35"/>
  <c r="N161" i="35"/>
  <c r="N624" i="35"/>
  <c r="L884" i="35"/>
  <c r="M202" i="35"/>
  <c r="M193" i="35"/>
  <c r="N636" i="35"/>
  <c r="N893" i="35"/>
  <c r="N945" i="35"/>
  <c r="N704" i="35"/>
  <c r="N960" i="35"/>
  <c r="N564" i="35"/>
  <c r="L523" i="35"/>
  <c r="L809" i="35"/>
  <c r="N477" i="35"/>
  <c r="L573" i="35"/>
  <c r="L524" i="35"/>
  <c r="N810" i="35"/>
  <c r="N478" i="35"/>
  <c r="L878" i="35"/>
  <c r="L659" i="35"/>
  <c r="M177" i="35"/>
  <c r="N691" i="35"/>
  <c r="L892" i="35"/>
  <c r="L614" i="35"/>
  <c r="L575" i="35"/>
  <c r="M159" i="35"/>
  <c r="L793" i="35"/>
  <c r="N488" i="35"/>
  <c r="N794" i="35"/>
  <c r="N851" i="35"/>
  <c r="L859" i="35"/>
  <c r="N839" i="35"/>
  <c r="N668" i="35"/>
  <c r="N924" i="35"/>
  <c r="N628" i="35"/>
  <c r="L539" i="35"/>
  <c r="L821" i="35"/>
  <c r="M500" i="35"/>
  <c r="L637" i="35"/>
  <c r="L540" i="35"/>
  <c r="N579" i="35"/>
  <c r="N599" i="35"/>
  <c r="M682" i="35"/>
  <c r="N678" i="35"/>
  <c r="M788" i="35"/>
  <c r="M951" i="35"/>
  <c r="M810" i="35"/>
  <c r="M655" i="35"/>
  <c r="M596" i="35"/>
  <c r="N782" i="35"/>
  <c r="M814" i="35"/>
  <c r="N551" i="35"/>
  <c r="M186" i="35"/>
  <c r="N273" i="35"/>
  <c r="L158" i="35"/>
  <c r="N813" i="35"/>
  <c r="N784" i="35"/>
  <c r="N925" i="35"/>
  <c r="L945" i="35"/>
  <c r="L926" i="35"/>
  <c r="N946" i="35"/>
  <c r="L504" i="35"/>
  <c r="L955" i="35"/>
  <c r="N961" i="35"/>
  <c r="N740" i="35"/>
  <c r="N408" i="35"/>
  <c r="L842" i="35"/>
  <c r="L635" i="35"/>
  <c r="L893" i="35"/>
  <c r="M653" i="35"/>
  <c r="N843" i="35"/>
  <c r="M197" i="35"/>
  <c r="M727" i="35"/>
  <c r="M894" i="35"/>
  <c r="N6" i="35"/>
  <c r="M200" i="35"/>
  <c r="M496" i="35"/>
  <c r="M946" i="35"/>
  <c r="N883" i="35"/>
  <c r="M749" i="35"/>
  <c r="L436" i="35"/>
  <c r="M603" i="35"/>
  <c r="L700" i="35"/>
  <c r="M591" i="35"/>
  <c r="M208" i="35"/>
  <c r="M506" i="35"/>
  <c r="L697" i="35"/>
  <c r="M713" i="35"/>
  <c r="N698" i="35"/>
  <c r="N532" i="35"/>
  <c r="L545" i="35"/>
  <c r="N795" i="35"/>
  <c r="L440" i="35"/>
  <c r="N685" i="35"/>
  <c r="N656" i="35"/>
  <c r="L726" i="35"/>
  <c r="L849" i="35"/>
  <c r="N727" i="35"/>
  <c r="N850" i="35"/>
  <c r="L938" i="35"/>
  <c r="L891" i="35"/>
  <c r="N879" i="35"/>
  <c r="N692" i="35"/>
  <c r="N948" i="35"/>
  <c r="L714" i="35"/>
  <c r="L571" i="35"/>
  <c r="L845" i="35"/>
  <c r="N491" i="35"/>
  <c r="L718" i="35"/>
  <c r="L572" i="35"/>
  <c r="M663" i="35"/>
  <c r="N625" i="35"/>
  <c r="M801" i="35"/>
  <c r="N774" i="35"/>
  <c r="M812" i="35"/>
  <c r="M872" i="35"/>
  <c r="M608" i="35"/>
  <c r="M687" i="35"/>
  <c r="L597" i="35"/>
  <c r="N249" i="35"/>
  <c r="M621" i="35"/>
  <c r="M470" i="35"/>
  <c r="L722" i="35"/>
  <c r="N420" i="35"/>
  <c r="L587" i="35"/>
  <c r="N539" i="35"/>
  <c r="L588" i="35"/>
  <c r="M546" i="35"/>
  <c r="L707" i="35"/>
  <c r="M330" i="35"/>
  <c r="N538" i="35"/>
  <c r="N828" i="35"/>
  <c r="N525" i="35"/>
  <c r="L417" i="35"/>
  <c r="L725" i="35"/>
  <c r="L393" i="35"/>
  <c r="M741" i="35"/>
  <c r="L418" i="35"/>
  <c r="L799" i="35"/>
  <c r="M819" i="35"/>
  <c r="M864" i="35"/>
  <c r="M520" i="35"/>
  <c r="M675" i="35"/>
  <c r="M963" i="35"/>
  <c r="N591" i="35"/>
  <c r="L871" i="35"/>
  <c r="M837" i="35"/>
  <c r="M949" i="35"/>
  <c r="M710" i="35"/>
  <c r="M881" i="35"/>
  <c r="M258" i="35"/>
  <c r="L622" i="35"/>
  <c r="L828" i="35"/>
  <c r="L561" i="35"/>
  <c r="L532" i="35"/>
  <c r="M291" i="35"/>
  <c r="L761" i="35"/>
  <c r="M305" i="35"/>
  <c r="N762" i="35"/>
  <c r="L774" i="35"/>
  <c r="L835" i="35"/>
  <c r="L798" i="35"/>
  <c r="N652" i="35"/>
  <c r="N908" i="35"/>
  <c r="L542" i="35"/>
  <c r="N518" i="35"/>
  <c r="L805" i="35"/>
  <c r="N473" i="35"/>
  <c r="N552" i="35"/>
  <c r="L519" i="35"/>
  <c r="M556" i="35"/>
  <c r="N535" i="35"/>
  <c r="N427" i="35"/>
  <c r="N574" i="35"/>
  <c r="M772" i="35"/>
  <c r="M935" i="35"/>
  <c r="M715" i="35"/>
  <c r="M361" i="35"/>
  <c r="N667" i="35"/>
  <c r="L868" i="35"/>
  <c r="N572" i="35"/>
  <c r="L564" i="35"/>
  <c r="M529" i="35"/>
  <c r="L785" i="35"/>
  <c r="M545" i="35"/>
  <c r="N786" i="35"/>
  <c r="L838" i="35"/>
  <c r="L851" i="35"/>
  <c r="L818" i="35"/>
  <c r="N660" i="35"/>
  <c r="N916" i="35"/>
  <c r="L585" i="35"/>
  <c r="L528" i="35"/>
  <c r="L813" i="35"/>
  <c r="N481" i="35"/>
  <c r="L594" i="35"/>
  <c r="N530" i="35"/>
  <c r="N515" i="35"/>
  <c r="N567" i="35"/>
  <c r="M562" i="35"/>
  <c r="N646" i="35"/>
  <c r="M780" i="35"/>
  <c r="M943" i="35"/>
  <c r="M762" i="35"/>
  <c r="L619" i="35"/>
  <c r="L458" i="35"/>
  <c r="L669" i="35"/>
  <c r="L479" i="35"/>
  <c r="N483" i="35"/>
  <c r="M530" i="35"/>
  <c r="M630" i="35"/>
  <c r="M790" i="35"/>
  <c r="M922" i="35"/>
  <c r="L553" i="35"/>
  <c r="M732" i="35"/>
  <c r="M869" i="35"/>
  <c r="M702" i="35"/>
  <c r="M875" i="35"/>
  <c r="M948" i="35"/>
  <c r="M889" i="35"/>
  <c r="N950" i="35"/>
  <c r="L935" i="35"/>
  <c r="L922" i="35"/>
  <c r="L804" i="35"/>
  <c r="L675" i="35"/>
  <c r="N480" i="35"/>
  <c r="M725" i="35"/>
  <c r="L6" i="35"/>
  <c r="M825" i="35"/>
  <c r="N607" i="35"/>
  <c r="N467" i="35"/>
  <c r="M873" i="35"/>
  <c r="N734" i="35"/>
  <c r="N419" i="35"/>
  <c r="N537" i="35"/>
  <c r="N918" i="35"/>
  <c r="M848" i="35"/>
  <c r="M753" i="35"/>
  <c r="M552" i="35"/>
  <c r="M955" i="35"/>
  <c r="N627" i="35"/>
  <c r="N697" i="35"/>
  <c r="N882" i="35"/>
  <c r="N836" i="35"/>
  <c r="L401" i="35"/>
  <c r="M827" i="35"/>
  <c r="M863" i="35"/>
  <c r="M797" i="35"/>
  <c r="N750" i="35"/>
  <c r="M751" i="35"/>
  <c r="M876" i="35"/>
  <c r="N880" i="35"/>
  <c r="L662" i="35"/>
  <c r="L477" i="35"/>
  <c r="L478" i="35"/>
  <c r="N719" i="35"/>
  <c r="L807" i="35"/>
  <c r="M916" i="35"/>
  <c r="M731" i="35"/>
  <c r="N615" i="35"/>
  <c r="M566" i="35"/>
  <c r="M679" i="35"/>
  <c r="N623" i="35"/>
  <c r="M648" i="35"/>
  <c r="M604" i="35"/>
  <c r="M833" i="35"/>
  <c r="M584" i="35"/>
  <c r="N684" i="35"/>
  <c r="M769" i="35"/>
  <c r="L879" i="35"/>
  <c r="L400" i="35"/>
  <c r="M128" i="35"/>
  <c r="N900" i="35"/>
  <c r="N465" i="35"/>
  <c r="N503" i="35"/>
  <c r="M927" i="35"/>
  <c r="M845" i="35"/>
  <c r="N846" i="35"/>
  <c r="M614" i="35"/>
  <c r="N621" i="35"/>
  <c r="L847" i="35"/>
  <c r="M831" i="35"/>
  <c r="N758" i="35"/>
  <c r="M808" i="35"/>
  <c r="M266" i="35"/>
  <c r="L380" i="35"/>
  <c r="L837" i="35"/>
  <c r="M646" i="35"/>
  <c r="M636" i="35"/>
  <c r="L810" i="35"/>
  <c r="L918" i="35"/>
  <c r="L592" i="35"/>
  <c r="N594" i="35"/>
  <c r="N838" i="35"/>
  <c r="M216" i="35"/>
  <c r="M736" i="35"/>
  <c r="M766" i="35"/>
  <c r="M874" i="35"/>
  <c r="M933" i="35"/>
  <c r="M711" i="35"/>
  <c r="M778" i="35"/>
  <c r="M680" i="35"/>
  <c r="M859" i="35"/>
  <c r="M868" i="35"/>
  <c r="M900" i="35"/>
  <c r="L344" i="35"/>
  <c r="M804" i="35"/>
  <c r="N589" i="35"/>
  <c r="N901" i="35"/>
  <c r="L71" i="35"/>
  <c r="N855" i="35"/>
  <c r="N857" i="35"/>
  <c r="L846" i="35"/>
  <c r="M625" i="35"/>
  <c r="M660" i="35"/>
  <c r="M678" i="35"/>
  <c r="M937" i="35"/>
  <c r="M746" i="35"/>
  <c r="N611" i="35"/>
  <c r="M882" i="35"/>
  <c r="M524" i="35"/>
  <c r="M526" i="35"/>
  <c r="M672" i="35"/>
  <c r="N694" i="35"/>
  <c r="M952" i="35"/>
  <c r="M478" i="35"/>
  <c r="M438" i="35"/>
  <c r="L351" i="35"/>
  <c r="M458" i="35"/>
  <c r="N608" i="35"/>
  <c r="L872" i="35"/>
  <c r="M223" i="35"/>
  <c r="M213" i="35"/>
  <c r="L641" i="35"/>
  <c r="L206" i="35"/>
  <c r="M375" i="35"/>
  <c r="L557" i="35"/>
  <c r="L272" i="35"/>
  <c r="M443" i="35"/>
  <c r="N675" i="35"/>
  <c r="N362" i="35"/>
  <c r="M468" i="35"/>
  <c r="L613" i="35"/>
  <c r="L876" i="35"/>
  <c r="L154" i="35"/>
  <c r="L162" i="35"/>
  <c r="L625" i="35"/>
  <c r="N885" i="35"/>
  <c r="L934" i="35"/>
  <c r="N696" i="35"/>
  <c r="N952" i="35"/>
  <c r="L521" i="35"/>
  <c r="L512" i="35"/>
  <c r="L801" i="35"/>
  <c r="N469" i="35"/>
  <c r="L530" i="35"/>
  <c r="N514" i="35"/>
  <c r="N802" i="35"/>
  <c r="N470" i="35"/>
  <c r="N865" i="35"/>
  <c r="L651" i="35"/>
  <c r="L907" i="35"/>
  <c r="L754" i="35"/>
  <c r="L591" i="35"/>
  <c r="M122" i="35"/>
  <c r="L177" i="35"/>
  <c r="N262" i="35"/>
  <c r="N177" i="35"/>
  <c r="M64" i="35"/>
  <c r="N243" i="35"/>
  <c r="L327" i="35"/>
  <c r="M451" i="35"/>
  <c r="N305" i="35"/>
  <c r="M469" i="35"/>
  <c r="L688" i="35"/>
  <c r="L944" i="35"/>
  <c r="N369" i="35"/>
  <c r="M519" i="35"/>
  <c r="N713" i="35"/>
  <c r="L184" i="35"/>
  <c r="M393" i="35"/>
  <c r="L650" i="35"/>
  <c r="M235" i="35"/>
  <c r="M587" i="35"/>
  <c r="N747" i="35"/>
  <c r="L316" i="35"/>
  <c r="M477" i="35"/>
  <c r="L692" i="35"/>
  <c r="L948" i="35"/>
  <c r="L340" i="35"/>
  <c r="M495" i="35"/>
  <c r="N701" i="35"/>
  <c r="M380" i="35"/>
  <c r="L471" i="35"/>
  <c r="N768" i="35"/>
  <c r="N436" i="35"/>
  <c r="L790" i="35"/>
  <c r="L608" i="35"/>
  <c r="L873" i="35"/>
  <c r="N603" i="35"/>
  <c r="N791" i="35"/>
  <c r="N610" i="35"/>
  <c r="N874" i="35"/>
  <c r="M610" i="35"/>
  <c r="M204" i="35"/>
  <c r="L723" i="35"/>
  <c r="N220" i="35"/>
  <c r="M199" i="35"/>
  <c r="N366" i="35"/>
  <c r="N781" i="35"/>
  <c r="N776" i="35"/>
  <c r="N887" i="35"/>
  <c r="L921" i="35"/>
  <c r="N889" i="35"/>
  <c r="N922" i="35"/>
  <c r="L475" i="35"/>
  <c r="L939" i="35"/>
  <c r="L950" i="35"/>
  <c r="N732" i="35"/>
  <c r="N400" i="35"/>
  <c r="L822" i="35"/>
  <c r="L624" i="35"/>
  <c r="L885" i="35"/>
  <c r="M645" i="35"/>
  <c r="N823" i="35"/>
  <c r="N626" i="35"/>
  <c r="M716" i="35"/>
  <c r="M886" i="35"/>
  <c r="M924" i="35"/>
  <c r="N934" i="35"/>
  <c r="M852" i="35"/>
  <c r="M914" i="35"/>
  <c r="L742" i="35"/>
  <c r="M740" i="35"/>
  <c r="M817" i="35"/>
  <c r="N447" i="35"/>
  <c r="M568" i="35"/>
  <c r="M437" i="35"/>
  <c r="N632" i="35"/>
  <c r="M445" i="35"/>
  <c r="M342" i="35"/>
  <c r="M513" i="35"/>
  <c r="N380" i="35"/>
  <c r="N534" i="35"/>
  <c r="N487" i="35"/>
  <c r="L535" i="35"/>
  <c r="M488" i="35"/>
  <c r="L667" i="35"/>
  <c r="N346" i="35"/>
  <c r="L495" i="35"/>
  <c r="N804" i="35"/>
  <c r="N472" i="35"/>
  <c r="N941" i="35"/>
  <c r="L701" i="35"/>
  <c r="L957" i="35"/>
  <c r="M717" i="35"/>
  <c r="L942" i="35"/>
  <c r="L703" i="35"/>
  <c r="M795" i="35"/>
  <c r="M958" i="35"/>
  <c r="M754" i="35"/>
  <c r="M643" i="35"/>
  <c r="M638" i="35"/>
  <c r="M785" i="35"/>
  <c r="L775" i="35"/>
  <c r="M813" i="35"/>
  <c r="M615" i="35"/>
  <c r="N755" i="35"/>
  <c r="L956" i="35"/>
  <c r="N653" i="35"/>
  <c r="N648" i="35"/>
  <c r="N647" i="35"/>
  <c r="L825" i="35"/>
  <c r="L654" i="35"/>
  <c r="N826" i="35"/>
  <c r="N903" i="35"/>
  <c r="M259" i="35"/>
  <c r="N415" i="35"/>
  <c r="N297" i="35"/>
  <c r="N845" i="35"/>
  <c r="N840" i="35"/>
  <c r="M224" i="35"/>
  <c r="L389" i="35"/>
  <c r="M188" i="35"/>
  <c r="N390" i="35"/>
  <c r="L547" i="35"/>
  <c r="L391" i="35"/>
  <c r="L437" i="35"/>
  <c r="N756" i="35"/>
  <c r="N424" i="35"/>
  <c r="N867" i="35"/>
  <c r="L653" i="35"/>
  <c r="L909" i="35"/>
  <c r="M669" i="35"/>
  <c r="L870" i="35"/>
  <c r="L858" i="35"/>
  <c r="M747" i="35"/>
  <c r="M910" i="35"/>
  <c r="L636" i="35"/>
  <c r="N442" i="35"/>
  <c r="M560" i="35"/>
  <c r="L823" i="35"/>
  <c r="L499" i="35"/>
  <c r="M765" i="35"/>
  <c r="M183" i="35"/>
  <c r="L537" i="35"/>
  <c r="L764" i="35"/>
  <c r="L486" i="35"/>
  <c r="L480" i="35"/>
  <c r="M634" i="35"/>
  <c r="L729" i="35"/>
  <c r="N67" i="35"/>
  <c r="N730" i="35"/>
  <c r="N687" i="35"/>
  <c r="L811" i="35"/>
  <c r="L734" i="35"/>
  <c r="N634" i="35"/>
  <c r="N892" i="35"/>
  <c r="M593" i="35"/>
  <c r="L496" i="35"/>
  <c r="L789" i="35"/>
  <c r="N457" i="35"/>
  <c r="M609" i="35"/>
  <c r="N498" i="35"/>
  <c r="N459" i="35"/>
  <c r="N585" i="35"/>
  <c r="L627" i="35"/>
  <c r="M192" i="35"/>
  <c r="M756" i="35"/>
  <c r="M919" i="35"/>
  <c r="N563" i="35"/>
  <c r="N565" i="35"/>
  <c r="N543" i="35"/>
  <c r="N654" i="35"/>
  <c r="M782" i="35"/>
  <c r="M945" i="35"/>
  <c r="N761" i="35"/>
  <c r="N162" i="35"/>
  <c r="N226" i="35"/>
  <c r="N749" i="35"/>
  <c r="N720" i="35"/>
  <c r="N831" i="35"/>
  <c r="L889" i="35"/>
  <c r="L834" i="35"/>
  <c r="N890" i="35"/>
  <c r="L435" i="35"/>
  <c r="L923" i="35"/>
  <c r="N929" i="35"/>
  <c r="N716" i="35"/>
  <c r="N384" i="35"/>
  <c r="L778" i="35"/>
  <c r="L603" i="35"/>
  <c r="L869" i="35"/>
  <c r="N587" i="35"/>
  <c r="L782" i="35"/>
  <c r="L604" i="35"/>
  <c r="M695" i="35"/>
  <c r="M870" i="35"/>
  <c r="N605" i="35"/>
  <c r="N870" i="35"/>
  <c r="M836" i="35"/>
  <c r="M936" i="35"/>
  <c r="M6" i="35"/>
  <c r="N825" i="35"/>
  <c r="N342" i="35"/>
  <c r="N258" i="35"/>
  <c r="N773" i="35"/>
  <c r="N752" i="35"/>
  <c r="L874" i="35"/>
  <c r="L913" i="35"/>
  <c r="N875" i="35"/>
  <c r="N914" i="35"/>
  <c r="L466" i="35"/>
  <c r="L931" i="35"/>
  <c r="N939" i="35"/>
  <c r="N724" i="35"/>
  <c r="N392" i="35"/>
  <c r="N799" i="35"/>
  <c r="N614" i="35"/>
  <c r="L877" i="35"/>
  <c r="N619" i="35"/>
  <c r="L802" i="35"/>
  <c r="L615" i="35"/>
  <c r="M706" i="35"/>
  <c r="M878" i="35"/>
  <c r="M884" i="35"/>
  <c r="N902" i="35"/>
  <c r="M844" i="35"/>
  <c r="M960" i="35"/>
  <c r="L672" i="35"/>
  <c r="L620" i="35"/>
  <c r="N772" i="35"/>
  <c r="L925" i="35"/>
  <c r="M763" i="35"/>
  <c r="M510" i="35"/>
  <c r="M781" i="35"/>
  <c r="N686" i="35"/>
  <c r="M536" i="35"/>
  <c r="M777" i="35"/>
  <c r="L719" i="35"/>
  <c r="M799" i="35"/>
  <c r="L616" i="35"/>
  <c r="M776" i="35"/>
  <c r="M939" i="35"/>
  <c r="M726" i="35"/>
  <c r="N830" i="35"/>
  <c r="M856" i="35"/>
  <c r="N878" i="35"/>
  <c r="M576" i="35"/>
  <c r="N490" i="35"/>
  <c r="L280" i="35"/>
  <c r="N951" i="35"/>
  <c r="N953" i="35"/>
  <c r="M794" i="35"/>
  <c r="L647" i="35"/>
  <c r="N577" i="35"/>
  <c r="M699" i="35"/>
  <c r="M961" i="35"/>
  <c r="M834" i="35"/>
  <c r="M658" i="35"/>
  <c r="M671" i="35"/>
  <c r="M554" i="35"/>
  <c r="M590" i="35"/>
  <c r="M369" i="35"/>
  <c r="N450" i="35"/>
  <c r="M652" i="35"/>
  <c r="M775" i="35"/>
  <c r="L140" i="35"/>
  <c r="L731" i="35"/>
  <c r="L148" i="35"/>
  <c r="N204" i="35"/>
  <c r="M880" i="35"/>
  <c r="M860" i="35"/>
  <c r="N639" i="35"/>
  <c r="N501" i="35"/>
  <c r="M792" i="35"/>
  <c r="L470" i="35"/>
  <c r="N421" i="35"/>
  <c r="L612" i="35"/>
  <c r="L773" i="35"/>
  <c r="L403" i="35"/>
  <c r="M739" i="35"/>
  <c r="M676" i="35"/>
  <c r="L510" i="35"/>
  <c r="M822" i="35"/>
  <c r="L919" i="35"/>
  <c r="L441" i="35"/>
  <c r="M759" i="35"/>
  <c r="N596" i="35"/>
  <c r="M734" i="35"/>
  <c r="M899" i="35"/>
  <c r="N766" i="35"/>
  <c r="L529" i="35"/>
  <c r="N940" i="35"/>
  <c r="M502" i="35"/>
  <c r="M839" i="35"/>
  <c r="M381" i="35"/>
  <c r="L827" i="35"/>
  <c r="N500" i="35"/>
  <c r="L509" i="35"/>
  <c r="L887" i="35"/>
  <c r="M662" i="35"/>
  <c r="M920" i="35"/>
  <c r="N595" i="35"/>
  <c r="M905" i="35"/>
  <c r="N479" i="35"/>
  <c r="M508" i="35"/>
  <c r="N583" i="35"/>
  <c r="N426" i="35"/>
  <c r="M544" i="35"/>
  <c r="L855" i="35"/>
  <c r="N751" i="35"/>
  <c r="N695" i="35"/>
  <c r="M498" i="35"/>
  <c r="M624" i="35"/>
  <c r="L814" i="35"/>
  <c r="N708" i="35"/>
  <c r="L861" i="35"/>
  <c r="M684" i="35"/>
  <c r="M828" i="35"/>
  <c r="M730" i="35"/>
  <c r="N510" i="35"/>
  <c r="M854" i="35"/>
  <c r="M692" i="35"/>
  <c r="L655" i="35"/>
  <c r="M783" i="35"/>
  <c r="L451" i="35"/>
  <c r="M760" i="35"/>
  <c r="M923" i="35"/>
  <c r="N499" i="35"/>
  <c r="M925" i="35"/>
  <c r="M723" i="35"/>
  <c r="L430" i="35"/>
  <c r="M816" i="35"/>
  <c r="L454" i="35"/>
  <c r="M220" i="35"/>
  <c r="L645" i="35"/>
  <c r="L698" i="35"/>
  <c r="N410" i="35"/>
  <c r="N466" i="35"/>
  <c r="N485" i="35"/>
  <c r="M774" i="35"/>
  <c r="M890" i="35"/>
  <c r="M207" i="35"/>
  <c r="M722" i="35"/>
  <c r="M534" i="35"/>
  <c r="M691" i="35"/>
  <c r="M867" i="35"/>
  <c r="N542" i="35"/>
  <c r="M622" i="35"/>
  <c r="M838" i="35"/>
  <c r="J4" i="34" l="1"/>
  <c r="K4" i="34"/>
  <c r="J5" i="34"/>
  <c r="K5" i="34"/>
  <c r="J6" i="34"/>
  <c r="K6" i="34"/>
  <c r="J7" i="34"/>
  <c r="K7" i="34"/>
  <c r="J8" i="34"/>
  <c r="K8" i="34"/>
  <c r="J9" i="34"/>
  <c r="K9" i="34"/>
  <c r="J10" i="34"/>
  <c r="K10" i="34"/>
  <c r="J11" i="34"/>
  <c r="K11" i="34"/>
  <c r="J12" i="34"/>
  <c r="K12" i="34"/>
  <c r="J13" i="34"/>
  <c r="K13" i="34"/>
  <c r="J14" i="34"/>
  <c r="K14" i="34"/>
  <c r="J15" i="34"/>
  <c r="K15" i="34"/>
  <c r="J16" i="34"/>
  <c r="K16" i="34"/>
  <c r="J17" i="34"/>
  <c r="K17" i="34"/>
  <c r="J18" i="34"/>
  <c r="K18" i="34"/>
  <c r="J19" i="34"/>
  <c r="K19" i="34"/>
  <c r="J20" i="34"/>
  <c r="K20" i="34"/>
  <c r="J21" i="34"/>
  <c r="K21" i="34"/>
  <c r="J22" i="34"/>
  <c r="K22" i="34"/>
  <c r="J23" i="34"/>
  <c r="K23" i="34"/>
  <c r="J24" i="34"/>
  <c r="K24" i="34"/>
  <c r="J25" i="34"/>
  <c r="K25" i="34"/>
  <c r="J26" i="34"/>
  <c r="K26" i="34"/>
  <c r="J27" i="34"/>
  <c r="K27" i="34"/>
  <c r="J28" i="34"/>
  <c r="K28" i="34"/>
  <c r="J29" i="34"/>
  <c r="K29" i="34"/>
  <c r="J30" i="34"/>
  <c r="K30" i="34"/>
  <c r="J31" i="34"/>
  <c r="K31" i="34"/>
  <c r="J32" i="34"/>
  <c r="K32" i="34"/>
  <c r="J33" i="34"/>
  <c r="K33" i="34"/>
  <c r="J34" i="34"/>
  <c r="K34" i="34"/>
  <c r="J35" i="34"/>
  <c r="K35" i="34"/>
  <c r="J36" i="34"/>
  <c r="K36" i="34"/>
  <c r="J37" i="34"/>
  <c r="K37" i="34"/>
  <c r="J38" i="34"/>
  <c r="K38" i="34"/>
  <c r="J39" i="34"/>
  <c r="K39" i="34"/>
  <c r="J40" i="34"/>
  <c r="K40" i="34"/>
  <c r="J41" i="34"/>
  <c r="K41" i="34"/>
  <c r="J42" i="34"/>
  <c r="K42" i="34"/>
  <c r="J43" i="34"/>
  <c r="K43" i="34"/>
  <c r="J44" i="34"/>
  <c r="K44" i="34"/>
  <c r="J45" i="34"/>
  <c r="K45" i="34"/>
  <c r="J46" i="34"/>
  <c r="K46" i="34"/>
  <c r="J47" i="34"/>
  <c r="K47" i="34"/>
  <c r="J48" i="34"/>
  <c r="K48" i="34"/>
  <c r="J49" i="34"/>
  <c r="K49" i="34"/>
  <c r="J50" i="34"/>
  <c r="K50" i="34"/>
  <c r="J51" i="34"/>
  <c r="K51" i="34"/>
  <c r="J52" i="34"/>
  <c r="K52" i="34"/>
  <c r="J53" i="34"/>
  <c r="K53" i="34"/>
  <c r="J54" i="34"/>
  <c r="K54" i="34"/>
  <c r="J55" i="34"/>
  <c r="K55" i="34"/>
  <c r="J56" i="34"/>
  <c r="K56" i="34"/>
  <c r="J57" i="34"/>
  <c r="K57" i="34"/>
  <c r="J58" i="34"/>
  <c r="K58" i="34"/>
  <c r="J59" i="34"/>
  <c r="K59" i="34"/>
  <c r="J60" i="34"/>
  <c r="K60" i="34"/>
  <c r="J61" i="34"/>
  <c r="K61" i="34"/>
  <c r="J62" i="34"/>
  <c r="K62" i="34"/>
  <c r="J63" i="34"/>
  <c r="K63" i="34"/>
  <c r="J64" i="34"/>
  <c r="K64" i="34"/>
  <c r="J65" i="34"/>
  <c r="K65" i="34"/>
  <c r="J66" i="34"/>
  <c r="K66" i="34"/>
  <c r="J67" i="34"/>
  <c r="K67" i="34"/>
  <c r="J68" i="34"/>
  <c r="K68" i="34"/>
  <c r="J69" i="34"/>
  <c r="K69" i="34"/>
  <c r="J70" i="34"/>
  <c r="K70" i="34"/>
  <c r="J71" i="34"/>
  <c r="K71" i="34"/>
  <c r="J72" i="34"/>
  <c r="K72" i="34"/>
  <c r="J73" i="34"/>
  <c r="K73" i="34"/>
  <c r="J74" i="34"/>
  <c r="K74" i="34"/>
  <c r="J75" i="34"/>
  <c r="K75" i="34"/>
  <c r="J76" i="34"/>
  <c r="K76" i="34"/>
  <c r="J77" i="34"/>
  <c r="K77" i="34"/>
  <c r="J78" i="34"/>
  <c r="K78" i="34"/>
  <c r="J79" i="34"/>
  <c r="K79" i="34"/>
  <c r="J80" i="34"/>
  <c r="K80" i="34"/>
  <c r="J81" i="34"/>
  <c r="K81" i="34"/>
  <c r="J82" i="34"/>
  <c r="K82" i="34"/>
  <c r="J83" i="34"/>
  <c r="K83" i="34"/>
  <c r="J84" i="34"/>
  <c r="K84" i="34"/>
  <c r="J85" i="34"/>
  <c r="K85" i="34"/>
  <c r="J86" i="34"/>
  <c r="K86" i="34"/>
  <c r="J87" i="34"/>
  <c r="K87" i="34"/>
  <c r="J88" i="34"/>
  <c r="K88" i="34"/>
  <c r="J89" i="34"/>
  <c r="K89" i="34"/>
  <c r="J90" i="34"/>
  <c r="K90" i="34"/>
  <c r="J91" i="34"/>
  <c r="K91" i="34"/>
  <c r="J92" i="34"/>
  <c r="K92" i="34"/>
  <c r="J93" i="34"/>
  <c r="K93" i="34"/>
  <c r="J94" i="34"/>
  <c r="K94" i="34"/>
  <c r="J95" i="34"/>
  <c r="K95" i="34"/>
  <c r="J96" i="34"/>
  <c r="K96" i="34"/>
  <c r="J97" i="34"/>
  <c r="K97" i="34"/>
  <c r="J98" i="34"/>
  <c r="K98" i="34"/>
  <c r="J99" i="34"/>
  <c r="K99" i="34"/>
  <c r="J100" i="34"/>
  <c r="K100" i="34"/>
  <c r="J101" i="34"/>
  <c r="K101" i="34"/>
  <c r="J102" i="34"/>
  <c r="K102" i="34"/>
  <c r="J103" i="34"/>
  <c r="K103" i="34"/>
  <c r="J104" i="34"/>
  <c r="K104" i="34"/>
  <c r="J105" i="34"/>
  <c r="K105" i="34"/>
  <c r="J106" i="34"/>
  <c r="K106" i="34"/>
  <c r="J107" i="34"/>
  <c r="K107" i="34"/>
  <c r="J108" i="34"/>
  <c r="K108" i="34"/>
  <c r="J109" i="34"/>
  <c r="K109" i="34"/>
  <c r="J110" i="34"/>
  <c r="K110" i="34"/>
  <c r="J111" i="34"/>
  <c r="K111" i="34"/>
  <c r="J112" i="34"/>
  <c r="K112" i="34"/>
  <c r="J113" i="34"/>
  <c r="K113" i="34"/>
  <c r="J114" i="34"/>
  <c r="K114" i="34"/>
  <c r="J115" i="34"/>
  <c r="K115" i="34"/>
  <c r="J116" i="34"/>
  <c r="K116" i="34"/>
  <c r="J117" i="34"/>
  <c r="K117" i="34"/>
  <c r="J118" i="34"/>
  <c r="K118" i="34"/>
  <c r="J119" i="34"/>
  <c r="K119" i="34"/>
  <c r="J120" i="34"/>
  <c r="K120" i="34"/>
  <c r="J121" i="34"/>
  <c r="K121" i="34"/>
  <c r="J122" i="34"/>
  <c r="K122" i="34"/>
  <c r="J123" i="34"/>
  <c r="K123" i="34"/>
  <c r="J124" i="34"/>
  <c r="K124" i="34"/>
  <c r="J125" i="34"/>
  <c r="K125" i="34"/>
  <c r="J126" i="34"/>
  <c r="K126" i="34"/>
  <c r="J127" i="34"/>
  <c r="K127" i="34"/>
  <c r="J128" i="34"/>
  <c r="K128" i="34"/>
  <c r="J129" i="34"/>
  <c r="K129" i="34"/>
  <c r="J130" i="34"/>
  <c r="K130" i="34"/>
  <c r="J131" i="34"/>
  <c r="K131" i="34"/>
  <c r="J132" i="34"/>
  <c r="K132" i="34"/>
  <c r="J133" i="34"/>
  <c r="K133" i="34"/>
  <c r="J134" i="34"/>
  <c r="K134" i="34"/>
  <c r="J135" i="34"/>
  <c r="K135" i="34"/>
  <c r="J136" i="34"/>
  <c r="K136" i="34"/>
  <c r="J137" i="34"/>
  <c r="K137" i="34"/>
  <c r="J138" i="34"/>
  <c r="K138" i="34"/>
  <c r="J139" i="34"/>
  <c r="K139" i="34"/>
  <c r="J140" i="34"/>
  <c r="K140" i="34"/>
  <c r="J141" i="34"/>
  <c r="K141" i="34"/>
  <c r="J142" i="34"/>
  <c r="K142" i="34"/>
  <c r="J143" i="34"/>
  <c r="K143" i="34"/>
  <c r="J144" i="34"/>
  <c r="K144" i="34"/>
  <c r="J145" i="34"/>
  <c r="K145" i="34"/>
  <c r="J146" i="34"/>
  <c r="K146" i="34"/>
  <c r="J147" i="34"/>
  <c r="K147" i="34"/>
  <c r="J148" i="34"/>
  <c r="K148" i="34"/>
  <c r="J149" i="34"/>
  <c r="K149" i="34"/>
  <c r="J150" i="34"/>
  <c r="K150" i="34"/>
  <c r="J151" i="34"/>
  <c r="K151" i="34"/>
  <c r="J152" i="34"/>
  <c r="K152" i="34"/>
  <c r="J153" i="34"/>
  <c r="K153" i="34"/>
  <c r="J154" i="34"/>
  <c r="K154" i="34"/>
  <c r="J155" i="34"/>
  <c r="K155" i="34"/>
  <c r="J156" i="34"/>
  <c r="K156" i="34"/>
  <c r="J157" i="34"/>
  <c r="K157" i="34"/>
  <c r="J158" i="34"/>
  <c r="K158" i="34"/>
  <c r="J159" i="34"/>
  <c r="K159" i="34"/>
  <c r="J160" i="34"/>
  <c r="K160" i="34"/>
  <c r="J161" i="34"/>
  <c r="K161" i="34"/>
  <c r="J162" i="34"/>
  <c r="K162" i="34"/>
  <c r="J163" i="34"/>
  <c r="K163" i="34"/>
  <c r="J164" i="34"/>
  <c r="K164" i="34"/>
  <c r="J165" i="34"/>
  <c r="K165" i="34"/>
  <c r="J166" i="34"/>
  <c r="K166" i="34"/>
  <c r="J167" i="34"/>
  <c r="K167" i="34"/>
  <c r="J168" i="34"/>
  <c r="K168" i="34"/>
  <c r="J169" i="34"/>
  <c r="K169" i="34"/>
  <c r="J170" i="34"/>
  <c r="K170" i="34"/>
  <c r="J171" i="34"/>
  <c r="K171" i="34"/>
  <c r="J172" i="34"/>
  <c r="K172" i="34"/>
  <c r="J173" i="34"/>
  <c r="K173" i="34"/>
  <c r="J174" i="34"/>
  <c r="K174" i="34"/>
  <c r="J175" i="34"/>
  <c r="K175" i="34"/>
  <c r="J176" i="34"/>
  <c r="K176" i="34"/>
  <c r="J177" i="34"/>
  <c r="K177" i="34"/>
  <c r="J178" i="34"/>
  <c r="K178" i="34"/>
  <c r="J179" i="34"/>
  <c r="K179" i="34"/>
  <c r="J180" i="34"/>
  <c r="K180" i="34"/>
  <c r="J181" i="34"/>
  <c r="K181" i="34"/>
  <c r="J182" i="34"/>
  <c r="K182" i="34"/>
  <c r="J183" i="34"/>
  <c r="K183" i="34"/>
  <c r="J184" i="34"/>
  <c r="K184" i="34"/>
  <c r="J185" i="34"/>
  <c r="K185" i="34"/>
  <c r="J186" i="34"/>
  <c r="K186" i="34"/>
  <c r="J187" i="34"/>
  <c r="K187" i="34"/>
  <c r="J188" i="34"/>
  <c r="K188" i="34"/>
  <c r="J189" i="34"/>
  <c r="K189" i="34"/>
  <c r="J190" i="34"/>
  <c r="K190" i="34"/>
  <c r="J191" i="34"/>
  <c r="K191" i="34"/>
  <c r="J192" i="34"/>
  <c r="K192" i="34"/>
  <c r="J193" i="34"/>
  <c r="K193" i="34"/>
  <c r="J194" i="34"/>
  <c r="K194" i="34"/>
  <c r="J195" i="34"/>
  <c r="K195" i="34"/>
  <c r="J196" i="34"/>
  <c r="K196" i="34"/>
  <c r="J197" i="34"/>
  <c r="K197" i="34"/>
  <c r="J198" i="34"/>
  <c r="K198" i="34"/>
  <c r="J199" i="34"/>
  <c r="K199" i="34"/>
  <c r="J200" i="34"/>
  <c r="K200" i="34"/>
  <c r="J201" i="34"/>
  <c r="K201" i="34"/>
  <c r="J202" i="34"/>
  <c r="K202" i="34"/>
  <c r="J203" i="34"/>
  <c r="K203" i="34"/>
  <c r="J204" i="34"/>
  <c r="K204" i="34"/>
  <c r="J205" i="34"/>
  <c r="K205" i="34"/>
  <c r="J206" i="34"/>
  <c r="K206" i="34"/>
  <c r="J207" i="34"/>
  <c r="K207" i="34"/>
  <c r="J208" i="34"/>
  <c r="K208" i="34"/>
  <c r="J209" i="34"/>
  <c r="K209" i="34"/>
  <c r="J210" i="34"/>
  <c r="K210" i="34"/>
  <c r="J211" i="34"/>
  <c r="K211" i="34"/>
  <c r="J212" i="34"/>
  <c r="K212" i="34"/>
  <c r="J213" i="34"/>
  <c r="K213" i="34"/>
  <c r="J214" i="34"/>
  <c r="K214" i="34"/>
  <c r="J215" i="34"/>
  <c r="K215" i="34"/>
  <c r="J216" i="34"/>
  <c r="K216" i="34"/>
  <c r="J217" i="34"/>
  <c r="K217" i="34"/>
  <c r="J218" i="34"/>
  <c r="K218" i="34"/>
  <c r="J219" i="34"/>
  <c r="K219" i="34"/>
  <c r="J220" i="34"/>
  <c r="K220" i="34"/>
  <c r="J221" i="34"/>
  <c r="K221" i="34"/>
  <c r="J222" i="34"/>
  <c r="K222" i="34"/>
  <c r="J223" i="34"/>
  <c r="K223" i="34"/>
  <c r="J224" i="34"/>
  <c r="K224" i="34"/>
  <c r="J225" i="34"/>
  <c r="K225" i="34"/>
  <c r="J226" i="34"/>
  <c r="K226" i="34"/>
  <c r="J227" i="34"/>
  <c r="K227" i="34"/>
  <c r="J228" i="34"/>
  <c r="K228" i="34"/>
  <c r="J229" i="34"/>
  <c r="K229" i="34"/>
  <c r="J230" i="34"/>
  <c r="K230" i="34"/>
  <c r="J231" i="34"/>
  <c r="K231" i="34"/>
  <c r="J232" i="34"/>
  <c r="K232" i="34"/>
  <c r="J233" i="34"/>
  <c r="K233" i="34"/>
  <c r="J234" i="34"/>
  <c r="K234" i="34"/>
  <c r="J235" i="34"/>
  <c r="K235" i="34"/>
  <c r="J236" i="34"/>
  <c r="K236" i="34"/>
  <c r="J237" i="34"/>
  <c r="K237" i="34"/>
  <c r="J238" i="34"/>
  <c r="K238" i="34"/>
  <c r="J239" i="34"/>
  <c r="K239" i="34"/>
  <c r="J240" i="34"/>
  <c r="K240" i="34"/>
  <c r="J241" i="34"/>
  <c r="K241" i="34"/>
  <c r="J242" i="34"/>
  <c r="K242" i="34"/>
  <c r="J243" i="34"/>
  <c r="K243" i="34"/>
  <c r="J244" i="34"/>
  <c r="K244" i="34"/>
  <c r="J245" i="34"/>
  <c r="K245" i="34"/>
  <c r="J246" i="34"/>
  <c r="K246" i="34"/>
  <c r="J247" i="34"/>
  <c r="K247" i="34"/>
  <c r="J248" i="34"/>
  <c r="K248" i="34"/>
  <c r="J249" i="34"/>
  <c r="K249" i="34"/>
  <c r="J250" i="34"/>
  <c r="K250" i="34"/>
  <c r="J251" i="34"/>
  <c r="K251" i="34"/>
  <c r="J252" i="34"/>
  <c r="K252" i="34"/>
  <c r="J253" i="34"/>
  <c r="K253" i="34"/>
  <c r="J254" i="34"/>
  <c r="K254" i="34"/>
  <c r="J255" i="34"/>
  <c r="K255" i="34"/>
  <c r="J256" i="34"/>
  <c r="K256" i="34"/>
  <c r="J257" i="34"/>
  <c r="K257" i="34"/>
  <c r="J258" i="34"/>
  <c r="K258" i="34"/>
  <c r="J259" i="34"/>
  <c r="K259" i="34"/>
  <c r="J260" i="34"/>
  <c r="K260" i="34"/>
  <c r="J261" i="34"/>
  <c r="K261" i="34"/>
  <c r="J262" i="34"/>
  <c r="K262" i="34"/>
  <c r="J263" i="34"/>
  <c r="K263" i="34"/>
  <c r="J264" i="34"/>
  <c r="K264" i="34"/>
  <c r="J265" i="34"/>
  <c r="K265" i="34"/>
  <c r="J266" i="34"/>
  <c r="K266" i="34"/>
  <c r="J267" i="34"/>
  <c r="K267" i="34"/>
  <c r="J268" i="34"/>
  <c r="K268" i="34"/>
  <c r="J269" i="34"/>
  <c r="K269" i="34"/>
  <c r="J270" i="34"/>
  <c r="K270" i="34"/>
  <c r="J271" i="34"/>
  <c r="K271" i="34"/>
  <c r="J272" i="34"/>
  <c r="K272" i="34"/>
  <c r="J273" i="34"/>
  <c r="K273" i="34"/>
  <c r="J274" i="34"/>
  <c r="K274" i="34"/>
  <c r="J275" i="34"/>
  <c r="K275" i="34"/>
  <c r="J276" i="34"/>
  <c r="K276" i="34"/>
  <c r="J277" i="34"/>
  <c r="K277" i="34"/>
  <c r="J278" i="34"/>
  <c r="K278" i="34"/>
  <c r="J279" i="34"/>
  <c r="K279" i="34"/>
  <c r="J280" i="34"/>
  <c r="K280" i="34"/>
  <c r="J281" i="34"/>
  <c r="K281" i="34"/>
  <c r="J282" i="34"/>
  <c r="K282" i="34"/>
  <c r="J283" i="34"/>
  <c r="K283" i="34"/>
  <c r="J284" i="34"/>
  <c r="K284" i="34"/>
  <c r="J285" i="34"/>
  <c r="K285" i="34"/>
  <c r="J286" i="34"/>
  <c r="K286" i="34"/>
  <c r="J287" i="34"/>
  <c r="K287" i="34"/>
  <c r="J288" i="34"/>
  <c r="K288" i="34"/>
  <c r="J289" i="34"/>
  <c r="K289" i="34"/>
  <c r="J290" i="34"/>
  <c r="K290" i="34"/>
  <c r="J291" i="34"/>
  <c r="K291" i="34"/>
  <c r="J292" i="34"/>
  <c r="K292" i="34"/>
  <c r="J293" i="34"/>
  <c r="K293" i="34"/>
  <c r="J294" i="34"/>
  <c r="K294" i="34"/>
  <c r="J295" i="34"/>
  <c r="K295" i="34"/>
  <c r="J296" i="34"/>
  <c r="K296" i="34"/>
  <c r="J297" i="34"/>
  <c r="K297" i="34"/>
  <c r="J298" i="34"/>
  <c r="K298" i="34"/>
  <c r="J299" i="34"/>
  <c r="K299" i="34"/>
  <c r="J300" i="34"/>
  <c r="K300" i="34"/>
  <c r="J301" i="34"/>
  <c r="K301" i="34"/>
  <c r="J302" i="34"/>
  <c r="K302" i="34"/>
  <c r="J303" i="34"/>
  <c r="K303" i="34"/>
  <c r="J304" i="34"/>
  <c r="K304" i="34"/>
  <c r="J305" i="34"/>
  <c r="K305" i="34"/>
  <c r="J306" i="34"/>
  <c r="K306" i="34"/>
  <c r="J307" i="34"/>
  <c r="K307" i="34"/>
  <c r="J308" i="34"/>
  <c r="K308" i="34"/>
  <c r="J309" i="34"/>
  <c r="K309" i="34"/>
  <c r="J310" i="34"/>
  <c r="K310" i="34"/>
  <c r="J311" i="34"/>
  <c r="K311" i="34"/>
  <c r="J312" i="34"/>
  <c r="K312" i="34"/>
  <c r="J313" i="34"/>
  <c r="K313" i="34"/>
  <c r="J314" i="34"/>
  <c r="K314" i="34"/>
  <c r="J315" i="34"/>
  <c r="K315" i="34"/>
  <c r="J316" i="34"/>
  <c r="K316" i="34"/>
  <c r="J317" i="34"/>
  <c r="K317" i="34"/>
  <c r="J318" i="34"/>
  <c r="K318" i="34"/>
  <c r="J319" i="34"/>
  <c r="K319" i="34"/>
  <c r="J320" i="34"/>
  <c r="K320" i="34"/>
  <c r="J321" i="34"/>
  <c r="K321" i="34"/>
  <c r="J322" i="34"/>
  <c r="K322" i="34"/>
  <c r="J323" i="34"/>
  <c r="K323" i="34"/>
  <c r="J324" i="34"/>
  <c r="K324" i="34"/>
  <c r="J325" i="34"/>
  <c r="K325" i="34"/>
  <c r="J326" i="34"/>
  <c r="K326" i="34"/>
  <c r="J327" i="34"/>
  <c r="K327" i="34"/>
  <c r="J328" i="34"/>
  <c r="K328" i="34"/>
  <c r="J329" i="34"/>
  <c r="K329" i="34"/>
  <c r="J330" i="34"/>
  <c r="K330" i="34"/>
  <c r="J331" i="34"/>
  <c r="K331" i="34"/>
  <c r="J332" i="34"/>
  <c r="K332" i="34"/>
  <c r="J333" i="34"/>
  <c r="K333" i="34"/>
  <c r="J334" i="34"/>
  <c r="K334" i="34"/>
  <c r="J335" i="34"/>
  <c r="K335" i="34"/>
  <c r="J336" i="34"/>
  <c r="K336" i="34"/>
  <c r="J337" i="34"/>
  <c r="K337" i="34"/>
  <c r="J338" i="34"/>
  <c r="K338" i="34"/>
  <c r="J339" i="34"/>
  <c r="K339" i="34"/>
  <c r="J340" i="34"/>
  <c r="K340" i="34"/>
  <c r="J341" i="34"/>
  <c r="K341" i="34"/>
  <c r="J342" i="34"/>
  <c r="K342" i="34"/>
  <c r="J343" i="34"/>
  <c r="K343" i="34"/>
  <c r="J344" i="34"/>
  <c r="K344" i="34"/>
  <c r="J345" i="34"/>
  <c r="K345" i="34"/>
  <c r="J346" i="34"/>
  <c r="K346" i="34"/>
  <c r="J347" i="34"/>
  <c r="K347" i="34"/>
  <c r="J348" i="34"/>
  <c r="K348" i="34"/>
  <c r="J349" i="34"/>
  <c r="K349" i="34"/>
  <c r="J350" i="34"/>
  <c r="K350" i="34"/>
  <c r="J351" i="34"/>
  <c r="K351" i="34"/>
  <c r="J352" i="34"/>
  <c r="K352" i="34"/>
  <c r="J353" i="34"/>
  <c r="K353" i="34"/>
  <c r="J354" i="34"/>
  <c r="K354" i="34"/>
  <c r="J355" i="34"/>
  <c r="K355" i="34"/>
  <c r="J356" i="34"/>
  <c r="K356" i="34"/>
  <c r="J357" i="34"/>
  <c r="K357" i="34"/>
  <c r="J358" i="34"/>
  <c r="K358" i="34"/>
  <c r="J359" i="34"/>
  <c r="K359" i="34"/>
  <c r="J360" i="34"/>
  <c r="K360" i="34"/>
  <c r="J361" i="34"/>
  <c r="K361" i="34"/>
  <c r="J362" i="34"/>
  <c r="K362" i="34"/>
  <c r="J363" i="34"/>
  <c r="K363" i="34"/>
  <c r="J364" i="34"/>
  <c r="K364" i="34"/>
  <c r="J365" i="34"/>
  <c r="K365" i="34"/>
  <c r="J366" i="34"/>
  <c r="K366" i="34"/>
  <c r="J367" i="34"/>
  <c r="K367" i="34"/>
  <c r="J368" i="34"/>
  <c r="K368" i="34"/>
  <c r="J369" i="34"/>
  <c r="K369" i="34"/>
  <c r="J370" i="34"/>
  <c r="K370" i="34"/>
  <c r="J371" i="34"/>
  <c r="K371" i="34"/>
  <c r="J372" i="34"/>
  <c r="K372" i="34"/>
  <c r="J373" i="34"/>
  <c r="K373" i="34"/>
  <c r="J374" i="34"/>
  <c r="K374" i="34"/>
  <c r="J375" i="34"/>
  <c r="K375" i="34"/>
  <c r="J376" i="34"/>
  <c r="K376" i="34"/>
  <c r="J377" i="34"/>
  <c r="K377" i="34"/>
  <c r="J378" i="34"/>
  <c r="K378" i="34"/>
  <c r="J379" i="34"/>
  <c r="K379" i="34"/>
  <c r="J380" i="34"/>
  <c r="K380" i="34"/>
  <c r="J381" i="34"/>
  <c r="K381" i="34"/>
  <c r="J382" i="34"/>
  <c r="K382" i="34"/>
  <c r="J383" i="34"/>
  <c r="K383" i="34"/>
  <c r="J384" i="34"/>
  <c r="K384" i="34"/>
  <c r="J385" i="34"/>
  <c r="K385" i="34"/>
  <c r="J386" i="34"/>
  <c r="K386" i="34"/>
  <c r="J387" i="34"/>
  <c r="K387" i="34"/>
  <c r="J388" i="34"/>
  <c r="K388" i="34"/>
  <c r="J389" i="34"/>
  <c r="K389" i="34"/>
  <c r="J390" i="34"/>
  <c r="K390" i="34"/>
  <c r="J391" i="34"/>
  <c r="K391" i="34"/>
  <c r="J392" i="34"/>
  <c r="K392" i="34"/>
  <c r="J393" i="34"/>
  <c r="K393" i="34"/>
  <c r="J394" i="34"/>
  <c r="K394" i="34"/>
  <c r="J395" i="34"/>
  <c r="K395" i="34"/>
  <c r="J396" i="34"/>
  <c r="K396" i="34"/>
  <c r="J397" i="34"/>
  <c r="K397" i="34"/>
  <c r="J398" i="34"/>
  <c r="K398" i="34"/>
  <c r="J399" i="34"/>
  <c r="K399" i="34"/>
  <c r="J400" i="34"/>
  <c r="K400" i="34"/>
  <c r="J401" i="34"/>
  <c r="K401" i="34"/>
  <c r="J402" i="34"/>
  <c r="K402" i="34"/>
  <c r="J403" i="34"/>
  <c r="K403" i="34"/>
  <c r="J404" i="34"/>
  <c r="K404" i="34"/>
  <c r="J405" i="34"/>
  <c r="K405" i="34"/>
  <c r="J406" i="34"/>
  <c r="K406" i="34"/>
  <c r="J407" i="34"/>
  <c r="K407" i="34"/>
  <c r="J408" i="34"/>
  <c r="K408" i="34"/>
  <c r="J409" i="34"/>
  <c r="K409" i="34"/>
  <c r="J410" i="34"/>
  <c r="K410" i="34"/>
  <c r="J411" i="34"/>
  <c r="K411" i="34"/>
  <c r="J412" i="34"/>
  <c r="K412" i="34"/>
  <c r="J413" i="34"/>
  <c r="K413" i="34"/>
  <c r="J414" i="34"/>
  <c r="K414" i="34"/>
  <c r="J415" i="34"/>
  <c r="K415" i="34"/>
  <c r="J416" i="34"/>
  <c r="K416" i="34"/>
  <c r="J417" i="34"/>
  <c r="K417" i="34"/>
  <c r="J418" i="34"/>
  <c r="K418" i="34"/>
  <c r="J419" i="34"/>
  <c r="K419" i="34"/>
  <c r="J420" i="34"/>
  <c r="K420" i="34"/>
  <c r="J421" i="34"/>
  <c r="K421" i="34"/>
  <c r="J422" i="34"/>
  <c r="K422" i="34"/>
  <c r="J423" i="34"/>
  <c r="K423" i="34"/>
  <c r="J424" i="34"/>
  <c r="K424" i="34"/>
  <c r="J425" i="34"/>
  <c r="K425" i="34"/>
  <c r="J426" i="34"/>
  <c r="K426" i="34"/>
  <c r="J427" i="34"/>
  <c r="K427" i="34"/>
  <c r="J428" i="34"/>
  <c r="K428" i="34"/>
  <c r="J429" i="34"/>
  <c r="K429" i="34"/>
  <c r="J430" i="34"/>
  <c r="K430" i="34"/>
  <c r="J431" i="34"/>
  <c r="K431" i="34"/>
  <c r="J432" i="34"/>
  <c r="K432" i="34"/>
  <c r="J433" i="34"/>
  <c r="K433" i="34"/>
  <c r="J434" i="34"/>
  <c r="K434" i="34"/>
  <c r="J435" i="34"/>
  <c r="K435" i="34"/>
  <c r="J436" i="34"/>
  <c r="K436" i="34"/>
  <c r="J437" i="34"/>
  <c r="K437" i="34"/>
  <c r="J438" i="34"/>
  <c r="K438" i="34"/>
  <c r="J439" i="34"/>
  <c r="K439" i="34"/>
  <c r="J440" i="34"/>
  <c r="K440" i="34"/>
  <c r="J441" i="34"/>
  <c r="K441" i="34"/>
  <c r="J442" i="34"/>
  <c r="K442" i="34"/>
  <c r="J443" i="34"/>
  <c r="K443" i="34"/>
  <c r="J444" i="34"/>
  <c r="K444" i="34"/>
  <c r="J445" i="34"/>
  <c r="K445" i="34"/>
  <c r="J446" i="34"/>
  <c r="K446" i="34"/>
  <c r="J447" i="34"/>
  <c r="K447" i="34"/>
  <c r="J448" i="34"/>
  <c r="K448" i="34"/>
  <c r="J449" i="34"/>
  <c r="K449" i="34"/>
  <c r="J450" i="34"/>
  <c r="K450" i="34"/>
  <c r="J451" i="34"/>
  <c r="K451" i="34"/>
  <c r="J452" i="34"/>
  <c r="K452" i="34"/>
  <c r="J453" i="34"/>
  <c r="K453" i="34"/>
  <c r="J454" i="34"/>
  <c r="K454" i="34"/>
  <c r="J455" i="34"/>
  <c r="K455" i="34"/>
  <c r="J456" i="34"/>
  <c r="K456" i="34"/>
  <c r="J457" i="34"/>
  <c r="K457" i="34"/>
  <c r="J458" i="34"/>
  <c r="K458" i="34"/>
  <c r="J459" i="34"/>
  <c r="K459" i="34"/>
  <c r="J460" i="34"/>
  <c r="K460" i="34"/>
  <c r="J461" i="34"/>
  <c r="K461" i="34"/>
  <c r="J462" i="34"/>
  <c r="K462" i="34"/>
  <c r="J463" i="34"/>
  <c r="K463" i="34"/>
  <c r="J464" i="34"/>
  <c r="K464" i="34"/>
  <c r="J465" i="34"/>
  <c r="K465" i="34"/>
  <c r="J466" i="34"/>
  <c r="K466" i="34"/>
  <c r="J467" i="34"/>
  <c r="K467" i="34"/>
  <c r="J468" i="34"/>
  <c r="K468" i="34"/>
  <c r="J469" i="34"/>
  <c r="K469" i="34"/>
  <c r="J470" i="34"/>
  <c r="K470" i="34"/>
  <c r="J471" i="34"/>
  <c r="K471" i="34"/>
  <c r="J472" i="34"/>
  <c r="K472" i="34"/>
  <c r="J473" i="34"/>
  <c r="K473" i="34"/>
  <c r="J474" i="34"/>
  <c r="K474" i="34"/>
  <c r="J475" i="34"/>
  <c r="K475" i="34"/>
  <c r="J476" i="34"/>
  <c r="K476" i="34"/>
  <c r="J477" i="34"/>
  <c r="K477" i="34"/>
  <c r="J478" i="34"/>
  <c r="K478" i="34"/>
  <c r="J479" i="34"/>
  <c r="K479" i="34"/>
  <c r="J480" i="34"/>
  <c r="K480" i="34"/>
  <c r="J481" i="34"/>
  <c r="K481" i="34"/>
  <c r="J482" i="34"/>
  <c r="K482" i="34"/>
  <c r="J483" i="34"/>
  <c r="K483" i="34"/>
  <c r="J484" i="34"/>
  <c r="K484" i="34"/>
  <c r="J485" i="34"/>
  <c r="K485" i="34"/>
  <c r="J486" i="34"/>
  <c r="K486" i="34"/>
  <c r="J487" i="34"/>
  <c r="K487" i="34"/>
  <c r="J488" i="34"/>
  <c r="K488" i="34"/>
  <c r="J489" i="34"/>
  <c r="K489" i="34"/>
  <c r="J490" i="34"/>
  <c r="K490" i="34"/>
  <c r="J491" i="34"/>
  <c r="K491" i="34"/>
  <c r="J492" i="34"/>
  <c r="K492" i="34"/>
  <c r="J493" i="34"/>
  <c r="K493" i="34"/>
  <c r="J494" i="34"/>
  <c r="K494" i="34"/>
  <c r="J495" i="34"/>
  <c r="K495" i="34"/>
  <c r="J496" i="34"/>
  <c r="K496" i="34"/>
  <c r="J497" i="34"/>
  <c r="K497" i="34"/>
  <c r="J498" i="34"/>
  <c r="K498" i="34"/>
  <c r="J499" i="34"/>
  <c r="K499" i="34"/>
  <c r="J500" i="34"/>
  <c r="K500" i="34"/>
  <c r="J501" i="34"/>
  <c r="K501" i="34"/>
  <c r="J502" i="34"/>
  <c r="K502" i="34"/>
  <c r="J503" i="34"/>
  <c r="K503" i="34"/>
  <c r="J504" i="34"/>
  <c r="K504" i="34"/>
  <c r="J505" i="34"/>
  <c r="K505" i="34"/>
  <c r="J506" i="34"/>
  <c r="K506" i="34"/>
  <c r="J507" i="34"/>
  <c r="K507" i="34"/>
  <c r="J508" i="34"/>
  <c r="K508" i="34"/>
  <c r="J509" i="34"/>
  <c r="K509" i="34"/>
  <c r="J510" i="34"/>
  <c r="K510" i="34"/>
  <c r="J511" i="34"/>
  <c r="K511" i="34"/>
  <c r="J512" i="34"/>
  <c r="K512" i="34"/>
  <c r="J513" i="34"/>
  <c r="K513" i="34"/>
  <c r="J514" i="34"/>
  <c r="K514" i="34"/>
  <c r="J515" i="34"/>
  <c r="K515" i="34"/>
  <c r="J516" i="34"/>
  <c r="K516" i="34"/>
  <c r="J517" i="34"/>
  <c r="K517" i="34"/>
  <c r="J518" i="34"/>
  <c r="K518" i="34"/>
  <c r="J519" i="34"/>
  <c r="K519" i="34"/>
  <c r="J520" i="34"/>
  <c r="K520" i="34"/>
  <c r="J521" i="34"/>
  <c r="K521" i="34"/>
  <c r="J522" i="34"/>
  <c r="K522" i="34"/>
  <c r="J523" i="34"/>
  <c r="K523" i="34"/>
  <c r="J524" i="34"/>
  <c r="K524" i="34"/>
  <c r="J525" i="34"/>
  <c r="K525" i="34"/>
  <c r="J526" i="34"/>
  <c r="K526" i="34"/>
  <c r="J527" i="34"/>
  <c r="K527" i="34"/>
  <c r="J528" i="34"/>
  <c r="K528" i="34"/>
  <c r="J529" i="34"/>
  <c r="K529" i="34"/>
  <c r="J530" i="34"/>
  <c r="K530" i="34"/>
  <c r="J531" i="34"/>
  <c r="K531" i="34"/>
  <c r="J532" i="34"/>
  <c r="K532" i="34"/>
  <c r="J533" i="34"/>
  <c r="K533" i="34"/>
  <c r="J534" i="34"/>
  <c r="K534" i="34"/>
  <c r="J535" i="34"/>
  <c r="K535" i="34"/>
  <c r="J536" i="34"/>
  <c r="K536" i="34"/>
  <c r="J537" i="34"/>
  <c r="K537" i="34"/>
  <c r="J538" i="34"/>
  <c r="K538" i="34"/>
  <c r="J539" i="34"/>
  <c r="K539" i="34"/>
  <c r="J540" i="34"/>
  <c r="K540" i="34"/>
  <c r="J541" i="34"/>
  <c r="K541" i="34"/>
  <c r="J542" i="34"/>
  <c r="K542" i="34"/>
  <c r="J543" i="34"/>
  <c r="K543" i="34"/>
  <c r="J544" i="34"/>
  <c r="K544" i="34"/>
  <c r="J545" i="34"/>
  <c r="K545" i="34"/>
  <c r="J546" i="34"/>
  <c r="K546" i="34"/>
  <c r="J547" i="34"/>
  <c r="K547" i="34"/>
  <c r="J548" i="34"/>
  <c r="K548" i="34"/>
  <c r="J549" i="34"/>
  <c r="K549" i="34"/>
  <c r="J550" i="34"/>
  <c r="K550" i="34"/>
  <c r="J551" i="34"/>
  <c r="K551" i="34"/>
  <c r="J552" i="34"/>
  <c r="K552" i="34"/>
  <c r="J553" i="34"/>
  <c r="K553" i="34"/>
  <c r="J554" i="34"/>
  <c r="K554" i="34"/>
  <c r="J555" i="34"/>
  <c r="K555" i="34"/>
  <c r="J556" i="34"/>
  <c r="K556" i="34"/>
  <c r="J557" i="34"/>
  <c r="K557" i="34"/>
  <c r="J558" i="34"/>
  <c r="K558" i="34"/>
  <c r="J559" i="34"/>
  <c r="K559" i="34"/>
  <c r="J560" i="34"/>
  <c r="K560" i="34"/>
  <c r="J561" i="34"/>
  <c r="K561" i="34"/>
  <c r="J562" i="34"/>
  <c r="K562" i="34"/>
  <c r="J563" i="34"/>
  <c r="K563" i="34"/>
  <c r="J564" i="34"/>
  <c r="K564" i="34"/>
  <c r="J565" i="34"/>
  <c r="K565" i="34"/>
  <c r="J566" i="34"/>
  <c r="K566" i="34"/>
  <c r="J567" i="34"/>
  <c r="K567" i="34"/>
  <c r="J568" i="34"/>
  <c r="K568" i="34"/>
  <c r="J569" i="34"/>
  <c r="K569" i="34"/>
  <c r="J570" i="34"/>
  <c r="K570" i="34"/>
  <c r="J571" i="34"/>
  <c r="K571" i="34"/>
  <c r="J572" i="34"/>
  <c r="K572" i="34"/>
  <c r="J573" i="34"/>
  <c r="K573" i="34"/>
  <c r="J574" i="34"/>
  <c r="K574" i="34"/>
  <c r="J575" i="34"/>
  <c r="K575" i="34"/>
  <c r="J576" i="34"/>
  <c r="K576" i="34"/>
  <c r="J577" i="34"/>
  <c r="K577" i="34"/>
  <c r="J578" i="34"/>
  <c r="K578" i="34"/>
  <c r="J579" i="34"/>
  <c r="K579" i="34"/>
  <c r="J580" i="34"/>
  <c r="K580" i="34"/>
  <c r="J581" i="34"/>
  <c r="K581" i="34"/>
  <c r="J582" i="34"/>
  <c r="K582" i="34"/>
  <c r="J583" i="34"/>
  <c r="K583" i="34"/>
  <c r="J584" i="34"/>
  <c r="K584" i="34"/>
  <c r="J585" i="34"/>
  <c r="K585" i="34"/>
  <c r="J586" i="34"/>
  <c r="K586" i="34"/>
  <c r="J587" i="34"/>
  <c r="K587" i="34"/>
  <c r="J588" i="34"/>
  <c r="J589" i="34"/>
  <c r="K589" i="34"/>
  <c r="J590" i="34"/>
  <c r="K590" i="34"/>
  <c r="J591" i="34"/>
  <c r="K591" i="34"/>
  <c r="J592" i="34"/>
  <c r="K592" i="34"/>
  <c r="J593" i="34"/>
  <c r="K593" i="34"/>
  <c r="J594" i="34"/>
  <c r="K594" i="34"/>
  <c r="J595" i="34"/>
  <c r="K595" i="34"/>
  <c r="J596" i="34"/>
  <c r="K596" i="34"/>
  <c r="J597" i="34"/>
  <c r="K597" i="34"/>
  <c r="J598" i="34"/>
  <c r="K598" i="34"/>
  <c r="J599" i="34"/>
  <c r="K599" i="34"/>
  <c r="J600" i="34"/>
  <c r="K600" i="34"/>
  <c r="J601" i="34"/>
  <c r="K601" i="34"/>
  <c r="J602" i="34"/>
  <c r="K602" i="34"/>
  <c r="J603" i="34"/>
  <c r="K603" i="34"/>
  <c r="J604" i="34"/>
  <c r="K604" i="34"/>
  <c r="J605" i="34"/>
  <c r="K605" i="34"/>
  <c r="J606" i="34"/>
  <c r="K606" i="34"/>
  <c r="J607" i="34"/>
  <c r="K607" i="34"/>
  <c r="J608" i="34"/>
  <c r="K608" i="34"/>
  <c r="J609" i="34"/>
  <c r="K609" i="34"/>
  <c r="J610" i="34"/>
  <c r="K610" i="34"/>
  <c r="J611" i="34"/>
  <c r="K611" i="34"/>
  <c r="J612" i="34"/>
  <c r="K612" i="34"/>
  <c r="J613" i="34"/>
  <c r="K613" i="34"/>
  <c r="J614" i="34"/>
  <c r="K614" i="34"/>
  <c r="J615" i="34"/>
  <c r="K615" i="34"/>
  <c r="J616" i="34"/>
  <c r="K616" i="34"/>
  <c r="J617" i="34"/>
  <c r="K617" i="34"/>
  <c r="J618" i="34"/>
  <c r="K618" i="34"/>
  <c r="J619" i="34"/>
  <c r="K619" i="34"/>
  <c r="J620" i="34"/>
  <c r="K620" i="34"/>
  <c r="J621" i="34"/>
  <c r="K621" i="34"/>
  <c r="J622" i="34"/>
  <c r="K622" i="34"/>
  <c r="J623" i="34"/>
  <c r="K623" i="34"/>
  <c r="J624" i="34"/>
  <c r="K624" i="34"/>
  <c r="J625" i="34"/>
  <c r="K625" i="34"/>
  <c r="J626" i="34"/>
  <c r="K626" i="34"/>
  <c r="J627" i="34"/>
  <c r="K627" i="34"/>
  <c r="J628" i="34"/>
  <c r="K628" i="34"/>
  <c r="J629" i="34"/>
  <c r="K629" i="34"/>
  <c r="J630" i="34"/>
  <c r="K630" i="34"/>
  <c r="J631" i="34"/>
  <c r="K631" i="34"/>
  <c r="J632" i="34"/>
  <c r="K632" i="34"/>
  <c r="J633" i="34"/>
  <c r="K633" i="34"/>
  <c r="J634" i="34"/>
  <c r="K634" i="34"/>
  <c r="J635" i="34"/>
  <c r="K635" i="34"/>
  <c r="J636" i="34"/>
  <c r="K636" i="34"/>
  <c r="J637" i="34"/>
  <c r="K637" i="34"/>
  <c r="J638" i="34"/>
  <c r="K638" i="34"/>
  <c r="J639" i="34"/>
  <c r="K639" i="34"/>
  <c r="J640" i="34"/>
  <c r="K640" i="34"/>
  <c r="J641" i="34"/>
  <c r="K641" i="34"/>
  <c r="J642" i="34"/>
  <c r="K642" i="34"/>
  <c r="J643" i="34"/>
  <c r="K643" i="34"/>
  <c r="J644" i="34"/>
  <c r="K644" i="34"/>
  <c r="J645" i="34"/>
  <c r="K645" i="34"/>
  <c r="J646" i="34"/>
  <c r="K646" i="34"/>
  <c r="J647" i="34"/>
  <c r="K647" i="34"/>
  <c r="J648" i="34"/>
  <c r="K648" i="34"/>
  <c r="J649" i="34"/>
  <c r="K649" i="34"/>
  <c r="J650" i="34"/>
  <c r="K650" i="34"/>
  <c r="L391" i="34" l="1"/>
  <c r="L365" i="34"/>
  <c r="L306" i="34"/>
  <c r="L388" i="34"/>
  <c r="L540" i="34"/>
  <c r="L353" i="34"/>
  <c r="L214" i="34"/>
  <c r="L136" i="34"/>
  <c r="L67" i="34"/>
  <c r="K3" i="34"/>
  <c r="L379" i="34" s="1"/>
  <c r="J3" i="34"/>
  <c r="H646" i="34"/>
  <c r="H645" i="34"/>
  <c r="H644" i="34"/>
  <c r="H643" i="34"/>
  <c r="H642" i="34"/>
  <c r="H641" i="34"/>
  <c r="H640" i="34"/>
  <c r="H639" i="34"/>
  <c r="H638" i="34"/>
  <c r="H637" i="34"/>
  <c r="H636" i="34"/>
  <c r="H635" i="34"/>
  <c r="H634" i="34"/>
  <c r="H633" i="34"/>
  <c r="H631" i="34"/>
  <c r="H630" i="34"/>
  <c r="H629" i="34"/>
  <c r="H628" i="34"/>
  <c r="H627" i="34"/>
  <c r="H626" i="34"/>
  <c r="H623" i="34"/>
  <c r="H622" i="34"/>
  <c r="H621" i="34"/>
  <c r="H620" i="34"/>
  <c r="H616" i="34"/>
  <c r="H615" i="34"/>
  <c r="H614" i="34"/>
  <c r="H613" i="34"/>
  <c r="H612" i="34"/>
  <c r="H611" i="34"/>
  <c r="H610" i="34"/>
  <c r="H609" i="34"/>
  <c r="H608" i="34"/>
  <c r="H607" i="34"/>
  <c r="H606" i="34"/>
  <c r="H605" i="34"/>
  <c r="H604" i="34"/>
  <c r="H603" i="34"/>
  <c r="H602" i="34"/>
  <c r="H601" i="34"/>
  <c r="H600" i="34"/>
  <c r="H599" i="34"/>
  <c r="H598" i="34"/>
  <c r="H597" i="34"/>
  <c r="H596" i="34"/>
  <c r="H594" i="34"/>
  <c r="H593" i="34"/>
  <c r="H592" i="34"/>
  <c r="H590" i="34"/>
  <c r="A588" i="34"/>
  <c r="K588" i="34" s="1"/>
  <c r="H587" i="34"/>
  <c r="H585" i="34"/>
  <c r="H584" i="34"/>
  <c r="H583" i="34"/>
  <c r="H582" i="34"/>
  <c r="H581" i="34"/>
  <c r="H580" i="34"/>
  <c r="H578" i="34"/>
  <c r="H576" i="34"/>
  <c r="H574" i="34"/>
  <c r="H572" i="34"/>
  <c r="H571" i="34"/>
  <c r="H570" i="34"/>
  <c r="H569" i="34"/>
  <c r="H568" i="34"/>
  <c r="H567" i="34"/>
  <c r="H565" i="34"/>
  <c r="H564" i="34"/>
  <c r="H563" i="34"/>
  <c r="H562" i="34"/>
  <c r="H561" i="34"/>
  <c r="H560" i="34"/>
  <c r="H558" i="34"/>
  <c r="H557" i="34"/>
  <c r="H556" i="34"/>
  <c r="H555" i="34"/>
  <c r="H554" i="34"/>
  <c r="H553" i="34"/>
  <c r="H552" i="34"/>
  <c r="H551" i="34"/>
  <c r="H550" i="34"/>
  <c r="H549" i="34"/>
  <c r="H547" i="34"/>
  <c r="H546" i="34"/>
  <c r="H545" i="34"/>
  <c r="H544" i="34"/>
  <c r="H543" i="34"/>
  <c r="H542" i="34"/>
  <c r="H539" i="34"/>
  <c r="H538" i="34"/>
  <c r="H537" i="34"/>
  <c r="H535" i="34"/>
  <c r="H534" i="34"/>
  <c r="H533" i="34"/>
  <c r="H531" i="34"/>
  <c r="H530" i="34"/>
  <c r="H529" i="34"/>
  <c r="H527" i="34"/>
  <c r="H526" i="34"/>
  <c r="H525" i="34"/>
  <c r="H523" i="34"/>
  <c r="H522" i="34"/>
  <c r="H521" i="34"/>
  <c r="H520" i="34"/>
  <c r="H519" i="34"/>
  <c r="H518" i="34"/>
  <c r="H517" i="34"/>
  <c r="H516" i="34"/>
  <c r="H515" i="34"/>
  <c r="H514" i="34"/>
  <c r="H513" i="34"/>
  <c r="H512" i="34"/>
  <c r="H510" i="34"/>
  <c r="H509" i="34"/>
  <c r="H508" i="34"/>
  <c r="H507" i="34"/>
  <c r="H506" i="34"/>
  <c r="H505" i="34"/>
  <c r="H504" i="34"/>
  <c r="H503" i="34"/>
  <c r="H501" i="34"/>
  <c r="H499" i="34"/>
  <c r="H497" i="34"/>
  <c r="H495" i="34"/>
  <c r="H493" i="34"/>
  <c r="H491" i="34"/>
  <c r="H489" i="34"/>
  <c r="H487" i="34"/>
  <c r="H484" i="34"/>
  <c r="H482" i="34"/>
  <c r="H480" i="34"/>
  <c r="H478" i="34"/>
  <c r="H476" i="34"/>
  <c r="H474" i="34"/>
  <c r="H472" i="34"/>
  <c r="H470" i="34"/>
  <c r="H467" i="34"/>
  <c r="H466" i="34"/>
  <c r="H462" i="34"/>
  <c r="H461" i="34"/>
  <c r="H460" i="34"/>
  <c r="H456" i="34"/>
  <c r="H454" i="34"/>
  <c r="H453" i="34"/>
  <c r="H451" i="34"/>
  <c r="H449" i="34"/>
  <c r="H448" i="34"/>
  <c r="H447" i="34"/>
  <c r="H446" i="34"/>
  <c r="H442" i="34"/>
  <c r="H441" i="34"/>
  <c r="H440" i="34"/>
  <c r="H439" i="34"/>
  <c r="H437" i="34"/>
  <c r="H434" i="34"/>
  <c r="H433" i="34"/>
  <c r="H432" i="34"/>
  <c r="H431" i="34"/>
  <c r="H430" i="34"/>
  <c r="H428" i="34"/>
  <c r="H427" i="34"/>
  <c r="H424" i="34"/>
  <c r="H423" i="34"/>
  <c r="H422" i="34"/>
  <c r="H421" i="34"/>
  <c r="H420" i="34"/>
  <c r="H419" i="34"/>
  <c r="H418" i="34"/>
  <c r="H417" i="34"/>
  <c r="H416" i="34"/>
  <c r="H415" i="34"/>
  <c r="H414" i="34"/>
  <c r="H413" i="34"/>
  <c r="H412" i="34"/>
  <c r="H411" i="34"/>
  <c r="H410" i="34"/>
  <c r="H409" i="34"/>
  <c r="H408" i="34"/>
  <c r="H407" i="34"/>
  <c r="H406" i="34"/>
  <c r="H405" i="34"/>
  <c r="H404" i="34"/>
  <c r="H403" i="34"/>
  <c r="H402" i="34"/>
  <c r="H401" i="34"/>
  <c r="H400" i="34"/>
  <c r="H399" i="34"/>
  <c r="H398" i="34"/>
  <c r="H397" i="34"/>
  <c r="H396" i="34"/>
  <c r="H395" i="34"/>
  <c r="H394" i="34"/>
  <c r="H393" i="34"/>
  <c r="H392" i="34"/>
  <c r="H391" i="34"/>
  <c r="H390" i="34"/>
  <c r="H389" i="34"/>
  <c r="H388" i="34"/>
  <c r="H387" i="34"/>
  <c r="H386" i="34"/>
  <c r="H385" i="34"/>
  <c r="H383" i="34"/>
  <c r="H382" i="34"/>
  <c r="H381" i="34"/>
  <c r="H380" i="34"/>
  <c r="H379" i="34"/>
  <c r="H378" i="34"/>
  <c r="H377" i="34"/>
  <c r="H376" i="34"/>
  <c r="H375" i="34"/>
  <c r="H374" i="34"/>
  <c r="H373" i="34"/>
  <c r="H372" i="34"/>
  <c r="H371" i="34"/>
  <c r="H370" i="34"/>
  <c r="H369" i="34"/>
  <c r="H368" i="34"/>
  <c r="H367" i="34"/>
  <c r="H366" i="34"/>
  <c r="H365" i="34"/>
  <c r="H364" i="34"/>
  <c r="H363" i="34"/>
  <c r="H362" i="34"/>
  <c r="H361" i="34"/>
  <c r="H360" i="34"/>
  <c r="H358" i="34"/>
  <c r="H356" i="34"/>
  <c r="H355" i="34"/>
  <c r="H354" i="34"/>
  <c r="H353" i="34"/>
  <c r="H341" i="34"/>
  <c r="H340" i="34"/>
  <c r="H339" i="34"/>
  <c r="H338" i="34"/>
  <c r="H337" i="34"/>
  <c r="H336" i="34"/>
  <c r="H335" i="34"/>
  <c r="H334" i="34"/>
  <c r="H333" i="34"/>
  <c r="H332" i="34"/>
  <c r="H331" i="34"/>
  <c r="H330" i="34"/>
  <c r="H328" i="34"/>
  <c r="H327" i="34"/>
  <c r="H326" i="34"/>
  <c r="H325" i="34"/>
  <c r="H324" i="34"/>
  <c r="H322" i="34"/>
  <c r="H321" i="34"/>
  <c r="H318" i="34"/>
  <c r="H317" i="34"/>
  <c r="H316" i="34"/>
  <c r="H315" i="34"/>
  <c r="H314" i="34"/>
  <c r="H313" i="34"/>
  <c r="H312" i="34"/>
  <c r="H311" i="34"/>
  <c r="H310" i="34"/>
  <c r="H309" i="34"/>
  <c r="H308" i="34"/>
  <c r="H307" i="34"/>
  <c r="H306" i="34"/>
  <c r="H305" i="34"/>
  <c r="H304" i="34"/>
  <c r="H303" i="34"/>
  <c r="H299" i="34"/>
  <c r="H298" i="34"/>
  <c r="H297" i="34"/>
  <c r="H293" i="34"/>
  <c r="H292" i="34"/>
  <c r="H291" i="34"/>
  <c r="H287" i="34"/>
  <c r="H286" i="34"/>
  <c r="H285" i="34"/>
  <c r="H284" i="34"/>
  <c r="H283" i="34"/>
  <c r="H282" i="34"/>
  <c r="H281" i="34"/>
  <c r="H280" i="34"/>
  <c r="H279" i="34"/>
  <c r="H278" i="34"/>
  <c r="H274" i="34"/>
  <c r="H273" i="34"/>
  <c r="H272" i="34"/>
  <c r="H268" i="34"/>
  <c r="H267" i="34"/>
  <c r="H266" i="34"/>
  <c r="H261" i="34"/>
  <c r="H260" i="34"/>
  <c r="H259" i="34"/>
  <c r="H258"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1" i="34"/>
  <c r="H220" i="34"/>
  <c r="H219" i="34"/>
  <c r="H218" i="34"/>
  <c r="H217" i="34"/>
  <c r="H216" i="34"/>
  <c r="H215" i="34"/>
  <c r="H214" i="34"/>
  <c r="H213" i="34"/>
  <c r="H212" i="34"/>
  <c r="H211" i="34"/>
  <c r="H210" i="34"/>
  <c r="H208" i="34"/>
  <c r="H207" i="34"/>
  <c r="H206" i="34"/>
  <c r="H205" i="34"/>
  <c r="H204" i="34"/>
  <c r="H203" i="34"/>
  <c r="H202" i="34"/>
  <c r="H201" i="34"/>
  <c r="H199" i="34"/>
  <c r="H198" i="34"/>
  <c r="H197" i="34"/>
  <c r="H195" i="34"/>
  <c r="H194" i="34"/>
  <c r="H193" i="34"/>
  <c r="H191" i="34"/>
  <c r="H190" i="34"/>
  <c r="H189" i="34"/>
  <c r="H188" i="34"/>
  <c r="H187" i="34"/>
  <c r="H186" i="34"/>
  <c r="H185" i="34"/>
  <c r="H184" i="34"/>
  <c r="H183" i="34"/>
  <c r="H182" i="34"/>
  <c r="H181" i="34"/>
  <c r="H180" i="34"/>
  <c r="H178" i="34"/>
  <c r="H177" i="34"/>
  <c r="H176" i="34"/>
  <c r="H175" i="34"/>
  <c r="H174" i="34"/>
  <c r="H173" i="34"/>
  <c r="H172" i="34"/>
  <c r="H170" i="34"/>
  <c r="H169" i="34"/>
  <c r="H168" i="34"/>
  <c r="H166" i="34"/>
  <c r="H165" i="34"/>
  <c r="H163" i="34"/>
  <c r="H162" i="34"/>
  <c r="H161" i="34"/>
  <c r="H160" i="34"/>
  <c r="H159" i="34"/>
  <c r="H158" i="34"/>
  <c r="H157" i="34"/>
  <c r="H156" i="34"/>
  <c r="H155" i="34"/>
  <c r="H154" i="34"/>
  <c r="H153" i="34"/>
  <c r="H152" i="34"/>
  <c r="H151" i="34"/>
  <c r="H150" i="34"/>
  <c r="H149" i="34"/>
  <c r="H148" i="34"/>
  <c r="H147" i="34"/>
  <c r="H146" i="34"/>
  <c r="H144" i="34"/>
  <c r="H142" i="34"/>
  <c r="H141" i="34"/>
  <c r="H139" i="34"/>
  <c r="H138" i="34"/>
  <c r="H136" i="34"/>
  <c r="H135" i="34"/>
  <c r="H133" i="34"/>
  <c r="H131" i="34"/>
  <c r="H130" i="34"/>
  <c r="H129" i="34"/>
  <c r="H128" i="34"/>
  <c r="H127" i="34"/>
  <c r="H126" i="34"/>
  <c r="H125" i="34"/>
  <c r="H124" i="34"/>
  <c r="H123" i="34"/>
  <c r="H122" i="34"/>
  <c r="H121" i="34"/>
  <c r="H120" i="34"/>
  <c r="H119" i="34"/>
  <c r="H118" i="34"/>
  <c r="H117" i="34"/>
  <c r="H116" i="34"/>
  <c r="H114" i="34"/>
  <c r="H112" i="34"/>
  <c r="H111" i="34"/>
  <c r="H109" i="34"/>
  <c r="H108" i="34"/>
  <c r="H106" i="34"/>
  <c r="H105" i="34"/>
  <c r="H103" i="34"/>
  <c r="H101" i="34"/>
  <c r="H100" i="34"/>
  <c r="H99" i="34"/>
  <c r="H98" i="34"/>
  <c r="H97" i="34"/>
  <c r="H96" i="34"/>
  <c r="H95" i="34"/>
  <c r="H94" i="34"/>
  <c r="H93" i="34"/>
  <c r="H92" i="34"/>
  <c r="H91" i="34"/>
  <c r="H90" i="34"/>
  <c r="H89" i="34"/>
  <c r="H88" i="34"/>
  <c r="H87" i="34"/>
  <c r="H86" i="34"/>
  <c r="H84" i="34"/>
  <c r="H82" i="34"/>
  <c r="H81" i="34"/>
  <c r="H79" i="34"/>
  <c r="H78" i="34"/>
  <c r="H76" i="34"/>
  <c r="H75" i="34"/>
  <c r="H73" i="34"/>
  <c r="H71" i="34"/>
  <c r="H70" i="34"/>
  <c r="H66" i="34"/>
  <c r="H65" i="34"/>
  <c r="H64" i="34"/>
  <c r="H63" i="34"/>
  <c r="H61" i="34"/>
  <c r="H60" i="34"/>
  <c r="H59" i="34"/>
  <c r="H58" i="34"/>
  <c r="H57" i="34"/>
  <c r="H55" i="34"/>
  <c r="H54" i="34"/>
  <c r="H53" i="34"/>
  <c r="H52" i="34"/>
  <c r="H51" i="34"/>
  <c r="H49" i="34"/>
  <c r="H48" i="34"/>
  <c r="H47" i="34"/>
  <c r="H46" i="34"/>
  <c r="H45" i="34"/>
  <c r="H44" i="34"/>
  <c r="H43" i="34"/>
  <c r="H42" i="34"/>
  <c r="H40" i="34"/>
  <c r="H39" i="34"/>
  <c r="H38" i="34"/>
  <c r="H37" i="34"/>
  <c r="H36" i="34"/>
  <c r="H35" i="34"/>
  <c r="H34" i="34"/>
  <c r="H33" i="34"/>
  <c r="H32" i="34"/>
  <c r="H31" i="34"/>
  <c r="H30" i="34"/>
  <c r="H29" i="34"/>
  <c r="H28" i="34"/>
  <c r="H26" i="34"/>
  <c r="H25" i="34"/>
  <c r="H24" i="34"/>
  <c r="H23" i="34"/>
  <c r="H22" i="34"/>
  <c r="H21" i="34"/>
  <c r="H20" i="34"/>
  <c r="H19" i="34"/>
  <c r="H18" i="34"/>
  <c r="H17" i="34"/>
  <c r="H16" i="34"/>
  <c r="H15" i="34"/>
  <c r="H14" i="34"/>
  <c r="H13" i="34"/>
  <c r="H12" i="34"/>
  <c r="H11" i="34"/>
  <c r="H9" i="34"/>
  <c r="H8" i="34"/>
  <c r="H7" i="34"/>
  <c r="H6" i="34"/>
  <c r="H5" i="34"/>
  <c r="H4" i="34"/>
  <c r="M148" i="34"/>
  <c r="N91" i="34"/>
  <c r="N30" i="34"/>
  <c r="O212" i="34"/>
  <c r="O188" i="34"/>
  <c r="N357" i="34"/>
  <c r="N67" i="34"/>
  <c r="N130" i="34"/>
  <c r="O35" i="34"/>
  <c r="O18" i="34"/>
  <c r="N220" i="34"/>
  <c r="O140" i="34"/>
  <c r="N204" i="34"/>
  <c r="N45" i="34"/>
  <c r="N35" i="34"/>
  <c r="N159" i="34"/>
  <c r="N98" i="34"/>
  <c r="N52" i="34"/>
  <c r="M132" i="34"/>
  <c r="M144" i="34"/>
  <c r="M228" i="34"/>
  <c r="M94" i="34"/>
  <c r="O149" i="34"/>
  <c r="N394" i="34"/>
  <c r="O275" i="34"/>
  <c r="N28" i="34"/>
  <c r="M151" i="34"/>
  <c r="O239" i="34"/>
  <c r="O51" i="34"/>
  <c r="M337" i="34"/>
  <c r="N128" i="34"/>
  <c r="N103" i="34"/>
  <c r="M160" i="34"/>
  <c r="N20" i="34"/>
  <c r="N490" i="34"/>
  <c r="M299" i="34"/>
  <c r="N207" i="34"/>
  <c r="M229" i="34"/>
  <c r="N175" i="34"/>
  <c r="N71" i="34"/>
  <c r="O133" i="34"/>
  <c r="M159" i="34"/>
  <c r="M198" i="34"/>
  <c r="O65" i="34"/>
  <c r="M186" i="34"/>
  <c r="N137" i="34"/>
  <c r="N400" i="34"/>
  <c r="N182" i="34"/>
  <c r="N305" i="34"/>
  <c r="O215" i="34"/>
  <c r="O254" i="34"/>
  <c r="O224" i="34"/>
  <c r="O154" i="34"/>
  <c r="N422" i="34"/>
  <c r="O306" i="34"/>
  <c r="N380" i="34"/>
  <c r="O5" i="34"/>
  <c r="M170" i="34"/>
  <c r="O280" i="34"/>
  <c r="M257" i="34"/>
  <c r="N413" i="34"/>
  <c r="O573" i="34"/>
  <c r="O111" i="34"/>
  <c r="N129" i="34"/>
  <c r="M63" i="34"/>
  <c r="N33" i="34"/>
  <c r="M235" i="34"/>
  <c r="M521" i="34"/>
  <c r="M255" i="34"/>
  <c r="N193" i="34"/>
  <c r="M244" i="34"/>
  <c r="N14" i="34"/>
  <c r="O172" i="34"/>
  <c r="M236" i="34"/>
  <c r="N173" i="34"/>
  <c r="O34" i="34"/>
  <c r="O92" i="34"/>
  <c r="N256" i="34"/>
  <c r="O72" i="34"/>
  <c r="M56" i="34"/>
  <c r="M231" i="34"/>
  <c r="O363" i="34"/>
  <c r="O422" i="34"/>
  <c r="N344" i="34"/>
  <c r="O122" i="34"/>
  <c r="N268" i="34"/>
  <c r="O568" i="34"/>
  <c r="N387" i="34"/>
  <c r="O174" i="34"/>
  <c r="N414" i="34"/>
  <c r="O216" i="34"/>
  <c r="O136" i="34"/>
  <c r="M33" i="34"/>
  <c r="M103" i="34"/>
  <c r="M203" i="34"/>
  <c r="N273" i="34"/>
  <c r="O640" i="34"/>
  <c r="M127" i="34"/>
  <c r="O45" i="34"/>
  <c r="N84" i="34"/>
  <c r="N16" i="34"/>
  <c r="N502" i="34"/>
  <c r="N274" i="34"/>
  <c r="N498" i="34"/>
  <c r="O272" i="34"/>
  <c r="N179" i="34"/>
  <c r="N326" i="34"/>
  <c r="O338" i="34"/>
  <c r="N232" i="34"/>
  <c r="O339" i="34"/>
  <c r="O88" i="34"/>
  <c r="O322" i="34"/>
  <c r="N228" i="34"/>
  <c r="M32" i="34"/>
  <c r="O314" i="34"/>
  <c r="O419" i="34"/>
  <c r="O182" i="34"/>
  <c r="O131" i="34"/>
  <c r="N238" i="34"/>
  <c r="M134" i="34"/>
  <c r="O180" i="34"/>
  <c r="O484" i="34"/>
  <c r="O24" i="34"/>
  <c r="O258" i="34"/>
  <c r="N97" i="34"/>
  <c r="N51" i="34"/>
  <c r="N246" i="34"/>
  <c r="N354" i="34"/>
  <c r="M154" i="34"/>
  <c r="N21" i="34"/>
  <c r="N281" i="34"/>
  <c r="M290" i="34"/>
  <c r="N543" i="34"/>
  <c r="N75" i="34"/>
  <c r="O48" i="34"/>
  <c r="N362" i="34"/>
  <c r="O572" i="34"/>
  <c r="N255" i="34"/>
  <c r="N231" i="34"/>
  <c r="O528" i="34"/>
  <c r="N647" i="34"/>
  <c r="O116" i="34"/>
  <c r="O227" i="34"/>
  <c r="M177" i="34"/>
  <c r="O223" i="34"/>
  <c r="N477" i="34"/>
  <c r="M43" i="34"/>
  <c r="N146" i="34"/>
  <c r="N263" i="34"/>
  <c r="O335" i="34"/>
  <c r="O243" i="34"/>
  <c r="N471" i="34"/>
  <c r="N120" i="34"/>
  <c r="M190" i="34"/>
  <c r="M6" i="34"/>
  <c r="M91" i="34"/>
  <c r="O10" i="34"/>
  <c r="M238" i="34"/>
  <c r="O234" i="34"/>
  <c r="M179" i="34"/>
  <c r="M201" i="34"/>
  <c r="N456" i="34"/>
  <c r="O17" i="34"/>
  <c r="O52" i="34"/>
  <c r="N310" i="34"/>
  <c r="M242" i="34"/>
  <c r="M394" i="34"/>
  <c r="O185" i="34"/>
  <c r="M205" i="34"/>
  <c r="O7" i="34"/>
  <c r="M580" i="34"/>
  <c r="O162" i="34"/>
  <c r="N374" i="34"/>
  <c r="O241" i="34"/>
  <c r="N370" i="34"/>
  <c r="N463" i="34"/>
  <c r="N172" i="34"/>
  <c r="O579" i="34"/>
  <c r="O57" i="34"/>
  <c r="O166" i="34"/>
  <c r="O193" i="34"/>
  <c r="N158" i="34"/>
  <c r="N478" i="34"/>
  <c r="N499" i="34"/>
  <c r="N94" i="34"/>
  <c r="O83" i="34"/>
  <c r="O236" i="34"/>
  <c r="O20" i="34"/>
  <c r="M15" i="34"/>
  <c r="N340" i="34"/>
  <c r="M389" i="34"/>
  <c r="M37" i="34"/>
  <c r="M251" i="34"/>
  <c r="M217" i="34"/>
  <c r="O22" i="34"/>
  <c r="O228" i="34"/>
  <c r="M286" i="34"/>
  <c r="O98" i="34"/>
  <c r="N598" i="34"/>
  <c r="M9" i="34"/>
  <c r="M131" i="34"/>
  <c r="N264" i="34"/>
  <c r="O290" i="34"/>
  <c r="M23" i="34"/>
  <c r="M387" i="34"/>
  <c r="N163" i="34"/>
  <c r="M385" i="34"/>
  <c r="M73" i="34"/>
  <c r="O128" i="34"/>
  <c r="O15" i="34"/>
  <c r="N73" i="34"/>
  <c r="N419" i="34"/>
  <c r="M358" i="34"/>
  <c r="M249" i="34"/>
  <c r="N605" i="34"/>
  <c r="M39" i="34"/>
  <c r="O460" i="34"/>
  <c r="M412" i="34"/>
  <c r="M303" i="34"/>
  <c r="O495" i="34"/>
  <c r="O624" i="34"/>
  <c r="N579" i="34"/>
  <c r="O421" i="34"/>
  <c r="O616" i="34"/>
  <c r="N620" i="34"/>
  <c r="O423" i="34"/>
  <c r="N447" i="34"/>
  <c r="M197" i="34"/>
  <c r="O614" i="34"/>
  <c r="N389" i="34"/>
  <c r="N558" i="34"/>
  <c r="O457" i="34"/>
  <c r="N395" i="34"/>
  <c r="N591" i="34"/>
  <c r="O19" i="34"/>
  <c r="N578" i="34"/>
  <c r="M499" i="34"/>
  <c r="O70" i="34"/>
  <c r="N606" i="34"/>
  <c r="N636" i="34"/>
  <c r="M418" i="34"/>
  <c r="N588" i="34"/>
  <c r="M416" i="34"/>
  <c r="N341" i="34"/>
  <c r="N637" i="34"/>
  <c r="O529" i="34"/>
  <c r="N614" i="34"/>
  <c r="O526" i="34"/>
  <c r="M20" i="34"/>
  <c r="N301" i="34"/>
  <c r="N364" i="34"/>
  <c r="N245" i="34"/>
  <c r="M298" i="34"/>
  <c r="N623" i="34"/>
  <c r="N350" i="34"/>
  <c r="O445" i="34"/>
  <c r="O442" i="34"/>
  <c r="M459" i="34"/>
  <c r="O571" i="34"/>
  <c r="M618" i="34"/>
  <c r="O428" i="34"/>
  <c r="O351" i="34"/>
  <c r="M386" i="34"/>
  <c r="N595" i="34"/>
  <c r="M599" i="34"/>
  <c r="M414" i="34"/>
  <c r="O153" i="34"/>
  <c r="N375" i="34"/>
  <c r="O493" i="34"/>
  <c r="M491" i="34"/>
  <c r="M633" i="34"/>
  <c r="M68" i="34"/>
  <c r="N562" i="34"/>
  <c r="O625" i="34"/>
  <c r="M260" i="34"/>
  <c r="N631" i="34"/>
  <c r="O270" i="34"/>
  <c r="N511" i="34"/>
  <c r="M409" i="34"/>
  <c r="M483" i="34"/>
  <c r="M444" i="34"/>
  <c r="M645" i="34"/>
  <c r="O587" i="34"/>
  <c r="N531" i="34"/>
  <c r="O582" i="34"/>
  <c r="M490" i="34"/>
  <c r="O152" i="34"/>
  <c r="O28" i="34"/>
  <c r="M563" i="34"/>
  <c r="M256" i="34"/>
  <c r="N99" i="34"/>
  <c r="N230" i="34"/>
  <c r="O104" i="34"/>
  <c r="N448" i="34"/>
  <c r="M112" i="34"/>
  <c r="N629" i="34"/>
  <c r="M284" i="34"/>
  <c r="O634" i="34"/>
  <c r="M460" i="34"/>
  <c r="O229" i="34"/>
  <c r="N467" i="34"/>
  <c r="M252" i="34"/>
  <c r="N405" i="34"/>
  <c r="O433" i="34"/>
  <c r="M634" i="34"/>
  <c r="M616" i="34"/>
  <c r="O384" i="34"/>
  <c r="O390" i="34"/>
  <c r="N553" i="34"/>
  <c r="O565" i="34"/>
  <c r="N505" i="34"/>
  <c r="M219" i="34"/>
  <c r="O617" i="34"/>
  <c r="N509" i="34"/>
  <c r="M562" i="34"/>
  <c r="M335" i="34"/>
  <c r="M495" i="34"/>
  <c r="O231" i="34"/>
  <c r="M437" i="34"/>
  <c r="O511" i="34"/>
  <c r="N481" i="34"/>
  <c r="M71" i="34"/>
  <c r="N572" i="34"/>
  <c r="O601" i="34"/>
  <c r="N461" i="34"/>
  <c r="O469" i="34"/>
  <c r="O349" i="34"/>
  <c r="O365" i="34"/>
  <c r="N554" i="34"/>
  <c r="M458" i="34"/>
  <c r="M339" i="34"/>
  <c r="M359" i="34"/>
  <c r="M287" i="34"/>
  <c r="N265" i="34"/>
  <c r="M230" i="34"/>
  <c r="O207" i="34"/>
  <c r="N267" i="34"/>
  <c r="O545" i="34"/>
  <c r="O609" i="34"/>
  <c r="M318" i="34"/>
  <c r="M331" i="34"/>
  <c r="O552" i="34"/>
  <c r="O646" i="34"/>
  <c r="N335" i="34"/>
  <c r="M440" i="34"/>
  <c r="N249" i="34"/>
  <c r="M545" i="34"/>
  <c r="M240" i="34"/>
  <c r="M469" i="34"/>
  <c r="O257" i="34"/>
  <c r="N205" i="34"/>
  <c r="N325" i="34"/>
  <c r="O554" i="34"/>
  <c r="O523" i="34"/>
  <c r="N458" i="34"/>
  <c r="N633" i="34"/>
  <c r="M403" i="34"/>
  <c r="O393" i="34"/>
  <c r="O443" i="34"/>
  <c r="M297" i="34"/>
  <c r="O613" i="34"/>
  <c r="N546" i="34"/>
  <c r="O427" i="34"/>
  <c r="M626" i="34"/>
  <c r="O39" i="34"/>
  <c r="O105" i="34"/>
  <c r="N8" i="34"/>
  <c r="O56" i="34"/>
  <c r="M501" i="34"/>
  <c r="O377" i="34"/>
  <c r="O594" i="34"/>
  <c r="M401" i="34"/>
  <c r="O632" i="34"/>
  <c r="O650" i="34"/>
  <c r="M535" i="34"/>
  <c r="M38" i="34"/>
  <c r="O644" i="34"/>
  <c r="M285" i="34"/>
  <c r="N573" i="34"/>
  <c r="O547" i="34"/>
  <c r="N192" i="34"/>
  <c r="O388" i="34"/>
  <c r="M377" i="34"/>
  <c r="M292" i="34"/>
  <c r="M66" i="34"/>
  <c r="N540" i="34"/>
  <c r="M594" i="34"/>
  <c r="M629" i="34"/>
  <c r="O396" i="34"/>
  <c r="N145" i="34"/>
  <c r="O455" i="34"/>
  <c r="N563" i="34"/>
  <c r="O232" i="34"/>
  <c r="O604" i="34"/>
  <c r="M570" i="34"/>
  <c r="M420" i="34"/>
  <c r="N643" i="34"/>
  <c r="N327" i="34"/>
  <c r="O401" i="34"/>
  <c r="M531" i="34"/>
  <c r="N571" i="34"/>
  <c r="O543" i="34"/>
  <c r="O578" i="34"/>
  <c r="N234" i="34"/>
  <c r="N109" i="34"/>
  <c r="N22" i="34"/>
  <c r="N209" i="34"/>
  <c r="M340" i="34"/>
  <c r="O464" i="34"/>
  <c r="O381" i="34"/>
  <c r="M518" i="34"/>
  <c r="O476" i="34"/>
  <c r="M650" i="34"/>
  <c r="O504" i="34"/>
  <c r="O527" i="34"/>
  <c r="O41" i="34"/>
  <c r="O492" i="34"/>
  <c r="O488" i="34"/>
  <c r="N403" i="34"/>
  <c r="M639" i="34"/>
  <c r="N66" i="34"/>
  <c r="N397" i="34"/>
  <c r="O500" i="34"/>
  <c r="O491" i="34"/>
  <c r="N201" i="34"/>
  <c r="M243" i="34"/>
  <c r="O551" i="34"/>
  <c r="O589" i="34"/>
  <c r="M438" i="34"/>
  <c r="M405" i="34"/>
  <c r="O471" i="34"/>
  <c r="N522" i="34"/>
  <c r="O342" i="34"/>
  <c r="O490" i="34"/>
  <c r="M457" i="34"/>
  <c r="N650" i="34"/>
  <c r="M278" i="34"/>
  <c r="O603" i="34"/>
  <c r="N59" i="34"/>
  <c r="N363" i="34"/>
  <c r="N638" i="34"/>
  <c r="M569" i="34"/>
  <c r="M152" i="34"/>
  <c r="N545" i="34"/>
  <c r="N316" i="34"/>
  <c r="M317" i="34"/>
  <c r="O323" i="34"/>
  <c r="O25" i="34"/>
  <c r="N491" i="34"/>
  <c r="O505" i="34"/>
  <c r="M129" i="34"/>
  <c r="M334" i="34"/>
  <c r="M146" i="34"/>
  <c r="M529" i="34"/>
  <c r="N648" i="34"/>
  <c r="M448" i="34"/>
  <c r="M544" i="34"/>
  <c r="O599" i="34"/>
  <c r="N286" i="34"/>
  <c r="N167" i="34"/>
  <c r="M527" i="34"/>
  <c r="N369" i="34"/>
  <c r="O516" i="34"/>
  <c r="M433" i="34"/>
  <c r="N500" i="34"/>
  <c r="M463" i="34"/>
  <c r="M373" i="34"/>
  <c r="O358" i="34"/>
  <c r="O330" i="34"/>
  <c r="M631" i="34"/>
  <c r="N318" i="34"/>
  <c r="M343" i="34"/>
  <c r="M492" i="34"/>
  <c r="N431" i="34"/>
  <c r="O160" i="34"/>
  <c r="O542" i="34"/>
  <c r="M97" i="34"/>
  <c r="M327" i="34"/>
  <c r="N635" i="34"/>
  <c r="N4" i="34"/>
  <c r="M29" i="34"/>
  <c r="O177" i="34"/>
  <c r="O287" i="34"/>
  <c r="N269" i="34"/>
  <c r="O332" i="34"/>
  <c r="N104" i="34"/>
  <c r="N321" i="34"/>
  <c r="O161" i="34"/>
  <c r="N247" i="34"/>
  <c r="O217" i="34"/>
  <c r="M391" i="34"/>
  <c r="M504" i="34"/>
  <c r="N154" i="34"/>
  <c r="O192" i="34"/>
  <c r="M341" i="34"/>
  <c r="M27" i="34"/>
  <c r="O40" i="34"/>
  <c r="M207" i="34"/>
  <c r="M395" i="34"/>
  <c r="N568" i="34"/>
  <c r="M50" i="34"/>
  <c r="N235" i="34"/>
  <c r="N191" i="34"/>
  <c r="M332" i="34"/>
  <c r="O121" i="34"/>
  <c r="O108" i="34"/>
  <c r="M169" i="34"/>
  <c r="M352" i="34"/>
  <c r="N408" i="34"/>
  <c r="O38" i="34"/>
  <c r="N117" i="34"/>
  <c r="M98" i="34"/>
  <c r="M263" i="34"/>
  <c r="O245" i="34"/>
  <c r="O406" i="34"/>
  <c r="O36" i="34"/>
  <c r="N140" i="34"/>
  <c r="M429" i="34"/>
  <c r="M24" i="34"/>
  <c r="M119" i="34"/>
  <c r="M145" i="34"/>
  <c r="O102" i="34"/>
  <c r="M183" i="34"/>
  <c r="M209" i="34"/>
  <c r="M344" i="34"/>
  <c r="M314" i="34"/>
  <c r="N113" i="34"/>
  <c r="O12" i="34"/>
  <c r="O151" i="34"/>
  <c r="N291" i="34"/>
  <c r="N32" i="34"/>
  <c r="O123" i="34"/>
  <c r="M397" i="34"/>
  <c r="O463" i="34"/>
  <c r="N160" i="34"/>
  <c r="O146" i="34"/>
  <c r="N386" i="34"/>
  <c r="O286" i="34"/>
  <c r="M265" i="34"/>
  <c r="M525" i="34"/>
  <c r="O76" i="34"/>
  <c r="O37" i="34"/>
  <c r="N60" i="34"/>
  <c r="N40" i="34"/>
  <c r="N494" i="34"/>
  <c r="N171" i="34"/>
  <c r="O483" i="34"/>
  <c r="O220" i="34"/>
  <c r="O145" i="34"/>
  <c r="O451" i="34"/>
  <c r="N208" i="34"/>
  <c r="N289" i="34"/>
  <c r="N360" i="34"/>
  <c r="N287" i="34"/>
  <c r="N279" i="34"/>
  <c r="N50" i="34"/>
  <c r="N37" i="34"/>
  <c r="O524" i="34"/>
  <c r="N65" i="34"/>
  <c r="M180" i="34"/>
  <c r="O66" i="34"/>
  <c r="M262" i="34"/>
  <c r="M99" i="34"/>
  <c r="O156" i="34"/>
  <c r="N476" i="34"/>
  <c r="M601" i="34"/>
  <c r="N166" i="34"/>
  <c r="M234" i="34"/>
  <c r="O42" i="34"/>
  <c r="N496" i="34"/>
  <c r="N206" i="34"/>
  <c r="N138" i="34"/>
  <c r="N292" i="34"/>
  <c r="M12" i="34"/>
  <c r="N283" i="34"/>
  <c r="M40" i="34"/>
  <c r="N304" i="34"/>
  <c r="M356" i="34"/>
  <c r="M274" i="34"/>
  <c r="N153" i="34"/>
  <c r="O11" i="34"/>
  <c r="N424" i="34"/>
  <c r="N503" i="34"/>
  <c r="M72" i="34"/>
  <c r="O117" i="34"/>
  <c r="M330" i="34"/>
  <c r="O127" i="34"/>
  <c r="M202" i="34"/>
  <c r="M153" i="34"/>
  <c r="N432" i="34"/>
  <c r="M69" i="34"/>
  <c r="N110" i="34"/>
  <c r="M108" i="34"/>
  <c r="N29" i="34"/>
  <c r="M410" i="34"/>
  <c r="N17" i="34"/>
  <c r="M149" i="34"/>
  <c r="M279" i="34"/>
  <c r="N169" i="34"/>
  <c r="O277" i="34"/>
  <c r="O198" i="34"/>
  <c r="O213" i="34"/>
  <c r="O126" i="34"/>
  <c r="O279" i="34"/>
  <c r="M5" i="34"/>
  <c r="O211" i="34"/>
  <c r="M175" i="34"/>
  <c r="N516" i="34"/>
  <c r="M150" i="34"/>
  <c r="N328" i="34"/>
  <c r="M493" i="34"/>
  <c r="O50" i="34"/>
  <c r="M191" i="34"/>
  <c r="O186" i="34"/>
  <c r="M185" i="34"/>
  <c r="O54" i="34"/>
  <c r="O47" i="34"/>
  <c r="M261" i="34"/>
  <c r="N187" i="34"/>
  <c r="N630" i="34"/>
  <c r="O205" i="34"/>
  <c r="N330" i="34"/>
  <c r="N253" i="34"/>
  <c r="M406" i="34"/>
  <c r="N336" i="34"/>
  <c r="M74" i="34"/>
  <c r="O194" i="34"/>
  <c r="N438" i="34"/>
  <c r="N111" i="34"/>
  <c r="N434" i="34"/>
  <c r="M60" i="34"/>
  <c r="O64" i="34"/>
  <c r="M120" i="34"/>
  <c r="M223" i="34"/>
  <c r="O97" i="34"/>
  <c r="N446" i="34"/>
  <c r="O260" i="34"/>
  <c r="O32" i="34"/>
  <c r="O248" i="34"/>
  <c r="N262" i="34"/>
  <c r="M30" i="34"/>
  <c r="M102" i="34"/>
  <c r="O74" i="34"/>
  <c r="N135" i="34"/>
  <c r="O276" i="34"/>
  <c r="O155" i="34"/>
  <c r="N215" i="34"/>
  <c r="N480" i="34"/>
  <c r="O355" i="34"/>
  <c r="M508" i="34"/>
  <c r="O106" i="34"/>
  <c r="M226" i="34"/>
  <c r="O319" i="34"/>
  <c r="N622" i="34"/>
  <c r="M133" i="34"/>
  <c r="M610" i="34"/>
  <c r="M17" i="34"/>
  <c r="N184" i="34"/>
  <c r="M55" i="34"/>
  <c r="N134" i="34"/>
  <c r="O266" i="34"/>
  <c r="M417" i="34"/>
  <c r="M45" i="34"/>
  <c r="O274" i="34"/>
  <c r="M264" i="34"/>
  <c r="M188" i="34"/>
  <c r="M34" i="34"/>
  <c r="O96" i="34"/>
  <c r="M320" i="34"/>
  <c r="O372" i="34"/>
  <c r="M48" i="34"/>
  <c r="N346" i="34"/>
  <c r="N123" i="34"/>
  <c r="N272" i="34"/>
  <c r="M328" i="34"/>
  <c r="O264" i="34"/>
  <c r="M325" i="34"/>
  <c r="M59" i="34"/>
  <c r="M26" i="34"/>
  <c r="O242" i="34"/>
  <c r="N101" i="34"/>
  <c r="N584" i="34"/>
  <c r="M237" i="34"/>
  <c r="N308" i="34"/>
  <c r="O60" i="34"/>
  <c r="M482" i="34"/>
  <c r="M164" i="34"/>
  <c r="N143" i="34"/>
  <c r="M474" i="34"/>
  <c r="M147" i="34"/>
  <c r="O178" i="34"/>
  <c r="N560" i="34"/>
  <c r="O611" i="34"/>
  <c r="O519" i="34"/>
  <c r="M137" i="34"/>
  <c r="N517" i="34"/>
  <c r="O621" i="34"/>
  <c r="M408" i="34"/>
  <c r="M507" i="34"/>
  <c r="N221" i="34"/>
  <c r="O498" i="34"/>
  <c r="O514" i="34"/>
  <c r="O622" i="34"/>
  <c r="O137" i="34"/>
  <c r="N523" i="34"/>
  <c r="M454" i="34"/>
  <c r="O520" i="34"/>
  <c r="N5" i="34"/>
  <c r="O536" i="34"/>
  <c r="M643" i="34"/>
  <c r="N603" i="34"/>
  <c r="M549" i="34"/>
  <c r="M605" i="34"/>
  <c r="O503" i="34"/>
  <c r="O466" i="34"/>
  <c r="N377" i="34"/>
  <c r="M213" i="34"/>
  <c r="M534" i="34"/>
  <c r="N261" i="34"/>
  <c r="N551" i="34"/>
  <c r="O531" i="34"/>
  <c r="M590" i="34"/>
  <c r="M321" i="34"/>
  <c r="N23" i="34"/>
  <c r="O379" i="34"/>
  <c r="M268" i="34"/>
  <c r="O387" i="34"/>
  <c r="N87" i="34"/>
  <c r="M126" i="34"/>
  <c r="M163" i="34"/>
  <c r="N148" i="34"/>
  <c r="O608" i="34"/>
  <c r="O359" i="34"/>
  <c r="O506" i="34"/>
  <c r="N566" i="34"/>
  <c r="O79" i="34"/>
  <c r="N439" i="34"/>
  <c r="M630" i="34"/>
  <c r="M620" i="34"/>
  <c r="O525" i="34"/>
  <c r="M350" i="34"/>
  <c r="N527" i="34"/>
  <c r="O535" i="34"/>
  <c r="O399" i="34"/>
  <c r="N457" i="34"/>
  <c r="O631" i="34"/>
  <c r="N436" i="34"/>
  <c r="O418" i="34"/>
  <c r="O515" i="34"/>
  <c r="M589" i="34"/>
  <c r="N409" i="34"/>
  <c r="O397" i="34"/>
  <c r="M393" i="34"/>
  <c r="M578" i="34"/>
  <c r="M419" i="34"/>
  <c r="M519" i="34"/>
  <c r="M348" i="34"/>
  <c r="O129" i="34"/>
  <c r="N331" i="34"/>
  <c r="O434" i="34"/>
  <c r="O296" i="34"/>
  <c r="N459" i="34"/>
  <c r="M540" i="34"/>
  <c r="O563" i="34"/>
  <c r="O165" i="34"/>
  <c r="O27" i="34"/>
  <c r="N514" i="34"/>
  <c r="M573" i="34"/>
  <c r="M532" i="34"/>
  <c r="O362" i="34"/>
  <c r="M181" i="34"/>
  <c r="M425" i="34"/>
  <c r="N632" i="34"/>
  <c r="N252" i="34"/>
  <c r="N406" i="34"/>
  <c r="M300" i="34"/>
  <c r="O595" i="34"/>
  <c r="M291" i="34"/>
  <c r="N62" i="34"/>
  <c r="O521" i="34"/>
  <c r="O302" i="34"/>
  <c r="M498" i="34"/>
  <c r="O376" i="34"/>
  <c r="O378" i="34"/>
  <c r="N555" i="34"/>
  <c r="O369" i="34"/>
  <c r="N617" i="34"/>
  <c r="N190" i="34"/>
  <c r="N524" i="34"/>
  <c r="N473" i="34"/>
  <c r="M565" i="34"/>
  <c r="N196" i="34"/>
  <c r="N577" i="34"/>
  <c r="M542" i="34"/>
  <c r="O600" i="34"/>
  <c r="M530" i="34"/>
  <c r="N604" i="34"/>
  <c r="N303" i="34"/>
  <c r="M581" i="34"/>
  <c r="N401" i="34"/>
  <c r="N225" i="34"/>
  <c r="O605" i="34"/>
  <c r="M464" i="34"/>
  <c r="N534" i="34"/>
  <c r="O255" i="34"/>
  <c r="N518" i="34"/>
  <c r="N649" i="34"/>
  <c r="O626" i="34"/>
  <c r="O534" i="34"/>
  <c r="N451" i="34"/>
  <c r="O643" i="34"/>
  <c r="O214" i="34"/>
  <c r="M345" i="34"/>
  <c r="N80" i="34"/>
  <c r="M288" i="34"/>
  <c r="O588" i="34"/>
  <c r="O261" i="34"/>
  <c r="O584" i="34"/>
  <c r="O408" i="34"/>
  <c r="O456" i="34"/>
  <c r="O71" i="34"/>
  <c r="O470" i="34"/>
  <c r="M453" i="34"/>
  <c r="M174" i="34"/>
  <c r="M165" i="34"/>
  <c r="O415" i="34"/>
  <c r="M624" i="34"/>
  <c r="O487" i="34"/>
  <c r="O249" i="34"/>
  <c r="N557" i="34"/>
  <c r="M368" i="34"/>
  <c r="N539" i="34"/>
  <c r="N532" i="34"/>
  <c r="M135" i="34"/>
  <c r="N407" i="34"/>
  <c r="N347" i="34"/>
  <c r="N34" i="34"/>
  <c r="O383" i="34"/>
  <c r="O602" i="34"/>
  <c r="N72" i="34"/>
  <c r="N429" i="34"/>
  <c r="N418" i="34"/>
  <c r="N180" i="34"/>
  <c r="N243" i="34"/>
  <c r="N244" i="34"/>
  <c r="O344" i="34"/>
  <c r="M58" i="34"/>
  <c r="M354" i="34"/>
  <c r="O389" i="34"/>
  <c r="O467" i="34"/>
  <c r="M446" i="34"/>
  <c r="O496" i="34"/>
  <c r="O635" i="34"/>
  <c r="M517" i="34"/>
  <c r="N251" i="34"/>
  <c r="M362" i="34"/>
  <c r="O431" i="34"/>
  <c r="O606" i="34"/>
  <c r="M167" i="34"/>
  <c r="N442" i="34"/>
  <c r="O468" i="34"/>
  <c r="M372" i="34"/>
  <c r="N607" i="34"/>
  <c r="O201" i="34"/>
  <c r="O569" i="34"/>
  <c r="N415" i="34"/>
  <c r="O497" i="34"/>
  <c r="N58" i="34"/>
  <c r="M124" i="34"/>
  <c r="M611" i="34"/>
  <c r="O645" i="34"/>
  <c r="O284" i="34"/>
  <c r="O458" i="34"/>
  <c r="N642" i="34"/>
  <c r="O429" i="34"/>
  <c r="M466" i="34"/>
  <c r="N342" i="34"/>
  <c r="N280" i="34"/>
  <c r="N508" i="34"/>
  <c r="M497" i="34"/>
  <c r="O402" i="34"/>
  <c r="N433" i="34"/>
  <c r="M25" i="34"/>
  <c r="O44" i="34"/>
  <c r="M247" i="34"/>
  <c r="O190" i="34"/>
  <c r="N559" i="34"/>
  <c r="N567" i="34"/>
  <c r="N627" i="34"/>
  <c r="M480" i="34"/>
  <c r="N552" i="34"/>
  <c r="N487" i="34"/>
  <c r="M296" i="34"/>
  <c r="M364" i="34"/>
  <c r="M142" i="34"/>
  <c r="N565" i="34"/>
  <c r="N600" i="34"/>
  <c r="M424" i="34"/>
  <c r="N237" i="34"/>
  <c r="O462" i="34"/>
  <c r="M276" i="34"/>
  <c r="O345" i="34"/>
  <c r="M428" i="34"/>
  <c r="O303" i="34"/>
  <c r="M118" i="34"/>
  <c r="O570" i="34"/>
  <c r="N213" i="34"/>
  <c r="M172" i="34"/>
  <c r="O430" i="34"/>
  <c r="M421" i="34"/>
  <c r="N460" i="34"/>
  <c r="O499" i="34"/>
  <c r="N452" i="34"/>
  <c r="M556" i="34"/>
  <c r="M559" i="34"/>
  <c r="M496" i="34"/>
  <c r="M44" i="34"/>
  <c r="N165" i="34"/>
  <c r="O539" i="34"/>
  <c r="O549" i="34"/>
  <c r="N399" i="34"/>
  <c r="N421" i="34"/>
  <c r="N197" i="34"/>
  <c r="M560" i="34"/>
  <c r="O135" i="34"/>
  <c r="O107" i="34"/>
  <c r="N226" i="34"/>
  <c r="O560" i="34"/>
  <c r="O446" i="34"/>
  <c r="O313" i="34"/>
  <c r="M455" i="34"/>
  <c r="M528" i="34"/>
  <c r="N575" i="34"/>
  <c r="O501" i="34"/>
  <c r="N385" i="34"/>
  <c r="O33" i="34"/>
  <c r="O485" i="34"/>
  <c r="O368" i="34"/>
  <c r="M566" i="34"/>
  <c r="O436" i="34"/>
  <c r="N157" i="34"/>
  <c r="M561" i="34"/>
  <c r="O364" i="34"/>
  <c r="O448" i="34"/>
  <c r="N74" i="34"/>
  <c r="O412" i="34"/>
  <c r="O292" i="34"/>
  <c r="O343" i="34"/>
  <c r="O271" i="34"/>
  <c r="O325" i="34"/>
  <c r="O583" i="34"/>
  <c r="O507" i="34"/>
  <c r="O508" i="34"/>
  <c r="M342" i="34"/>
  <c r="M548" i="34"/>
  <c r="M582" i="34"/>
  <c r="N441" i="34"/>
  <c r="M77" i="34"/>
  <c r="M622" i="34"/>
  <c r="O115" i="34"/>
  <c r="N27" i="34"/>
  <c r="M156" i="34"/>
  <c r="O148" i="34"/>
  <c r="M158" i="34"/>
  <c r="O247" i="34"/>
  <c r="N70" i="34"/>
  <c r="N119" i="34"/>
  <c r="N115" i="34"/>
  <c r="M96" i="34"/>
  <c r="M54" i="34"/>
  <c r="M82" i="34"/>
  <c r="M200" i="34"/>
  <c r="M553" i="34"/>
  <c r="O62" i="34"/>
  <c r="N324" i="34"/>
  <c r="N288" i="34"/>
  <c r="M22" i="34"/>
  <c r="M21" i="34"/>
  <c r="O171" i="34"/>
  <c r="N358" i="34"/>
  <c r="M46" i="34"/>
  <c r="M176" i="34"/>
  <c r="M357" i="34"/>
  <c r="M294" i="34"/>
  <c r="M326" i="34"/>
  <c r="N86" i="34"/>
  <c r="M379" i="34"/>
  <c r="M271" i="34"/>
  <c r="M267" i="34"/>
  <c r="O225" i="34"/>
  <c r="N39" i="34"/>
  <c r="M65" i="34"/>
  <c r="N233" i="34"/>
  <c r="M53" i="34"/>
  <c r="M324" i="34"/>
  <c r="N7" i="34"/>
  <c r="O89" i="34"/>
  <c r="M239" i="34"/>
  <c r="M166" i="34"/>
  <c r="N239" i="34"/>
  <c r="O95" i="34"/>
  <c r="O262" i="34"/>
  <c r="N541" i="34"/>
  <c r="O170" i="34"/>
  <c r="N152" i="34"/>
  <c r="M365" i="34"/>
  <c r="O125" i="34"/>
  <c r="M225" i="34"/>
  <c r="N155" i="34"/>
  <c r="O278" i="34"/>
  <c r="O158" i="34"/>
  <c r="O68" i="34"/>
  <c r="N366" i="34"/>
  <c r="O184" i="34"/>
  <c r="N379" i="34"/>
  <c r="O118" i="34"/>
  <c r="O113" i="34"/>
  <c r="O235" i="34"/>
  <c r="O311" i="34"/>
  <c r="M18" i="34"/>
  <c r="O612" i="34"/>
  <c r="O352" i="34"/>
  <c r="M85" i="34"/>
  <c r="N38" i="34"/>
  <c r="N93" i="34"/>
  <c r="O53" i="34"/>
  <c r="N61" i="34"/>
  <c r="N174" i="34"/>
  <c r="O80" i="34"/>
  <c r="M204" i="34"/>
  <c r="O238" i="34"/>
  <c r="O8" i="34"/>
  <c r="N241" i="34"/>
  <c r="M270" i="34"/>
  <c r="N507" i="34"/>
  <c r="O9" i="34"/>
  <c r="O112" i="34"/>
  <c r="M248" i="34"/>
  <c r="N95" i="34"/>
  <c r="O82" i="34"/>
  <c r="M336" i="34"/>
  <c r="M275" i="34"/>
  <c r="O305" i="34"/>
  <c r="N108" i="34"/>
  <c r="M84" i="34"/>
  <c r="O86" i="34"/>
  <c r="O592" i="34"/>
  <c r="O240" i="34"/>
  <c r="N320" i="34"/>
  <c r="N462" i="34"/>
  <c r="O101" i="34"/>
  <c r="N31" i="34"/>
  <c r="O167" i="34"/>
  <c r="M189" i="34"/>
  <c r="O31" i="34"/>
  <c r="O620" i="34"/>
  <c r="O210" i="34"/>
  <c r="N470" i="34"/>
  <c r="N202" i="34"/>
  <c r="N466" i="34"/>
  <c r="N199" i="34"/>
  <c r="M157" i="34"/>
  <c r="M57" i="34"/>
  <c r="M62" i="34"/>
  <c r="N178" i="34"/>
  <c r="O246" i="34"/>
  <c r="M222" i="34"/>
  <c r="O204" i="34"/>
  <c r="O75" i="34"/>
  <c r="N382" i="34"/>
  <c r="O341" i="34"/>
  <c r="N131" i="34"/>
  <c r="O195" i="34"/>
  <c r="N260" i="34"/>
  <c r="O191" i="34"/>
  <c r="O100" i="34"/>
  <c r="M81" i="34"/>
  <c r="O237" i="34"/>
  <c r="M115" i="34"/>
  <c r="M212" i="34"/>
  <c r="O444" i="34"/>
  <c r="N19" i="34"/>
  <c r="O114" i="34"/>
  <c r="N314" i="34"/>
  <c r="N236" i="34"/>
  <c r="N85" i="34"/>
  <c r="N298" i="34"/>
  <c r="M8" i="34"/>
  <c r="N78" i="34"/>
  <c r="M199" i="34"/>
  <c r="O265" i="34"/>
  <c r="N275" i="34"/>
  <c r="N312" i="34"/>
  <c r="N150" i="34"/>
  <c r="N127" i="34"/>
  <c r="O548" i="34"/>
  <c r="O84" i="34"/>
  <c r="M349" i="34"/>
  <c r="O197" i="34"/>
  <c r="O347" i="34"/>
  <c r="N641" i="34"/>
  <c r="N282" i="34"/>
  <c r="N212" i="34"/>
  <c r="N359" i="34"/>
  <c r="N437" i="34"/>
  <c r="M11" i="34"/>
  <c r="N198" i="34"/>
  <c r="N242" i="34"/>
  <c r="N126" i="34"/>
  <c r="M361" i="34"/>
  <c r="N625" i="34"/>
  <c r="M75" i="34"/>
  <c r="N214" i="34"/>
  <c r="M214" i="34"/>
  <c r="O55" i="34"/>
  <c r="O49" i="34"/>
  <c r="M210" i="34"/>
  <c r="M28" i="34"/>
  <c r="N139" i="34"/>
  <c r="N147" i="34"/>
  <c r="N416" i="34"/>
  <c r="N297" i="34"/>
  <c r="M138" i="34"/>
  <c r="O250" i="34"/>
  <c r="M140" i="34"/>
  <c r="M374" i="34"/>
  <c r="M7" i="34"/>
  <c r="M371" i="34"/>
  <c r="M241" i="34"/>
  <c r="M369" i="34"/>
  <c r="O450" i="34"/>
  <c r="N296" i="34"/>
  <c r="M178" i="34"/>
  <c r="O544" i="34"/>
  <c r="N608" i="34"/>
  <c r="O203" i="34"/>
  <c r="O90" i="34"/>
  <c r="N124" i="34"/>
  <c r="N9" i="34"/>
  <c r="O157" i="34"/>
  <c r="N203" i="34"/>
  <c r="N164" i="34"/>
  <c r="O449" i="34"/>
  <c r="N10" i="34"/>
  <c r="O218" i="34"/>
  <c r="N259" i="34"/>
  <c r="N349" i="34"/>
  <c r="O30" i="34"/>
  <c r="O181" i="34"/>
  <c r="N177" i="34"/>
  <c r="N88" i="34"/>
  <c r="N18" i="34"/>
  <c r="O164" i="34"/>
  <c r="M375" i="34"/>
  <c r="N118" i="34"/>
  <c r="M182" i="34"/>
  <c r="M280" i="34"/>
  <c r="N355" i="34"/>
  <c r="N116" i="34"/>
  <c r="N47" i="34"/>
  <c r="N217" i="34"/>
  <c r="M196" i="34"/>
  <c r="O629" i="34"/>
  <c r="O209" i="34"/>
  <c r="M233" i="34"/>
  <c r="O159" i="34"/>
  <c r="O441" i="34"/>
  <c r="O59" i="34"/>
  <c r="M195" i="34"/>
  <c r="M78" i="34"/>
  <c r="M47" i="34"/>
  <c r="M422" i="34"/>
  <c r="O385" i="34"/>
  <c r="O334" i="34"/>
  <c r="O81" i="34"/>
  <c r="M479" i="34"/>
  <c r="N396" i="34"/>
  <c r="N404" i="34"/>
  <c r="M579" i="34"/>
  <c r="O138" i="34"/>
  <c r="M592" i="34"/>
  <c r="M591" i="34"/>
  <c r="O473" i="34"/>
  <c r="N586" i="34"/>
  <c r="O222" i="34"/>
  <c r="M447" i="34"/>
  <c r="M638" i="34"/>
  <c r="N583" i="34"/>
  <c r="O219" i="34"/>
  <c r="M577" i="34"/>
  <c r="M315" i="34"/>
  <c r="O510" i="34"/>
  <c r="N6" i="34"/>
  <c r="M382" i="34"/>
  <c r="O530" i="34"/>
  <c r="N300" i="34"/>
  <c r="O596" i="34"/>
  <c r="O482" i="34"/>
  <c r="O259" i="34"/>
  <c r="M583" i="34"/>
  <c r="O410" i="34"/>
  <c r="O221" i="34"/>
  <c r="M269" i="34"/>
  <c r="N425" i="34"/>
  <c r="O537" i="34"/>
  <c r="M595" i="34"/>
  <c r="N454" i="34"/>
  <c r="M598" i="34"/>
  <c r="M51" i="34"/>
  <c r="N368" i="34"/>
  <c r="M442" i="34"/>
  <c r="N144" i="34"/>
  <c r="N186" i="34"/>
  <c r="M597" i="34"/>
  <c r="M603" i="34"/>
  <c r="O328" i="34"/>
  <c r="M64" i="34"/>
  <c r="O607" i="34"/>
  <c r="N428" i="34"/>
  <c r="N626" i="34"/>
  <c r="M376" i="34"/>
  <c r="N474" i="34"/>
  <c r="O340" i="34"/>
  <c r="O478" i="34"/>
  <c r="N644" i="34"/>
  <c r="O26" i="34"/>
  <c r="M612" i="34"/>
  <c r="M481" i="34"/>
  <c r="N528" i="34"/>
  <c r="M4" i="34"/>
  <c r="M366" i="34"/>
  <c r="O475" i="34"/>
  <c r="M329" i="34"/>
  <c r="N621" i="34"/>
  <c r="N547" i="34"/>
  <c r="N475" i="34"/>
  <c r="O540" i="34"/>
  <c r="O489" i="34"/>
  <c r="O386" i="34"/>
  <c r="N640" i="34"/>
  <c r="O301" i="34"/>
  <c r="M632" i="34"/>
  <c r="O333" i="34"/>
  <c r="O206" i="34"/>
  <c r="N492" i="34"/>
  <c r="N319" i="34"/>
  <c r="O564" i="34"/>
  <c r="N506" i="34"/>
  <c r="N581" i="34"/>
  <c r="O556" i="34"/>
  <c r="N227" i="34"/>
  <c r="O69" i="34"/>
  <c r="N486" i="34"/>
  <c r="O61" i="34"/>
  <c r="M171" i="34"/>
  <c r="N533" i="34"/>
  <c r="M587" i="34"/>
  <c r="N569" i="34"/>
  <c r="N229" i="34"/>
  <c r="N302" i="34"/>
  <c r="O518" i="34"/>
  <c r="M584" i="34"/>
  <c r="O103" i="34"/>
  <c r="M333" i="34"/>
  <c r="N365" i="34"/>
  <c r="M402" i="34"/>
  <c r="M306" i="34"/>
  <c r="O486" i="34"/>
  <c r="N270" i="34"/>
  <c r="O553" i="34"/>
  <c r="N383" i="34"/>
  <c r="O346" i="34"/>
  <c r="O269" i="34"/>
  <c r="N599" i="34"/>
  <c r="N278" i="34"/>
  <c r="O480" i="34"/>
  <c r="M31" i="34"/>
  <c r="M538" i="34"/>
  <c r="N589" i="34"/>
  <c r="N258" i="34"/>
  <c r="O481" i="34"/>
  <c r="M456" i="34"/>
  <c r="O598" i="34"/>
  <c r="M465" i="34"/>
  <c r="M114" i="34"/>
  <c r="N556" i="34"/>
  <c r="M141" i="34"/>
  <c r="M432" i="34"/>
  <c r="M505" i="34"/>
  <c r="M606" i="34"/>
  <c r="O208" i="34"/>
  <c r="O373" i="34"/>
  <c r="O119" i="34"/>
  <c r="N55" i="34"/>
  <c r="M211" i="34"/>
  <c r="N112" i="34"/>
  <c r="M602" i="34"/>
  <c r="M513" i="34"/>
  <c r="O472" i="34"/>
  <c r="M564" i="34"/>
  <c r="M122" i="34"/>
  <c r="M642" i="34"/>
  <c r="N311" i="34"/>
  <c r="M546" i="34"/>
  <c r="N479" i="34"/>
  <c r="N307" i="34"/>
  <c r="N526" i="34"/>
  <c r="M439" i="34"/>
  <c r="M380" i="34"/>
  <c r="O382" i="34"/>
  <c r="M259" i="34"/>
  <c r="M552" i="34"/>
  <c r="O562" i="34"/>
  <c r="M322" i="34"/>
  <c r="M475" i="34"/>
  <c r="O424" i="34"/>
  <c r="M436" i="34"/>
  <c r="O63" i="34"/>
  <c r="M646" i="34"/>
  <c r="N544" i="34"/>
  <c r="M571" i="34"/>
  <c r="M593" i="34"/>
  <c r="M70" i="34"/>
  <c r="O400" i="34"/>
  <c r="O200" i="34"/>
  <c r="N445" i="34"/>
  <c r="N580" i="34"/>
  <c r="M283" i="34"/>
  <c r="N576" i="34"/>
  <c r="N423" i="34"/>
  <c r="O558" i="34"/>
  <c r="M309" i="34"/>
  <c r="M192" i="34"/>
  <c r="N634" i="34"/>
  <c r="O636" i="34"/>
  <c r="M537" i="34"/>
  <c r="M568" i="34"/>
  <c r="N530" i="34"/>
  <c r="N443" i="34"/>
  <c r="M574" i="34"/>
  <c r="M604" i="34"/>
  <c r="N585" i="34"/>
  <c r="M107" i="34"/>
  <c r="M468" i="34"/>
  <c r="M319" i="34"/>
  <c r="O566" i="34"/>
  <c r="M302" i="34"/>
  <c r="M596" i="34"/>
  <c r="N26" i="34"/>
  <c r="O394" i="34"/>
  <c r="O586" i="34"/>
  <c r="O308" i="34"/>
  <c r="M351" i="34"/>
  <c r="N149" i="34"/>
  <c r="M543" i="34"/>
  <c r="N570" i="34"/>
  <c r="M254" i="34"/>
  <c r="N376" i="34"/>
  <c r="N561" i="34"/>
  <c r="N613" i="34"/>
  <c r="N294" i="34"/>
  <c r="M443" i="34"/>
  <c r="N56" i="34"/>
  <c r="N121" i="34"/>
  <c r="M106" i="34"/>
  <c r="M308" i="34"/>
  <c r="M484" i="34"/>
  <c r="O435" i="34"/>
  <c r="M613" i="34"/>
  <c r="O574" i="34"/>
  <c r="M224" i="34"/>
  <c r="O312" i="34"/>
  <c r="O425" i="34"/>
  <c r="M551" i="34"/>
  <c r="N515" i="34"/>
  <c r="O454" i="34"/>
  <c r="O304" i="34"/>
  <c r="O420" i="34"/>
  <c r="N489" i="34"/>
  <c r="M607" i="34"/>
  <c r="O13" i="34"/>
  <c r="M648" i="34"/>
  <c r="O329" i="34"/>
  <c r="N339" i="34"/>
  <c r="M355" i="34"/>
  <c r="M384" i="34"/>
  <c r="M434" i="34"/>
  <c r="O318" i="34"/>
  <c r="N411" i="34"/>
  <c r="O453" i="34"/>
  <c r="M404" i="34"/>
  <c r="N529" i="34"/>
  <c r="N388" i="34"/>
  <c r="M289" i="34"/>
  <c r="O392" i="34"/>
  <c r="O404" i="34"/>
  <c r="N469" i="34"/>
  <c r="M14" i="34"/>
  <c r="M536" i="34"/>
  <c r="M541" i="34"/>
  <c r="N277" i="34"/>
  <c r="O637" i="34"/>
  <c r="N373" i="34"/>
  <c r="M347" i="34"/>
  <c r="O289" i="34"/>
  <c r="O183" i="34"/>
  <c r="N77" i="34"/>
  <c r="N185" i="34"/>
  <c r="N536" i="34"/>
  <c r="M363" i="34"/>
  <c r="N412" i="34"/>
  <c r="O649" i="34"/>
  <c r="O426" i="34"/>
  <c r="N510" i="34"/>
  <c r="N449" i="34"/>
  <c r="O642" i="34"/>
  <c r="N332" i="34"/>
  <c r="O639" i="34"/>
  <c r="O320" i="34"/>
  <c r="M516" i="34"/>
  <c r="N266" i="34"/>
  <c r="M316" i="34"/>
  <c r="N525" i="34"/>
  <c r="M451" i="34"/>
  <c r="M635" i="34"/>
  <c r="N444" i="34"/>
  <c r="M478" i="34"/>
  <c r="M388" i="34"/>
  <c r="O417" i="34"/>
  <c r="O14" i="34"/>
  <c r="M452" i="34"/>
  <c r="O494" i="34"/>
  <c r="O310" i="34"/>
  <c r="O618" i="34"/>
  <c r="O447" i="34"/>
  <c r="N590" i="34"/>
  <c r="O432" i="34"/>
  <c r="O437" i="34"/>
  <c r="N136" i="34"/>
  <c r="M245" i="34"/>
  <c r="O474" i="34"/>
  <c r="O370" i="34"/>
  <c r="M547" i="34"/>
  <c r="O615" i="34"/>
  <c r="O567" i="34"/>
  <c r="N542" i="34"/>
  <c r="M636" i="34"/>
  <c r="M415" i="34"/>
  <c r="N609" i="34"/>
  <c r="N69" i="34"/>
  <c r="O580" i="34"/>
  <c r="M449" i="34"/>
  <c r="M194" i="34"/>
  <c r="M502" i="34"/>
  <c r="M272" i="34"/>
  <c r="O479" i="34"/>
  <c r="M305" i="34"/>
  <c r="N105" i="34"/>
  <c r="O590" i="34"/>
  <c r="M567" i="34"/>
  <c r="M13" i="34"/>
  <c r="N68" i="34"/>
  <c r="O58" i="34"/>
  <c r="M16" i="34"/>
  <c r="O283" i="34"/>
  <c r="N420" i="34"/>
  <c r="M117" i="34"/>
  <c r="M162" i="34"/>
  <c r="M367" i="34"/>
  <c r="M477" i="34"/>
  <c r="M35" i="34"/>
  <c r="N361" i="34"/>
  <c r="O282" i="34"/>
  <c r="N63" i="34"/>
  <c r="N338" i="34"/>
  <c r="O315" i="34"/>
  <c r="O253" i="34"/>
  <c r="N15" i="34"/>
  <c r="O285" i="34"/>
  <c r="O67" i="34"/>
  <c r="N548" i="34"/>
  <c r="M88" i="34"/>
  <c r="M83" i="34"/>
  <c r="O187" i="34"/>
  <c r="M232" i="34"/>
  <c r="N410" i="34"/>
  <c r="O139" i="34"/>
  <c r="N188" i="34"/>
  <c r="O93" i="34"/>
  <c r="N450" i="34"/>
  <c r="O6" i="34"/>
  <c r="M79" i="34"/>
  <c r="N250" i="34"/>
  <c r="O29" i="34"/>
  <c r="O293" i="34"/>
  <c r="O360" i="34"/>
  <c r="O21" i="34"/>
  <c r="N356" i="34"/>
  <c r="N125" i="34"/>
  <c r="N348" i="34"/>
  <c r="M10" i="34"/>
  <c r="M87" i="34"/>
  <c r="O309" i="34"/>
  <c r="O371" i="34"/>
  <c r="N168" i="34"/>
  <c r="M312" i="34"/>
  <c r="N218" i="34"/>
  <c r="N141" i="34"/>
  <c r="N122" i="34"/>
  <c r="M80" i="34"/>
  <c r="O199" i="34"/>
  <c r="O143" i="34"/>
  <c r="M218" i="34"/>
  <c r="N54" i="34"/>
  <c r="N464" i="34"/>
  <c r="M489" i="34"/>
  <c r="O23" i="34"/>
  <c r="N151" i="34"/>
  <c r="N426" i="34"/>
  <c r="O321" i="34"/>
  <c r="M313" i="34"/>
  <c r="M641" i="34"/>
  <c r="N114" i="34"/>
  <c r="N42" i="34"/>
  <c r="N161" i="34"/>
  <c r="N223" i="34"/>
  <c r="N329" i="34"/>
  <c r="M445" i="34"/>
  <c r="N176" i="34"/>
  <c r="O297" i="34"/>
  <c r="N271" i="34"/>
  <c r="O295" i="34"/>
  <c r="O244" i="34"/>
  <c r="O173" i="34"/>
  <c r="M472" i="34"/>
  <c r="N597" i="34"/>
  <c r="N11" i="34"/>
  <c r="M383" i="34"/>
  <c r="N322" i="34"/>
  <c r="N142" i="34"/>
  <c r="N132" i="34"/>
  <c r="O252" i="34"/>
  <c r="O169" i="34"/>
  <c r="N41" i="34"/>
  <c r="O230" i="34"/>
  <c r="N64" i="34"/>
  <c r="O226" i="34"/>
  <c r="M621" i="34"/>
  <c r="N96" i="34"/>
  <c r="N222" i="34"/>
  <c r="M413" i="34"/>
  <c r="N102" i="34"/>
  <c r="N46" i="34"/>
  <c r="N170" i="34"/>
  <c r="N43" i="34"/>
  <c r="M411" i="34"/>
  <c r="M649" i="34"/>
  <c r="N284" i="34"/>
  <c r="O142" i="34"/>
  <c r="N392" i="34"/>
  <c r="M90" i="34"/>
  <c r="N352" i="34"/>
  <c r="N384" i="34"/>
  <c r="O251" i="34"/>
  <c r="M86" i="34"/>
  <c r="N219" i="34"/>
  <c r="N13" i="34"/>
  <c r="N211" i="34"/>
  <c r="O202" i="34"/>
  <c r="M93" i="34"/>
  <c r="M381" i="34"/>
  <c r="M441" i="34"/>
  <c r="O189" i="34"/>
  <c r="N290" i="34"/>
  <c r="N189" i="34"/>
  <c r="M390" i="34"/>
  <c r="N106" i="34"/>
  <c r="N81" i="34"/>
  <c r="M193" i="34"/>
  <c r="M215" i="34"/>
  <c r="N427" i="34"/>
  <c r="N501" i="34"/>
  <c r="N44" i="34"/>
  <c r="M130" i="34"/>
  <c r="N276" i="34"/>
  <c r="N24" i="34"/>
  <c r="O233" i="34"/>
  <c r="N254" i="34"/>
  <c r="N337" i="34"/>
  <c r="N240" i="34"/>
  <c r="O307" i="34"/>
  <c r="N183" i="34"/>
  <c r="M304" i="34"/>
  <c r="M67" i="34"/>
  <c r="N200" i="34"/>
  <c r="M353" i="34"/>
  <c r="M585" i="34"/>
  <c r="M76" i="34"/>
  <c r="M206" i="34"/>
  <c r="O298" i="34"/>
  <c r="M494" i="34"/>
  <c r="M101" i="34"/>
  <c r="M104" i="34"/>
  <c r="O163" i="34"/>
  <c r="O110" i="34"/>
  <c r="M426" i="34"/>
  <c r="O85" i="34"/>
  <c r="N107" i="34"/>
  <c r="M128" i="34"/>
  <c r="N82" i="34"/>
  <c r="O576" i="34"/>
  <c r="N495" i="34"/>
  <c r="M105" i="34"/>
  <c r="N398" i="34"/>
  <c r="N195" i="34"/>
  <c r="M95" i="34"/>
  <c r="O168" i="34"/>
  <c r="O175" i="34"/>
  <c r="O87" i="34"/>
  <c r="N48" i="34"/>
  <c r="N313" i="34"/>
  <c r="M173" i="34"/>
  <c r="N309" i="34"/>
  <c r="O134" i="34"/>
  <c r="O4" i="34"/>
  <c r="M281" i="34"/>
  <c r="O403" i="34"/>
  <c r="M221" i="34"/>
  <c r="M109" i="34"/>
  <c r="O300" i="34"/>
  <c r="N601" i="34"/>
  <c r="N49" i="34"/>
  <c r="M155" i="34"/>
  <c r="O294" i="34"/>
  <c r="O268" i="34"/>
  <c r="M526" i="34"/>
  <c r="O532" i="34"/>
  <c r="O630" i="34"/>
  <c r="M49" i="34"/>
  <c r="N248" i="34"/>
  <c r="M250" i="34"/>
  <c r="M121" i="34"/>
  <c r="O46" i="34"/>
  <c r="O513" i="34"/>
  <c r="N57" i="34"/>
  <c r="N194" i="34"/>
  <c r="N299" i="34"/>
  <c r="M61" i="34"/>
  <c r="N306" i="34"/>
  <c r="N295" i="34"/>
  <c r="M220" i="34"/>
  <c r="N83" i="34"/>
  <c r="N12" i="34"/>
  <c r="O150" i="34"/>
  <c r="M139" i="34"/>
  <c r="O78" i="34"/>
  <c r="M111" i="34"/>
  <c r="O512" i="34"/>
  <c r="N615" i="34"/>
  <c r="N79" i="34"/>
  <c r="M277" i="34"/>
  <c r="N181" i="34"/>
  <c r="N564" i="34"/>
  <c r="N216" i="34"/>
  <c r="O256" i="34"/>
  <c r="O263" i="34"/>
  <c r="N390" i="34"/>
  <c r="O109" i="34"/>
  <c r="N293" i="34"/>
  <c r="M113" i="34"/>
  <c r="O299" i="34"/>
  <c r="O99" i="34"/>
  <c r="O375" i="34"/>
  <c r="M187" i="34"/>
  <c r="O337" i="34"/>
  <c r="O541" i="34"/>
  <c r="O391" i="34"/>
  <c r="N465" i="34"/>
  <c r="N521" i="34"/>
  <c r="O327" i="34"/>
  <c r="O43" i="34"/>
  <c r="M282" i="34"/>
  <c r="O538" i="34"/>
  <c r="M614" i="34"/>
  <c r="M346" i="34"/>
  <c r="O623" i="34"/>
  <c r="O366" i="34"/>
  <c r="M295" i="34"/>
  <c r="N519" i="34"/>
  <c r="O316" i="34"/>
  <c r="N639" i="34"/>
  <c r="M586" i="34"/>
  <c r="M619" i="34"/>
  <c r="N89" i="34"/>
  <c r="O411" i="34"/>
  <c r="O647" i="34"/>
  <c r="N549" i="34"/>
  <c r="N493" i="34"/>
  <c r="O361" i="34"/>
  <c r="O559" i="34"/>
  <c r="M370" i="34"/>
  <c r="N628" i="34"/>
  <c r="O452" i="34"/>
  <c r="N391" i="34"/>
  <c r="O628" i="34"/>
  <c r="M500" i="34"/>
  <c r="M628" i="34"/>
  <c r="N574" i="34"/>
  <c r="O440" i="34"/>
  <c r="N224" i="34"/>
  <c r="N25" i="34"/>
  <c r="N353" i="34"/>
  <c r="N257" i="34"/>
  <c r="N596" i="34"/>
  <c r="M550" i="34"/>
  <c r="N367" i="34"/>
  <c r="N520" i="34"/>
  <c r="M123" i="34"/>
  <c r="M293" i="34"/>
  <c r="N497" i="34"/>
  <c r="M511" i="34"/>
  <c r="M89" i="34"/>
  <c r="O348" i="34"/>
  <c r="O331" i="34"/>
  <c r="M184" i="34"/>
  <c r="O409" i="34"/>
  <c r="O291" i="34"/>
  <c r="M514" i="34"/>
  <c r="O374" i="34"/>
  <c r="M555" i="34"/>
  <c r="N76" i="34"/>
  <c r="O395" i="34"/>
  <c r="M572" i="34"/>
  <c r="O638" i="34"/>
  <c r="O91" i="34"/>
  <c r="M462" i="34"/>
  <c r="M608" i="34"/>
  <c r="N587" i="34"/>
  <c r="M625" i="34"/>
  <c r="M273" i="34"/>
  <c r="O459" i="34"/>
  <c r="O575" i="34"/>
  <c r="M503" i="34"/>
  <c r="M533" i="34"/>
  <c r="O597" i="34"/>
  <c r="O555" i="34"/>
  <c r="M396" i="34"/>
  <c r="N646" i="34"/>
  <c r="O405" i="34"/>
  <c r="N550" i="34"/>
  <c r="O633" i="34"/>
  <c r="O141" i="34"/>
  <c r="N53" i="34"/>
  <c r="O120" i="34"/>
  <c r="N378" i="34"/>
  <c r="N371" i="34"/>
  <c r="O517" i="34"/>
  <c r="O281" i="34"/>
  <c r="O176" i="34"/>
  <c r="M623" i="34"/>
  <c r="O533" i="34"/>
  <c r="N537" i="34"/>
  <c r="O593" i="34"/>
  <c r="M258" i="34"/>
  <c r="M435" i="34"/>
  <c r="O179" i="34"/>
  <c r="N535" i="34"/>
  <c r="O591" i="34"/>
  <c r="N453" i="34"/>
  <c r="M253" i="34"/>
  <c r="O550" i="34"/>
  <c r="O324" i="34"/>
  <c r="M116" i="34"/>
  <c r="M450" i="34"/>
  <c r="O398" i="34"/>
  <c r="O439" i="34"/>
  <c r="M227" i="34"/>
  <c r="O77" i="34"/>
  <c r="M510" i="34"/>
  <c r="M423" i="34"/>
  <c r="M600" i="34"/>
  <c r="M576" i="34"/>
  <c r="N594" i="34"/>
  <c r="M467" i="34"/>
  <c r="O414" i="34"/>
  <c r="O132" i="34"/>
  <c r="O502" i="34"/>
  <c r="M208" i="34"/>
  <c r="N133" i="34"/>
  <c r="M431" i="34"/>
  <c r="N92" i="34"/>
  <c r="N393" i="34"/>
  <c r="M398" i="34"/>
  <c r="N472" i="34"/>
  <c r="N381" i="34"/>
  <c r="N162" i="34"/>
  <c r="M301" i="34"/>
  <c r="M246" i="34"/>
  <c r="M338" i="34"/>
  <c r="M100" i="34"/>
  <c r="M168" i="34"/>
  <c r="N430" i="34"/>
  <c r="M42" i="34"/>
  <c r="O522" i="34"/>
  <c r="N582" i="34"/>
  <c r="O546" i="34"/>
  <c r="M488" i="34"/>
  <c r="N210" i="34"/>
  <c r="M520" i="34"/>
  <c r="O413" i="34"/>
  <c r="O94" i="34"/>
  <c r="O130" i="34"/>
  <c r="N513" i="34"/>
  <c r="O557" i="34"/>
  <c r="O124" i="34"/>
  <c r="M644" i="34"/>
  <c r="M615" i="34"/>
  <c r="N592" i="34"/>
  <c r="O585" i="34"/>
  <c r="M125" i="34"/>
  <c r="N333" i="34"/>
  <c r="M266" i="34"/>
  <c r="N602" i="34"/>
  <c r="M360" i="34"/>
  <c r="N285" i="34"/>
  <c r="N488" i="34"/>
  <c r="O73" i="34"/>
  <c r="M509" i="34"/>
  <c r="N485" i="34"/>
  <c r="N455" i="34"/>
  <c r="M323" i="34"/>
  <c r="O16" i="34"/>
  <c r="N484" i="34"/>
  <c r="O196" i="34"/>
  <c r="N334" i="34"/>
  <c r="M627" i="34"/>
  <c r="M557" i="34"/>
  <c r="M399" i="34"/>
  <c r="N372" i="34"/>
  <c r="N538" i="34"/>
  <c r="O619" i="34"/>
  <c r="N317" i="34"/>
  <c r="M307" i="34"/>
  <c r="M522" i="34"/>
  <c r="M647" i="34"/>
  <c r="O581" i="34"/>
  <c r="N619" i="34"/>
  <c r="M216" i="34"/>
  <c r="O354" i="34"/>
  <c r="M378" i="34"/>
  <c r="M400" i="34"/>
  <c r="O627" i="34"/>
  <c r="N435" i="34"/>
  <c r="O144" i="34"/>
  <c r="M310" i="34"/>
  <c r="O350" i="34"/>
  <c r="O336" i="34"/>
  <c r="M523" i="34"/>
  <c r="M407" i="34"/>
  <c r="O288" i="34"/>
  <c r="M485" i="34"/>
  <c r="M554" i="34"/>
  <c r="M539" i="34"/>
  <c r="M110" i="34"/>
  <c r="M36" i="34"/>
  <c r="M52" i="34"/>
  <c r="M41" i="34"/>
  <c r="M637" i="34"/>
  <c r="O477" i="34"/>
  <c r="N483" i="34"/>
  <c r="N624" i="34"/>
  <c r="M136" i="34"/>
  <c r="N315" i="34"/>
  <c r="O648" i="34"/>
  <c r="M427" i="34"/>
  <c r="O273" i="34"/>
  <c r="O407" i="34"/>
  <c r="M471" i="34"/>
  <c r="N440" i="34"/>
  <c r="N417" i="34"/>
  <c r="N482" i="34"/>
  <c r="O416" i="34"/>
  <c r="M524" i="34"/>
  <c r="M588" i="34"/>
  <c r="N593" i="34"/>
  <c r="N90" i="34"/>
  <c r="O356" i="34"/>
  <c r="O610" i="34"/>
  <c r="O317" i="34"/>
  <c r="M506" i="34"/>
  <c r="N610" i="34"/>
  <c r="M515" i="34"/>
  <c r="O561" i="34"/>
  <c r="M19" i="34"/>
  <c r="M473" i="34"/>
  <c r="O353" i="34"/>
  <c r="O357" i="34"/>
  <c r="O465" i="34"/>
  <c r="N345" i="34"/>
  <c r="M558" i="34"/>
  <c r="O367" i="34"/>
  <c r="M311" i="34"/>
  <c r="N616" i="34"/>
  <c r="M512" i="34"/>
  <c r="N156" i="34"/>
  <c r="M161" i="34"/>
  <c r="M143" i="34"/>
  <c r="N36" i="34"/>
  <c r="M617" i="34"/>
  <c r="M430" i="34"/>
  <c r="O577" i="34"/>
  <c r="M392" i="34"/>
  <c r="M640" i="34"/>
  <c r="M461" i="34"/>
  <c r="O438" i="34"/>
  <c r="O461" i="34"/>
  <c r="N612" i="34"/>
  <c r="N504" i="34"/>
  <c r="O326" i="34"/>
  <c r="N611" i="34"/>
  <c r="M575" i="34"/>
  <c r="O641" i="34"/>
  <c r="N351" i="34"/>
  <c r="N645" i="34"/>
  <c r="O267" i="34"/>
  <c r="M470" i="34"/>
  <c r="M487" i="34"/>
  <c r="N323" i="34"/>
  <c r="N618" i="34"/>
  <c r="N100" i="34"/>
  <c r="O509" i="34"/>
  <c r="O380" i="34"/>
  <c r="M92" i="34"/>
  <c r="N343" i="34"/>
  <c r="N468" i="34"/>
  <c r="M609" i="34"/>
  <c r="N512" i="34"/>
  <c r="O147" i="34"/>
  <c r="M486" i="34"/>
  <c r="N402" i="34"/>
  <c r="M476" i="34"/>
  <c r="L27" i="34" l="1"/>
  <c r="L182" i="34"/>
  <c r="L230" i="34"/>
  <c r="L459" i="34"/>
  <c r="L522" i="34"/>
  <c r="L372" i="34"/>
  <c r="L496" i="34"/>
  <c r="L397" i="34"/>
  <c r="L22" i="34"/>
  <c r="L59" i="34"/>
  <c r="L166" i="34"/>
  <c r="L247" i="34"/>
  <c r="L491" i="34"/>
  <c r="L506" i="34"/>
  <c r="L454" i="34"/>
  <c r="L431" i="34"/>
  <c r="L429" i="34"/>
  <c r="L54" i="34"/>
  <c r="L588" i="34"/>
  <c r="L99" i="34"/>
  <c r="L249" i="34"/>
  <c r="L279" i="34"/>
  <c r="L445" i="34"/>
  <c r="L364" i="34"/>
  <c r="L199" i="34"/>
  <c r="L330" i="34"/>
  <c r="L399" i="34"/>
  <c r="L292" i="34"/>
  <c r="L98" i="34"/>
  <c r="L281" i="34"/>
  <c r="L266" i="34"/>
  <c r="L600" i="34"/>
  <c r="L576" i="34"/>
  <c r="L231" i="34"/>
  <c r="L278" i="34"/>
  <c r="L181" i="34"/>
  <c r="L324" i="34"/>
  <c r="L112" i="34"/>
  <c r="L171" i="34"/>
  <c r="L323" i="34"/>
  <c r="L636" i="34"/>
  <c r="L542" i="34"/>
  <c r="L488" i="34"/>
  <c r="L13" i="34"/>
  <c r="L217" i="34"/>
  <c r="K575" i="35"/>
  <c r="K493" i="35"/>
  <c r="K903" i="35"/>
  <c r="K112" i="35"/>
  <c r="K208" i="35"/>
  <c r="K276" i="35"/>
  <c r="K865" i="35"/>
  <c r="K890" i="35"/>
  <c r="K929" i="35"/>
  <c r="K926" i="35"/>
  <c r="K883" i="35"/>
  <c r="K914" i="35"/>
  <c r="K604" i="35"/>
  <c r="K162" i="35"/>
  <c r="K712" i="35"/>
  <c r="K680" i="35"/>
  <c r="K744" i="35"/>
  <c r="K908" i="35"/>
  <c r="K623" i="35"/>
  <c r="K894" i="35"/>
  <c r="K835" i="35"/>
  <c r="K799" i="35"/>
  <c r="K672" i="35"/>
  <c r="K640" i="35"/>
  <c r="K955" i="35"/>
  <c r="K878" i="35"/>
  <c r="K755" i="35"/>
  <c r="K715" i="35"/>
  <c r="K683" i="35"/>
  <c r="K595" i="35"/>
  <c r="K920" i="35"/>
  <c r="K846" i="35"/>
  <c r="K814" i="35"/>
  <c r="K774" i="35"/>
  <c r="K647" i="35"/>
  <c r="K806" i="35"/>
  <c r="K742" i="35"/>
  <c r="K702" i="35"/>
  <c r="K618" i="35"/>
  <c r="K292" i="35"/>
  <c r="K228" i="35"/>
  <c r="K148" i="35"/>
  <c r="K116" i="35"/>
  <c r="K48" i="35"/>
  <c r="K16" i="35"/>
  <c r="K900" i="35"/>
  <c r="K841" i="35"/>
  <c r="K801" i="35"/>
  <c r="K721" i="35"/>
  <c r="K646" i="35"/>
  <c r="K320" i="35"/>
  <c r="K907" i="35"/>
  <c r="K805" i="35"/>
  <c r="K741" i="35"/>
  <c r="K705" i="35"/>
  <c r="K621" i="35"/>
  <c r="K589" i="35"/>
  <c r="K448" i="35"/>
  <c r="K416" i="35"/>
  <c r="K465" i="35"/>
  <c r="K891" i="35"/>
  <c r="K836" i="35"/>
  <c r="K796" i="35"/>
  <c r="K673" i="35"/>
  <c r="K641" i="35"/>
  <c r="K508" i="35"/>
  <c r="K586" i="35"/>
  <c r="K514" i="35"/>
  <c r="K454" i="35"/>
  <c r="K422" i="35"/>
  <c r="K390" i="35"/>
  <c r="K286" i="35"/>
  <c r="K222" i="35"/>
  <c r="K142" i="35"/>
  <c r="K74" i="35"/>
  <c r="K42" i="35"/>
  <c r="K10" i="35"/>
  <c r="K546" i="35"/>
  <c r="K470" i="35"/>
  <c r="K361" i="35"/>
  <c r="K317" i="35"/>
  <c r="K254" i="35"/>
  <c r="K182" i="35"/>
  <c r="K98" i="35"/>
  <c r="K525" i="35"/>
  <c r="K461" i="35"/>
  <c r="K429" i="35"/>
  <c r="K397" i="35"/>
  <c r="K297" i="35"/>
  <c r="K237" i="35"/>
  <c r="K161" i="35"/>
  <c r="K948" i="35"/>
  <c r="K879" i="35"/>
  <c r="K910" i="35"/>
  <c r="K600" i="35"/>
  <c r="K946" i="35"/>
  <c r="K708" i="35"/>
  <c r="K676" i="35"/>
  <c r="K740" i="35"/>
  <c r="K904" i="35"/>
  <c r="K961" i="35"/>
  <c r="K863" i="35"/>
  <c r="K831" i="35"/>
  <c r="K795" i="35"/>
  <c r="K668" i="35"/>
  <c r="K636" i="35"/>
  <c r="K941" i="35"/>
  <c r="K874" i="35"/>
  <c r="K751" i="35"/>
  <c r="K711" i="35"/>
  <c r="K679" i="35"/>
  <c r="K535" i="35"/>
  <c r="K901" i="35"/>
  <c r="K842" i="35"/>
  <c r="K802" i="35"/>
  <c r="K722" i="35"/>
  <c r="K643" i="35"/>
  <c r="K770" i="35"/>
  <c r="K738" i="35"/>
  <c r="K698" i="35"/>
  <c r="K614" i="35"/>
  <c r="K288" i="35"/>
  <c r="K224" i="35"/>
  <c r="K144" i="35"/>
  <c r="K76" i="35"/>
  <c r="K44" i="35"/>
  <c r="K12" i="35"/>
  <c r="K896" i="35"/>
  <c r="K837" i="35"/>
  <c r="K797" i="35"/>
  <c r="K674" i="35"/>
  <c r="K642" i="35"/>
  <c r="K949" i="35"/>
  <c r="K888" i="35"/>
  <c r="K769" i="35"/>
  <c r="K737" i="35"/>
  <c r="K701" i="35"/>
  <c r="K617" i="35"/>
  <c r="K585" i="35"/>
  <c r="K444" i="35"/>
  <c r="K412" i="35"/>
  <c r="K959" i="35"/>
  <c r="K864" i="35"/>
  <c r="K832" i="35"/>
  <c r="K792" i="35"/>
  <c r="K669" i="35"/>
  <c r="K637" i="35"/>
  <c r="K504" i="35"/>
  <c r="K582" i="35"/>
  <c r="K510" i="35"/>
  <c r="K450" i="35"/>
  <c r="K418" i="35"/>
  <c r="K326" i="35"/>
  <c r="K282" i="35"/>
  <c r="K218" i="35"/>
  <c r="K138" i="35"/>
  <c r="K70" i="35"/>
  <c r="K38" i="35"/>
  <c r="K574" i="35"/>
  <c r="K542" i="35"/>
  <c r="K466" i="35"/>
  <c r="K357" i="35"/>
  <c r="K313" i="35"/>
  <c r="K250" i="35"/>
  <c r="K178" i="35"/>
  <c r="K94" i="35"/>
  <c r="K952" i="35"/>
  <c r="K875" i="35"/>
  <c r="K906" i="35"/>
  <c r="K596" i="35"/>
  <c r="K950" i="35"/>
  <c r="K704" i="35"/>
  <c r="K768" i="35"/>
  <c r="K736" i="35"/>
  <c r="K808" i="35"/>
  <c r="K960" i="35"/>
  <c r="K859" i="35"/>
  <c r="K827" i="35"/>
  <c r="K791" i="35"/>
  <c r="K664" i="35"/>
  <c r="K330" i="35"/>
  <c r="K917" i="35"/>
  <c r="K870" i="35"/>
  <c r="K747" i="35"/>
  <c r="K707" i="35"/>
  <c r="K619" i="35"/>
  <c r="K723" i="35"/>
  <c r="K897" i="35"/>
  <c r="K838" i="35"/>
  <c r="K798" i="35"/>
  <c r="K671" i="35"/>
  <c r="K639" i="35"/>
  <c r="K766" i="35"/>
  <c r="K734" i="35"/>
  <c r="K694" i="35"/>
  <c r="K610" i="35"/>
  <c r="K284" i="35"/>
  <c r="K220" i="35"/>
  <c r="K140" i="35"/>
  <c r="K72" i="35"/>
  <c r="K40" i="35"/>
  <c r="K943" i="35"/>
  <c r="K892" i="35"/>
  <c r="K833" i="35"/>
  <c r="K793" i="35"/>
  <c r="K670" i="35"/>
  <c r="K638" i="35"/>
  <c r="K953" i="35"/>
  <c r="K884" i="35"/>
  <c r="K765" i="35"/>
  <c r="K733" i="35"/>
  <c r="K697" i="35"/>
  <c r="K613" i="35"/>
  <c r="K581" i="35"/>
  <c r="K440" i="35"/>
  <c r="K408" i="35"/>
  <c r="K938" i="35"/>
  <c r="K860" i="35"/>
  <c r="K828" i="35"/>
  <c r="K788" i="35"/>
  <c r="K665" i="35"/>
  <c r="K532" i="35"/>
  <c r="K500" i="35"/>
  <c r="K578" i="35"/>
  <c r="K506" i="35"/>
  <c r="K446" i="35"/>
  <c r="K414" i="35"/>
  <c r="K322" i="35"/>
  <c r="K278" i="35"/>
  <c r="K214" i="35"/>
  <c r="K134" i="35"/>
  <c r="K66" i="35"/>
  <c r="K34" i="35"/>
  <c r="K570" i="35"/>
  <c r="K538" i="35"/>
  <c r="K385" i="35"/>
  <c r="K353" i="35"/>
  <c r="K309" i="35"/>
  <c r="K206" i="35"/>
  <c r="K174" i="35"/>
  <c r="K90" i="35"/>
  <c r="K517" i="35"/>
  <c r="K453" i="35"/>
  <c r="K421" i="35"/>
  <c r="K389" i="35"/>
  <c r="K289" i="35"/>
  <c r="K229" i="35"/>
  <c r="K153" i="35"/>
  <c r="K121" i="35"/>
  <c r="K53" i="35"/>
  <c r="K21" i="35"/>
  <c r="K956" i="35"/>
  <c r="K871" i="35"/>
  <c r="K810" i="35"/>
  <c r="K592" i="35"/>
  <c r="K954" i="35"/>
  <c r="K700" i="35"/>
  <c r="K764" i="35"/>
  <c r="K732" i="35"/>
  <c r="K675" i="35"/>
  <c r="K937" i="35"/>
  <c r="K855" i="35"/>
  <c r="K823" i="35"/>
  <c r="K787" i="35"/>
  <c r="K660" i="35"/>
  <c r="K246" i="35"/>
  <c r="K913" i="35"/>
  <c r="K866" i="35"/>
  <c r="K743" i="35"/>
  <c r="K703" i="35"/>
  <c r="K615" i="35"/>
  <c r="K6" i="35"/>
  <c r="K893" i="35"/>
  <c r="K834" i="35"/>
  <c r="K794" i="35"/>
  <c r="K667" i="35"/>
  <c r="K635" i="35"/>
  <c r="K762" i="35"/>
  <c r="K730" i="35"/>
  <c r="K690" i="35"/>
  <c r="K606" i="35"/>
  <c r="K280" i="35"/>
  <c r="K216" i="35"/>
  <c r="K136" i="35"/>
  <c r="K68" i="35"/>
  <c r="K36" i="35"/>
  <c r="K944" i="35"/>
  <c r="K861" i="35"/>
  <c r="K829" i="35"/>
  <c r="K789" i="35"/>
  <c r="K666" i="35"/>
  <c r="K634" i="35"/>
  <c r="K962" i="35"/>
  <c r="K880" i="35"/>
  <c r="K761" i="35"/>
  <c r="K729" i="35"/>
  <c r="K693" i="35"/>
  <c r="K609" i="35"/>
  <c r="K577" i="35"/>
  <c r="K436" i="35"/>
  <c r="K404" i="35"/>
  <c r="K934" i="35"/>
  <c r="K856" i="35"/>
  <c r="K824" i="35"/>
  <c r="K784" i="35"/>
  <c r="K661" i="35"/>
  <c r="K528" i="35"/>
  <c r="K496" i="35"/>
  <c r="K534" i="35"/>
  <c r="K502" i="35"/>
  <c r="K442" i="35"/>
  <c r="K410" i="35"/>
  <c r="K306" i="35"/>
  <c r="K242" i="35"/>
  <c r="K210" i="35"/>
  <c r="K130" i="35"/>
  <c r="K62" i="35"/>
  <c r="K30" i="35"/>
  <c r="K566" i="35"/>
  <c r="K490" i="35"/>
  <c r="K381" i="35"/>
  <c r="K963" i="35"/>
  <c r="K867" i="35"/>
  <c r="K620" i="35"/>
  <c r="K588" i="35"/>
  <c r="K942" i="35"/>
  <c r="K696" i="35"/>
  <c r="K760" i="35"/>
  <c r="K728" i="35"/>
  <c r="K387" i="35"/>
  <c r="K925" i="35"/>
  <c r="K851" i="35"/>
  <c r="K819" i="35"/>
  <c r="K783" i="35"/>
  <c r="K656" i="35"/>
  <c r="K804" i="35"/>
  <c r="K909" i="35"/>
  <c r="K807" i="35"/>
  <c r="K739" i="35"/>
  <c r="K699" i="35"/>
  <c r="K611" i="35"/>
  <c r="K945" i="35"/>
  <c r="K862" i="35"/>
  <c r="K830" i="35"/>
  <c r="K790" i="35"/>
  <c r="K663" i="35"/>
  <c r="K881" i="35"/>
  <c r="K758" i="35"/>
  <c r="K726" i="35"/>
  <c r="K686" i="35"/>
  <c r="K308" i="35"/>
  <c r="K244" i="35"/>
  <c r="K212" i="35"/>
  <c r="K132" i="35"/>
  <c r="K64" i="35"/>
  <c r="K32" i="35"/>
  <c r="K939" i="35"/>
  <c r="K857" i="35"/>
  <c r="K825" i="35"/>
  <c r="K785" i="35"/>
  <c r="K662" i="35"/>
  <c r="K630" i="35"/>
  <c r="K957" i="35"/>
  <c r="K876" i="35"/>
  <c r="K757" i="35"/>
  <c r="K725" i="35"/>
  <c r="K689" i="35"/>
  <c r="K605" i="35"/>
  <c r="K464" i="35"/>
  <c r="K432" i="35"/>
  <c r="K400" i="35"/>
  <c r="K930" i="35"/>
  <c r="K852" i="35"/>
  <c r="K820" i="35"/>
  <c r="K780" i="35"/>
  <c r="K657" i="35"/>
  <c r="K524" i="35"/>
  <c r="K602" i="35"/>
  <c r="K530" i="35"/>
  <c r="K498" i="35"/>
  <c r="K438" i="35"/>
  <c r="K406" i="35"/>
  <c r="K302" i="35"/>
  <c r="K238" i="35"/>
  <c r="K158" i="35"/>
  <c r="K126" i="35"/>
  <c r="K58" i="35"/>
  <c r="K26" i="35"/>
  <c r="K562" i="35"/>
  <c r="K486" i="35"/>
  <c r="K377" i="35"/>
  <c r="K345" i="35"/>
  <c r="K270" i="35"/>
  <c r="K198" i="35"/>
  <c r="K166" i="35"/>
  <c r="K82" i="35"/>
  <c r="K509" i="35"/>
  <c r="K445" i="35"/>
  <c r="K413" i="35"/>
  <c r="K325" i="35"/>
  <c r="K281" i="35"/>
  <c r="K221" i="35"/>
  <c r="K958" i="35"/>
  <c r="K718" i="35"/>
  <c r="K616" i="35"/>
  <c r="K584" i="35"/>
  <c r="K889" i="35"/>
  <c r="K692" i="35"/>
  <c r="K756" i="35"/>
  <c r="K724" i="35"/>
  <c r="K928" i="35"/>
  <c r="K921" i="35"/>
  <c r="K847" i="35"/>
  <c r="K815" i="35"/>
  <c r="K779" i="35"/>
  <c r="K652" i="35"/>
  <c r="K940" i="35"/>
  <c r="K905" i="35"/>
  <c r="K767" i="35"/>
  <c r="K735" i="35"/>
  <c r="K695" i="35"/>
  <c r="K607" i="35"/>
  <c r="K936" i="35"/>
  <c r="K858" i="35"/>
  <c r="K826" i="35"/>
  <c r="K786" i="35"/>
  <c r="K659" i="35"/>
  <c r="K877" i="35"/>
  <c r="K754" i="35"/>
  <c r="K714" i="35"/>
  <c r="K682" i="35"/>
  <c r="K304" i="35"/>
  <c r="K240" i="35"/>
  <c r="K160" i="35"/>
  <c r="K128" i="35"/>
  <c r="K60" i="35"/>
  <c r="K28" i="35"/>
  <c r="K935" i="35"/>
  <c r="K853" i="35"/>
  <c r="K821" i="35"/>
  <c r="K781" i="35"/>
  <c r="K658" i="35"/>
  <c r="K626" i="35"/>
  <c r="K927" i="35"/>
  <c r="K872" i="35"/>
  <c r="K753" i="35"/>
  <c r="K717" i="35"/>
  <c r="K685" i="35"/>
  <c r="K601" i="35"/>
  <c r="K460" i="35"/>
  <c r="K428" i="35"/>
  <c r="K396" i="35"/>
  <c r="K922" i="35"/>
  <c r="K848" i="35"/>
  <c r="K816" i="35"/>
  <c r="K776" i="35"/>
  <c r="K653" i="35"/>
  <c r="K520" i="35"/>
  <c r="K598" i="35"/>
  <c r="K526" i="35"/>
  <c r="K494" i="35"/>
  <c r="K434" i="35"/>
  <c r="K402" i="35"/>
  <c r="K298" i="35"/>
  <c r="K234" i="35"/>
  <c r="K154" i="35"/>
  <c r="K122" i="35"/>
  <c r="K54" i="35"/>
  <c r="K22" i="35"/>
  <c r="K558" i="35"/>
  <c r="K482" i="35"/>
  <c r="K373" i="35"/>
  <c r="K341" i="35"/>
  <c r="K266" i="35"/>
  <c r="K194" i="35"/>
  <c r="K110" i="35"/>
  <c r="K78" i="35"/>
  <c r="K919" i="35"/>
  <c r="K77" i="35"/>
  <c r="K612" i="35"/>
  <c r="K580" i="35"/>
  <c r="K885" i="35"/>
  <c r="K688" i="35"/>
  <c r="K752" i="35"/>
  <c r="K916" i="35"/>
  <c r="K771" i="35"/>
  <c r="K902" i="35"/>
  <c r="K843" i="35"/>
  <c r="K811" i="35"/>
  <c r="K775" i="35"/>
  <c r="K648" i="35"/>
  <c r="K947" i="35"/>
  <c r="K886" i="35"/>
  <c r="K763" i="35"/>
  <c r="K731" i="35"/>
  <c r="K691" i="35"/>
  <c r="K603" i="35"/>
  <c r="K932" i="35"/>
  <c r="K854" i="35"/>
  <c r="K822" i="35"/>
  <c r="K782" i="35"/>
  <c r="K655" i="35"/>
  <c r="K873" i="35"/>
  <c r="K750" i="35"/>
  <c r="K710" i="35"/>
  <c r="K678" i="35"/>
  <c r="K300" i="35"/>
  <c r="K236" i="35"/>
  <c r="K156" i="35"/>
  <c r="K124" i="35"/>
  <c r="K56" i="35"/>
  <c r="K24" i="35"/>
  <c r="K931" i="35"/>
  <c r="K849" i="35"/>
  <c r="K817" i="35"/>
  <c r="K777" i="35"/>
  <c r="K654" i="35"/>
  <c r="K328" i="35"/>
  <c r="K915" i="35"/>
  <c r="K868" i="35"/>
  <c r="K749" i="35"/>
  <c r="K713" i="35"/>
  <c r="K681" i="35"/>
  <c r="K597" i="35"/>
  <c r="K456" i="35"/>
  <c r="K424" i="35"/>
  <c r="K392" i="35"/>
  <c r="K899" i="35"/>
  <c r="K844" i="35"/>
  <c r="K812" i="35"/>
  <c r="K772" i="35"/>
  <c r="K649" i="35"/>
  <c r="K516" i="35"/>
  <c r="K594" i="35"/>
  <c r="K522" i="35"/>
  <c r="K462" i="35"/>
  <c r="K430" i="35"/>
  <c r="K398" i="35"/>
  <c r="K294" i="35"/>
  <c r="K230" i="35"/>
  <c r="K150" i="35"/>
  <c r="K118" i="35"/>
  <c r="K50" i="35"/>
  <c r="K18" i="35"/>
  <c r="K554" i="35"/>
  <c r="K478" i="35"/>
  <c r="K369" i="35"/>
  <c r="K337" i="35"/>
  <c r="K262" i="35"/>
  <c r="K190" i="35"/>
  <c r="K106" i="35"/>
  <c r="K533" i="35"/>
  <c r="K501" i="35"/>
  <c r="K437" i="35"/>
  <c r="K405" i="35"/>
  <c r="K305" i="35"/>
  <c r="K245" i="35"/>
  <c r="K213" i="35"/>
  <c r="K137" i="35"/>
  <c r="K69" i="35"/>
  <c r="K37" i="35"/>
  <c r="K633" i="35"/>
  <c r="K887" i="35"/>
  <c r="K319" i="35"/>
  <c r="K759" i="35"/>
  <c r="K651" i="35"/>
  <c r="K120" i="35"/>
  <c r="K324" i="35"/>
  <c r="K420" i="35"/>
  <c r="K590" i="35"/>
  <c r="K114" i="35"/>
  <c r="K274" i="35"/>
  <c r="K521" i="35"/>
  <c r="K425" i="35"/>
  <c r="K293" i="35"/>
  <c r="K157" i="35"/>
  <c r="K113" i="35"/>
  <c r="K33" i="35"/>
  <c r="K573" i="35"/>
  <c r="K541" i="35"/>
  <c r="K384" i="35"/>
  <c r="K352" i="35"/>
  <c r="K273" i="35"/>
  <c r="K201" i="35"/>
  <c r="K169" i="35"/>
  <c r="K85" i="35"/>
  <c r="K564" i="35"/>
  <c r="K492" i="35"/>
  <c r="K379" i="35"/>
  <c r="K347" i="35"/>
  <c r="K268" i="35"/>
  <c r="K196" i="35"/>
  <c r="K164" i="35"/>
  <c r="K80" i="35"/>
  <c r="K519" i="35"/>
  <c r="K459" i="35"/>
  <c r="K427" i="35"/>
  <c r="K395" i="35"/>
  <c r="K291" i="35"/>
  <c r="K227" i="35"/>
  <c r="K147" i="35"/>
  <c r="K115" i="35"/>
  <c r="K47" i="35"/>
  <c r="K15" i="35"/>
  <c r="K559" i="35"/>
  <c r="K483" i="35"/>
  <c r="K374" i="35"/>
  <c r="K342" i="35"/>
  <c r="K267" i="35"/>
  <c r="K199" i="35"/>
  <c r="K167" i="35"/>
  <c r="K87" i="35"/>
  <c r="K217" i="35"/>
  <c r="K629" i="35"/>
  <c r="K249" i="35"/>
  <c r="K468" i="35"/>
  <c r="K88" i="35"/>
  <c r="K235" i="35"/>
  <c r="K491" i="35"/>
  <c r="K207" i="35"/>
  <c r="K778" i="35"/>
  <c r="K512" i="35"/>
  <c r="K529" i="35"/>
  <c r="K625" i="35"/>
  <c r="K173" i="35"/>
  <c r="K351" i="35"/>
  <c r="K523" i="35"/>
  <c r="K151" i="35"/>
  <c r="K487" i="35"/>
  <c r="K91" i="35"/>
  <c r="K918" i="35"/>
  <c r="K898" i="35"/>
  <c r="K727" i="35"/>
  <c r="K869" i="35"/>
  <c r="K52" i="35"/>
  <c r="K911" i="35"/>
  <c r="K388" i="35"/>
  <c r="K518" i="35"/>
  <c r="K46" i="35"/>
  <c r="K258" i="35"/>
  <c r="K513" i="35"/>
  <c r="K417" i="35"/>
  <c r="K285" i="35"/>
  <c r="K149" i="35"/>
  <c r="K73" i="35"/>
  <c r="K29" i="35"/>
  <c r="K569" i="35"/>
  <c r="K537" i="35"/>
  <c r="K380" i="35"/>
  <c r="K348" i="35"/>
  <c r="K269" i="35"/>
  <c r="K197" i="35"/>
  <c r="K165" i="35"/>
  <c r="K81" i="35"/>
  <c r="K560" i="35"/>
  <c r="K488" i="35"/>
  <c r="K375" i="35"/>
  <c r="K343" i="35"/>
  <c r="K264" i="35"/>
  <c r="K192" i="35"/>
  <c r="K108" i="35"/>
  <c r="K591" i="35"/>
  <c r="K515" i="35"/>
  <c r="K455" i="35"/>
  <c r="K423" i="35"/>
  <c r="K391" i="35"/>
  <c r="K287" i="35"/>
  <c r="K223" i="35"/>
  <c r="K143" i="35"/>
  <c r="K75" i="35"/>
  <c r="K43" i="35"/>
  <c r="K11" i="35"/>
  <c r="K555" i="35"/>
  <c r="K479" i="35"/>
  <c r="K370" i="35"/>
  <c r="K338" i="35"/>
  <c r="K263" i="35"/>
  <c r="K195" i="35"/>
  <c r="K163" i="35"/>
  <c r="K83" i="35"/>
  <c r="K226" i="35"/>
  <c r="K45" i="35"/>
  <c r="K177" i="35"/>
  <c r="K355" i="35"/>
  <c r="K495" i="35"/>
  <c r="K155" i="35"/>
  <c r="K382" i="35"/>
  <c r="K452" i="35"/>
  <c r="K301" i="35"/>
  <c r="K356" i="35"/>
  <c r="K536" i="35"/>
  <c r="K84" i="35"/>
  <c r="K231" i="35"/>
  <c r="K563" i="35"/>
  <c r="K203" i="35"/>
  <c r="K608" i="35"/>
  <c r="K839" i="35"/>
  <c r="K687" i="35"/>
  <c r="K746" i="35"/>
  <c r="K20" i="35"/>
  <c r="K809" i="35"/>
  <c r="K895" i="35"/>
  <c r="K458" i="35"/>
  <c r="K14" i="35"/>
  <c r="K202" i="35"/>
  <c r="K505" i="35"/>
  <c r="K409" i="35"/>
  <c r="K277" i="35"/>
  <c r="K145" i="35"/>
  <c r="K65" i="35"/>
  <c r="K25" i="35"/>
  <c r="K565" i="35"/>
  <c r="K489" i="35"/>
  <c r="K376" i="35"/>
  <c r="K344" i="35"/>
  <c r="K265" i="35"/>
  <c r="K193" i="35"/>
  <c r="K109" i="35"/>
  <c r="K8" i="35"/>
  <c r="K556" i="35"/>
  <c r="K484" i="35"/>
  <c r="K371" i="35"/>
  <c r="K339" i="35"/>
  <c r="K260" i="35"/>
  <c r="K188" i="35"/>
  <c r="K104" i="35"/>
  <c r="K587" i="35"/>
  <c r="K511" i="35"/>
  <c r="K451" i="35"/>
  <c r="K419" i="35"/>
  <c r="K327" i="35"/>
  <c r="K283" i="35"/>
  <c r="K219" i="35"/>
  <c r="K139" i="35"/>
  <c r="K71" i="35"/>
  <c r="K39" i="35"/>
  <c r="K7" i="35"/>
  <c r="K551" i="35"/>
  <c r="K475" i="35"/>
  <c r="K366" i="35"/>
  <c r="K334" i="35"/>
  <c r="K259" i="35"/>
  <c r="K191" i="35"/>
  <c r="K111" i="35"/>
  <c r="K79" i="35"/>
  <c r="K86" i="35"/>
  <c r="K316" i="35"/>
  <c r="K311" i="35"/>
  <c r="K435" i="35"/>
  <c r="K23" i="35"/>
  <c r="K95" i="35"/>
  <c r="K152" i="35"/>
  <c r="K433" i="35"/>
  <c r="K545" i="35"/>
  <c r="K383" i="35"/>
  <c r="K463" i="35"/>
  <c r="K19" i="35"/>
  <c r="K171" i="35"/>
  <c r="K576" i="35"/>
  <c r="K803" i="35"/>
  <c r="K599" i="35"/>
  <c r="K706" i="35"/>
  <c r="K923" i="35"/>
  <c r="K745" i="35"/>
  <c r="K840" i="35"/>
  <c r="K426" i="35"/>
  <c r="K550" i="35"/>
  <c r="K186" i="35"/>
  <c r="K497" i="35"/>
  <c r="K401" i="35"/>
  <c r="K241" i="35"/>
  <c r="K141" i="35"/>
  <c r="K61" i="35"/>
  <c r="K17" i="35"/>
  <c r="K561" i="35"/>
  <c r="K485" i="35"/>
  <c r="K372" i="35"/>
  <c r="K340" i="35"/>
  <c r="K261" i="35"/>
  <c r="K189" i="35"/>
  <c r="K105" i="35"/>
  <c r="K632" i="35"/>
  <c r="K552" i="35"/>
  <c r="K480" i="35"/>
  <c r="K367" i="35"/>
  <c r="K335" i="35"/>
  <c r="K256" i="35"/>
  <c r="K184" i="35"/>
  <c r="K100" i="35"/>
  <c r="K583" i="35"/>
  <c r="K507" i="35"/>
  <c r="K447" i="35"/>
  <c r="K415" i="35"/>
  <c r="K323" i="35"/>
  <c r="K279" i="35"/>
  <c r="K215" i="35"/>
  <c r="K135" i="35"/>
  <c r="K67" i="35"/>
  <c r="K35" i="35"/>
  <c r="K631" i="35"/>
  <c r="K547" i="35"/>
  <c r="K471" i="35"/>
  <c r="K362" i="35"/>
  <c r="K318" i="35"/>
  <c r="K255" i="35"/>
  <c r="K187" i="35"/>
  <c r="K107" i="35"/>
  <c r="K349" i="35"/>
  <c r="K473" i="35"/>
  <c r="K572" i="35"/>
  <c r="K527" i="35"/>
  <c r="K123" i="35"/>
  <c r="K350" i="35"/>
  <c r="K882" i="35"/>
  <c r="K146" i="35"/>
  <c r="K41" i="35"/>
  <c r="K205" i="35"/>
  <c r="K200" i="35"/>
  <c r="K295" i="35"/>
  <c r="K378" i="35"/>
  <c r="K716" i="35"/>
  <c r="K719" i="35"/>
  <c r="K924" i="35"/>
  <c r="K622" i="35"/>
  <c r="K845" i="35"/>
  <c r="K709" i="35"/>
  <c r="K800" i="35"/>
  <c r="K394" i="35"/>
  <c r="K474" i="35"/>
  <c r="K170" i="35"/>
  <c r="K457" i="35"/>
  <c r="K393" i="35"/>
  <c r="K233" i="35"/>
  <c r="K133" i="35"/>
  <c r="K57" i="35"/>
  <c r="K13" i="35"/>
  <c r="K557" i="35"/>
  <c r="K481" i="35"/>
  <c r="K368" i="35"/>
  <c r="K336" i="35"/>
  <c r="K257" i="35"/>
  <c r="K185" i="35"/>
  <c r="K101" i="35"/>
  <c r="K628" i="35"/>
  <c r="K548" i="35"/>
  <c r="K476" i="35"/>
  <c r="K363" i="35"/>
  <c r="K331" i="35"/>
  <c r="K252" i="35"/>
  <c r="K180" i="35"/>
  <c r="K96" i="35"/>
  <c r="K579" i="35"/>
  <c r="K503" i="35"/>
  <c r="K443" i="35"/>
  <c r="K411" i="35"/>
  <c r="K307" i="35"/>
  <c r="K243" i="35"/>
  <c r="K211" i="35"/>
  <c r="K131" i="35"/>
  <c r="K63" i="35"/>
  <c r="K31" i="35"/>
  <c r="K627" i="35"/>
  <c r="K543" i="35"/>
  <c r="K467" i="35"/>
  <c r="K358" i="35"/>
  <c r="K314" i="35"/>
  <c r="K251" i="35"/>
  <c r="K183" i="35"/>
  <c r="K103" i="35"/>
  <c r="K441" i="35"/>
  <c r="K549" i="35"/>
  <c r="K93" i="35"/>
  <c r="K204" i="35"/>
  <c r="K403" i="35"/>
  <c r="K567" i="35"/>
  <c r="K175" i="35"/>
  <c r="K912" i="35"/>
  <c r="K333" i="35"/>
  <c r="K117" i="35"/>
  <c r="K312" i="35"/>
  <c r="K568" i="35"/>
  <c r="K168" i="35"/>
  <c r="K399" i="35"/>
  <c r="K119" i="35"/>
  <c r="K271" i="35"/>
  <c r="K684" i="35"/>
  <c r="K644" i="35"/>
  <c r="K850" i="35"/>
  <c r="K296" i="35"/>
  <c r="K813" i="35"/>
  <c r="K677" i="35"/>
  <c r="K720" i="35"/>
  <c r="K290" i="35"/>
  <c r="K365" i="35"/>
  <c r="K102" i="35"/>
  <c r="K449" i="35"/>
  <c r="K329" i="35"/>
  <c r="K225" i="35"/>
  <c r="K129" i="35"/>
  <c r="K49" i="35"/>
  <c r="K9" i="35"/>
  <c r="K553" i="35"/>
  <c r="K477" i="35"/>
  <c r="K364" i="35"/>
  <c r="K332" i="35"/>
  <c r="K253" i="35"/>
  <c r="K181" i="35"/>
  <c r="K97" i="35"/>
  <c r="K624" i="35"/>
  <c r="K544" i="35"/>
  <c r="K472" i="35"/>
  <c r="K359" i="35"/>
  <c r="K315" i="35"/>
  <c r="K248" i="35"/>
  <c r="K176" i="35"/>
  <c r="K92" i="35"/>
  <c r="K531" i="35"/>
  <c r="K499" i="35"/>
  <c r="K439" i="35"/>
  <c r="K407" i="35"/>
  <c r="K303" i="35"/>
  <c r="K239" i="35"/>
  <c r="K159" i="35"/>
  <c r="K127" i="35"/>
  <c r="K59" i="35"/>
  <c r="K27" i="35"/>
  <c r="K571" i="35"/>
  <c r="K539" i="35"/>
  <c r="K386" i="35"/>
  <c r="K354" i="35"/>
  <c r="K310" i="35"/>
  <c r="K247" i="35"/>
  <c r="K179" i="35"/>
  <c r="K99" i="35"/>
  <c r="K321" i="35"/>
  <c r="K125" i="35"/>
  <c r="K360" i="35"/>
  <c r="K540" i="35"/>
  <c r="K172" i="35"/>
  <c r="K299" i="35"/>
  <c r="K55" i="35"/>
  <c r="K275" i="35"/>
  <c r="K650" i="35"/>
  <c r="K209" i="35"/>
  <c r="K469" i="35"/>
  <c r="K89" i="35"/>
  <c r="K272" i="35"/>
  <c r="K431" i="35"/>
  <c r="K51" i="35"/>
  <c r="K346" i="35"/>
  <c r="K748" i="35"/>
  <c r="K951" i="35"/>
  <c r="K818" i="35"/>
  <c r="K232" i="35"/>
  <c r="K773" i="35"/>
  <c r="K593" i="35"/>
  <c r="K645" i="35"/>
  <c r="L533" i="34"/>
  <c r="L565" i="34"/>
  <c r="L650" i="34"/>
  <c r="L559" i="34"/>
  <c r="L468" i="34"/>
  <c r="L541" i="34"/>
  <c r="L573" i="34"/>
  <c r="L567" i="34"/>
  <c r="L492" i="34"/>
  <c r="L507" i="34"/>
  <c r="L523" i="34"/>
  <c r="L539" i="34"/>
  <c r="L555" i="34"/>
  <c r="L571" i="34"/>
  <c r="L587" i="34"/>
  <c r="L614" i="34"/>
  <c r="L646" i="34"/>
  <c r="L549" i="34"/>
  <c r="L597" i="34"/>
  <c r="L618" i="34"/>
  <c r="L511" i="34"/>
  <c r="L543" i="34"/>
  <c r="L622" i="34"/>
  <c r="L3" i="34"/>
  <c r="L602" i="34"/>
  <c r="L286" i="34"/>
  <c r="L519" i="34"/>
  <c r="L436" i="34"/>
  <c r="L500" i="34"/>
  <c r="L517" i="34"/>
  <c r="L581" i="34"/>
  <c r="L509" i="34"/>
  <c r="L525" i="34"/>
  <c r="L535" i="34"/>
  <c r="L638" i="34"/>
  <c r="L444" i="34"/>
  <c r="L527" i="34"/>
  <c r="L575" i="34"/>
  <c r="L591" i="34"/>
  <c r="L557" i="34"/>
  <c r="L634" i="34"/>
  <c r="L332" i="34"/>
  <c r="L606" i="34"/>
  <c r="L328" i="34"/>
  <c r="L476" i="34"/>
  <c r="L551" i="34"/>
  <c r="L583" i="34"/>
  <c r="L460" i="34"/>
  <c r="L515" i="34"/>
  <c r="L531" i="34"/>
  <c r="L547" i="34"/>
  <c r="L563" i="34"/>
  <c r="L579" i="34"/>
  <c r="L595" i="34"/>
  <c r="L598" i="34"/>
  <c r="L630" i="34"/>
  <c r="L589" i="34"/>
  <c r="L290" i="34"/>
  <c r="L513" i="34"/>
  <c r="L452" i="34"/>
  <c r="L325" i="34"/>
  <c r="L320" i="34"/>
  <c r="L86" i="34"/>
  <c r="L50" i="34"/>
  <c r="L18" i="34"/>
  <c r="L375" i="34"/>
  <c r="L154" i="34"/>
  <c r="L245" i="34"/>
  <c r="L213" i="34"/>
  <c r="L177" i="34"/>
  <c r="L371" i="34"/>
  <c r="L425" i="34"/>
  <c r="L393" i="34"/>
  <c r="L299" i="34"/>
  <c r="L81" i="34"/>
  <c r="L41" i="34"/>
  <c r="L9" i="34"/>
  <c r="L633" i="34"/>
  <c r="L284" i="34"/>
  <c r="L407" i="34"/>
  <c r="L481" i="34"/>
  <c r="L302" i="34"/>
  <c r="L72" i="34"/>
  <c r="L289" i="34"/>
  <c r="L473" i="34"/>
  <c r="L227" i="34"/>
  <c r="L195" i="34"/>
  <c r="L446" i="34"/>
  <c r="L374" i="34"/>
  <c r="L390" i="34"/>
  <c r="L406" i="34"/>
  <c r="L422" i="34"/>
  <c r="L546" i="34"/>
  <c r="L580" i="34"/>
  <c r="L478" i="34"/>
  <c r="L508" i="34"/>
  <c r="L524" i="34"/>
  <c r="L544" i="34"/>
  <c r="L574" i="34"/>
  <c r="L458" i="34"/>
  <c r="L632" i="34"/>
  <c r="L501" i="34"/>
  <c r="L437" i="34"/>
  <c r="L487" i="34"/>
  <c r="L455" i="34"/>
  <c r="L345" i="34"/>
  <c r="L313" i="34"/>
  <c r="L351" i="34"/>
  <c r="L319" i="34"/>
  <c r="L256" i="34"/>
  <c r="L275" i="34"/>
  <c r="L244" i="34"/>
  <c r="L228" i="34"/>
  <c r="L212" i="34"/>
  <c r="L196" i="34"/>
  <c r="L149" i="34"/>
  <c r="L167" i="34"/>
  <c r="L277" i="34"/>
  <c r="L157" i="34"/>
  <c r="L168" i="34"/>
  <c r="L143" i="34"/>
  <c r="L135" i="34"/>
  <c r="L127" i="34"/>
  <c r="L119" i="34"/>
  <c r="L111" i="34"/>
  <c r="L94" i="34"/>
  <c r="L95" i="34"/>
  <c r="L55" i="34"/>
  <c r="L23" i="34"/>
  <c r="L66" i="34"/>
  <c r="L40" i="34"/>
  <c r="L610" i="34"/>
  <c r="L626" i="34"/>
  <c r="L352" i="34"/>
  <c r="L71" i="34"/>
  <c r="L316" i="34"/>
  <c r="L82" i="34"/>
  <c r="L46" i="34"/>
  <c r="L14" i="34"/>
  <c r="L321" i="34"/>
  <c r="L637" i="34"/>
  <c r="L241" i="34"/>
  <c r="L209" i="34"/>
  <c r="L173" i="34"/>
  <c r="L79" i="34"/>
  <c r="L421" i="34"/>
  <c r="L389" i="34"/>
  <c r="L295" i="34"/>
  <c r="L77" i="34"/>
  <c r="L37" i="34"/>
  <c r="L5" i="34"/>
  <c r="L601" i="34"/>
  <c r="L280" i="34"/>
  <c r="L387" i="34"/>
  <c r="L360" i="34"/>
  <c r="L298" i="34"/>
  <c r="L12" i="34"/>
  <c r="L258" i="34"/>
  <c r="L604" i="34"/>
  <c r="L223" i="34"/>
  <c r="L191" i="34"/>
  <c r="L438" i="34"/>
  <c r="L376" i="34"/>
  <c r="L392" i="34"/>
  <c r="L408" i="34"/>
  <c r="L424" i="34"/>
  <c r="L550" i="34"/>
  <c r="L584" i="34"/>
  <c r="L482" i="34"/>
  <c r="L510" i="34"/>
  <c r="L526" i="34"/>
  <c r="L548" i="34"/>
  <c r="L578" i="34"/>
  <c r="L450" i="34"/>
  <c r="L628" i="34"/>
  <c r="L493" i="34"/>
  <c r="L357" i="34"/>
  <c r="L483" i="34"/>
  <c r="L451" i="34"/>
  <c r="L341" i="34"/>
  <c r="L309" i="34"/>
  <c r="L347" i="34"/>
  <c r="L315" i="34"/>
  <c r="L250" i="34"/>
  <c r="L271" i="34"/>
  <c r="L242" i="34"/>
  <c r="L226" i="34"/>
  <c r="L210" i="34"/>
  <c r="L194" i="34"/>
  <c r="L97" i="34"/>
  <c r="L163" i="34"/>
  <c r="L273" i="34"/>
  <c r="L150" i="34"/>
  <c r="L170" i="34"/>
  <c r="L142" i="34"/>
  <c r="L134" i="34"/>
  <c r="L126" i="34"/>
  <c r="L118" i="34"/>
  <c r="L110" i="34"/>
  <c r="L90" i="34"/>
  <c r="L91" i="34"/>
  <c r="L51" i="34"/>
  <c r="L19" i="34"/>
  <c r="L65" i="34"/>
  <c r="L36" i="34"/>
  <c r="L642" i="34"/>
  <c r="L585" i="34"/>
  <c r="L340" i="34"/>
  <c r="L641" i="34"/>
  <c r="L312" i="34"/>
  <c r="L78" i="34"/>
  <c r="L42" i="34"/>
  <c r="L10" i="34"/>
  <c r="L297" i="34"/>
  <c r="L619" i="34"/>
  <c r="L237" i="34"/>
  <c r="L205" i="34"/>
  <c r="L169" i="34"/>
  <c r="L472" i="34"/>
  <c r="L417" i="34"/>
  <c r="L385" i="34"/>
  <c r="L291" i="34"/>
  <c r="L73" i="34"/>
  <c r="L33" i="34"/>
  <c r="L465" i="34"/>
  <c r="L643" i="34"/>
  <c r="L268" i="34"/>
  <c r="L87" i="34"/>
  <c r="L326" i="34"/>
  <c r="L294" i="34"/>
  <c r="L8" i="34"/>
  <c r="L647" i="34"/>
  <c r="L344" i="34"/>
  <c r="L219" i="34"/>
  <c r="L629" i="34"/>
  <c r="L333" i="34"/>
  <c r="L378" i="34"/>
  <c r="L394" i="34"/>
  <c r="L410" i="34"/>
  <c r="L426" i="34"/>
  <c r="L554" i="34"/>
  <c r="L486" i="34"/>
  <c r="L512" i="34"/>
  <c r="L528" i="34"/>
  <c r="L552" i="34"/>
  <c r="L582" i="34"/>
  <c r="L442" i="34"/>
  <c r="L624" i="34"/>
  <c r="L485" i="34"/>
  <c r="L350" i="34"/>
  <c r="L479" i="34"/>
  <c r="L447" i="34"/>
  <c r="L334" i="34"/>
  <c r="L305" i="34"/>
  <c r="L343" i="34"/>
  <c r="L311" i="34"/>
  <c r="L276" i="34"/>
  <c r="L267" i="34"/>
  <c r="L240" i="34"/>
  <c r="L224" i="34"/>
  <c r="L208" i="34"/>
  <c r="L192" i="34"/>
  <c r="L187" i="34"/>
  <c r="L160" i="34"/>
  <c r="L269" i="34"/>
  <c r="L148" i="34"/>
  <c r="L172" i="34"/>
  <c r="L141" i="34"/>
  <c r="L133" i="34"/>
  <c r="L125" i="34"/>
  <c r="L117" i="34"/>
  <c r="L109" i="34"/>
  <c r="L159" i="34"/>
  <c r="L104" i="34"/>
  <c r="L47" i="34"/>
  <c r="L15" i="34"/>
  <c r="L64" i="34"/>
  <c r="L32" i="34"/>
  <c r="L569" i="34"/>
  <c r="L577" i="34"/>
  <c r="L288" i="34"/>
  <c r="L609" i="34"/>
  <c r="L308" i="34"/>
  <c r="L74" i="34"/>
  <c r="L38" i="34"/>
  <c r="L6" i="34"/>
  <c r="L75" i="34"/>
  <c r="L605" i="34"/>
  <c r="L233" i="34"/>
  <c r="L201" i="34"/>
  <c r="L165" i="34"/>
  <c r="L615" i="34"/>
  <c r="L413" i="34"/>
  <c r="L381" i="34"/>
  <c r="L145" i="34"/>
  <c r="L61" i="34"/>
  <c r="L29" i="34"/>
  <c r="L403" i="34"/>
  <c r="L504" i="34"/>
  <c r="L264" i="34"/>
  <c r="L274" i="34"/>
  <c r="L322" i="34"/>
  <c r="L287" i="34"/>
  <c r="L4" i="34"/>
  <c r="L611" i="34"/>
  <c r="L329" i="34"/>
  <c r="L215" i="34"/>
  <c r="L627" i="34"/>
  <c r="L336" i="34"/>
  <c r="L380" i="34"/>
  <c r="L396" i="34"/>
  <c r="L412" i="34"/>
  <c r="L428" i="34"/>
  <c r="L558" i="34"/>
  <c r="L592" i="34"/>
  <c r="L490" i="34"/>
  <c r="L514" i="34"/>
  <c r="L530" i="34"/>
  <c r="L556" i="34"/>
  <c r="L586" i="34"/>
  <c r="L434" i="34"/>
  <c r="L620" i="34"/>
  <c r="L477" i="34"/>
  <c r="L337" i="34"/>
  <c r="L475" i="34"/>
  <c r="L443" i="34"/>
  <c r="L362" i="34"/>
  <c r="L301" i="34"/>
  <c r="L339" i="34"/>
  <c r="L307" i="34"/>
  <c r="L270" i="34"/>
  <c r="L263" i="34"/>
  <c r="L238" i="34"/>
  <c r="L222" i="34"/>
  <c r="L206" i="34"/>
  <c r="L190" i="34"/>
  <c r="L185" i="34"/>
  <c r="L153" i="34"/>
  <c r="L265" i="34"/>
  <c r="L105" i="34"/>
  <c r="L174" i="34"/>
  <c r="L140" i="34"/>
  <c r="L132" i="34"/>
  <c r="L124" i="34"/>
  <c r="L116" i="34"/>
  <c r="L108" i="34"/>
  <c r="L155" i="34"/>
  <c r="L100" i="34"/>
  <c r="L43" i="34"/>
  <c r="L11" i="34"/>
  <c r="L60" i="34"/>
  <c r="L28" i="34"/>
  <c r="L553" i="34"/>
  <c r="L561" i="34"/>
  <c r="L152" i="34"/>
  <c r="L464" i="34"/>
  <c r="L304" i="34"/>
  <c r="L70" i="34"/>
  <c r="L34" i="34"/>
  <c r="L631" i="34"/>
  <c r="L645" i="34"/>
  <c r="L505" i="34"/>
  <c r="L229" i="34"/>
  <c r="L197" i="34"/>
  <c r="L161" i="34"/>
  <c r="L497" i="34"/>
  <c r="L409" i="34"/>
  <c r="L377" i="34"/>
  <c r="L101" i="34"/>
  <c r="L57" i="34"/>
  <c r="L25" i="34"/>
  <c r="L367" i="34"/>
  <c r="L489" i="34"/>
  <c r="L252" i="34"/>
  <c r="L639" i="34"/>
  <c r="L318" i="34"/>
  <c r="L88" i="34"/>
  <c r="L617" i="34"/>
  <c r="L635" i="34"/>
  <c r="L243" i="34"/>
  <c r="L211" i="34"/>
  <c r="L623" i="34"/>
  <c r="L366" i="34"/>
  <c r="L382" i="34"/>
  <c r="L398" i="34"/>
  <c r="L414" i="34"/>
  <c r="L430" i="34"/>
  <c r="L564" i="34"/>
  <c r="L596" i="34"/>
  <c r="L494" i="34"/>
  <c r="L516" i="34"/>
  <c r="L532" i="34"/>
  <c r="L560" i="34"/>
  <c r="L590" i="34"/>
  <c r="L648" i="34"/>
  <c r="L616" i="34"/>
  <c r="L469" i="34"/>
  <c r="L503" i="34"/>
  <c r="L471" i="34"/>
  <c r="L439" i="34"/>
  <c r="L354" i="34"/>
  <c r="L262" i="34"/>
  <c r="L335" i="34"/>
  <c r="L303" i="34"/>
  <c r="L260" i="34"/>
  <c r="L259" i="34"/>
  <c r="L236" i="34"/>
  <c r="L220" i="34"/>
  <c r="L204" i="34"/>
  <c r="L188" i="34"/>
  <c r="L183" i="34"/>
  <c r="L146" i="34"/>
  <c r="L261" i="34"/>
  <c r="L89" i="34"/>
  <c r="L176" i="34"/>
  <c r="L139" i="34"/>
  <c r="L131" i="34"/>
  <c r="L123" i="34"/>
  <c r="L115" i="34"/>
  <c r="L107" i="34"/>
  <c r="L151" i="34"/>
  <c r="L96" i="34"/>
  <c r="L39" i="34"/>
  <c r="L7" i="34"/>
  <c r="L56" i="34"/>
  <c r="L24" i="34"/>
  <c r="L537" i="34"/>
  <c r="L545" i="34"/>
  <c r="L415" i="34"/>
  <c r="L449" i="34"/>
  <c r="L300" i="34"/>
  <c r="L62" i="34"/>
  <c r="L30" i="34"/>
  <c r="L480" i="34"/>
  <c r="L613" i="34"/>
  <c r="L456" i="34"/>
  <c r="L225" i="34"/>
  <c r="L193" i="34"/>
  <c r="L649" i="34"/>
  <c r="L448" i="34"/>
  <c r="L405" i="34"/>
  <c r="L373" i="34"/>
  <c r="L93" i="34"/>
  <c r="L53" i="34"/>
  <c r="L21" i="34"/>
  <c r="L293" i="34"/>
  <c r="L440" i="34"/>
  <c r="L248" i="34"/>
  <c r="L625" i="34"/>
  <c r="L314" i="34"/>
  <c r="L84" i="34"/>
  <c r="L423" i="34"/>
  <c r="L621" i="34"/>
  <c r="L239" i="34"/>
  <c r="L207" i="34"/>
  <c r="L470" i="34"/>
  <c r="L368" i="34"/>
  <c r="L384" i="34"/>
  <c r="L400" i="34"/>
  <c r="L416" i="34"/>
  <c r="L432" i="34"/>
  <c r="L568" i="34"/>
  <c r="L348" i="34"/>
  <c r="L498" i="34"/>
  <c r="L518" i="34"/>
  <c r="L534" i="34"/>
  <c r="L562" i="34"/>
  <c r="L594" i="34"/>
  <c r="L644" i="34"/>
  <c r="L612" i="34"/>
  <c r="L461" i="34"/>
  <c r="L499" i="34"/>
  <c r="L467" i="34"/>
  <c r="L435" i="34"/>
  <c r="L346" i="34"/>
  <c r="L363" i="34"/>
  <c r="L331" i="34"/>
  <c r="L282" i="34"/>
  <c r="L254" i="34"/>
  <c r="L255" i="34"/>
  <c r="L234" i="34"/>
  <c r="L218" i="34"/>
  <c r="L202" i="34"/>
  <c r="L186" i="34"/>
  <c r="L179" i="34"/>
  <c r="L144" i="34"/>
  <c r="L257" i="34"/>
  <c r="L162" i="34"/>
  <c r="L178" i="34"/>
  <c r="L138" i="34"/>
  <c r="L130" i="34"/>
  <c r="L122" i="34"/>
  <c r="L114" i="34"/>
  <c r="L106" i="34"/>
  <c r="L147" i="34"/>
  <c r="L92" i="34"/>
  <c r="L35" i="34"/>
  <c r="L69" i="34"/>
  <c r="L52" i="34"/>
  <c r="L20" i="34"/>
  <c r="L529" i="34"/>
  <c r="L593" i="34"/>
  <c r="L395" i="34"/>
  <c r="L358" i="34"/>
  <c r="L296" i="34"/>
  <c r="L58" i="34"/>
  <c r="L26" i="34"/>
  <c r="L419" i="34"/>
  <c r="L457" i="34"/>
  <c r="L441" i="34"/>
  <c r="L221" i="34"/>
  <c r="L189" i="34"/>
  <c r="L427" i="34"/>
  <c r="L433" i="34"/>
  <c r="L401" i="34"/>
  <c r="L369" i="34"/>
  <c r="L156" i="34"/>
  <c r="L49" i="34"/>
  <c r="L17" i="34"/>
  <c r="L83" i="34"/>
  <c r="L349" i="34"/>
  <c r="L599" i="34"/>
  <c r="L607" i="34"/>
  <c r="L310" i="34"/>
  <c r="L80" i="34"/>
  <c r="L411" i="34"/>
  <c r="L603" i="34"/>
  <c r="L235" i="34"/>
  <c r="L203" i="34"/>
  <c r="L462" i="34"/>
  <c r="L370" i="34"/>
  <c r="L386" i="34"/>
  <c r="L402" i="34"/>
  <c r="L418" i="34"/>
  <c r="L538" i="34"/>
  <c r="L572" i="34"/>
  <c r="L356" i="34"/>
  <c r="L502" i="34"/>
  <c r="L520" i="34"/>
  <c r="L536" i="34"/>
  <c r="L566" i="34"/>
  <c r="L474" i="34"/>
  <c r="L640" i="34"/>
  <c r="L608" i="34"/>
  <c r="L453" i="34"/>
  <c r="L495" i="34"/>
  <c r="L463" i="34"/>
  <c r="L361" i="34"/>
  <c r="L338" i="34"/>
  <c r="L359" i="34"/>
  <c r="L327" i="34"/>
  <c r="L272" i="34"/>
  <c r="L283" i="34"/>
  <c r="L251" i="34"/>
  <c r="L232" i="34"/>
  <c r="L216" i="34"/>
  <c r="L200" i="34"/>
  <c r="L184" i="34"/>
  <c r="L175" i="34"/>
  <c r="L285" i="34"/>
  <c r="L253" i="34"/>
  <c r="L164" i="34"/>
  <c r="L180" i="34"/>
  <c r="L137" i="34"/>
  <c r="L129" i="34"/>
  <c r="L121" i="34"/>
  <c r="L113" i="34"/>
  <c r="L102" i="34"/>
  <c r="L103" i="34"/>
  <c r="L63" i="34"/>
  <c r="L31" i="34"/>
  <c r="L68" i="34"/>
  <c r="L48" i="34"/>
  <c r="L16" i="34"/>
  <c r="L120" i="34"/>
  <c r="L158" i="34"/>
  <c r="L355" i="34"/>
  <c r="L466" i="34"/>
  <c r="L420" i="34"/>
  <c r="L383" i="34"/>
  <c r="L45" i="34"/>
  <c r="L342" i="34"/>
  <c r="L484" i="34"/>
  <c r="L44" i="34"/>
  <c r="L128" i="34"/>
  <c r="L198" i="34"/>
  <c r="L317" i="34"/>
  <c r="L570" i="34"/>
  <c r="L404" i="34"/>
  <c r="L76" i="34"/>
  <c r="L85" i="34"/>
  <c r="L246" i="34"/>
  <c r="L521" i="34"/>
  <c r="H588" i="34"/>
  <c r="H617" i="34"/>
  <c r="H624" i="34"/>
  <c r="H647" i="34"/>
  <c r="H342" i="34"/>
  <c r="H435" i="34"/>
  <c r="H443" i="34"/>
  <c r="H67" i="34"/>
  <c r="N3" i="34"/>
  <c r="O3" i="34"/>
  <c r="M3" i="34"/>
  <c r="H650"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hpheifer</author>
    <author>Pheifer, Henly</author>
  </authors>
  <commentList>
    <comment ref="I11" authorId="0" shapeId="0" xr:uid="{7C6880B4-A86A-485E-BAA3-405218433238}">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2" authorId="0" shapeId="0" xr:uid="{22E39155-BB52-44E0-9CDB-9ADA4375C6C9}">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3" authorId="0" shapeId="0" xr:uid="{09228487-E4DB-422F-AE71-7B7927B5D376}">
      <text>
        <r>
          <rPr>
            <sz val="9"/>
            <color indexed="81"/>
            <rFont val="Tahoma"/>
            <family val="2"/>
          </rPr>
          <t xml:space="preserve">Low traffic volume streets (i.e. residential locals and public lanes), including associated approaches
</t>
        </r>
      </text>
    </comment>
    <comment ref="I14" authorId="0" shapeId="0" xr:uid="{9A97C690-29BF-4E06-83C6-2A55468B0CB9}">
      <text>
        <r>
          <rPr>
            <sz val="9"/>
            <color indexed="81"/>
            <rFont val="Tahoma"/>
            <family val="2"/>
          </rPr>
          <t xml:space="preserve">Low traffic volume streets (i.e. residential locals and public lanes), including associated approaches
</t>
        </r>
      </text>
    </comment>
    <comment ref="I15" authorId="0" shapeId="0" xr:uid="{692F76FF-7473-41B0-9B1F-4F3AA3A77B1A}">
      <text>
        <r>
          <rPr>
            <b/>
            <sz val="9"/>
            <color indexed="81"/>
            <rFont val="Tahoma"/>
            <family val="2"/>
          </rPr>
          <t xml:space="preserve">Low traffic volume streets (i.e. residential locals and public lanes), including associated approaches
</t>
        </r>
      </text>
    </comment>
    <comment ref="I19" authorId="0" shapeId="0" xr:uid="{E5666F96-49E3-4BA6-B6D2-316D02B6AA2D}">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0" authorId="0" shapeId="0" xr:uid="{AAD5546D-9C0A-4AAA-BCE8-C15748BB239A}">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1" authorId="0" shapeId="0" xr:uid="{0E1EDF7C-68D3-4061-BE6B-C49A84591078}">
      <text>
        <r>
          <rPr>
            <sz val="9"/>
            <color indexed="81"/>
            <rFont val="Tahoma"/>
            <family val="2"/>
          </rPr>
          <t xml:space="preserve">Low traffic volume streets (i.e. residential locals and public lanes), including associated approaches
</t>
        </r>
      </text>
    </comment>
    <comment ref="I22" authorId="0" shapeId="0" xr:uid="{1475D815-7CEB-44B4-86A2-33D001CCD52B}">
      <text>
        <r>
          <rPr>
            <sz val="9"/>
            <color indexed="81"/>
            <rFont val="Tahoma"/>
            <family val="2"/>
          </rPr>
          <t xml:space="preserve">Low traffic volume streets (i.e. residential locals and public lanes), including associated approaches
</t>
        </r>
      </text>
    </comment>
    <comment ref="I23" authorId="0" shapeId="0" xr:uid="{2D354F55-6786-4961-AC90-6586050225BC}">
      <text>
        <r>
          <rPr>
            <b/>
            <sz val="9"/>
            <color indexed="81"/>
            <rFont val="Tahoma"/>
            <family val="2"/>
          </rPr>
          <t xml:space="preserve">Low traffic volume streets (i.e. residential locals and public lanes), including associated approaches
</t>
        </r>
      </text>
    </comment>
    <comment ref="I28" authorId="0" shapeId="0" xr:uid="{9B8D0854-1FA5-46C3-970E-DC657A62A249}">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9" authorId="0" shapeId="0" xr:uid="{B229653D-4C8F-4D86-A610-51BC3FAE2D0C}">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30" authorId="0" shapeId="0" xr:uid="{BB1E5DD2-8E66-40E2-9876-2B20FCE5BE78}">
      <text>
        <r>
          <rPr>
            <sz val="9"/>
            <color indexed="81"/>
            <rFont val="Tahoma"/>
            <family val="2"/>
          </rPr>
          <t xml:space="preserve">Low traffic volume streets (i.e. residential locals and public lanes), including associated approaches
</t>
        </r>
      </text>
    </comment>
    <comment ref="I31" authorId="0" shapeId="0" xr:uid="{328E11A0-B619-4F6E-B21E-819B7224314D}">
      <text>
        <r>
          <rPr>
            <sz val="9"/>
            <color indexed="81"/>
            <rFont val="Tahoma"/>
            <family val="2"/>
          </rPr>
          <t xml:space="preserve">Low traffic volume streets (i.e. residential locals and public lanes), including associated approaches
</t>
        </r>
      </text>
    </comment>
    <comment ref="I32" authorId="0" shapeId="0" xr:uid="{31F27D71-D8A7-4571-AEF2-79DB8888646B}">
      <text>
        <r>
          <rPr>
            <b/>
            <sz val="9"/>
            <color indexed="81"/>
            <rFont val="Tahoma"/>
            <family val="2"/>
          </rPr>
          <t xml:space="preserve">Low traffic volume streets (i.e. residential locals and public lanes), including associated approaches
</t>
        </r>
      </text>
    </comment>
    <comment ref="I191" authorId="1" shapeId="0" xr:uid="{C81DBB8E-02A9-46F4-86BD-4B100B8D2C26}">
      <text>
        <r>
          <rPr>
            <sz val="8"/>
            <color indexed="81"/>
            <rFont val="Tahoma"/>
            <family val="2"/>
          </rPr>
          <t>Differs from CW3335 as incidental edging support where required is  included &amp; 30 mm of bedding sand is specified vs 15 mm for limestone base ( CW3335)</t>
        </r>
      </text>
    </comment>
    <comment ref="I421" authorId="1" shapeId="0" xr:uid="{1C45A8CC-35A0-4F32-83C7-990F5401A77A}">
      <text>
        <r>
          <rPr>
            <sz val="8"/>
            <color indexed="81"/>
            <rFont val="Tahoma"/>
            <family val="2"/>
          </rPr>
          <t>Differs from CW3335 as incidental edging support where required is  included &amp; 30 mm of bedding sand is specified vs 15 mm for limestone base ( CW3335)</t>
        </r>
      </text>
    </comment>
    <comment ref="I423" authorId="1" shapeId="0" xr:uid="{D47D9E7D-3693-4E46-90D5-EACA14A4C039}">
      <text>
        <r>
          <rPr>
            <sz val="8"/>
            <color indexed="81"/>
            <rFont val="Tahoma"/>
            <family val="2"/>
          </rPr>
          <t xml:space="preserve">Differs from CW3330 as incidental edging support where required is not included &amp; 15 mm of bedding sand is specified vs 30mm for limestone base ( CW3330)
</t>
        </r>
      </text>
    </comment>
    <comment ref="E466" authorId="2" shapeId="0" xr:uid="{16E6F72B-6B6E-4A01-8B4C-79EB6E862FAC}">
      <text>
        <r>
          <rPr>
            <b/>
            <sz val="9"/>
            <color indexed="81"/>
            <rFont val="Tahoma"/>
            <family val="2"/>
          </rPr>
          <t>Pheifer, Henly:</t>
        </r>
        <r>
          <rPr>
            <sz val="9"/>
            <color indexed="81"/>
            <rFont val="Tahoma"/>
            <family val="2"/>
          </rPr>
          <t xml:space="preserve">
old version has vert m ( no period)</t>
        </r>
      </text>
    </comment>
    <comment ref="E467" authorId="2" shapeId="0" xr:uid="{8113B5F4-752C-4C2D-B8B5-9D34706FD419}">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<sst xmlns="http://schemas.openxmlformats.org/spreadsheetml/2006/main" count="10490" uniqueCount="1962">
  <si>
    <t>E050A</t>
  </si>
  <si>
    <t>Catch Basin Cleaning</t>
  </si>
  <si>
    <t xml:space="preserve">See CW 1120-R1 Section 3.8 </t>
  </si>
  <si>
    <t>E.30</t>
  </si>
  <si>
    <t xml:space="preserve">As a final check,  with the worksheet protected try entering a unit price ( $1 helps confirm the "Amount" column formula is correct) into each and every unlocked cell.  Note: if cell locking is correct you will only be able to enter prices in the appropriate unit price cells for pay items with units. </t>
  </si>
  <si>
    <t>E17</t>
  </si>
  <si>
    <t xml:space="preserve">CW 3235-R9  </t>
  </si>
  <si>
    <t>150 mm Reinforced Sidewalk</t>
  </si>
  <si>
    <t>Removing and Lowering Existing Hydrant</t>
  </si>
  <si>
    <t>Salt Tolerant Grass Seeding</t>
  </si>
  <si>
    <t>100 mm Sidewalk</t>
  </si>
  <si>
    <t>CW 2130-R12</t>
  </si>
  <si>
    <t>CW 3120-R4</t>
  </si>
  <si>
    <t>CW 2110-R11</t>
  </si>
  <si>
    <r>
      <t>Review the results in the format columns.  Use the "</t>
    </r>
    <r>
      <rPr>
        <i/>
        <sz val="12"/>
        <rFont val="Arial"/>
        <family val="2"/>
      </rPr>
      <t>Numbers Formats</t>
    </r>
    <r>
      <rPr>
        <sz val="12"/>
        <rFont val="Arial"/>
        <family val="2"/>
      </rPr>
      <t xml:space="preserve">" worksheet to confirm formats. </t>
    </r>
  </si>
  <si>
    <t>Type A - Using existing hydrant tee and extending lead pipe</t>
  </si>
  <si>
    <t xml:space="preserve">Relocating Existing Hydrant - Type B </t>
  </si>
  <si>
    <t xml:space="preserve">Type B - Abandoning existing hydrant tee. Contractor has option of installing new tee or using a tapping sleeve and valve. </t>
  </si>
  <si>
    <t>Abandonment of Hydrant Tee on Watermains in Service</t>
  </si>
  <si>
    <t>Copy&amp;Paste Checking Formulas</t>
  </si>
  <si>
    <t xml:space="preserve">Standard Detail must be Referenced </t>
  </si>
  <si>
    <t>Standard Detail must be Referenced</t>
  </si>
  <si>
    <t>Crack and Seating Pavement</t>
  </si>
  <si>
    <t>Abandoning Existing Drainage Inlets</t>
  </si>
  <si>
    <t>F027</t>
  </si>
  <si>
    <t>F.20</t>
  </si>
  <si>
    <t>F028</t>
  </si>
  <si>
    <t>Adjustment of Traffic Signal Service Box Frames</t>
  </si>
  <si>
    <t>CW 3520-R7</t>
  </si>
  <si>
    <t xml:space="preserve">To do this right click on the worksheet name tab with both workbooks open. </t>
  </si>
  <si>
    <r>
      <t xml:space="preserve">Select the "Match" column and use </t>
    </r>
    <r>
      <rPr>
        <b/>
        <sz val="12"/>
        <rFont val="Arial"/>
        <family val="2"/>
      </rPr>
      <t>[Data- Filter- Auto filter]</t>
    </r>
    <r>
      <rPr>
        <sz val="12"/>
        <rFont val="Arial"/>
        <family val="2"/>
      </rPr>
      <t xml:space="preserve"> then select '#N/A'.</t>
    </r>
  </si>
  <si>
    <t>C047</t>
  </si>
  <si>
    <t>C050</t>
  </si>
  <si>
    <t>C051</t>
  </si>
  <si>
    <t>C052</t>
  </si>
  <si>
    <t>C053</t>
  </si>
  <si>
    <t>C054</t>
  </si>
  <si>
    <t>C055</t>
  </si>
  <si>
    <t>D003</t>
  </si>
  <si>
    <t>D</t>
  </si>
  <si>
    <t>E.7</t>
  </si>
  <si>
    <t>E.8</t>
  </si>
  <si>
    <t>E.9</t>
  </si>
  <si>
    <t>E.10</t>
  </si>
  <si>
    <t>E.11</t>
  </si>
  <si>
    <t>E.12</t>
  </si>
  <si>
    <t>E.13</t>
  </si>
  <si>
    <t>E.14</t>
  </si>
  <si>
    <t>E.15</t>
  </si>
  <si>
    <t>E.16</t>
  </si>
  <si>
    <t>E.17</t>
  </si>
  <si>
    <t>E.18</t>
  </si>
  <si>
    <t>E.19</t>
  </si>
  <si>
    <t>E.20</t>
  </si>
  <si>
    <t>E009</t>
  </si>
  <si>
    <t>E010</t>
  </si>
  <si>
    <t>E011</t>
  </si>
  <si>
    <t>E012</t>
  </si>
  <si>
    <t>E013</t>
  </si>
  <si>
    <t>E014</t>
  </si>
  <si>
    <t>E015</t>
  </si>
  <si>
    <t>E016</t>
  </si>
  <si>
    <t>E017</t>
  </si>
  <si>
    <t>E018</t>
  </si>
  <si>
    <t>E019</t>
  </si>
  <si>
    <t>E020</t>
  </si>
  <si>
    <t>E021</t>
  </si>
  <si>
    <t>E022</t>
  </si>
  <si>
    <t>E023</t>
  </si>
  <si>
    <t>E024</t>
  </si>
  <si>
    <t>E025</t>
  </si>
  <si>
    <t>E026</t>
  </si>
  <si>
    <t>E028</t>
  </si>
  <si>
    <t>E029</t>
  </si>
  <si>
    <t>E031</t>
  </si>
  <si>
    <t>E032</t>
  </si>
  <si>
    <t>E033</t>
  </si>
  <si>
    <t>E034</t>
  </si>
  <si>
    <t>E035</t>
  </si>
  <si>
    <t>E036</t>
  </si>
  <si>
    <t>E037</t>
  </si>
  <si>
    <t>E038</t>
  </si>
  <si>
    <t>E039</t>
  </si>
  <si>
    <t>E040</t>
  </si>
  <si>
    <t>E041</t>
  </si>
  <si>
    <t>E042</t>
  </si>
  <si>
    <t>E043</t>
  </si>
  <si>
    <t>E044</t>
  </si>
  <si>
    <t>F013</t>
  </si>
  <si>
    <t>F015</t>
  </si>
  <si>
    <t>H002</t>
  </si>
  <si>
    <t>H003</t>
  </si>
  <si>
    <t>H004</t>
  </si>
  <si>
    <t>H005</t>
  </si>
  <si>
    <t>Sub-Grade Compaction</t>
  </si>
  <si>
    <t>50 - 100 mm Depth (Asphalt)</t>
  </si>
  <si>
    <t>50 - 100 mm Depth (Concrete)</t>
  </si>
  <si>
    <t xml:space="preserve"> iv)</t>
  </si>
  <si>
    <t>Crack Sealing</t>
  </si>
  <si>
    <t xml:space="preserve">Reflective Crack Maintenance </t>
  </si>
  <si>
    <t>Planing of Pavement</t>
  </si>
  <si>
    <t>Stripping and Stockpiling Topsoil</t>
  </si>
  <si>
    <t>A.3</t>
  </si>
  <si>
    <t>A.4</t>
  </si>
  <si>
    <t>A.7</t>
  </si>
  <si>
    <t>Excavation</t>
  </si>
  <si>
    <t>A.9</t>
  </si>
  <si>
    <t>A.11</t>
  </si>
  <si>
    <t>A.12</t>
  </si>
  <si>
    <t>Grading of Boulevards</t>
  </si>
  <si>
    <t>A.13</t>
  </si>
  <si>
    <t>Boulevard Excavation</t>
  </si>
  <si>
    <t>A.14</t>
  </si>
  <si>
    <t>A.15</t>
  </si>
  <si>
    <t>A.16</t>
  </si>
  <si>
    <t>A.17</t>
  </si>
  <si>
    <t>Asphalt Cuttings Base Course Material</t>
  </si>
  <si>
    <t>C.1</t>
  </si>
  <si>
    <t>A.5</t>
  </si>
  <si>
    <t>C.2</t>
  </si>
  <si>
    <t>C.3</t>
  </si>
  <si>
    <t>C.4</t>
  </si>
  <si>
    <t>C.5</t>
  </si>
  <si>
    <t>D.2</t>
  </si>
  <si>
    <t>Concrete Pavements for Early Opening</t>
  </si>
  <si>
    <t>D.3</t>
  </si>
  <si>
    <t>D.4</t>
  </si>
  <si>
    <t>Interlocking Paving Stones</t>
  </si>
  <si>
    <t>Supplying and Placing Limestone Sub-base</t>
  </si>
  <si>
    <t>Lean Concrete Base</t>
  </si>
  <si>
    <t>E.1</t>
  </si>
  <si>
    <t>E.2</t>
  </si>
  <si>
    <t>E.3</t>
  </si>
  <si>
    <t>E.4</t>
  </si>
  <si>
    <t>E.5</t>
  </si>
  <si>
    <t>E.6</t>
  </si>
  <si>
    <t>F.1</t>
  </si>
  <si>
    <t>F.2</t>
  </si>
  <si>
    <t>F.3</t>
  </si>
  <si>
    <t>F.4</t>
  </si>
  <si>
    <t>F.5</t>
  </si>
  <si>
    <t>F.7</t>
  </si>
  <si>
    <t>F.8</t>
  </si>
  <si>
    <t>F.10</t>
  </si>
  <si>
    <t>F.12</t>
  </si>
  <si>
    <t>F.13</t>
  </si>
  <si>
    <t>G.1</t>
  </si>
  <si>
    <t>G.2</t>
  </si>
  <si>
    <t>Sodding</t>
  </si>
  <si>
    <t>H.2</t>
  </si>
  <si>
    <t>Seeding</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</si>
  <si>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</si>
  <si>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</si>
  <si>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</si>
  <si>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</si>
  <si>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</si>
  <si>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</si>
  <si>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</si>
  <si>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</si>
  <si>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</si>
  <si>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</si>
  <si>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</si>
  <si>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</si>
  <si>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</si>
  <si>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</si>
  <si>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</si>
  <si>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</si>
  <si>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</si>
  <si>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</si>
  <si>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</si>
  <si>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</si>
  <si>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</si>
  <si>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</si>
  <si>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</si>
  <si>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</si>
  <si>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</si>
  <si>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</si>
  <si>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</si>
  <si>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</si>
  <si>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</si>
  <si>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</si>
  <si>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</si>
  <si>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</si>
  <si>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</si>
  <si>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</si>
  <si>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</si>
  <si>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APPROX. QUANTITY</t>
  </si>
  <si>
    <t>MISCELLANEOUS</t>
  </si>
  <si>
    <t>20 M Deformed Tie Bar</t>
  </si>
  <si>
    <t>25 M Deformed Tie Bar</t>
  </si>
  <si>
    <t>19.1 mm Diameter</t>
  </si>
  <si>
    <t>28.6 mm Diameter</t>
  </si>
  <si>
    <t>B.9</t>
  </si>
  <si>
    <t>1.83m Height</t>
  </si>
  <si>
    <t>2.44m Height</t>
  </si>
  <si>
    <t>3.05m Height</t>
  </si>
  <si>
    <t>Construction of Asphaltic Concrete Base Course (Type III)</t>
  </si>
  <si>
    <t>EARTH AND BASE WORKS</t>
  </si>
  <si>
    <t>A.1</t>
  </si>
  <si>
    <t>Pavement Patching</t>
  </si>
  <si>
    <t>JOINT AND CRACK SEALING</t>
  </si>
  <si>
    <t>ASSOCIATED DRAINAGE AND UNDERGROUND WORKS</t>
  </si>
  <si>
    <t>ADJUSTMENTS</t>
  </si>
  <si>
    <t>LANDSCAPING</t>
  </si>
  <si>
    <t>CODE</t>
  </si>
  <si>
    <t>=</t>
  </si>
  <si>
    <t>LAST USED CODE FOR SECTION</t>
  </si>
  <si>
    <t>B.23</t>
  </si>
  <si>
    <t>xii)</t>
  </si>
  <si>
    <t>Connections to Existing Culverts</t>
  </si>
  <si>
    <t>C001</t>
  </si>
  <si>
    <t>C002</t>
  </si>
  <si>
    <t>C004</t>
  </si>
  <si>
    <t>C005</t>
  </si>
  <si>
    <t>C007</t>
  </si>
  <si>
    <t>C011</t>
  </si>
  <si>
    <t>C010</t>
  </si>
  <si>
    <t>C013</t>
  </si>
  <si>
    <t>C014</t>
  </si>
  <si>
    <t>C015</t>
  </si>
  <si>
    <t>C016</t>
  </si>
  <si>
    <t>C017</t>
  </si>
  <si>
    <t>D002</t>
  </si>
  <si>
    <t>D004</t>
  </si>
  <si>
    <t>D005</t>
  </si>
  <si>
    <t>E003</t>
  </si>
  <si>
    <t>E004</t>
  </si>
  <si>
    <t>E005</t>
  </si>
  <si>
    <t>E006</t>
  </si>
  <si>
    <t>E007</t>
  </si>
  <si>
    <t>E008</t>
  </si>
  <si>
    <t>F001</t>
  </si>
  <si>
    <t>F002</t>
  </si>
  <si>
    <t>F003</t>
  </si>
  <si>
    <t>F004</t>
  </si>
  <si>
    <t>F005</t>
  </si>
  <si>
    <t>F006</t>
  </si>
  <si>
    <t>F007</t>
  </si>
  <si>
    <t>F009</t>
  </si>
  <si>
    <t>F011</t>
  </si>
  <si>
    <t>F012</t>
  </si>
  <si>
    <t>F014</t>
  </si>
  <si>
    <t>F018</t>
  </si>
  <si>
    <t>G001</t>
  </si>
  <si>
    <t>G002</t>
  </si>
  <si>
    <t>G003</t>
  </si>
  <si>
    <t>G004</t>
  </si>
  <si>
    <t>A001</t>
  </si>
  <si>
    <t>A004</t>
  </si>
  <si>
    <t>A005</t>
  </si>
  <si>
    <t>A007</t>
  </si>
  <si>
    <t>A010</t>
  </si>
  <si>
    <t>A011</t>
  </si>
  <si>
    <t>A012</t>
  </si>
  <si>
    <t>A013</t>
  </si>
  <si>
    <t>A014</t>
  </si>
  <si>
    <t>A016</t>
  </si>
  <si>
    <t>A017</t>
  </si>
  <si>
    <t>A020</t>
  </si>
  <si>
    <t>A021</t>
  </si>
  <si>
    <t>A022</t>
  </si>
  <si>
    <t>A023</t>
  </si>
  <si>
    <t>A024</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</si>
  <si>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</si>
  <si>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</si>
  <si>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</si>
  <si>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</si>
  <si>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</si>
  <si>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</si>
  <si>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</si>
  <si>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</si>
  <si>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</si>
  <si>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</si>
  <si>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</si>
  <si>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</si>
  <si>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</si>
  <si>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</si>
  <si>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</si>
  <si>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</si>
  <si>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</si>
  <si>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</si>
  <si>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</si>
  <si>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</si>
  <si>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</si>
  <si>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</si>
  <si>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</si>
  <si>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</si>
  <si>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</si>
  <si>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</si>
  <si>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</si>
  <si>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</si>
  <si>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</si>
  <si>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</si>
  <si>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</si>
  <si>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B036</t>
  </si>
  <si>
    <t>B039</t>
  </si>
  <si>
    <t>B042</t>
  </si>
  <si>
    <t>B045</t>
  </si>
  <si>
    <t>B066</t>
  </si>
  <si>
    <t>B069</t>
  </si>
  <si>
    <t>B072</t>
  </si>
  <si>
    <t>B075</t>
  </si>
  <si>
    <t>B094</t>
  </si>
  <si>
    <t>B095</t>
  </si>
  <si>
    <t>B096</t>
  </si>
  <si>
    <t>B097</t>
  </si>
  <si>
    <t>B098</t>
  </si>
  <si>
    <t>A025</t>
  </si>
  <si>
    <t>Ditch Excavation</t>
  </si>
  <si>
    <t>A.18</t>
  </si>
  <si>
    <t>A.19</t>
  </si>
  <si>
    <t>B.25</t>
  </si>
  <si>
    <t>B.27</t>
  </si>
  <si>
    <t>B.24</t>
  </si>
  <si>
    <t>xviii)</t>
  </si>
  <si>
    <t>Installation of Subdrains</t>
  </si>
  <si>
    <t>COMMENTS</t>
  </si>
  <si>
    <t>Pavement Removal</t>
  </si>
  <si>
    <t>Concrete Pavement</t>
  </si>
  <si>
    <t>Asphalt Pavement</t>
  </si>
  <si>
    <t>Supplying and Placing Base Course Material</t>
  </si>
  <si>
    <t xml:space="preserve">Ditch Grading </t>
  </si>
  <si>
    <t>Removal of Existing Concrete Bases</t>
  </si>
  <si>
    <t>Greater than 600 mm Diameter</t>
  </si>
  <si>
    <t>Supplying and Placing Lime</t>
  </si>
  <si>
    <t>Supplying and Placing Portland Cement</t>
  </si>
  <si>
    <t>Preparation of Existing Roadway</t>
  </si>
  <si>
    <t>Surfacing Material</t>
  </si>
  <si>
    <t>Granular</t>
  </si>
  <si>
    <t>Limestone</t>
  </si>
  <si>
    <t>Miscellaneous Concrete Slab Removal</t>
  </si>
  <si>
    <t>Median Slab</t>
  </si>
  <si>
    <t>Safety Median</t>
  </si>
  <si>
    <t>Bullnose</t>
  </si>
  <si>
    <t>Monolithic Curb and Sidewalk</t>
  </si>
  <si>
    <t xml:space="preserve">Miscellaneous Concrete Slab Installation </t>
  </si>
  <si>
    <t xml:space="preserve">Miscellaneous Concrete Slab Renewal </t>
  </si>
  <si>
    <t>SD-226A</t>
  </si>
  <si>
    <t>SD-226B</t>
  </si>
  <si>
    <t>SD-227A</t>
  </si>
  <si>
    <t>Concrete Curb Removal</t>
  </si>
  <si>
    <t>Safety Curb</t>
  </si>
  <si>
    <t>Concrete Curb Installation</t>
  </si>
  <si>
    <t>SD-201</t>
  </si>
  <si>
    <t>SD-200</t>
  </si>
  <si>
    <t>SD-202A</t>
  </si>
  <si>
    <t>SD-202B</t>
  </si>
  <si>
    <t>SD-202C</t>
  </si>
  <si>
    <t>SD-206B</t>
  </si>
  <si>
    <t>SD-204</t>
  </si>
  <si>
    <t>SD-228B</t>
  </si>
  <si>
    <t>i)</t>
  </si>
  <si>
    <t>ii)</t>
  </si>
  <si>
    <t>iii)</t>
  </si>
  <si>
    <t>iv)</t>
  </si>
  <si>
    <t>v)</t>
  </si>
  <si>
    <t>vi)</t>
  </si>
  <si>
    <t>vii)</t>
  </si>
  <si>
    <t>viii)</t>
  </si>
  <si>
    <t>ix)</t>
  </si>
  <si>
    <t>xi)</t>
  </si>
  <si>
    <t>x)</t>
  </si>
  <si>
    <t>xiii)</t>
  </si>
  <si>
    <t xml:space="preserve">Construction of Asphaltic Concrete Overlay </t>
  </si>
  <si>
    <t>Main Line Paving</t>
  </si>
  <si>
    <t>Tie-ins and Approaches</t>
  </si>
  <si>
    <t>Construction of Asphalt Patches</t>
  </si>
  <si>
    <t>Concrete Curbs, Curb and Gutter, and Splash Strips</t>
  </si>
  <si>
    <t>SD-229A,B,C</t>
  </si>
  <si>
    <t>C</t>
  </si>
  <si>
    <t>B.7</t>
  </si>
  <si>
    <t>B.22</t>
  </si>
  <si>
    <t>B001</t>
  </si>
  <si>
    <t>B152</t>
  </si>
  <si>
    <t>C.6</t>
  </si>
  <si>
    <t>C.7</t>
  </si>
  <si>
    <t>C.8</t>
  </si>
  <si>
    <t>C.9</t>
  </si>
  <si>
    <t>C.10</t>
  </si>
  <si>
    <t>C.11</t>
  </si>
  <si>
    <t>C018</t>
  </si>
  <si>
    <t>C019</t>
  </si>
  <si>
    <t>C020</t>
  </si>
  <si>
    <t>C022</t>
  </si>
  <si>
    <t>C023</t>
  </si>
  <si>
    <t>C025</t>
  </si>
  <si>
    <t>C026</t>
  </si>
  <si>
    <t>C028</t>
  </si>
  <si>
    <t>C029</t>
  </si>
  <si>
    <t>C031</t>
  </si>
  <si>
    <t>C032</t>
  </si>
  <si>
    <t>C035</t>
  </si>
  <si>
    <t>C040</t>
  </si>
  <si>
    <t>C041</t>
  </si>
  <si>
    <t>C042</t>
  </si>
  <si>
    <t>C045</t>
  </si>
  <si>
    <t>C046</t>
  </si>
  <si>
    <t>Monolithic Median Slab</t>
  </si>
  <si>
    <t>SD-228A</t>
  </si>
  <si>
    <t>SD-205</t>
  </si>
  <si>
    <t>SD-203B</t>
  </si>
  <si>
    <t>Imported  Fill Material</t>
  </si>
  <si>
    <t>Curb and Gutter</t>
  </si>
  <si>
    <t>Mountable Curb</t>
  </si>
  <si>
    <t>Lip Curb</t>
  </si>
  <si>
    <t xml:space="preserve">Construction of Asphaltic Concrete Pavements </t>
  </si>
  <si>
    <t>C056</t>
  </si>
  <si>
    <t>C057</t>
  </si>
  <si>
    <t>C058</t>
  </si>
  <si>
    <t>C059</t>
  </si>
  <si>
    <t>C060</t>
  </si>
  <si>
    <t>C061</t>
  </si>
  <si>
    <t>C062</t>
  </si>
  <si>
    <t>Adjustment of Precast  Sidewalk Blocks</t>
  </si>
  <si>
    <t>Supply of Precast  Sidewalk Blocks</t>
  </si>
  <si>
    <t>SPEC.
REF.</t>
  </si>
  <si>
    <t xml:space="preserve">Catch Basin  </t>
  </si>
  <si>
    <t>SD-024</t>
  </si>
  <si>
    <t>SD-025</t>
  </si>
  <si>
    <t xml:space="preserve">Catch Pit </t>
  </si>
  <si>
    <t>SD-023</t>
  </si>
  <si>
    <t>Sewer Service</t>
  </si>
  <si>
    <t>Sewer Service Risers</t>
  </si>
  <si>
    <t>Connecting to Existing Manhole</t>
  </si>
  <si>
    <t>Connecting to Existing Catch Basin</t>
  </si>
  <si>
    <t xml:space="preserve">Connecting to Existing Sewer </t>
  </si>
  <si>
    <t>Abandoning  Existing Catch Pit</t>
  </si>
  <si>
    <t>Removal of Existing Catch Pit</t>
  </si>
  <si>
    <t>Relocation  of Existing Catch Pit</t>
  </si>
  <si>
    <t>E045</t>
  </si>
  <si>
    <t>E.21</t>
  </si>
  <si>
    <t>E046</t>
  </si>
  <si>
    <t>E.22</t>
  </si>
  <si>
    <t>E047</t>
  </si>
  <si>
    <t>E.23</t>
  </si>
  <si>
    <t>E048</t>
  </si>
  <si>
    <t>E049</t>
  </si>
  <si>
    <t>E050</t>
  </si>
  <si>
    <t>E051</t>
  </si>
  <si>
    <t>A002</t>
  </si>
  <si>
    <t>A003</t>
  </si>
  <si>
    <t>A015</t>
  </si>
  <si>
    <t>A018</t>
  </si>
  <si>
    <t>B002</t>
  </si>
  <si>
    <t>D001</t>
  </si>
  <si>
    <t>D.1</t>
  </si>
  <si>
    <t>F019</t>
  </si>
  <si>
    <t>F.9</t>
  </si>
  <si>
    <t>F.11</t>
  </si>
  <si>
    <t>SD-200            SD-203B</t>
  </si>
  <si>
    <t>SD-200            SD-202B</t>
  </si>
  <si>
    <t>B099</t>
  </si>
  <si>
    <t>xiv)</t>
  </si>
  <si>
    <t>xv)</t>
  </si>
  <si>
    <t>xvi)</t>
  </si>
  <si>
    <t>xvii)</t>
  </si>
  <si>
    <t>B153</t>
  </si>
  <si>
    <t>B.26</t>
  </si>
  <si>
    <t>C008</t>
  </si>
  <si>
    <t>C043</t>
  </si>
  <si>
    <t>F010</t>
  </si>
  <si>
    <t>H001</t>
  </si>
  <si>
    <t>H.1</t>
  </si>
  <si>
    <t>Slab Replacement</t>
  </si>
  <si>
    <t>Partial Slab Patches</t>
  </si>
  <si>
    <t>Slab Replacement - Early Opening (24 hour)</t>
  </si>
  <si>
    <t>Partial Slab Patches - Early Opening (24 hour)</t>
  </si>
  <si>
    <t>Partial Slab Patches 
- Early Opening (72 hour)</t>
  </si>
  <si>
    <t>B.28</t>
  </si>
  <si>
    <t>Concrete Pavements, Median Slabs, Bull-noses, and Safety Medians</t>
  </si>
  <si>
    <t>Joint Sealing</t>
  </si>
  <si>
    <t>Precast Concrete Pipe Culvert - Supply</t>
  </si>
  <si>
    <t>Precast Concrete Pipe Culvert - Install</t>
  </si>
  <si>
    <t>B124</t>
  </si>
  <si>
    <t>B125</t>
  </si>
  <si>
    <t>B188</t>
  </si>
  <si>
    <t>B189</t>
  </si>
  <si>
    <t>B190</t>
  </si>
  <si>
    <t>B191</t>
  </si>
  <si>
    <t>B192</t>
  </si>
  <si>
    <t>B193</t>
  </si>
  <si>
    <t>B194</t>
  </si>
  <si>
    <t>B195</t>
  </si>
  <si>
    <t>B196</t>
  </si>
  <si>
    <t>B197</t>
  </si>
  <si>
    <t>B198</t>
  </si>
  <si>
    <t>B199</t>
  </si>
  <si>
    <t>B200</t>
  </si>
  <si>
    <t>B201</t>
  </si>
  <si>
    <t>B202</t>
  </si>
  <si>
    <t>E.24</t>
  </si>
  <si>
    <t>Clearing and Grubbing</t>
  </si>
  <si>
    <t>A026</t>
  </si>
  <si>
    <t>Common Excavation- Suitable site material</t>
  </si>
  <si>
    <t>Common Excavation- Unsuitable site material</t>
  </si>
  <si>
    <t>Fill Material</t>
  </si>
  <si>
    <t>A027</t>
  </si>
  <si>
    <t>A028</t>
  </si>
  <si>
    <t>A029</t>
  </si>
  <si>
    <t>A030</t>
  </si>
  <si>
    <t>A031</t>
  </si>
  <si>
    <t>A032</t>
  </si>
  <si>
    <t>A033</t>
  </si>
  <si>
    <t>A.22</t>
  </si>
  <si>
    <t>A.23</t>
  </si>
  <si>
    <t>A.24</t>
  </si>
  <si>
    <t>A.25</t>
  </si>
  <si>
    <t>Placing Suitable Site Material</t>
  </si>
  <si>
    <t>Supplying and Placing Clay Borrow Material</t>
  </si>
  <si>
    <t>Preparation of Existing Ground Surface</t>
  </si>
  <si>
    <t>A034</t>
  </si>
  <si>
    <t>Meter Pit Assemblies</t>
  </si>
  <si>
    <t>CW 3530-R3</t>
  </si>
  <si>
    <t>H.3</t>
  </si>
  <si>
    <t>Sprinkler Assemblies</t>
  </si>
  <si>
    <t>H006</t>
  </si>
  <si>
    <t>H007</t>
  </si>
  <si>
    <t>H008</t>
  </si>
  <si>
    <t>H.4</t>
  </si>
  <si>
    <t>H.5</t>
  </si>
  <si>
    <t>H.6</t>
  </si>
  <si>
    <t>H.7</t>
  </si>
  <si>
    <t>Manual Gate Valves and Value Enclosure</t>
  </si>
  <si>
    <t>Removal of Irrigation Pipe and Sprinkler Heads</t>
  </si>
  <si>
    <t>Removal of Existing Box Enclosure</t>
  </si>
  <si>
    <t>H009</t>
  </si>
  <si>
    <t>H010</t>
  </si>
  <si>
    <t>H011</t>
  </si>
  <si>
    <t>Random Stone Riprap</t>
  </si>
  <si>
    <t>Grouted Stone Riprap</t>
  </si>
  <si>
    <t>Sacked Concrete Riprap</t>
  </si>
  <si>
    <t>H012</t>
  </si>
  <si>
    <t>H013</t>
  </si>
  <si>
    <t>H014</t>
  </si>
  <si>
    <t>Supply of Barrier Posts</t>
  </si>
  <si>
    <t>Installation of Barrier Posts</t>
  </si>
  <si>
    <t>Installation of Barrier Rails</t>
  </si>
  <si>
    <t>Removal of Concrete</t>
  </si>
  <si>
    <t>Salvaging Existing Barrier Rail</t>
  </si>
  <si>
    <t>Salvaging Existing Barrier Posts</t>
  </si>
  <si>
    <t>C033</t>
  </si>
  <si>
    <t>C034</t>
  </si>
  <si>
    <t>C036</t>
  </si>
  <si>
    <t>C037</t>
  </si>
  <si>
    <t>C038</t>
  </si>
  <si>
    <t>C039</t>
  </si>
  <si>
    <t>C044</t>
  </si>
  <si>
    <t>C063</t>
  </si>
  <si>
    <t>D006</t>
  </si>
  <si>
    <t>E.25</t>
  </si>
  <si>
    <t>H015</t>
  </si>
  <si>
    <t>H016</t>
  </si>
  <si>
    <t>H017</t>
  </si>
  <si>
    <t>H018</t>
  </si>
  <si>
    <t>H019</t>
  </si>
  <si>
    <t>H020</t>
  </si>
  <si>
    <t>H.8</t>
  </si>
  <si>
    <t>H.9</t>
  </si>
  <si>
    <t>H.10</t>
  </si>
  <si>
    <t>H.11</t>
  </si>
  <si>
    <t>H.12</t>
  </si>
  <si>
    <t>H.13</t>
  </si>
  <si>
    <t>H.14</t>
  </si>
  <si>
    <t>H.15</t>
  </si>
  <si>
    <t>H.16</t>
  </si>
  <si>
    <t>H.17</t>
  </si>
  <si>
    <t>ha</t>
  </si>
  <si>
    <t>Topsoil Excavation</t>
  </si>
  <si>
    <t>Supplying and Placing Imported Material</t>
  </si>
  <si>
    <t>B203</t>
  </si>
  <si>
    <t>B204</t>
  </si>
  <si>
    <t>B205</t>
  </si>
  <si>
    <t>B206</t>
  </si>
  <si>
    <t>B207</t>
  </si>
  <si>
    <t>B208</t>
  </si>
  <si>
    <t>B209</t>
  </si>
  <si>
    <t>Slab Replacement - Early Opening (72 hour)</t>
  </si>
  <si>
    <t>SD-203A</t>
  </si>
  <si>
    <t>Moisture Barrier/Stress Absorption Geotextile Fabric</t>
  </si>
  <si>
    <t>Partial Depth Saw-Cutting</t>
  </si>
  <si>
    <t>C064</t>
  </si>
  <si>
    <t>E14</t>
  </si>
  <si>
    <t>F.6</t>
  </si>
  <si>
    <t>Chain Link Fence</t>
  </si>
  <si>
    <t>H021</t>
  </si>
  <si>
    <t>Supply of Barrier Rails</t>
  </si>
  <si>
    <t>H.18</t>
  </si>
  <si>
    <t>add "Slip Form Paving" if specified</t>
  </si>
  <si>
    <t>CW 3010-R4</t>
  </si>
  <si>
    <t>CW 3150-R4</t>
  </si>
  <si>
    <t>CW 3170-R3</t>
  </si>
  <si>
    <t>F.15</t>
  </si>
  <si>
    <t>F.16</t>
  </si>
  <si>
    <t>F.17</t>
  </si>
  <si>
    <t>F020</t>
  </si>
  <si>
    <t>F022</t>
  </si>
  <si>
    <t>F023</t>
  </si>
  <si>
    <t>F024</t>
  </si>
  <si>
    <t>Sewer Repair - Up to 3.0 Meters Long</t>
  </si>
  <si>
    <t xml:space="preserve">Adjustment of Curb Inlet with New Inlet  Box </t>
  </si>
  <si>
    <t>Adjustment of Valve Boxes</t>
  </si>
  <si>
    <t>Adjustment of Curb Stop Boxes</t>
  </si>
  <si>
    <t>Valve Box Extensions</t>
  </si>
  <si>
    <t>Curb Stop Extensions</t>
  </si>
  <si>
    <t>Removal of Precast Sidewalk Blocks</t>
  </si>
  <si>
    <t>SD-227C</t>
  </si>
  <si>
    <t xml:space="preserve"> </t>
  </si>
  <si>
    <t>Pay Item Removed</t>
  </si>
  <si>
    <t>Drainage Connection Pipe</t>
  </si>
  <si>
    <t>A</t>
  </si>
  <si>
    <t>B</t>
  </si>
  <si>
    <t>E</t>
  </si>
  <si>
    <t>F</t>
  </si>
  <si>
    <t>G</t>
  </si>
  <si>
    <t>H</t>
  </si>
  <si>
    <t>B125A</t>
  </si>
  <si>
    <t>B.29</t>
  </si>
  <si>
    <t>F025</t>
  </si>
  <si>
    <t>F026</t>
  </si>
  <si>
    <t>Installing New Flat Top Reducer</t>
  </si>
  <si>
    <t>Replacing Existing Flat Top Reducer</t>
  </si>
  <si>
    <t>E.26</t>
  </si>
  <si>
    <t>Quality Control Process</t>
  </si>
  <si>
    <t>General</t>
  </si>
  <si>
    <t>Formulas</t>
  </si>
  <si>
    <t>Validation</t>
  </si>
  <si>
    <t>Locked Cells</t>
  </si>
  <si>
    <t>Formats</t>
  </si>
  <si>
    <t>Item Code, Description, Ref, units</t>
  </si>
  <si>
    <t>Final Checks</t>
  </si>
  <si>
    <t>"G"</t>
  </si>
  <si>
    <t>"F0"</t>
  </si>
  <si>
    <t>#,##0</t>
  </si>
  <si>
    <t>",0"</t>
  </si>
  <si>
    <t>0.00</t>
  </si>
  <si>
    <t>"F2"</t>
  </si>
  <si>
    <t>#,##0.00</t>
  </si>
  <si>
    <t>",2"</t>
  </si>
  <si>
    <t>$#,##0_);($#,##0)</t>
  </si>
  <si>
    <t>"C0'</t>
  </si>
  <si>
    <t>$#,##0_);[Red]($#,##0)</t>
  </si>
  <si>
    <t>"C0-"</t>
  </si>
  <si>
    <t>$#,##0.00_);($#,##0.00)</t>
  </si>
  <si>
    <t>"C2"</t>
  </si>
  <si>
    <t>$#,##0.00_);[Red]($#,##0.00)</t>
  </si>
  <si>
    <t>"C2-"</t>
  </si>
  <si>
    <t>"P0"</t>
  </si>
  <si>
    <t>"P2"</t>
  </si>
  <si>
    <t>"S2"</t>
  </si>
  <si>
    <t># ?/? or # ??/??</t>
  </si>
  <si>
    <t>m/d/yy or m/d/yy h:mm or mm/dd/yy</t>
  </si>
  <si>
    <t>"D4"</t>
  </si>
  <si>
    <t>d-mmm-yy or dd-mmm-yy</t>
  </si>
  <si>
    <t>"D1"</t>
  </si>
  <si>
    <t>d-mmm or dd-mmm</t>
  </si>
  <si>
    <t>"D2"</t>
  </si>
  <si>
    <t>mmm-yy</t>
  </si>
  <si>
    <t>"D3"</t>
  </si>
  <si>
    <t>mm/dd</t>
  </si>
  <si>
    <t>"D5"</t>
  </si>
  <si>
    <t>h:mm AM/PM</t>
  </si>
  <si>
    <t>"D7"</t>
  </si>
  <si>
    <t>h:mm:ss AM/PM</t>
  </si>
  <si>
    <t>"D6"</t>
  </si>
  <si>
    <t>h:mm</t>
  </si>
  <si>
    <t>"D9"</t>
  </si>
  <si>
    <t>h:mm:ss</t>
  </si>
  <si>
    <t>"D8"</t>
  </si>
  <si>
    <t>E007A</t>
  </si>
  <si>
    <t xml:space="preserve">Remove and Replace Existing Catch Basin  </t>
  </si>
  <si>
    <t>E007B</t>
  </si>
  <si>
    <t>E007C</t>
  </si>
  <si>
    <t>E007D</t>
  </si>
  <si>
    <t>Remove and Replace Existing Catch Pit</t>
  </si>
  <si>
    <t>E007E</t>
  </si>
  <si>
    <t xml:space="preserve">Sewer Repair - In Addition to First 3.0 Meters </t>
  </si>
  <si>
    <t>E035A</t>
  </si>
  <si>
    <t>Connecting to Existing Catch Pit</t>
  </si>
  <si>
    <t>E035B</t>
  </si>
  <si>
    <t>E035C</t>
  </si>
  <si>
    <t>Connecting to Existing Inlet Box</t>
  </si>
  <si>
    <t>E035D</t>
  </si>
  <si>
    <t>E.27</t>
  </si>
  <si>
    <t>E.28</t>
  </si>
  <si>
    <t>E.29</t>
  </si>
  <si>
    <t>Replacing Existing Risers</t>
  </si>
  <si>
    <t>F002A</t>
  </si>
  <si>
    <t>F002B</t>
  </si>
  <si>
    <t>F002C</t>
  </si>
  <si>
    <t>B.15</t>
  </si>
  <si>
    <t>Curb Ramp</t>
  </si>
  <si>
    <t xml:space="preserve">* reference to Standard Detail
</t>
  </si>
  <si>
    <t>F.18</t>
  </si>
  <si>
    <t>Abandoning  Existing Catch Basins</t>
  </si>
  <si>
    <t>Removal of Existing Catch Basins</t>
  </si>
  <si>
    <t>Relocation of Existing Catch Basins</t>
  </si>
  <si>
    <t>Pre-cast Concrete Risers</t>
  </si>
  <si>
    <t>Brick Risers</t>
  </si>
  <si>
    <t>Cast-in-place Concrete</t>
  </si>
  <si>
    <t>* Consider saving your file before performing quality control procedures. Especially if you will be performing the checking directly to the Form B - Schedule of Prices file/workbook.</t>
  </si>
  <si>
    <t>ROADWORK - REMOVALS/RENEWALS</t>
  </si>
  <si>
    <t>a)</t>
  </si>
  <si>
    <t>Less than 5 sq.m.</t>
  </si>
  <si>
    <t>b)</t>
  </si>
  <si>
    <t>5 sq.m. to 20 sq.m.</t>
  </si>
  <si>
    <t>c)</t>
  </si>
  <si>
    <t>Greater than 20 sq.m.</t>
  </si>
  <si>
    <t>SD-223A</t>
  </si>
  <si>
    <t xml:space="preserve"> add "Slip Form Paving" if specified</t>
  </si>
  <si>
    <t>xix)</t>
  </si>
  <si>
    <t>xx)</t>
  </si>
  <si>
    <t>SD-223B</t>
  </si>
  <si>
    <t>SD-205,
SD-206A</t>
  </si>
  <si>
    <t>Less than 3 m</t>
  </si>
  <si>
    <t>3 m to 30 m</t>
  </si>
  <si>
    <t xml:space="preserve">c) </t>
  </si>
  <si>
    <t xml:space="preserve"> Greater than 30 m</t>
  </si>
  <si>
    <t>Greater than 30 m</t>
  </si>
  <si>
    <t>SD-229C,D</t>
  </si>
  <si>
    <t>Type IA</t>
  </si>
  <si>
    <t>Type I</t>
  </si>
  <si>
    <t>Type II</t>
  </si>
  <si>
    <t>ROADWORK - NEW CONSTRUCTION</t>
  </si>
  <si>
    <t>SD-229C</t>
  </si>
  <si>
    <t xml:space="preserve">SD-223A
</t>
  </si>
  <si>
    <t>SD-014</t>
  </si>
  <si>
    <t>SD-015</t>
  </si>
  <si>
    <t>d)</t>
  </si>
  <si>
    <t>Connecting New Sewer Service to Existing Sewer Service</t>
  </si>
  <si>
    <t>E067</t>
  </si>
  <si>
    <t>Supply and Install Geogrid</t>
  </si>
  <si>
    <t>A.26</t>
  </si>
  <si>
    <t>A.27</t>
  </si>
  <si>
    <t>CW 3330-R5</t>
  </si>
  <si>
    <t>C054A</t>
  </si>
  <si>
    <t>CW 3335-R1</t>
  </si>
  <si>
    <t>C.12</t>
  </si>
  <si>
    <t>CW 3250-R7</t>
  </si>
  <si>
    <t>type &amp; reference to Standard Detail</t>
  </si>
  <si>
    <t>xxi)</t>
  </si>
  <si>
    <t>A.20</t>
  </si>
  <si>
    <t>B034-24</t>
  </si>
  <si>
    <t>B035-24</t>
  </si>
  <si>
    <t>B037-24</t>
  </si>
  <si>
    <t>B038-24</t>
  </si>
  <si>
    <t>B040-24</t>
  </si>
  <si>
    <t>B041-24</t>
  </si>
  <si>
    <t>B043-24</t>
  </si>
  <si>
    <t>B044-24</t>
  </si>
  <si>
    <t>B046-24</t>
  </si>
  <si>
    <t>B047-24</t>
  </si>
  <si>
    <t>B048-24</t>
  </si>
  <si>
    <t>B049-24</t>
  </si>
  <si>
    <t>B050-24</t>
  </si>
  <si>
    <t>B051-24</t>
  </si>
  <si>
    <t>B052-24</t>
  </si>
  <si>
    <t>B053-24</t>
  </si>
  <si>
    <t>B054-24</t>
  </si>
  <si>
    <t>B055-24</t>
  </si>
  <si>
    <t>B056-24</t>
  </si>
  <si>
    <t>B057-24</t>
  </si>
  <si>
    <t>B058-24</t>
  </si>
  <si>
    <t>B059-24</t>
  </si>
  <si>
    <t>B060-24</t>
  </si>
  <si>
    <t>B061-24</t>
  </si>
  <si>
    <t>B062-24</t>
  </si>
  <si>
    <t>B063-24</t>
  </si>
  <si>
    <t>B064-72</t>
  </si>
  <si>
    <t>B065-72</t>
  </si>
  <si>
    <t>B067-72</t>
  </si>
  <si>
    <t>B068-72</t>
  </si>
  <si>
    <t>B070-72</t>
  </si>
  <si>
    <t>B071-72</t>
  </si>
  <si>
    <t>B073-72</t>
  </si>
  <si>
    <t>B074-72</t>
  </si>
  <si>
    <t>B076-72</t>
  </si>
  <si>
    <t>B077-72</t>
  </si>
  <si>
    <t>B078-72</t>
  </si>
  <si>
    <t>B079-72</t>
  </si>
  <si>
    <t>B080-72</t>
  </si>
  <si>
    <t>B081-72</t>
  </si>
  <si>
    <t>B082-72</t>
  </si>
  <si>
    <t>B083-72</t>
  </si>
  <si>
    <t>B084-72</t>
  </si>
  <si>
    <t>B085-72</t>
  </si>
  <si>
    <t>B086-72</t>
  </si>
  <si>
    <t>B087-72</t>
  </si>
  <si>
    <t>B088-72</t>
  </si>
  <si>
    <t>B089-72</t>
  </si>
  <si>
    <t>B090-72</t>
  </si>
  <si>
    <t>B091-72</t>
  </si>
  <si>
    <t>B092-72</t>
  </si>
  <si>
    <t>B093-72</t>
  </si>
  <si>
    <t>B100r</t>
  </si>
  <si>
    <t>B101r</t>
  </si>
  <si>
    <t>B102r</t>
  </si>
  <si>
    <t>B103r</t>
  </si>
  <si>
    <t>B104r</t>
  </si>
  <si>
    <t>B105r</t>
  </si>
  <si>
    <t>B106r</t>
  </si>
  <si>
    <t>B107i</t>
  </si>
  <si>
    <t>B108i</t>
  </si>
  <si>
    <t>B109i</t>
  </si>
  <si>
    <t>B110i</t>
  </si>
  <si>
    <t>B112i</t>
  </si>
  <si>
    <t>B113i</t>
  </si>
  <si>
    <t>B114rl</t>
  </si>
  <si>
    <t>B115rl</t>
  </si>
  <si>
    <t>B116rl</t>
  </si>
  <si>
    <t>B117rl</t>
  </si>
  <si>
    <t>B118rl</t>
  </si>
  <si>
    <t>B119rl</t>
  </si>
  <si>
    <t>B120rl</t>
  </si>
  <si>
    <t>B121rl</t>
  </si>
  <si>
    <t>B122rl</t>
  </si>
  <si>
    <t>B123rl</t>
  </si>
  <si>
    <t>B126r</t>
  </si>
  <si>
    <t>B127r</t>
  </si>
  <si>
    <t>B128r</t>
  </si>
  <si>
    <t>B129r</t>
  </si>
  <si>
    <t>B130r</t>
  </si>
  <si>
    <t>B131r</t>
  </si>
  <si>
    <t>Removed by Planing</t>
  </si>
  <si>
    <t>B132r</t>
  </si>
  <si>
    <t>B133r</t>
  </si>
  <si>
    <t>B134r</t>
  </si>
  <si>
    <t>B135i</t>
  </si>
  <si>
    <t>B136i</t>
  </si>
  <si>
    <t>B137i</t>
  </si>
  <si>
    <t>B138i</t>
  </si>
  <si>
    <t>B139i</t>
  </si>
  <si>
    <t>B140i</t>
  </si>
  <si>
    <t>B141i</t>
  </si>
  <si>
    <t>B142i</t>
  </si>
  <si>
    <t>B143i</t>
  </si>
  <si>
    <t>B144i</t>
  </si>
  <si>
    <t>Add "Slip Form Paving" if specified</t>
  </si>
  <si>
    <t>B145i</t>
  </si>
  <si>
    <t>Reference to Standard Detail</t>
  </si>
  <si>
    <t>B146i</t>
  </si>
  <si>
    <t>B147i</t>
  </si>
  <si>
    <t>B148i</t>
  </si>
  <si>
    <t>B149i</t>
  </si>
  <si>
    <t>B150i</t>
  </si>
  <si>
    <t>B151i</t>
  </si>
  <si>
    <t>B154rl</t>
  </si>
  <si>
    <t>B155rl</t>
  </si>
  <si>
    <t>B159rl</t>
  </si>
  <si>
    <t>B163rl</t>
  </si>
  <si>
    <t>B167rl</t>
  </si>
  <si>
    <t>B168rl</t>
  </si>
  <si>
    <t>B169rl</t>
  </si>
  <si>
    <t>B170rl</t>
  </si>
  <si>
    <t>B174rl</t>
  </si>
  <si>
    <t>B178rl</t>
  </si>
  <si>
    <t>B182rl</t>
  </si>
  <si>
    <t>B183rl</t>
  </si>
  <si>
    <t>B184rl</t>
  </si>
  <si>
    <t>B185rl</t>
  </si>
  <si>
    <t>"Type" opt. if known</t>
  </si>
  <si>
    <t>E053s</t>
  </si>
  <si>
    <t>E054s</t>
  </si>
  <si>
    <t>E055s</t>
  </si>
  <si>
    <t>E056s</t>
  </si>
  <si>
    <t>E057s</t>
  </si>
  <si>
    <t>E057i</t>
  </si>
  <si>
    <t>E058i</t>
  </si>
  <si>
    <t>E059i</t>
  </si>
  <si>
    <t>E060i</t>
  </si>
  <si>
    <t>E061i</t>
  </si>
  <si>
    <t>E062i</t>
  </si>
  <si>
    <t>G005</t>
  </si>
  <si>
    <t>G.3</t>
  </si>
  <si>
    <t xml:space="preserve">Include for Regional &amp; Collector boulevards, medians, etc. </t>
  </si>
  <si>
    <t>Use print preview to review titles, headers and footers, page numbering, pagination, page breaks, etc.
Review pay item numbering for sequence.  Review codes for suffix grouping.  Confirm file name meets required format.</t>
  </si>
  <si>
    <t xml:space="preserve">              </t>
  </si>
  <si>
    <t>B219</t>
  </si>
  <si>
    <t>B.30</t>
  </si>
  <si>
    <t>600 mm Diameter or Less</t>
  </si>
  <si>
    <t>2 mm to 10 mm Wide</t>
  </si>
  <si>
    <t>&gt;10 mm to 25 mm Wide</t>
  </si>
  <si>
    <t>Longitudinal Joint &amp; Crack Filling ( &gt; 25 mm in width )</t>
  </si>
  <si>
    <t>38 mm</t>
  </si>
  <si>
    <t>51 mm</t>
  </si>
  <si>
    <t>64 mm</t>
  </si>
  <si>
    <t>76 mm</t>
  </si>
  <si>
    <t xml:space="preserve"> width &lt; 600 mm</t>
  </si>
  <si>
    <t xml:space="preserve"> width &gt; or = 600 mm</t>
  </si>
  <si>
    <t>RESULTS</t>
  </si>
  <si>
    <t xml:space="preserve">150 mm </t>
  </si>
  <si>
    <t>Relocating Existing Hydrant - Type A</t>
  </si>
  <si>
    <r>
      <t>Select all of the Cells you wish to verify are formatted as Locked except the column with the Unit Prices.  Tip: Use column headings to select all columns except the "</t>
    </r>
    <r>
      <rPr>
        <i/>
        <sz val="12"/>
        <rFont val="Arial"/>
        <family val="2"/>
      </rPr>
      <t>Unit Price</t>
    </r>
    <r>
      <rPr>
        <sz val="12"/>
        <rFont val="Arial"/>
        <family val="2"/>
      </rPr>
      <t>" column which should be the only column with unlocked cells.</t>
    </r>
  </si>
  <si>
    <r>
      <t xml:space="preserve">Tip: </t>
    </r>
    <r>
      <rPr>
        <sz val="12"/>
        <rFont val="Arial"/>
        <family val="2"/>
      </rPr>
      <t>Use filters [Data- Filter- Auto filter] to assist checking by filtering to display only rows where you expect certain results.  
E.g..  Filter the "</t>
    </r>
    <r>
      <rPr>
        <i/>
        <sz val="12"/>
        <rFont val="Arial"/>
        <family val="2"/>
      </rPr>
      <t>Approx. Quantity</t>
    </r>
    <r>
      <rPr>
        <sz val="12"/>
        <rFont val="Arial"/>
        <family val="2"/>
      </rPr>
      <t xml:space="preserve">" column for Blanks to display only the rows where the Unit Price cells should be locked. </t>
    </r>
  </si>
  <si>
    <r>
      <t>To check the "</t>
    </r>
    <r>
      <rPr>
        <i/>
        <sz val="12"/>
        <rFont val="Arial"/>
        <family val="2"/>
      </rPr>
      <t>Unit Price</t>
    </r>
    <r>
      <rPr>
        <sz val="12"/>
        <rFont val="Arial"/>
        <family val="2"/>
      </rPr>
      <t>" column, - the copied formula in column J; =IF(CELL("protect",</t>
    </r>
    <r>
      <rPr>
        <i/>
        <sz val="12"/>
        <rFont val="Arial"/>
        <family val="2"/>
      </rPr>
      <t>ref</t>
    </r>
    <r>
      <rPr>
        <sz val="12"/>
        <rFont val="Arial"/>
        <family val="2"/>
      </rPr>
      <t xml:space="preserve">)=1, "LOCKED", "") will display the text "LOCKED" in any referenced locked cell and will be blank in all referenced unlocked cells. </t>
    </r>
  </si>
  <si>
    <t>To display only the rows where no match is found (possible errors) and "#N/A" is displayed:</t>
  </si>
  <si>
    <t>B093A</t>
  </si>
  <si>
    <t>Partial Depth Planing of Existing Joints</t>
  </si>
  <si>
    <t>B093B</t>
  </si>
  <si>
    <t>Asphalt Patching of Partial Depth Joints</t>
  </si>
  <si>
    <t>B104rA</t>
  </si>
  <si>
    <t>B111iA</t>
  </si>
  <si>
    <t>E062s</t>
  </si>
  <si>
    <t>E063s</t>
  </si>
  <si>
    <t>E064i</t>
  </si>
  <si>
    <t>E065i</t>
  </si>
  <si>
    <t>B121rlA</t>
  </si>
  <si>
    <t>B121rlB</t>
  </si>
  <si>
    <t>B121rlC</t>
  </si>
  <si>
    <t>B121rlD</t>
  </si>
  <si>
    <t>E052s</t>
  </si>
  <si>
    <t>Detectable Warning Surface Tiles</t>
  </si>
  <si>
    <t>B221</t>
  </si>
  <si>
    <t>B111i</t>
  </si>
  <si>
    <r>
      <t xml:space="preserve">To verify the use of the Round function in formulas - Use </t>
    </r>
    <r>
      <rPr>
        <b/>
        <sz val="12"/>
        <rFont val="Arial"/>
        <family val="2"/>
      </rPr>
      <t>[Tools- Options- View]</t>
    </r>
    <r>
      <rPr>
        <sz val="12"/>
        <rFont val="Arial"/>
        <family val="2"/>
      </rPr>
      <t xml:space="preserve">, and select the formulas check box to display the formulas instead of the results.  </t>
    </r>
    <r>
      <rPr>
        <sz val="12"/>
        <color indexed="30"/>
        <rFont val="Arial"/>
        <family val="2"/>
      </rPr>
      <t>MSO 2010  - Formulas - Formula Auditing - Show Formulas</t>
    </r>
  </si>
  <si>
    <r>
      <t xml:space="preserve">To check formula cell references - select a total/subtotal cell then use </t>
    </r>
    <r>
      <rPr>
        <b/>
        <sz val="12"/>
        <rFont val="Arial"/>
        <family val="2"/>
      </rPr>
      <t>[Tools- Auditing- Trace Precedents]</t>
    </r>
    <r>
      <rPr>
        <sz val="12"/>
        <rFont val="Arial"/>
        <family val="2"/>
      </rPr>
      <t xml:space="preserve"> to graphically display the cells referenced in the formula.  Subsequent traces will display referenced cells at the next level.  </t>
    </r>
    <r>
      <rPr>
        <sz val="12"/>
        <color indexed="30"/>
        <rFont val="Arial"/>
        <family val="2"/>
      </rPr>
      <t>MSO 2010  - Formulas - Formula Auditing - Trace Precedents</t>
    </r>
  </si>
  <si>
    <t>MSO 2010 (Microsoft Office 2010) - Menu - Group- Selections</t>
  </si>
  <si>
    <r>
      <t xml:space="preserve">To highlight only the displayed rows use Edit, Go To…, Special, Visible Cells Only,   to select only the visible cells, then with the cells still selected change the fill color. </t>
    </r>
    <r>
      <rPr>
        <sz val="12"/>
        <color indexed="30"/>
        <rFont val="Arial"/>
        <family val="2"/>
      </rPr>
      <t>MSO 2010  - Home - Editing - Find &amp; Select - Goto</t>
    </r>
  </si>
  <si>
    <r>
      <t>Review these rows for acceptance based on variables supplied by the user or special pay items not listed in the master "</t>
    </r>
    <r>
      <rPr>
        <i/>
        <sz val="12"/>
        <rFont val="Arial"/>
        <family val="2"/>
      </rPr>
      <t>Pay Items</t>
    </r>
    <r>
      <rPr>
        <sz val="12"/>
        <rFont val="Arial"/>
        <family val="2"/>
      </rPr>
      <t xml:space="preserve">" sheet ( note: these should have an "E" spec reference).  You might cancel filtering after highlighting to display all rows. </t>
    </r>
  </si>
  <si>
    <t>CW 3650-R6</t>
  </si>
  <si>
    <t xml:space="preserve">CW 3240-R10 </t>
  </si>
  <si>
    <t>E053As</t>
  </si>
  <si>
    <t>E058Ai</t>
  </si>
  <si>
    <t xml:space="preserve">CW 3230-R8
</t>
  </si>
  <si>
    <t>Corrugated Steel Pipe Culvert - Supply</t>
  </si>
  <si>
    <t>Corrugated Steel Pipe Culvert - Install</t>
  </si>
  <si>
    <t>E065iA</t>
  </si>
  <si>
    <t>High Density Polyethylene Pipe - Supply</t>
  </si>
  <si>
    <t>E065iB</t>
  </si>
  <si>
    <t>E065iC</t>
  </si>
  <si>
    <t>High Density Polyethylene Pipe - Install</t>
  </si>
  <si>
    <t>E065iD</t>
  </si>
  <si>
    <t>E068</t>
  </si>
  <si>
    <t>E.31</t>
  </si>
  <si>
    <t>Plugging and Abandoning of Existing Pipe Culverts</t>
  </si>
  <si>
    <t>E069</t>
  </si>
  <si>
    <t>E.32</t>
  </si>
  <si>
    <t>E070</t>
  </si>
  <si>
    <t>E.33</t>
  </si>
  <si>
    <t>CW 3550-R3</t>
  </si>
  <si>
    <t>Chain Link Fencing Gates</t>
  </si>
  <si>
    <t>Removal of Existing Culverts</t>
  </si>
  <si>
    <t>Disposal of Existing Culverts</t>
  </si>
  <si>
    <t>B150iA</t>
  </si>
  <si>
    <t>B153A</t>
  </si>
  <si>
    <t>B153B</t>
  </si>
  <si>
    <t>B153C</t>
  </si>
  <si>
    <t>B153D</t>
  </si>
  <si>
    <t>B184rlA</t>
  </si>
  <si>
    <t>B185rlA</t>
  </si>
  <si>
    <t>B185rlB</t>
  </si>
  <si>
    <t>B185rlC</t>
  </si>
  <si>
    <t>B185rlD</t>
  </si>
  <si>
    <t>C046A</t>
  </si>
  <si>
    <t>C047A</t>
  </si>
  <si>
    <t>C047B</t>
  </si>
  <si>
    <t>C047C</t>
  </si>
  <si>
    <t>CW 3615-R4</t>
  </si>
  <si>
    <r>
      <t>Copy the headings &amp; formulas in cells J2 to O3 from the Worksheet in this Workbook titled "Pay Items" and paste at the first blank cell to the</t>
    </r>
    <r>
      <rPr>
        <sz val="12"/>
        <color indexed="10"/>
        <rFont val="Arial"/>
        <family val="2"/>
      </rPr>
      <t xml:space="preserve"> </t>
    </r>
    <r>
      <rPr>
        <sz val="12"/>
        <color indexed="8"/>
        <rFont val="Arial"/>
        <family val="2"/>
      </rPr>
      <t>right</t>
    </r>
    <r>
      <rPr>
        <sz val="12"/>
        <rFont val="Arial"/>
        <family val="2"/>
      </rPr>
      <t xml:space="preserve"> of the "Amount" heading cell to perform further checking.  Copy the formulas in cells J to O down the columns to the end of the sheet. </t>
    </r>
  </si>
  <si>
    <t>B097A</t>
  </si>
  <si>
    <t>15 M Deformed Tie Bar</t>
  </si>
  <si>
    <t xml:space="preserve">CW 3450-R6 </t>
  </si>
  <si>
    <t>CW 3326-R3</t>
  </si>
  <si>
    <t>CW 3610-R5</t>
  </si>
  <si>
    <t>E071</t>
  </si>
  <si>
    <t>Culvert End Markers</t>
  </si>
  <si>
    <t>E.34</t>
  </si>
  <si>
    <t xml:space="preserve">A.28 </t>
  </si>
  <si>
    <t>A.29</t>
  </si>
  <si>
    <t>i)*</t>
  </si>
  <si>
    <t>Barrier Integral</t>
  </si>
  <si>
    <t>Barrier Separate</t>
  </si>
  <si>
    <t>viii)*</t>
  </si>
  <si>
    <t>Splash Strip Monolithic</t>
  </si>
  <si>
    <t>Splash Strip Separate</t>
  </si>
  <si>
    <t>ii)*</t>
  </si>
  <si>
    <t>iii)*</t>
  </si>
  <si>
    <t>iv)*</t>
  </si>
  <si>
    <t>v)*</t>
  </si>
  <si>
    <t>vi)*</t>
  </si>
  <si>
    <t>vii)*</t>
  </si>
  <si>
    <t>xiv)*</t>
  </si>
  <si>
    <t>ix)*</t>
  </si>
  <si>
    <t>xi)*</t>
  </si>
  <si>
    <t>x)*</t>
  </si>
  <si>
    <t>xii</t>
  </si>
  <si>
    <t>SD-024, 1200 mm deep</t>
  </si>
  <si>
    <t>SD-024, 1800 mm deep</t>
  </si>
  <si>
    <t>SD-025, 1200 mm deep</t>
  </si>
  <si>
    <t>SD-025, 1800 mm deep</t>
  </si>
  <si>
    <t>150 mm, PVC</t>
  </si>
  <si>
    <t xml:space="preserve">300 mm </t>
  </si>
  <si>
    <t>200 mm Catch Basin Lead</t>
  </si>
  <si>
    <t>250 mm Catch Basin Lead</t>
  </si>
  <si>
    <t>200 mm Drainage Connection Pipe</t>
  </si>
  <si>
    <t>250 mm Drainage Connection Pipe</t>
  </si>
  <si>
    <t>200 mm Drainage Connection Inlet Pipe</t>
  </si>
  <si>
    <t>250 mm Drainage Connection Inlet Pipe</t>
  </si>
  <si>
    <t>F.14</t>
  </si>
  <si>
    <t>E072</t>
  </si>
  <si>
    <t>E.35</t>
  </si>
  <si>
    <t>Watermain and Water Service Insulation</t>
  </si>
  <si>
    <t>E073</t>
  </si>
  <si>
    <t>E022A</t>
  </si>
  <si>
    <t>Sewer Inspection ( following repair)</t>
  </si>
  <si>
    <t>E022B</t>
  </si>
  <si>
    <t>1 - 50 mm Depth (Asphalt)</t>
  </si>
  <si>
    <t>1 - 50 mm Depth (Concrete)</t>
  </si>
  <si>
    <t xml:space="preserve">200 mm </t>
  </si>
  <si>
    <t xml:space="preserve">250 mm </t>
  </si>
  <si>
    <t xml:space="preserve">450 mm </t>
  </si>
  <si>
    <t xml:space="preserve">600 mm </t>
  </si>
  <si>
    <t>E004A</t>
  </si>
  <si>
    <t>E005A</t>
  </si>
  <si>
    <t>250 mm</t>
  </si>
  <si>
    <t>375 mm</t>
  </si>
  <si>
    <t>450 mm</t>
  </si>
  <si>
    <t>E017A</t>
  </si>
  <si>
    <t>E017B</t>
  </si>
  <si>
    <t>E017C</t>
  </si>
  <si>
    <t>E017D</t>
  </si>
  <si>
    <t>E017E</t>
  </si>
  <si>
    <t>E017F</t>
  </si>
  <si>
    <t>E017G</t>
  </si>
  <si>
    <t>E017H</t>
  </si>
  <si>
    <t>E017I</t>
  </si>
  <si>
    <t>E017J</t>
  </si>
  <si>
    <t>E020A</t>
  </si>
  <si>
    <t>E020B</t>
  </si>
  <si>
    <t>E020C</t>
  </si>
  <si>
    <t>E020D</t>
  </si>
  <si>
    <t>E020E</t>
  </si>
  <si>
    <t>E020F</t>
  </si>
  <si>
    <t>E020G</t>
  </si>
  <si>
    <t>E020H</t>
  </si>
  <si>
    <t>E020I</t>
  </si>
  <si>
    <t>E020J</t>
  </si>
  <si>
    <t>E022C</t>
  </si>
  <si>
    <t>E022D</t>
  </si>
  <si>
    <t>E022E</t>
  </si>
  <si>
    <t>E022F</t>
  </si>
  <si>
    <t>E022G</t>
  </si>
  <si>
    <t>375mm</t>
  </si>
  <si>
    <t>E017K</t>
  </si>
  <si>
    <t>E017L</t>
  </si>
  <si>
    <t>E017M</t>
  </si>
  <si>
    <t>E017N</t>
  </si>
  <si>
    <t>150 mm</t>
  </si>
  <si>
    <t>600 mm</t>
  </si>
  <si>
    <t>E020K</t>
  </si>
  <si>
    <t>E020L</t>
  </si>
  <si>
    <t>E020M</t>
  </si>
  <si>
    <t>E020N</t>
  </si>
  <si>
    <t>E022H</t>
  </si>
  <si>
    <t>E022I</t>
  </si>
  <si>
    <t>E041A</t>
  </si>
  <si>
    <t>e)</t>
  </si>
  <si>
    <t>E031A</t>
  </si>
  <si>
    <t>E031B</t>
  </si>
  <si>
    <t>E031C</t>
  </si>
  <si>
    <t>E031D</t>
  </si>
  <si>
    <t>E031E</t>
  </si>
  <si>
    <t>Frames &amp; Covers</t>
  </si>
  <si>
    <t>CW 3210-R8</t>
  </si>
  <si>
    <t>Adjustment of Manholes/Catch Basins Frames</t>
  </si>
  <si>
    <t xml:space="preserve">CW 3210-R8
</t>
  </si>
  <si>
    <t>AP-009 - Beehive Manhole Cover</t>
  </si>
  <si>
    <t>E026A</t>
  </si>
  <si>
    <t>AP-017 - Mountable Curb and Gutter  Paving Cover</t>
  </si>
  <si>
    <t>AP-018 - Modified Barrier Curb and Gutter Frame</t>
  </si>
  <si>
    <t>AP-019 - Modified Barrier Curb and Gutter Cover</t>
  </si>
  <si>
    <t>AP-016 - Mountable Curb and Gutter Cover</t>
  </si>
  <si>
    <t>Adjustment of Curb and Gutter Frames</t>
  </si>
  <si>
    <t>E041B</t>
  </si>
  <si>
    <t>AP-021 - Integrated Side Inlet  Cover</t>
  </si>
  <si>
    <t>CW 2145-R4</t>
  </si>
  <si>
    <t>CW 2140-R4</t>
  </si>
  <si>
    <t xml:space="preserve">CW 3410-R12 </t>
  </si>
  <si>
    <t>SD-223A
SD-203B</t>
  </si>
  <si>
    <t>B185rlC1</t>
  </si>
  <si>
    <t>Supplying and Placing Suitable Site Sub-grade Material</t>
  </si>
  <si>
    <t>A005A</t>
  </si>
  <si>
    <t>Supplying and Placing Sub-base Material</t>
  </si>
  <si>
    <t>Sub-base material must meet specified classification requirements A, B, or C.</t>
  </si>
  <si>
    <t>A007A1</t>
  </si>
  <si>
    <t>50 mm Granular A Limestone</t>
  </si>
  <si>
    <t>By definition Recycled materials are excluded.
Use on high traffic volume streets</t>
  </si>
  <si>
    <t>A007A2</t>
  </si>
  <si>
    <t>A007B1</t>
  </si>
  <si>
    <t>50 mm Granular B  Limestone</t>
  </si>
  <si>
    <t>Use on low traffic volume streets (Locals) &amp; lanes</t>
  </si>
  <si>
    <t>A007B2</t>
  </si>
  <si>
    <t>50 mm Granular B  Recycled Concrete</t>
  </si>
  <si>
    <t>A007B3</t>
  </si>
  <si>
    <t>A007C1</t>
  </si>
  <si>
    <t>50 mm Granular C  Limestone</t>
  </si>
  <si>
    <t>Use for pavement rehabs, etc.</t>
  </si>
  <si>
    <t>A007C2</t>
  </si>
  <si>
    <t>50 mm Granular C Recycled Concrete</t>
  </si>
  <si>
    <t>Use on pavement rehabs, etc.</t>
  </si>
  <si>
    <t>A007C3</t>
  </si>
  <si>
    <t>A008A1</t>
  </si>
  <si>
    <t>100 mm Granular A Limestone</t>
  </si>
  <si>
    <t>A008A2</t>
  </si>
  <si>
    <t>A008B1</t>
  </si>
  <si>
    <t>100 mm Granular B  Limestone</t>
  </si>
  <si>
    <t>A008B2</t>
  </si>
  <si>
    <t>100 mm Granular B  Recycled Concrete</t>
  </si>
  <si>
    <t>A008B3</t>
  </si>
  <si>
    <t>A008C1</t>
  </si>
  <si>
    <t>100 mm Granular C  Limestone</t>
  </si>
  <si>
    <t>A008C2</t>
  </si>
  <si>
    <t>100 mm Granular C Recycled Concrete</t>
  </si>
  <si>
    <t>A008C3</t>
  </si>
  <si>
    <t>Base course material must meet specified classification requirements A, B, or C.</t>
  </si>
  <si>
    <t>A010A1</t>
  </si>
  <si>
    <t>Base Course Material - Granular A Limestone</t>
  </si>
  <si>
    <t>A010A2</t>
  </si>
  <si>
    <t>A010B1</t>
  </si>
  <si>
    <t>Base Course Material - Granular B Limestone</t>
  </si>
  <si>
    <t>A010B2</t>
  </si>
  <si>
    <t>Base Course Material - Granular B Recycled Concrete</t>
  </si>
  <si>
    <t>A010B3</t>
  </si>
  <si>
    <t>A010C1</t>
  </si>
  <si>
    <t>Base Course Material - Granular C Limestone</t>
  </si>
  <si>
    <t>A010C2</t>
  </si>
  <si>
    <t>Base Course Material - Granular C Recycled Concrete</t>
  </si>
  <si>
    <t>A010C3</t>
  </si>
  <si>
    <t>Geotextile Fabric</t>
  </si>
  <si>
    <t>CW 3130-R5</t>
  </si>
  <si>
    <t>A022A1</t>
  </si>
  <si>
    <t>Separation Fabric</t>
  </si>
  <si>
    <t>A022A2</t>
  </si>
  <si>
    <t>Separation/Filtration Fabric</t>
  </si>
  <si>
    <t>A022A3</t>
  </si>
  <si>
    <t>Stabilization Fabric</t>
  </si>
  <si>
    <t>A022A4</t>
  </si>
  <si>
    <t>CW 3135-R2</t>
  </si>
  <si>
    <t>A022A5</t>
  </si>
  <si>
    <t>Class A Geogrid</t>
  </si>
  <si>
    <t>A022A6</t>
  </si>
  <si>
    <t>Class B Geogrid</t>
  </si>
  <si>
    <t>A022A7</t>
  </si>
  <si>
    <t>Geotextile/Class A Geogrid Composite</t>
  </si>
  <si>
    <t>A022A8</t>
  </si>
  <si>
    <t>Geotextile/Class B Geogrid Composite</t>
  </si>
  <si>
    <t xml:space="preserve">Also pays for planing component where partial depth patching cannot be completed. </t>
  </si>
  <si>
    <t>B127rA</t>
  </si>
  <si>
    <t>B127rB</t>
  </si>
  <si>
    <t>B134rA</t>
  </si>
  <si>
    <t>B134rB</t>
  </si>
  <si>
    <t>B136iA</t>
  </si>
  <si>
    <t>B136iB</t>
  </si>
  <si>
    <t>B137iA</t>
  </si>
  <si>
    <t>B137iB</t>
  </si>
  <si>
    <t>B138iA</t>
  </si>
  <si>
    <t>B138iB</t>
  </si>
  <si>
    <t>B139iA</t>
  </si>
  <si>
    <t>B139iB</t>
  </si>
  <si>
    <t>B140iA</t>
  </si>
  <si>
    <t>B140iB</t>
  </si>
  <si>
    <t>B141iA</t>
  </si>
  <si>
    <t>B142iA</t>
  </si>
  <si>
    <t>B142iB</t>
  </si>
  <si>
    <t>B143iA</t>
  </si>
  <si>
    <t>B143iB</t>
  </si>
  <si>
    <t>B149iA</t>
  </si>
  <si>
    <t>B155rlA</t>
  </si>
  <si>
    <t>B155rlB</t>
  </si>
  <si>
    <t>B159rlA</t>
  </si>
  <si>
    <t>B159rlB</t>
  </si>
  <si>
    <t>B163rlA</t>
  </si>
  <si>
    <t>B163rlB</t>
  </si>
  <si>
    <t>B167rlA</t>
  </si>
  <si>
    <t>B167rlB</t>
  </si>
  <si>
    <t>B168rlA</t>
  </si>
  <si>
    <t>B168rlB</t>
  </si>
  <si>
    <t>B170rlA</t>
  </si>
  <si>
    <t>B170rlB</t>
  </si>
  <si>
    <t>B174rlA</t>
  </si>
  <si>
    <t>B174rlB</t>
  </si>
  <si>
    <t>B178rlA</t>
  </si>
  <si>
    <t>B178rlB</t>
  </si>
  <si>
    <t>B183rlA</t>
  </si>
  <si>
    <t>CW 3410-R12</t>
  </si>
  <si>
    <t>C020-24</t>
  </si>
  <si>
    <t>C020-72</t>
  </si>
  <si>
    <t>C022-24</t>
  </si>
  <si>
    <t>C022-72</t>
  </si>
  <si>
    <t>C023-24</t>
  </si>
  <si>
    <t>C023-72</t>
  </si>
  <si>
    <t>C025-24</t>
  </si>
  <si>
    <t>C025-72</t>
  </si>
  <si>
    <t>C026-24</t>
  </si>
  <si>
    <t>C026-72</t>
  </si>
  <si>
    <t>C028-24</t>
  </si>
  <si>
    <t>C028-72</t>
  </si>
  <si>
    <t>C029-24</t>
  </si>
  <si>
    <t>C029-72</t>
  </si>
  <si>
    <t>C031-24</t>
  </si>
  <si>
    <t>C031-72</t>
  </si>
  <si>
    <t>C033A</t>
  </si>
  <si>
    <t>C033B</t>
  </si>
  <si>
    <t>C034A</t>
  </si>
  <si>
    <t>C034B</t>
  </si>
  <si>
    <t>C035A</t>
  </si>
  <si>
    <t>C035B</t>
  </si>
  <si>
    <t>C036A</t>
  </si>
  <si>
    <t>C036B</t>
  </si>
  <si>
    <t>C037A</t>
  </si>
  <si>
    <t>C037B</t>
  </si>
  <si>
    <t>C038A</t>
  </si>
  <si>
    <t>C038B</t>
  </si>
  <si>
    <t>C039A</t>
  </si>
  <si>
    <t xml:space="preserve">SD-200 
SD-229E        </t>
  </si>
  <si>
    <t xml:space="preserve">3.25.1 (Video Inspections) – 
“ Perform video inspection of sewers in accordance with CW 2145 except for Sections 3.18, 3.19,
3.21 and 3.22 and their associated payment clauses which do not apply to sewer repairs and
new sewer installations.” 
</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</si>
  <si>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</si>
  <si>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</si>
  <si>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</si>
  <si>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</si>
  <si>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</si>
  <si>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AP-015 - Mountable Curb and Gutter Frame</t>
  </si>
  <si>
    <t xml:space="preserve">3.16.7 - Perform a video inspection of the existing sewer after completion of backfilling and compaction using the video equipment indicated in CW 2145 from the nearest manhole to a minimum of 2 metres past the new connection. </t>
  </si>
  <si>
    <t>Lifter Rings (AP-010)</t>
  </si>
  <si>
    <t>Barrier Curb and Gutter Riser Frame and Cover</t>
  </si>
  <si>
    <r>
      <t>To check validation settings - select a cell from the "Unit Price" column that has the appropriate validation setting then use</t>
    </r>
    <r>
      <rPr>
        <b/>
        <sz val="12"/>
        <rFont val="Arial"/>
        <family val="2"/>
      </rPr>
      <t xml:space="preserve"> [Data - Validation]</t>
    </r>
    <r>
      <rPr>
        <sz val="12"/>
        <rFont val="Arial"/>
        <family val="2"/>
      </rPr>
      <t xml:space="preserve"> to confirm the  settings. </t>
    </r>
    <r>
      <rPr>
        <sz val="12"/>
        <color indexed="30"/>
        <rFont val="Arial"/>
        <family val="2"/>
      </rPr>
      <t>MSO 2010  - Data - Data Validation</t>
    </r>
  </si>
  <si>
    <r>
      <t xml:space="preserve">With the confirmed cell selected, to select cells with the same validation setting) - Use </t>
    </r>
    <r>
      <rPr>
        <b/>
        <sz val="12"/>
        <rFont val="Arial"/>
        <family val="2"/>
      </rPr>
      <t>[Edit, Goto- Special- Data Validation, and same]</t>
    </r>
    <r>
      <rPr>
        <sz val="12"/>
        <rFont val="Arial"/>
        <family val="2"/>
      </rPr>
      <t xml:space="preserve"> - to have Excel automatically selects all of the cells with the same validation settings as the selected cell.  Use the scroll bars to view the selected cells and confirm settings are applicable. Tip: With all matching cells selected use a color fill to assist in visually identifying the cells with the same validation. </t>
    </r>
    <r>
      <rPr>
        <sz val="12"/>
        <color indexed="30"/>
        <rFont val="Arial"/>
        <family val="2"/>
      </rPr>
      <t>MSO 2010  - Home - Editing - Find &amp; Select - Goto</t>
    </r>
  </si>
  <si>
    <r>
      <t xml:space="preserve">With these cells selected use </t>
    </r>
    <r>
      <rPr>
        <b/>
        <sz val="12"/>
        <rFont val="Arial"/>
        <family val="2"/>
      </rPr>
      <t>[Format- Cells- Protection]</t>
    </r>
    <r>
      <rPr>
        <sz val="12"/>
        <rFont val="Arial"/>
        <family val="2"/>
      </rPr>
      <t xml:space="preserve"> and verify that the Locked Checkbox is selected with a black arrow.  If this checkbox is grayed or has a small black square then at least one of the selected cells is not locked. </t>
    </r>
  </si>
  <si>
    <r>
      <t>To compare the code, description, reference &amp; units to the "Pay Items" master list - the copied formulas;
= CLEAN(CONCATENATE(TRIM(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 along with;
= MATCH(</t>
    </r>
    <r>
      <rPr>
        <i/>
        <sz val="12"/>
        <rFont val="Arial"/>
        <family val="2"/>
      </rPr>
      <t>ref,Worksheet!,range</t>
    </r>
    <r>
      <rPr>
        <sz val="12"/>
        <rFont val="Arial"/>
        <family val="2"/>
      </rPr>
      <t xml:space="preserve">, 0) will display the corresponding row number from the referenced worksheet if all referenced cells match exactly with one of the rows in the  referenced master item worksheet range, otherwise "#N/A" will appear. </t>
    </r>
  </si>
  <si>
    <t>B114A</t>
  </si>
  <si>
    <t>E^</t>
  </si>
  <si>
    <t xml:space="preserve">Note: if renewing Sidewalk with Block Outs it is recommended that removal simply be paid for as Sidewalk Removal. </t>
  </si>
  <si>
    <t>B114B</t>
  </si>
  <si>
    <t>B114C</t>
  </si>
  <si>
    <t>B114D</t>
  </si>
  <si>
    <t>B114E</t>
  </si>
  <si>
    <t>Paving Stone Indicator Surfaces</t>
  </si>
  <si>
    <t>I</t>
  </si>
  <si>
    <t>MOBILIZATION/
DEMOBILIZATION</t>
  </si>
  <si>
    <t>I001</t>
  </si>
  <si>
    <t xml:space="preserve">(See Blank Form B for Pay Item and formatting) </t>
  </si>
  <si>
    <r>
      <rPr>
        <b/>
        <sz val="12"/>
        <color rgb="FFFF0000"/>
        <rFont val="Arial"/>
        <family val="2"/>
      </rPr>
      <t>NEW!</t>
    </r>
    <r>
      <rPr>
        <sz val="12"/>
        <rFont val="Arial"/>
        <family val="2"/>
      </rPr>
      <t xml:space="preserve"> - The Unit Price cell for Mobilization/Demobilization has its own unique Data Validation settings related to the conditions in its E-spec. It is critical that the cell reference in red in the following validation sample formula refers to the Total Bid Price Cell . =IF(AND(G45&gt;=0.01,G45&lt;=</t>
    </r>
    <r>
      <rPr>
        <sz val="12"/>
        <color rgb="FFFF0000"/>
        <rFont val="Arial"/>
        <family val="2"/>
      </rPr>
      <t>G53</t>
    </r>
    <r>
      <rPr>
        <sz val="12"/>
        <rFont val="Arial"/>
        <family val="2"/>
      </rPr>
      <t>*0.05),ROUND(G45,2),0.01).
Similarly the same unit price cell has Conditional Formatting and again the cell reference in red must refer to the Total Bid Price cell.   =G45&gt;</t>
    </r>
    <r>
      <rPr>
        <sz val="12"/>
        <color rgb="FFFF0000"/>
        <rFont val="Arial"/>
        <family val="2"/>
      </rPr>
      <t>G53</t>
    </r>
    <r>
      <rPr>
        <sz val="12"/>
        <rFont val="Arial"/>
        <family val="2"/>
      </rPr>
      <t xml:space="preserve">*0.05.
These references need to be checked manually. If you are not familiar with these settings they will be checked with the PW review. </t>
    </r>
  </si>
  <si>
    <t>Delete ^ or specify Aggregate (except Limestone or Concrete ) Use on high traffic volume streets</t>
  </si>
  <si>
    <t>Delete ^  or specify Aggregate (except Limestone or Recycled Concrete) Use on low traffic volume streets</t>
  </si>
  <si>
    <t>Delete ^ or specify Aggregate (except Limestone or Recycled Concrete) Use on pave rehabs, etc.</t>
  </si>
  <si>
    <t xml:space="preserve">No match will be found if the wild card character "^" is in the Form B worksheet as these have been replaced with "%" in the  "Pay Items" spreadsheet to assist in identification.  This includes the Codes column. 
</t>
  </si>
  <si>
    <t xml:space="preserve">Manually review codes to identify codes used from the wrong grouping.  Note: suffixes have been added to some codes to distinguish between similar worded descriptions that appear in different groups such as Removals, Renewals and Installations.  If the wrong code is used this can have negative consequence on year end average unit price determinations. </t>
  </si>
  <si>
    <t>Pay Item includes data validation and conditional formatting that reference the Total Bid Price cell</t>
  </si>
  <si>
    <t xml:space="preserve">^ - See SD-018 - thickness and width determined by depth of excavation &amp; pipe ID.  Note: E- spec assumes 100mm thickness will be suitable for our work.   </t>
  </si>
  <si>
    <t xml:space="preserve">^ specify size </t>
  </si>
  <si>
    <t>^ specify size</t>
  </si>
  <si>
    <t>^ height, add "Slip Form Paving" if specified</t>
  </si>
  <si>
    <t>C039B</t>
  </si>
  <si>
    <t>^ height if neither 150 or 180, add "Slip Form Paving" if specified</t>
  </si>
  <si>
    <t>^  specify neither 24 or 72 hour, add "Slip Form Paving" if specified</t>
  </si>
  <si>
    <t xml:space="preserve">^ reveal height, type &amp; reference to Standard Detail
</t>
  </si>
  <si>
    <t>^ reveal height, add "Slip Form Paving" if specified</t>
  </si>
  <si>
    <t>^ reveal height if neither 150 or 180, add "Slip Form Paving" if specified</t>
  </si>
  <si>
    <t>^ reveal height  if neither 150 or 180</t>
  </si>
  <si>
    <t>^ reveal height if neither 150 or 180</t>
  </si>
  <si>
    <t>^ reveal height if not 75, add "Slip Form Paving" if specified</t>
  </si>
  <si>
    <t xml:space="preserve">^ reveal height if neither 150 or 180, </t>
  </si>
  <si>
    <t>^ reveal height if not 120</t>
  </si>
  <si>
    <t>^ Monolithic or Separate</t>
  </si>
  <si>
    <t>^ Integral or Separate</t>
  </si>
  <si>
    <t xml:space="preserve">It is recommended that you copy the Form B - Schedule of Prices sheet into the "2021 Quality Control Checks" workbook to preserve your original file.  </t>
  </si>
  <si>
    <t>Locked?</t>
  </si>
  <si>
    <t>Joined, Trimmed, &amp; Cleaned for Checking</t>
  </si>
  <si>
    <t>MATCH</t>
  </si>
  <si>
    <t>Format F</t>
  </si>
  <si>
    <t>Format G</t>
  </si>
  <si>
    <t>Format H</t>
  </si>
  <si>
    <t>Construction of 250 mm Type 3 Concrete Pavement for Early Opening 24 Hour  (Reinforced)</t>
  </si>
  <si>
    <t>Construction of 250 mm Type 4 Concrete Pavement for Early Opening 72 Hour  (Reinforced)</t>
  </si>
  <si>
    <t>Construction of 250 mm Type 3 Concrete Pavement for Early Opening 24 Hour (Plain-Dowelled)</t>
  </si>
  <si>
    <t>Construction of 250 mm Type 4 Concrete Pavement for Early Opening 72 Hour (Plain-Dowelled)</t>
  </si>
  <si>
    <t>Construction of 230 mm Type 3 Concrete Pavement for Early Opening 24 Hour (Reinforced)</t>
  </si>
  <si>
    <t>Construction of 230 mm Type 4 Concrete Pavement for Early Opening 72 Hour (Reinforced)</t>
  </si>
  <si>
    <t>Construction of 230 mm Type 3 Concrete Pavement for Early Opening 24 Hour (Plain-Dowelled)</t>
  </si>
  <si>
    <t>Construction of 230 mm Type 4 Concrete Pavement for Early Opening 72 Hour (Plain-Dowelled)</t>
  </si>
  <si>
    <t>Construction of 200 mm Type 3 Concrete Pavement for Early Opening 24 Hour (Reinforced)</t>
  </si>
  <si>
    <t>Construction of 200 mm Type 4 Concrete Pavement for Early Opening 72 Hour (Reinforced)</t>
  </si>
  <si>
    <t>Construction of 200 mm Type 3 Concrete Pavement for Early Opening 24 Hour (Plain-Dowelled)</t>
  </si>
  <si>
    <t>Construction of 200 mm Type 4 Concrete Pavement for Early Opening 72 Hour (Plain-Dowelled)</t>
  </si>
  <si>
    <t>Construction of 150 mm Type 3 Concrete Pavement for Early Opening 24 Hour (Reinforced)</t>
  </si>
  <si>
    <t>Construction of 150 mm Type 4 Concrete Pavement for Early Opening 72 Hour (Reinforced)</t>
  </si>
  <si>
    <t>Construction of 150 mm Type 3 Concrete Pavement for Early Opening 24 Hour  (Plain-Dowelled)</t>
  </si>
  <si>
    <t>Construction of 150 mm Type 4 Concrete Pavement for Early Opening 72 Hour  (Plain-Dowelled)</t>
  </si>
  <si>
    <t>C017A</t>
  </si>
  <si>
    <t xml:space="preserve">
add "Slip Form Paving" if specified</t>
  </si>
  <si>
    <t>E18</t>
  </si>
  <si>
    <t>^ Reveal Height and Concrete Type</t>
  </si>
  <si>
    <t>B206A</t>
  </si>
  <si>
    <t>B206B</t>
  </si>
  <si>
    <t>Type A</t>
  </si>
  <si>
    <t>Type B</t>
  </si>
  <si>
    <t>Supply and Install Pavement Repair Fabric</t>
  </si>
  <si>
    <r>
      <t>^ reveal height</t>
    </r>
    <r>
      <rPr>
        <u/>
        <sz val="10"/>
        <rFont val="MS Sans Serif"/>
      </rPr>
      <t xml:space="preserve"> if not 150 or 180</t>
    </r>
    <r>
      <rPr>
        <sz val="10"/>
        <rFont val="MS Sans Serif"/>
        <family val="2"/>
      </rPr>
      <t>, add "Slip Form Paving" if specified</t>
    </r>
  </si>
  <si>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</si>
  <si>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CW 3110-R22</t>
  </si>
  <si>
    <r>
      <t>CW 3110-R22</t>
    </r>
    <r>
      <rPr>
        <sz val="11"/>
        <color theme="1"/>
        <rFont val="Calibri"/>
        <family val="2"/>
        <scheme val="minor"/>
      </rPr>
      <t/>
    </r>
  </si>
  <si>
    <t>50 mm Granular A ^</t>
  </si>
  <si>
    <t>50 mm Granular B ^</t>
  </si>
  <si>
    <t>50 mm Granular C ^</t>
  </si>
  <si>
    <t>100 mm Granular A ^</t>
  </si>
  <si>
    <t>100 mm Granular B  ^</t>
  </si>
  <si>
    <t>100 mm Granular C ^</t>
  </si>
  <si>
    <t>Base Course Material - Granular A ^</t>
  </si>
  <si>
    <t>Base Course Material - Granular B ^</t>
  </si>
  <si>
    <t>Base Course Material - Granular C ^</t>
  </si>
  <si>
    <t>250 mm Type ^ Concrete Pavement (Reinforced)</t>
  </si>
  <si>
    <t>250 mm Type ^ Concrete Pavement (Plain-Dowelled)</t>
  </si>
  <si>
    <t>230 mm Type ^ Concrete Pavement (Reinforced)</t>
  </si>
  <si>
    <t>230 mm Type ^ Concrete Pavement (Plain-Dowelled)</t>
  </si>
  <si>
    <t>200 mm Type ^ Concrete Pavement (Reinforced)</t>
  </si>
  <si>
    <t>200 mm Type ^ Concrete Pavement (Plain-Dowelled)</t>
  </si>
  <si>
    <t>150 mm Type ^ Concrete Pavement (Reinforced)</t>
  </si>
  <si>
    <t>150 mm Type ^ Concrete Pavement (Plain-Dowelled)</t>
  </si>
  <si>
    <t>CW 3230-R8</t>
  </si>
  <si>
    <t>250 mm Type ^ Concrete Pavement (Type A)</t>
  </si>
  <si>
    <t>250 mm Type ^ Concrete Pavement (Type B)</t>
  </si>
  <si>
    <t>250 mm Type ^ Concrete Pavement (Type C)</t>
  </si>
  <si>
    <t>250 mm Type ^ Concrete Pavement (Type D)</t>
  </si>
  <si>
    <t>230 mm Type ^ Concrete Pavement (Type A)</t>
  </si>
  <si>
    <t>230 mm Type ^ Concrete Pavement (Type B)</t>
  </si>
  <si>
    <t>230 mm Type ^ Concrete Pavement (Type C)</t>
  </si>
  <si>
    <t>230 mm Type ^ Concrete Pavement (Type D)</t>
  </si>
  <si>
    <t>200 mm Type ^ Concrete Pavement (Type A)</t>
  </si>
  <si>
    <t>200 mm Type ^ Concrete Pavement (Type B)</t>
  </si>
  <si>
    <t>200 mm Type ^ Concrete Pavement (Type C)</t>
  </si>
  <si>
    <t>200 mm Type ^ Concrete Pavement (Type D)</t>
  </si>
  <si>
    <t>150 mm Type ^ Concrete Pavement (Type A)</t>
  </si>
  <si>
    <t>150 mm Type ^ Concrete Pavement (Type B)</t>
  </si>
  <si>
    <t>150 mm Type ^ Concrete Pavement (Type C)</t>
  </si>
  <si>
    <t>150 mm Type ^ Concrete Pavement (Type D)</t>
  </si>
  <si>
    <t>E16</t>
  </si>
  <si>
    <t>CW 3235-R9</t>
  </si>
  <si>
    <t>Type ^ Concrete Median Slab</t>
  </si>
  <si>
    <t>Type ^ Concrete Monolithic Median Slab</t>
  </si>
  <si>
    <t>Type ^ Concrete Safety Median</t>
  </si>
  <si>
    <t>Type ^ Concrete 100 mm Sidewalk</t>
  </si>
  <si>
    <t>Type ^ Concrete 150 mm Reinforced Sidewalk</t>
  </si>
  <si>
    <t>Type ^ Concrete Bullnose</t>
  </si>
  <si>
    <t>Type ^ Concrete Monolithic Curb and Sidewalk</t>
  </si>
  <si>
    <t>Type ^ Concrete 100 mm Sidewalk with Block Outs</t>
  </si>
  <si>
    <t>Type ^ Concrete 150 mm Sidewalk with Block Outs</t>
  </si>
  <si>
    <t>Type ^ Concrete Monolithic Curb and 100 mm Sidewalk with Block Outs ^</t>
  </si>
  <si>
    <t>Type ^ Concrete Monolithic Curb and 150 mm Sidewalk with Block Outs ^</t>
  </si>
  <si>
    <t>E19</t>
  </si>
  <si>
    <t>100 mm Type ^ Concrete Sidewalk</t>
  </si>
  <si>
    <t>150 mm Type ^ Concrete Reinforced Sidewalk</t>
  </si>
  <si>
    <t>Barrier ^</t>
  </si>
  <si>
    <t>Modified Barrier ^</t>
  </si>
  <si>
    <t>Splash Strip ^</t>
  </si>
  <si>
    <t>Type ^ Concrete Barrier (^ mm reveal ht, Dowelled)</t>
  </si>
  <si>
    <t>Type ^ Concrete Barrier (150 mm reveal ht, Dowelled)</t>
  </si>
  <si>
    <t>Type ^ Concrete Barrier (180 mm reveal ht, Dowelled)</t>
  </si>
  <si>
    <t>Type ^ Concrete Barrier (^ mm reveal ht, Separate)</t>
  </si>
  <si>
    <t>Type ^ Concrete Barrier (150 mm reveal ht, Separate)</t>
  </si>
  <si>
    <t>Type ^ Concrete Barrier (180 mm reveal ht, Separate)</t>
  </si>
  <si>
    <t>Type ^ Concrete Barrier (^ mm reveal ht, Integral)</t>
  </si>
  <si>
    <t>Type ^ Concrete Barrier (150 mm reveal ht, Integral)</t>
  </si>
  <si>
    <t>Type ^ Concrete Barrier (180 mm reveal ht, Integral)</t>
  </si>
  <si>
    <t>Type ^ Concrete Modified Barrier (^ mm reveal ht, Dowelled)</t>
  </si>
  <si>
    <t>Type ^ Concrete Modified Barrier (150 mm reveal ht, Dowelled)</t>
  </si>
  <si>
    <t>Type ^ Concrete Modified Barrier (180 mm reveal ht, Dowelled)</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</si>
  <si>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</si>
  <si>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</si>
  <si>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</si>
  <si>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</si>
  <si>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Mountable Curb (120 mm reveal ht, Integral)</t>
  </si>
  <si>
    <t>Type ^ ConcreteCurb and Gutter (^ mm reveal ht, Barrier, Integral, 600 mm width, 150 mm Plain Concrete Pavement)</t>
  </si>
  <si>
    <t>Type ^ Concrete Curb and Gutter (150 mm reveal ht, Barrier, Integral, 600 mm width, 150 mm Plain Concrete Pavement)</t>
  </si>
  <si>
    <t>Type ^ Concrete Curb and Gutter (180 mm reveal ht, Barrier, Integral, 600 mm width, 150 mm Plain Concrete Pavement)</t>
  </si>
  <si>
    <t>Type ^ Concrete Curb and Gutter (^ mm reveal ht, Modified Barrier, Integral,  600 mm width, 150 mm Plain Concrete Pavement)</t>
  </si>
  <si>
    <t>Type ^ Concrete Curb and Gutter (150 mm reveal ht, Modified Barrier, Integral,  600 mm width, 150 mm Plain Concrete Pavement)</t>
  </si>
  <si>
    <t>Type ^ Concrete Curb and Gutter (180 mm reveal ht, Modified Barrier, Integral,  600 mm width, 150 mm Plain Concrete Pavement)</t>
  </si>
  <si>
    <t>Type ^ Concrete Curb and Gutter (40 mm reveal ht, Lip Curb, Integral, 600 mm width, 150 mm Plain Concrete Pavement)</t>
  </si>
  <si>
    <t>Type ^ Concrete Curb and Gutter (8-12 mm reveal ht, Curb Ramp,  Integral, 600 mm width, 150 mm Plain Concrete Pavement)</t>
  </si>
  <si>
    <t>Type ^ Concrete Lip Curb (125 mm reveal ht, Integral)</t>
  </si>
  <si>
    <t>Type ^ Concrete Lip Curb (75 mm reveal ht, Integral)</t>
  </si>
  <si>
    <t>Type ^ Concrete Lip Curb (40 mm reveal ht, Integral)</t>
  </si>
  <si>
    <t>Type ^ Concrete Modified Lip Curb (^ mm reveal ht, Dowelled)</t>
  </si>
  <si>
    <t>Type ^ Concrete Modified Lip Curb (75 mm reveal ht, Dowelled)</t>
  </si>
  <si>
    <t>Type ^ Concrete Curb Ramp (8-12 mm reveal ht, Integral)</t>
  </si>
  <si>
    <t>Type ^ Concrete Curb Ramp (8-12 mm reveal ht, Monolithic)</t>
  </si>
  <si>
    <t>Type ^ Concrete Safety Curb (330 mm reveal ht)</t>
  </si>
  <si>
    <t>Type ^ Concrete Splash Strip (180 mm reveal ht, Monolithic Barrier Curb,  750 mm width)</t>
  </si>
  <si>
    <t>Type ^ Concrete Splash Strip (150 mm reveal ht, Monolithic Barrier Curb,  750 mm width)</t>
  </si>
  <si>
    <t>Type ^ Concrete Splash Strip (150 mm reveal ht, Monolithic Modified Barrier Curb,  750 mm width)</t>
  </si>
  <si>
    <t>Type ^ Concrete Splash Strip, (Separate, 600 mm width)</t>
  </si>
  <si>
    <t>CW 3240-R10</t>
  </si>
  <si>
    <t>B155rl^1</t>
  </si>
  <si>
    <t>In item code replace ^ with A or  B or omit according to the code of the item used above</t>
  </si>
  <si>
    <t>B155rl^2</t>
  </si>
  <si>
    <t>B155rl^3</t>
  </si>
  <si>
    <t>B159rl^1</t>
  </si>
  <si>
    <t>B159rl^2</t>
  </si>
  <si>
    <t>B159rl^3</t>
  </si>
  <si>
    <t>B163rl^1</t>
  </si>
  <si>
    <t>B163rl^2</t>
  </si>
  <si>
    <t>B163rl^3</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</si>
  <si>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</si>
  <si>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</si>
  <si>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</si>
  <si>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</si>
  <si>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Curb and Gutter (^ mm reveal ht, Barrier, Integral, 600 mm width, 150 mm Plain Concrete Pavement)</t>
  </si>
  <si>
    <t>B170rl^1</t>
  </si>
  <si>
    <t>B170rl^2</t>
  </si>
  <si>
    <t>B170rl^3</t>
  </si>
  <si>
    <t>Type ^ Concrete Curb and Gutter (^ mm reveal ht, Modified Barrier, Integral,  - 600 mm width, 150 mm Plain Concrete Pavement)</t>
  </si>
  <si>
    <t>Type ^ Concrete Curb and Gutter (150 mm reveal ht, Modified Barrier, Integral,  - 600 mm width, 150 mm Plain Concrete Pavement)</t>
  </si>
  <si>
    <t>Type ^ Concrete Curb and Gutter (180 mm reveal ht, Modified Barrier, Integral,  - 600 mm width, 150 mm Plain Concrete Pavement)</t>
  </si>
  <si>
    <t>B174rl^1</t>
  </si>
  <si>
    <t>B174rl^2</t>
  </si>
  <si>
    <t>B174rl^3</t>
  </si>
  <si>
    <t>Type ^ Concrete Curb and Gutter (^ mm reveal ht, Lip Curb, Integral, 600 mm width, 150 mm Plain Concrete Pavement)</t>
  </si>
  <si>
    <t>Type ^ Concrete Curb and Gutter (150 mm reveal ht, Lip Curb, Integral, 600 mm width, 150 mm Plain Concrete Pavement)</t>
  </si>
  <si>
    <t>Type ^ Concrete Curb and Gutter (180 mm reveal ht, Lip Curb, Integral, 600 mm width, 150 mm Plain Concrete Pavement)</t>
  </si>
  <si>
    <t>B178rl^1</t>
  </si>
  <si>
    <t>B178rl^2</t>
  </si>
  <si>
    <t>B178rl^3</t>
  </si>
  <si>
    <t xml:space="preserve">Type ^ Concrete Lip Curb (40 mm reveal ht, Integral) </t>
  </si>
  <si>
    <t>Type ^ Concrete Safety Curb (^ mm reveal ht)</t>
  </si>
  <si>
    <t>Type ^ Concrete Splash Strip (180 mm reveal ht, Monolithic Modified Barrier Curb,  750 mm width)</t>
  </si>
  <si>
    <t>Supply and Installation of Dowel Assemblies ^</t>
  </si>
  <si>
    <t>CW 3310-R18</t>
  </si>
  <si>
    <t>^ Specify diameter of dowels</t>
  </si>
  <si>
    <t>CW 3140-R1</t>
  </si>
  <si>
    <t>Construction of 250 mm Type ^ Concrete Pavement (Reinforced)</t>
  </si>
  <si>
    <t>Construction of 250 mm Type ^ Concrete Pavement (Plain-Dowelled)</t>
  </si>
  <si>
    <t>Construction of 230 mm Type ^ Concrete Pavement (Reinforced)</t>
  </si>
  <si>
    <t>Construction of 230 mm Type ^ Concrete Pavement (Plain-Dowelled)</t>
  </si>
  <si>
    <t>Construction of 200 mm Type ^ Concrete Pavement - (Reinforced)</t>
  </si>
  <si>
    <t>Construction of 200 mm Type ^ Concrete Pavement (Plain-Dowelled)</t>
  </si>
  <si>
    <t>Construction of 150 mm Type ^ Concrete Pavement (Reinforced)</t>
  </si>
  <si>
    <t>Construction of 150 mm Type ^ Concrete Pavement (Plain-Dowelled)</t>
  </si>
  <si>
    <t>Construction of Type ^ Concrete Median Slabs</t>
  </si>
  <si>
    <t>Construction of Monolithic Type ^ Concrete Median Slabs</t>
  </si>
  <si>
    <t>Construction of Type ^ Concrete Safety Medians</t>
  </si>
  <si>
    <t>Construction of Monolithic Type ^ Curb and Sidewalk</t>
  </si>
  <si>
    <t>Construction of Monolithic Type ^ Curb and Sidewalk with Blockouts</t>
  </si>
  <si>
    <t>Construction of Monolithic Type ^ Concrete Bull-noses</t>
  </si>
  <si>
    <t>Construction of 250 mm Type ^ Concrete Pavement for Early Opening ^  (Reinforced)</t>
  </si>
  <si>
    <t>^  specify neither 24 nor 72 hour, add "Slip Form Paving" if specified</t>
  </si>
  <si>
    <t>Construction of 250 mm Type ^ Concrete Pavement for Early Opening ^ (Plain-Dowelled)</t>
  </si>
  <si>
    <t>Construction of 230 mm Type ^ Concrete Pavement for Early Opening ^ (Reinforced)</t>
  </si>
  <si>
    <t>Construction of 230 mm Type ^ Concrete Pavement for Early Opening ^ (Plain-Dowelled)</t>
  </si>
  <si>
    <t>Construction of 200 mm Type ^ Concrete Pavement for Early Opening ^ (Reinforced)</t>
  </si>
  <si>
    <t>Construction of 200 mm Type ^ Concrete Pavement for Early Opening ^ (Plain-Dowelled)</t>
  </si>
  <si>
    <t>Construction of 150 mm Type ^ Concrete Pavement for Early Opening ^ (Reinforced)</t>
  </si>
  <si>
    <t>Construction of 150 mm Type ^ Concrete Pavement for Early Opening ^  (Plain-Dowelled)</t>
  </si>
  <si>
    <t>Construction of  Barrier (^ mm ht, Type ^, Dowelled)</t>
  </si>
  <si>
    <t>Construction of  Barrier (150 mm ht, Type ^, Dowelled)</t>
  </si>
  <si>
    <t>Construction of  Barrier (180 mm ht, Type ^, Dowelled)</t>
  </si>
  <si>
    <t>Construction of Barrier (^ mm ht, Type ^, Separate)</t>
  </si>
  <si>
    <t>Construction of Barrier (150 mm ht, Type ^, Separate)</t>
  </si>
  <si>
    <t>Construction of Barrier (180 mm ht, Type ^, Separate)</t>
  </si>
  <si>
    <t>Construction of Barrier (^ mm ht, Type ^, Integral)</t>
  </si>
  <si>
    <t>Construction of Barrier (150 mm ht, Type ^, Integral)</t>
  </si>
  <si>
    <t>Construction of Barrier (180 mm ht, Type ^, Integral)</t>
  </si>
  <si>
    <t>Construction of Modified Barrier (^ mm ht, Type ^ Dowelled)</t>
  </si>
  <si>
    <t>Construction of Modified Barrier (150 mm ht, Type ^, Dowelled)</t>
  </si>
  <si>
    <t>Construction of Modified Barrier (180 mm ht, Type ^, Dowelled)</t>
  </si>
  <si>
    <t>Construction of  Modified Barrier  (^ mm ht, Type ^, Integral)</t>
  </si>
  <si>
    <t>Construction of  Modified Barrier  (150 mm ht, Type ^, Integral)</t>
  </si>
  <si>
    <t>Construction of  Modified Barrier  (180 mm ht, Type ^, Integral)</t>
  </si>
  <si>
    <t>Construction of Curb and Gutter (^mm ht, Barrier, Integral, 600 mm width, 150 mm Plain Type ^ Concrete Pavement)</t>
  </si>
  <si>
    <t>Construction of Curb and Gutter (150 mm ht, Barrier, Integral, 600 mm width, 150 mm Plain Type ^ Concrete Pavement)</t>
  </si>
  <si>
    <t>Construction of Curb and Gutter (180 mm ht, Barrier, Integral, 600 mm width, 150 mm Plain Type ^ Concrete Pavement)</t>
  </si>
  <si>
    <t>Construction of Curb and Gutter (^ mm ht, Modified Barrier, Integral, 600 mm width, 150 mm Plain Type ^ Concrete Pavement)</t>
  </si>
  <si>
    <t>^ height if not  180, add "Slip Form Paving" if specified</t>
  </si>
  <si>
    <t>Construction of Curb and Gutter (150 mm ht, Modified Barrier, Integral, 600 mm width, 150 mm Plain Type ^ Concrete Pavement)</t>
  </si>
  <si>
    <t>Construction of Curb and Gutter (180 mm ht, Modified Barrier, Integral, 600 mm width, 150 mm Plain Type ^ Concrete Pavement)</t>
  </si>
  <si>
    <t>Construction of Curb and Gutter (40 mm ht, Lip Curb, Integral, 600 mm width, 150 mm Plain Type ^ Concrete Pavement)</t>
  </si>
  <si>
    <t>Construction of Curb and Gutter (8-12 mm ht, Curb Ramp,  Integral, 600 mm width, 150 mm Plain Type ^ Concrete Pavement)</t>
  </si>
  <si>
    <t>Construction of  Mountable Curb ^ (Integral)</t>
  </si>
  <si>
    <t>^ height, concrete type, add "Slip Form Paving" if specified</t>
  </si>
  <si>
    <t>Construction of  Mountable Curb (120 mm, Type ^, Integral)</t>
  </si>
  <si>
    <t>Construction of  Lip Curb (125 mm ht, Type ^, Integral)</t>
  </si>
  <si>
    <t>Construction of   Lip Curb (75 mm ht, Type ^, Integral)</t>
  </si>
  <si>
    <t>Construction of   Lip Curb (40 mm ht, Type ^, Integral)</t>
  </si>
  <si>
    <t>Construction of  Curb Ramp (8-12 mm ht, Type ^, Integral)</t>
  </si>
  <si>
    <t>Construction of  Curb Ramp (8-12 mm ht, Type ^, Monolithic)</t>
  </si>
  <si>
    <t>Construction of  Safety Curb (^ mm ht, Type ^)</t>
  </si>
  <si>
    <t>Construction of Splash Strip (180 mm ht, Monolithic Barrier Curb,  750 mm width, Type ^)</t>
  </si>
  <si>
    <t>Construction of Splash Strip (180 mm ht, Monolithic Modified Barrier Curb, 750 mm width, Type ^)</t>
  </si>
  <si>
    <t>Construction of Splash Strip, (Separate, 600 mm width, Type ^)</t>
  </si>
  <si>
    <t xml:space="preserve">CW 3325-R5  </t>
  </si>
  <si>
    <t>^ mm, ^</t>
  </si>
  <si>
    <t>^ specify diameter, type</t>
  </si>
  <si>
    <t>In a Trench, Class ^ Type ^  Bedding, Class 2 Backfill</t>
  </si>
  <si>
    <t>^  Class A bedding or Class B bedding with sand, type 2 or type 3 material and Class 1,2,3,4 or 5 Backfill</t>
  </si>
  <si>
    <t>Trenchless Installation, Class ^ Type ^ Bedding, Class ^ Backfill</t>
  </si>
  <si>
    <t xml:space="preserve">^ Class A bedding or Class B bedding with sand, type 2 or type 3 material and Class 1,2,3,4 or 5 Backfill </t>
  </si>
  <si>
    <t xml:space="preserve">^ mm </t>
  </si>
  <si>
    <t>^ specify diameter</t>
  </si>
  <si>
    <t>Class ^ Backfill</t>
  </si>
  <si>
    <t xml:space="preserve">^ specify diameter </t>
  </si>
  <si>
    <t>^ specify class of backfill 1,2,3,4,5</t>
  </si>
  <si>
    <t>150 mm, ^</t>
  </si>
  <si>
    <t xml:space="preserve">^ specify type of sewer </t>
  </si>
  <si>
    <t>200 mm, ^</t>
  </si>
  <si>
    <t>250 mm, ^</t>
  </si>
  <si>
    <t>300 mm, ^</t>
  </si>
  <si>
    <t>375 mm, ^</t>
  </si>
  <si>
    <t>450 mm, ^</t>
  </si>
  <si>
    <t>600 mm, ^</t>
  </si>
  <si>
    <t xml:space="preserve">^ specify size and type of sewer </t>
  </si>
  <si>
    <t>^ mm Catch Basin Lead</t>
  </si>
  <si>
    <t>^ mm Drainage Connection Pipe</t>
  </si>
  <si>
    <t>^ mm Drainage Connection Inlet Pipe</t>
  </si>
  <si>
    <t>^ mm (Type ^) Connecting Pipe</t>
  </si>
  <si>
    <t>^ specify size and type</t>
  </si>
  <si>
    <t>Connecting to 300 mm  (Type ^ ) Sewer</t>
  </si>
  <si>
    <t>Connecting to 375 mm  (Type ^ ) Sewer</t>
  </si>
  <si>
    <t>Connecting to 450 mm  (Type ^) Sewer</t>
  </si>
  <si>
    <t>Connecting to 525 mm  (Type ^) Sewer</t>
  </si>
  <si>
    <t>Connecting to 600 mm  (Type ^) Sewer</t>
  </si>
  <si>
    <t>Connecting to ^ mm  (Type ^) Sewer</t>
  </si>
  <si>
    <t>^ specify size , "Type" opt. if known</t>
  </si>
  <si>
    <t xml:space="preserve">^ specify size. </t>
  </si>
  <si>
    <t>(250 mm, ^  gauge, ^)</t>
  </si>
  <si>
    <t>^  specify gauge, (Galvinized, Aluminized, or Polymer Coat)</t>
  </si>
  <si>
    <t>(300 mm, ^  gauge, ^)</t>
  </si>
  <si>
    <t>(375 mm,^  gauge, ^)</t>
  </si>
  <si>
    <t>(450 mm,^  gauge, ^)</t>
  </si>
  <si>
    <t>(600 mm,^  gauge, ^)</t>
  </si>
  <si>
    <t>(^ mm, ^  gauge, ^)</t>
  </si>
  <si>
    <t>(375 mm, ^  gauge, ^)</t>
  </si>
  <si>
    <t>(450 mm, ^  gauge, ^)</t>
  </si>
  <si>
    <t>(600 mm, ^  gauge, ^)</t>
  </si>
  <si>
    <t>^ mm</t>
  </si>
  <si>
    <t>(^ mm)</t>
  </si>
  <si>
    <t>^  specify diameter</t>
  </si>
  <si>
    <t>E20</t>
  </si>
  <si>
    <t>Pipe Under Roadway Excavation</t>
  </si>
  <si>
    <t>SD-018</t>
  </si>
  <si>
    <t>Curb Inlet Box Covers</t>
  </si>
  <si>
    <t>Curb Inlet Frames</t>
  </si>
  <si>
    <t>F.19</t>
  </si>
  <si>
    <t>Polyethylene Waterline, ^ mm</t>
  </si>
  <si>
    <t>CW 3510-R10</t>
  </si>
  <si>
    <t>FORM B: PRICES</t>
  </si>
  <si>
    <t>(SEE B9)</t>
  </si>
  <si>
    <t>UNIT PRICES</t>
  </si>
  <si>
    <t>SPEC.</t>
  </si>
  <si>
    <t>APPROX.</t>
  </si>
  <si>
    <t>REF.</t>
  </si>
  <si>
    <t>QUANTITY</t>
  </si>
  <si>
    <r>
      <t xml:space="preserve">PART 1      </t>
    </r>
    <r>
      <rPr>
        <b/>
        <i/>
        <sz val="16"/>
        <rFont val="Arial"/>
        <family val="2"/>
      </rPr>
      <t>CITY FUNDED WORK</t>
    </r>
  </si>
  <si>
    <t>ASPHALT MILL &amp; FILL:  BALTIMORE ROAD FROM HAY STREET TO FISHER AVENUE</t>
  </si>
  <si>
    <t xml:space="preserve">A.1 </t>
  </si>
  <si>
    <t>ROADWORKS - REMOVALS/RENEWALS</t>
  </si>
  <si>
    <t>150 mm Type 2 Concrete Pavement (Type A)</t>
  </si>
  <si>
    <t>150 mm Type 2 Concrete Pavement (Type B)</t>
  </si>
  <si>
    <t>A.6</t>
  </si>
  <si>
    <t>100 mm Type 5 Concrete Sidewalk</t>
  </si>
  <si>
    <t>150 mm Type 2 Concrete Reinforced Sidewalk</t>
  </si>
  <si>
    <t>A.8</t>
  </si>
  <si>
    <t>A.10</t>
  </si>
  <si>
    <t>Type 2 Concrete Modified Barrier (150 mm reveal ht, Dowelled)</t>
  </si>
  <si>
    <t>Type 2 Concrete Barrier (100 mm reveal ht, Dowelled)</t>
  </si>
  <si>
    <t>B155rl2</t>
  </si>
  <si>
    <t>B155rl3</t>
  </si>
  <si>
    <t>Type 2 Concrete Curb Ramp (8-12 mm reveal ht, Monolithic)</t>
  </si>
  <si>
    <t>250 mm, PVC</t>
  </si>
  <si>
    <t>In a Trench, Class B Sand  Bedding, Class 3 Backfill</t>
  </si>
  <si>
    <t>A.21</t>
  </si>
  <si>
    <t>250 mm PVC Connecting Pipe</t>
  </si>
  <si>
    <t>Connecting to 1225 x 1575 mm  Concrete Combined Sewer</t>
  </si>
  <si>
    <t>A.28</t>
  </si>
  <si>
    <t>CW 3510-R9</t>
  </si>
  <si>
    <t>Subtotal:</t>
  </si>
  <si>
    <t>ASPHALT RECONSTRUCTION:  CHANCELLOR DRIVE FROM MARKHAM ROAD TO LAKEPOINT ROAD</t>
  </si>
  <si>
    <t xml:space="preserve">B.3 </t>
  </si>
  <si>
    <t>E15</t>
  </si>
  <si>
    <t>ROADWORKS - NEW CONSTRUCTION</t>
  </si>
  <si>
    <t>Construction of 150 mm Type 2 Concrete Pavement (Reinforced)</t>
  </si>
  <si>
    <t>Construction of Curb and Gutter (180 mm ht Slip Form, Barrier, Integral, 600 mm width, 150 mm Plain Type 2 Concrete Pavement)</t>
  </si>
  <si>
    <t>Construction of Curb and Gutter (180 mm ht Slip Form, Modified Barrier, Integral, 600 mm width, 150 mm Plain Type 2 Concrete Pavement)</t>
  </si>
  <si>
    <t>Construction of Curb and Gutter (40 mm ht, Lip Curb, Integral, 600 mm width, 150 mm Slip Form Type 2 Concrete Pavement)</t>
  </si>
  <si>
    <t>Construction of Curb and Gutter (8-12 mm ht, Curb Ramp,  Integral, 600 mm width, 150 mm Plain Type 2 Concrete Pavement)</t>
  </si>
  <si>
    <t>In a Trench, Class 3 Type Sand  Bedding, Class 3 Backfill</t>
  </si>
  <si>
    <t>Connecting to 600 mm Concrete LDS</t>
  </si>
  <si>
    <t>Connecting to 750 mm Concrete LDS</t>
  </si>
  <si>
    <t>B.31</t>
  </si>
  <si>
    <t>Pipe Under Roadway Excavation (SD-018)</t>
  </si>
  <si>
    <t>B.32</t>
  </si>
  <si>
    <t>B.33</t>
  </si>
  <si>
    <t>B.34</t>
  </si>
  <si>
    <t>B.35</t>
  </si>
  <si>
    <t>B.36</t>
  </si>
  <si>
    <t>B.37</t>
  </si>
  <si>
    <t>ASPHALT RECONSTRUCTION:  DE L'EGLISE AVENUE FROM ST. PIERRE STREET TO CAMPEAU STREET</t>
  </si>
  <si>
    <t>C.13</t>
  </si>
  <si>
    <t>C.14</t>
  </si>
  <si>
    <t>C.15</t>
  </si>
  <si>
    <t>C.16</t>
  </si>
  <si>
    <t>C.17</t>
  </si>
  <si>
    <t>C.18</t>
  </si>
  <si>
    <t>C.19</t>
  </si>
  <si>
    <t>C.20</t>
  </si>
  <si>
    <t>Construction of Curb and Gutter (40 mm ht, Lip Curb, Integral, 600 mm width, 150 mm Plain Slip Form Type 2 Concrete Pavement)</t>
  </si>
  <si>
    <t>C.21</t>
  </si>
  <si>
    <t>C.22</t>
  </si>
  <si>
    <t>C.23</t>
  </si>
  <si>
    <t>C.24</t>
  </si>
  <si>
    <t>C.25</t>
  </si>
  <si>
    <t>C.26</t>
  </si>
  <si>
    <t>C.27</t>
  </si>
  <si>
    <t>C.28</t>
  </si>
  <si>
    <t>C.29</t>
  </si>
  <si>
    <t>C.30</t>
  </si>
  <si>
    <t>C.31</t>
  </si>
  <si>
    <t>C.32</t>
  </si>
  <si>
    <t>C.33</t>
  </si>
  <si>
    <t>C.34</t>
  </si>
  <si>
    <t>C.35</t>
  </si>
  <si>
    <t>C.36</t>
  </si>
  <si>
    <t>C.37</t>
  </si>
  <si>
    <t>C.38</t>
  </si>
  <si>
    <t xml:space="preserve">ASPHALT REHABILITATION:  MARKHAM ROAD FROM CHANCELLOR DRIVE EAST TO FOREST LAKE DRIVE </t>
  </si>
  <si>
    <t>D.5</t>
  </si>
  <si>
    <t>D.6</t>
  </si>
  <si>
    <t>D.7</t>
  </si>
  <si>
    <t>D.8</t>
  </si>
  <si>
    <t>D.9</t>
  </si>
  <si>
    <t>D.10</t>
  </si>
  <si>
    <t>D.11</t>
  </si>
  <si>
    <t>D.12</t>
  </si>
  <si>
    <t>D.13</t>
  </si>
  <si>
    <t>D.14</t>
  </si>
  <si>
    <t>D.15</t>
  </si>
  <si>
    <t>D.16</t>
  </si>
  <si>
    <t>Construction of  Modified Barrier  (150 mm ht, Type 2, Integral)</t>
  </si>
  <si>
    <t>D.17</t>
  </si>
  <si>
    <t>D.18</t>
  </si>
  <si>
    <t>D.19</t>
  </si>
  <si>
    <t>D.20</t>
  </si>
  <si>
    <t>D.21</t>
  </si>
  <si>
    <t>D.22</t>
  </si>
  <si>
    <t>D.23</t>
  </si>
  <si>
    <t>D.24</t>
  </si>
  <si>
    <t>D.25</t>
  </si>
  <si>
    <t>D.26</t>
  </si>
  <si>
    <t>D.27</t>
  </si>
  <si>
    <t>D.28</t>
  </si>
  <si>
    <t>D.29</t>
  </si>
  <si>
    <t>D.30</t>
  </si>
  <si>
    <t>D.31</t>
  </si>
  <si>
    <t>ASPHALT RECONSTRUCTION:  PEMBINA HIGHWAY, DOWKER AVENUE, CRANE AVENUE AND FLETCHER CRESCENT BACK LANE</t>
  </si>
  <si>
    <t>150 mm Type 2 Concrete Pavement (Reinforced)</t>
  </si>
  <si>
    <t>CW 3310-R17</t>
  </si>
  <si>
    <t>Construction of  Barrier (150 mm ht, Type 2, Dowelled)</t>
  </si>
  <si>
    <t>Construction of  Mountable Curb (120 mm, Type 2, Dowelled)</t>
  </si>
  <si>
    <t>In a Trench, Class 3 Sand  Bedding, Class 3 Backfill</t>
  </si>
  <si>
    <t>300 mm, PVC</t>
  </si>
  <si>
    <t>Trenchless Installation, Class B Sand Bedding, Class 3 Backfill</t>
  </si>
  <si>
    <t>Connecting to 375 mm Concrete LDS Sewer</t>
  </si>
  <si>
    <t>ASPHALT REHABILITATION:  WARSAW AVENUE FROM LILAC STREET TO HUGO STREET NORTH</t>
  </si>
  <si>
    <t>Type 2 Concrete Curb and Gutter (100 mm reveal ht, Barrier, Integral, 600 mm width, 150 mm Plain Concrete Pavement)</t>
  </si>
  <si>
    <t>B170rl1</t>
  </si>
  <si>
    <t>B170rl2</t>
  </si>
  <si>
    <t>F.21</t>
  </si>
  <si>
    <t>F.22</t>
  </si>
  <si>
    <t>F.23</t>
  </si>
  <si>
    <t>F.24</t>
  </si>
  <si>
    <t>Connecting to 300 mm Concrete Combined Sewer</t>
  </si>
  <si>
    <t>F.25</t>
  </si>
  <si>
    <t>F.26</t>
  </si>
  <si>
    <t>F.27</t>
  </si>
  <si>
    <t>F.28</t>
  </si>
  <si>
    <t>F.29</t>
  </si>
  <si>
    <t>F.30</t>
  </si>
  <si>
    <t>F.31</t>
  </si>
  <si>
    <t>F.32</t>
  </si>
  <si>
    <t>F.33</t>
  </si>
  <si>
    <t>F.34</t>
  </si>
  <si>
    <t>F.35</t>
  </si>
  <si>
    <t>ASPHALT REHABILITATION:  WILDWOOD PARK G FROM SOUTH DRIVE TO WILDWOOD STREET, AND WILDWOOD PARK H FROM SOUTH DRIVE TO SOUTH DRIVE</t>
  </si>
  <si>
    <t>G.4</t>
  </si>
  <si>
    <t>G.5</t>
  </si>
  <si>
    <t>G.6</t>
  </si>
  <si>
    <t>G.7</t>
  </si>
  <si>
    <t>G.8</t>
  </si>
  <si>
    <t>G.9</t>
  </si>
  <si>
    <t>G.10</t>
  </si>
  <si>
    <t>G.11</t>
  </si>
  <si>
    <t>G.12</t>
  </si>
  <si>
    <t>G.13</t>
  </si>
  <si>
    <t>G.14</t>
  </si>
  <si>
    <t>G.15</t>
  </si>
  <si>
    <t>G.16</t>
  </si>
  <si>
    <t>G.17</t>
  </si>
  <si>
    <t>In a Trench, Class B Type 3  Bedding, Class 3 Backfill</t>
  </si>
  <si>
    <t>G.18</t>
  </si>
  <si>
    <t>G.19</t>
  </si>
  <si>
    <t>G.20</t>
  </si>
  <si>
    <t>300 mm Catch Basin Lead</t>
  </si>
  <si>
    <t>G.21</t>
  </si>
  <si>
    <t>G.22</t>
  </si>
  <si>
    <t>G.23</t>
  </si>
  <si>
    <t>G.24</t>
  </si>
  <si>
    <t>G.25</t>
  </si>
  <si>
    <t>G.26</t>
  </si>
  <si>
    <t>G.27</t>
  </si>
  <si>
    <t>G.28</t>
  </si>
  <si>
    <t>G.29</t>
  </si>
  <si>
    <t>G.30</t>
  </si>
  <si>
    <t>G.31</t>
  </si>
  <si>
    <t>CONCRETE PAVEMENT REHABILITATION:  CLARE AVENUE FROM CASEY STREET TO ECCLES STREET</t>
  </si>
  <si>
    <t>H.19</t>
  </si>
  <si>
    <t>H.20</t>
  </si>
  <si>
    <t>H.21</t>
  </si>
  <si>
    <t>H.22</t>
  </si>
  <si>
    <t>H.23</t>
  </si>
  <si>
    <t>Construction of Barrier (100 mm ht, Type 2, Separate)</t>
  </si>
  <si>
    <t>H.24</t>
  </si>
  <si>
    <t>H.25</t>
  </si>
  <si>
    <t>H.26</t>
  </si>
  <si>
    <t>H.27</t>
  </si>
  <si>
    <t>H.28</t>
  </si>
  <si>
    <t>Connecting to 300 mm  Clay Combined Sewer</t>
  </si>
  <si>
    <t>Connecting to 375 mm  Clay Combined Sewer</t>
  </si>
  <si>
    <t>Connecting to 450 mm  Clay Combined Sewer</t>
  </si>
  <si>
    <t>H.29</t>
  </si>
  <si>
    <t>H.30</t>
  </si>
  <si>
    <t>H.31</t>
  </si>
  <si>
    <t>H.32</t>
  </si>
  <si>
    <t>H.33</t>
  </si>
  <si>
    <t>H.34</t>
  </si>
  <si>
    <t>H.35</t>
  </si>
  <si>
    <t>H.36</t>
  </si>
  <si>
    <t>H.37</t>
  </si>
  <si>
    <t>H.38</t>
  </si>
  <si>
    <t>CONCRETE PAVEMENT REHABILITATION:  FISHER STREET FROM OAKWOOD AVENUE TO ECCLES STREET, AND FROM CHURCHILL DRIVE TO MONTGOMERY STREET</t>
  </si>
  <si>
    <t>I.1</t>
  </si>
  <si>
    <t>I.2</t>
  </si>
  <si>
    <t>I.3</t>
  </si>
  <si>
    <t>I.4</t>
  </si>
  <si>
    <t>I.5</t>
  </si>
  <si>
    <t>I.6</t>
  </si>
  <si>
    <t>I.7</t>
  </si>
  <si>
    <t>I.8</t>
  </si>
  <si>
    <t>I.9</t>
  </si>
  <si>
    <t>I.10</t>
  </si>
  <si>
    <t>I.11</t>
  </si>
  <si>
    <t>I.12</t>
  </si>
  <si>
    <t>I.13</t>
  </si>
  <si>
    <t>I.14</t>
  </si>
  <si>
    <t>I.15</t>
  </si>
  <si>
    <t>Type 2 Concrete Modified Barrier (150 mm reveal ht, Integral)</t>
  </si>
  <si>
    <t>Type 2 Concrete Curb and Gutter (8-12 mm reveal ht, Curb Ramp,  Integral, 600 mm width, 150 mm Plain Concrete Pavement)</t>
  </si>
  <si>
    <t>I.16</t>
  </si>
  <si>
    <t>B155rl1</t>
  </si>
  <si>
    <t>Type 2 Concrete Barrier (100 mm reveal ht, Separate)</t>
  </si>
  <si>
    <t>B159rlA2</t>
  </si>
  <si>
    <t>Type 2 Concrete Curb and Gutter (150 mm reveal ht, Modified Barrier, Integral,  - 600 mm width, 150 mm Plain Concrete Pavement)</t>
  </si>
  <si>
    <t>B174rl2</t>
  </si>
  <si>
    <t>I.17</t>
  </si>
  <si>
    <t>I.18</t>
  </si>
  <si>
    <t>I.19</t>
  </si>
  <si>
    <t>I.20</t>
  </si>
  <si>
    <t>I.21</t>
  </si>
  <si>
    <t>I.22</t>
  </si>
  <si>
    <t>I.23</t>
  </si>
  <si>
    <t>Construction of Barrier (150 mm ht, Type 2, Separate)</t>
  </si>
  <si>
    <t>Construction of  Curb Ramp (8-12 mm ht, Type 2, Integral)</t>
  </si>
  <si>
    <t>I.24</t>
  </si>
  <si>
    <t>I.25</t>
  </si>
  <si>
    <t>I.26</t>
  </si>
  <si>
    <t>I.27</t>
  </si>
  <si>
    <t>I.28</t>
  </si>
  <si>
    <t>Connecting to 600 mm Clay Combined Sewer</t>
  </si>
  <si>
    <t>Connecting to 750 mm Clay Combined Sewer</t>
  </si>
  <si>
    <t>I.29</t>
  </si>
  <si>
    <t>250 mm PVC</t>
  </si>
  <si>
    <t>I.30</t>
  </si>
  <si>
    <t>I.31</t>
  </si>
  <si>
    <t>I.32</t>
  </si>
  <si>
    <t>I.33</t>
  </si>
  <si>
    <t>I.34</t>
  </si>
  <si>
    <t>I.35</t>
  </si>
  <si>
    <t>I.36</t>
  </si>
  <si>
    <t>I.37</t>
  </si>
  <si>
    <t>I.38</t>
  </si>
  <si>
    <t>I.39</t>
  </si>
  <si>
    <t>I.40</t>
  </si>
  <si>
    <t>J</t>
  </si>
  <si>
    <t>CONCRETE PAVEMENT REHABILITATION:  OAKWOOD AVENUE FROM ECCLES STREET TO DARLING STREET</t>
  </si>
  <si>
    <t>J.1</t>
  </si>
  <si>
    <t>J.2</t>
  </si>
  <si>
    <t>J.3</t>
  </si>
  <si>
    <t>J.4</t>
  </si>
  <si>
    <t>J.5</t>
  </si>
  <si>
    <t>J.6</t>
  </si>
  <si>
    <t>J.7</t>
  </si>
  <si>
    <t>J.8</t>
  </si>
  <si>
    <t>J.9</t>
  </si>
  <si>
    <t>J.10</t>
  </si>
  <si>
    <t>J.11</t>
  </si>
  <si>
    <t>J.12</t>
  </si>
  <si>
    <t>Type 2 Concrete Curb Ramp (8-12 mm reveal ht, Integral)</t>
  </si>
  <si>
    <t>J.13</t>
  </si>
  <si>
    <t>J.14</t>
  </si>
  <si>
    <t>J.15</t>
  </si>
  <si>
    <t>J.16</t>
  </si>
  <si>
    <t>J.17</t>
  </si>
  <si>
    <t>J.18</t>
  </si>
  <si>
    <t>J.19</t>
  </si>
  <si>
    <t>J.20</t>
  </si>
  <si>
    <t>J.21</t>
  </si>
  <si>
    <t>J.22</t>
  </si>
  <si>
    <t>J.23</t>
  </si>
  <si>
    <t>J.24</t>
  </si>
  <si>
    <t>J.25</t>
  </si>
  <si>
    <t>J.26</t>
  </si>
  <si>
    <t>J.27</t>
  </si>
  <si>
    <t>J.28</t>
  </si>
  <si>
    <t>J.29</t>
  </si>
  <si>
    <t>J.30</t>
  </si>
  <si>
    <t>J.31</t>
  </si>
  <si>
    <t>J.32</t>
  </si>
  <si>
    <t>K</t>
  </si>
  <si>
    <t>WATER AND WASTE WORK</t>
  </si>
  <si>
    <t>CLARE - MANHOLE REPAIR (MH60010760)</t>
  </si>
  <si>
    <t>K.1</t>
  </si>
  <si>
    <t>K.2</t>
  </si>
  <si>
    <t>Manhole Inspection (following repair)</t>
  </si>
  <si>
    <t>CW 2145-R5</t>
  </si>
  <si>
    <t>Manhole Inspection</t>
  </si>
  <si>
    <t>FISHER - MANHOLE REPAIR (MH60007336)</t>
  </si>
  <si>
    <t>K.3</t>
  </si>
  <si>
    <t>K.4</t>
  </si>
  <si>
    <t>FISHER - MANHOLE REPAIR (MH60007325)</t>
  </si>
  <si>
    <t>K.5</t>
  </si>
  <si>
    <t>K.6</t>
  </si>
  <si>
    <t>FISHER - MANHOLE REPAIR (MH60007363)</t>
  </si>
  <si>
    <t>K.7</t>
  </si>
  <si>
    <t>K.8</t>
  </si>
  <si>
    <t>DE LEGLISE - MANHOLE REPAIR (MH60018661)</t>
  </si>
  <si>
    <t>K.9</t>
  </si>
  <si>
    <t>K.10</t>
  </si>
  <si>
    <t>Replacing Existing Frame</t>
  </si>
  <si>
    <t>K.11</t>
  </si>
  <si>
    <t>CHANCELLOR - MANHOLE REPAIR (MH60013559)</t>
  </si>
  <si>
    <t>K.12</t>
  </si>
  <si>
    <t>K.13</t>
  </si>
  <si>
    <t>WILDWOOD H PK - SEWER REPAIR (MA60013272)</t>
  </si>
  <si>
    <t>K.14</t>
  </si>
  <si>
    <t>200 mm, WWS</t>
  </si>
  <si>
    <t>Class 3 Backfill</t>
  </si>
  <si>
    <t>K.15</t>
  </si>
  <si>
    <t>300 mm, CS</t>
  </si>
  <si>
    <t>K.16</t>
  </si>
  <si>
    <t>K.17</t>
  </si>
  <si>
    <t>Sewer Inspection (following repair)</t>
  </si>
  <si>
    <t>CW2145-R5</t>
  </si>
  <si>
    <t>WILDWOOD H PK - SEWER REPAIR (MA60013331)</t>
  </si>
  <si>
    <t>K.18</t>
  </si>
  <si>
    <t>K.19</t>
  </si>
  <si>
    <t>WILDWOOD H PK - SEWER REPAIR (MA60013278)</t>
  </si>
  <si>
    <t>K.20</t>
  </si>
  <si>
    <t>K.21</t>
  </si>
  <si>
    <t>WILDWOOD H PK - MANHOLE REPAIR (MH60011471)</t>
  </si>
  <si>
    <t>K.22</t>
  </si>
  <si>
    <t>Replace Existing Manhole</t>
  </si>
  <si>
    <t>Pre-cast Concrete Base and Risers</t>
  </si>
  <si>
    <t>K.23</t>
  </si>
  <si>
    <t>Manhole Inspection (following replacement)</t>
  </si>
  <si>
    <t>WILDWOOD H PK - MANHOLE REPAIR (MH60011480)</t>
  </si>
  <si>
    <t>K.24</t>
  </si>
  <si>
    <t>K.25</t>
  </si>
  <si>
    <t>WILDWOOD H PK - MANHOLE REPAIR (MH60011478)</t>
  </si>
  <si>
    <t>K.26</t>
  </si>
  <si>
    <t>K.27</t>
  </si>
  <si>
    <t>WILDWOOD H PK - MANHOLE REPAIR (MH60011472)</t>
  </si>
  <si>
    <t>K.28</t>
  </si>
  <si>
    <t>K.29</t>
  </si>
  <si>
    <t>WILDWOOD G PK - SEWER REPAIR (MA60013264)</t>
  </si>
  <si>
    <t>K.30</t>
  </si>
  <si>
    <t>K.31</t>
  </si>
  <si>
    <t>WILDWOOD G PK - SEWER REPAIR (MA60013292)</t>
  </si>
  <si>
    <t>K.32</t>
  </si>
  <si>
    <t>K.33</t>
  </si>
  <si>
    <t>WILDWOOD G PK - MANHOLE REPAIR (MH60011413)</t>
  </si>
  <si>
    <t>K.34</t>
  </si>
  <si>
    <t>K.35</t>
  </si>
  <si>
    <t>WILDWOOD G PK - MANHOLE REPAIR (MH60011427)</t>
  </si>
  <si>
    <t>K.36</t>
  </si>
  <si>
    <t>K.37</t>
  </si>
  <si>
    <t>WILDWOOD G PK - MANHOLE REPAIR (MH60011423)</t>
  </si>
  <si>
    <t>K.38</t>
  </si>
  <si>
    <t>K.39</t>
  </si>
  <si>
    <t>SEWER INSPECTIONS DURING CONSTRUCTION</t>
  </si>
  <si>
    <t>K.40</t>
  </si>
  <si>
    <t>Markham Rd (MA60015856)</t>
  </si>
  <si>
    <t>750 mm, LDS</t>
  </si>
  <si>
    <t>K.41</t>
  </si>
  <si>
    <t>Markham Rd (MA60015837)</t>
  </si>
  <si>
    <t>K.42</t>
  </si>
  <si>
    <t>Markham Rd (MA70032033)</t>
  </si>
  <si>
    <t>600 mm, LDS</t>
  </si>
  <si>
    <t>K.43</t>
  </si>
  <si>
    <t>Markham Rd (MA60015804)</t>
  </si>
  <si>
    <t>K.44</t>
  </si>
  <si>
    <t>Markham Rd (MA60015797)</t>
  </si>
  <si>
    <t>K.45</t>
  </si>
  <si>
    <t>Chancellor Dr (MA60015852)</t>
  </si>
  <si>
    <t>K.46</t>
  </si>
  <si>
    <t>Pembina Highway, Dowker Avenue, Crane Avenue and Fletcher Crescent Back Lane (CL60017459)</t>
  </si>
  <si>
    <t>250 mm, LDS</t>
  </si>
  <si>
    <t>K.47</t>
  </si>
  <si>
    <t>Pembina Highway, Dowker Avenue, Crane Avenue and Fletcher Crescent Back Lane (CL60017408)</t>
  </si>
  <si>
    <r>
      <t xml:space="preserve">PART 2     </t>
    </r>
    <r>
      <rPr>
        <b/>
        <i/>
        <sz val="16"/>
        <rFont val="Arial"/>
        <family val="2"/>
      </rPr>
      <t xml:space="preserve"> MANITOBA HYDRO/PROVINCIALLY FUNDED WORK
                 (See B9.6, B17.2.1, B18.6, D3.1.5, D15.2-3)</t>
    </r>
  </si>
  <si>
    <t>L</t>
  </si>
  <si>
    <t>NEW STREET LIGHT INSTALLATION</t>
  </si>
  <si>
    <t>DE L'EGLISE</t>
  </si>
  <si>
    <t>L.1</t>
  </si>
  <si>
    <t xml:space="preserve">Removal of 25'/35' street light pole and precast, poured in place concrete, steel power installed base or direct buried including davit arm, luminaire and appurtenances  </t>
  </si>
  <si>
    <t>L.2</t>
  </si>
  <si>
    <t xml:space="preserve">Installation of 50 mm conduit(s) by boring method complete with cable insertion (#4 AL C/N or 1/0 AL Triplex).  </t>
  </si>
  <si>
    <t>lin.m</t>
  </si>
  <si>
    <t>L.3</t>
  </si>
  <si>
    <t xml:space="preserve">Installation of 25'/35' pole, davit arm and precast concrete base including luminaire and appurtenances. </t>
  </si>
  <si>
    <t>L.4</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</si>
  <si>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</si>
  <si>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L.5</t>
  </si>
  <si>
    <t>Install lower 3 m of Cable Guard, ground lug, cable up pole, and first 3 m section of ground rod per Standard CD 315-5.</t>
  </si>
  <si>
    <t>L.6</t>
  </si>
  <si>
    <t>Installation and connection of externally-mounted relay and PEC per Standards CD 315-12 and CD 315-13.</t>
  </si>
  <si>
    <t>L.7</t>
  </si>
  <si>
    <t>Terminate 2/C #12 copper conductor to street light cables per Standard CD310-4, CD310-9 or CD310-10.</t>
  </si>
  <si>
    <t>set</t>
  </si>
  <si>
    <t>L.8</t>
  </si>
  <si>
    <t xml:space="preserve">Splicing #4 Al C/N or 2 single conductor street light cables. </t>
  </si>
  <si>
    <t>L.9</t>
  </si>
  <si>
    <t>Installation of overhead span of #6 duplex between new or existing streetlight poles and connect luminaire to provide temporary Overhead Feed.</t>
  </si>
  <si>
    <t>per span</t>
  </si>
  <si>
    <t>L.10</t>
  </si>
  <si>
    <t xml:space="preserve">Removal of overhead span of #6 duplex between new or existing streetlight poles to remove temporary Overhead Feed. </t>
  </si>
  <si>
    <t>M</t>
  </si>
  <si>
    <t>MOBILIZATION /DEMOLIBIZATION</t>
  </si>
  <si>
    <t>Mobilization/Demobilization</t>
  </si>
  <si>
    <t>E2</t>
  </si>
  <si>
    <t>L. sum</t>
  </si>
  <si>
    <t>SUMMARY</t>
  </si>
  <si>
    <t xml:space="preserve">     </t>
  </si>
  <si>
    <t xml:space="preserve"> (total price) PART 1</t>
  </si>
  <si>
    <t xml:space="preserve"> (total price) PART 2</t>
  </si>
  <si>
    <t>Total:</t>
  </si>
  <si>
    <t xml:space="preserve">TOTAL BID PRICE (GST extra)                                                                              (in figures)                                             </t>
  </si>
  <si>
    <t>ok</t>
  </si>
  <si>
    <t>Cell H951: No formula</t>
  </si>
  <si>
    <t>Cell A12: Code A010C2 is for Recycled Concrete; Limestone should be C1</t>
  </si>
  <si>
    <t>Cell B942: Change G.1 to M.1</t>
  </si>
  <si>
    <t>Hauling and Placing Sub-base Material</t>
  </si>
  <si>
    <t>D.32</t>
  </si>
  <si>
    <t>M.1</t>
  </si>
  <si>
    <t>FORM B(R1): PRICES</t>
  </si>
  <si>
    <t>250 mm (Type PVC) Connecting Pipe</t>
  </si>
  <si>
    <t>Connecting to 300 mm PVC Combined Sewer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</si>
</sst>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0.000"/>
    <numFmt numFmtId="179" formatCode="#,##0.0"/>
  </numFmts>
  <fonts count="75" x14ac:knownFonts="1">
    <font>
      <sz val="10"/>
      <name val="MS Sans Serif"/>
    </font>
    <font>
      <sz val="11"/>
      <color theme="1"/>
      <name val="Calibri"/>
      <family val="2"/>
      <scheme val="minor"/>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2"/>
      <name val="Arial"/>
      <family val="2"/>
    </font>
    <font>
      <b/>
      <u/>
      <sz val="16"/>
      <name val="Arial"/>
      <family val="2"/>
    </font>
    <font>
      <b/>
      <u/>
      <sz val="14"/>
      <name val="Arial"/>
      <family val="2"/>
    </font>
    <font>
      <i/>
      <sz val="12"/>
      <name val="Arial"/>
      <family val="2"/>
    </font>
    <font>
      <b/>
      <sz val="14"/>
      <name val="Arial"/>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12"/>
      <color indexed="30"/>
      <name val="Arial"/>
      <family val="2"/>
    </font>
    <font>
      <sz val="12"/>
      <color indexed="10"/>
      <name val="Arial"/>
      <family val="2"/>
    </font>
    <font>
      <sz val="9"/>
      <color indexed="81"/>
      <name val="Tahoma"/>
      <family val="2"/>
    </font>
    <font>
      <b/>
      <sz val="9"/>
      <color indexed="81"/>
      <name val="Tahoma"/>
      <family val="2"/>
    </font>
    <font>
      <b/>
      <i/>
      <sz val="12"/>
      <name val="Cambria"/>
      <family val="1"/>
    </font>
    <font>
      <sz val="10"/>
      <name val="Cambria"/>
      <family val="1"/>
    </font>
    <font>
      <sz val="12"/>
      <color rgb="FF0070C0"/>
      <name val="Arial"/>
      <family val="2"/>
    </font>
    <font>
      <sz val="10"/>
      <color theme="1"/>
      <name val="MS Sans Serif"/>
      <family val="2"/>
    </font>
    <font>
      <b/>
      <sz val="10"/>
      <color theme="1"/>
      <name val="MS Sans Serif"/>
      <family val="2"/>
    </font>
    <font>
      <strike/>
      <sz val="10"/>
      <color theme="1"/>
      <name val="Cambria"/>
      <family val="1"/>
    </font>
    <font>
      <sz val="12"/>
      <color rgb="FFFF0000"/>
      <name val="Arial"/>
      <family val="2"/>
    </font>
    <font>
      <b/>
      <sz val="12"/>
      <color rgb="FFFF0000"/>
      <name val="Arial"/>
      <family val="2"/>
    </font>
    <font>
      <strike/>
      <sz val="12"/>
      <name val="Cambria"/>
      <family val="1"/>
    </font>
    <font>
      <sz val="12"/>
      <name val="Arial"/>
      <family val="2"/>
    </font>
    <font>
      <sz val="10"/>
      <color rgb="FFFF0000"/>
      <name val="MS Sans Serif"/>
      <family val="2"/>
    </font>
    <font>
      <strike/>
      <sz val="10"/>
      <name val="Cambria"/>
      <family val="1"/>
    </font>
    <font>
      <strike/>
      <sz val="10"/>
      <name val="MS Sans Serif"/>
      <family val="2"/>
    </font>
    <font>
      <u/>
      <sz val="10"/>
      <name val="MS Sans Serif"/>
    </font>
    <font>
      <sz val="12"/>
      <name val="Cambria"/>
      <family val="1"/>
    </font>
    <font>
      <sz val="13.5"/>
      <name val="MS Sans Serif"/>
      <family val="2"/>
    </font>
    <font>
      <sz val="10"/>
      <name val="MS Sans Serif"/>
    </font>
    <font>
      <sz val="12"/>
      <name val="Arial"/>
      <family val="2"/>
    </font>
    <font>
      <b/>
      <sz val="6"/>
      <color indexed="8"/>
      <name val="Arial"/>
      <family val="2"/>
    </font>
    <font>
      <sz val="6"/>
      <color indexed="8"/>
      <name val="Arial"/>
      <family val="2"/>
    </font>
    <font>
      <b/>
      <i/>
      <sz val="16"/>
      <name val="Arial"/>
      <family val="2"/>
    </font>
    <font>
      <b/>
      <sz val="12"/>
      <color indexed="8"/>
      <name val="Arial"/>
      <family val="2"/>
    </font>
    <font>
      <b/>
      <i/>
      <u/>
      <sz val="12"/>
      <color indexed="8"/>
      <name val="Arial"/>
      <family val="2"/>
    </font>
    <font>
      <sz val="12"/>
      <color theme="1"/>
      <name val="Arial"/>
      <family val="2"/>
    </font>
    <font>
      <sz val="12"/>
      <name val="Calibri Light"/>
      <family val="2"/>
    </font>
    <font>
      <sz val="10"/>
      <color theme="1"/>
      <name val="Calibri Light"/>
      <family val="2"/>
    </font>
    <font>
      <b/>
      <sz val="12"/>
      <color theme="1"/>
      <name val="Arial"/>
      <family val="2"/>
    </font>
    <font>
      <b/>
      <u/>
      <sz val="12"/>
      <color indexed="8"/>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C000"/>
        <bgColor indexed="64"/>
      </patternFill>
    </fill>
  </fills>
  <borders count="6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s>
  <cellStyleXfs count="8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3" fillId="0" borderId="0" applyFill="0">
      <alignment horizontal="right" vertical="top"/>
    </xf>
    <xf numFmtId="0" fontId="4" fillId="0" borderId="1" applyFill="0">
      <alignment horizontal="right" vertical="top"/>
    </xf>
    <xf numFmtId="164" fontId="4" fillId="0" borderId="2" applyFill="0">
      <alignment horizontal="right" vertical="top"/>
    </xf>
    <xf numFmtId="0" fontId="4" fillId="0" borderId="1" applyFill="0">
      <alignment horizontal="center" vertical="top" wrapText="1"/>
    </xf>
    <xf numFmtId="0" fontId="6" fillId="0" borderId="3" applyFill="0">
      <alignment horizontal="center" vertical="center" wrapText="1"/>
    </xf>
    <xf numFmtId="0" fontId="4" fillId="0" borderId="1" applyFill="0">
      <alignment horizontal="left" vertical="top" wrapText="1"/>
    </xf>
    <xf numFmtId="0" fontId="7" fillId="0" borderId="1" applyFill="0">
      <alignment horizontal="left" vertical="top" wrapText="1"/>
    </xf>
    <xf numFmtId="165" fontId="8" fillId="0" borderId="4" applyFill="0">
      <alignment horizontal="centerContinuous" wrapText="1"/>
    </xf>
    <xf numFmtId="165" fontId="4" fillId="0" borderId="1" applyFill="0">
      <alignment horizontal="center" vertical="top" wrapText="1"/>
    </xf>
    <xf numFmtId="0" fontId="4" fillId="0" borderId="1" applyFill="0">
      <alignment horizontal="center" wrapText="1"/>
    </xf>
    <xf numFmtId="171" fontId="4" fillId="0" borderId="1" applyFill="0"/>
    <xf numFmtId="166" fontId="4" fillId="0" borderId="1" applyFill="0">
      <alignment horizontal="right"/>
      <protection locked="0"/>
    </xf>
    <xf numFmtId="167" fontId="4" fillId="0" borderId="1" applyFill="0">
      <alignment horizontal="right"/>
      <protection locked="0"/>
    </xf>
    <xf numFmtId="167" fontId="4" fillId="0" borderId="1" applyFill="0"/>
    <xf numFmtId="167" fontId="4" fillId="0" borderId="3" applyFill="0">
      <alignment horizontal="right"/>
    </xf>
    <xf numFmtId="0" fontId="27" fillId="20" borderId="5" applyNumberFormat="0" applyAlignment="0" applyProtection="0"/>
    <xf numFmtId="0" fontId="28" fillId="21" borderId="6" applyNumberFormat="0" applyAlignment="0" applyProtection="0"/>
    <xf numFmtId="0" fontId="5" fillId="0" borderId="1" applyFill="0">
      <alignment horizontal="left" vertical="top"/>
    </xf>
    <xf numFmtId="0" fontId="29" fillId="0" borderId="0" applyNumberFormat="0" applyFill="0" applyBorder="0" applyAlignment="0" applyProtection="0"/>
    <xf numFmtId="0" fontId="30"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5" applyNumberFormat="0" applyAlignment="0" applyProtection="0"/>
    <xf numFmtId="0" fontId="35" fillId="0" borderId="10" applyNumberFormat="0" applyFill="0" applyAlignment="0" applyProtection="0"/>
    <xf numFmtId="0" fontId="36" fillId="22" borderId="0" applyNumberFormat="0" applyBorder="0" applyAlignment="0" applyProtection="0"/>
    <xf numFmtId="0" fontId="16" fillId="0" borderId="0"/>
    <xf numFmtId="0" fontId="18" fillId="23" borderId="0"/>
    <xf numFmtId="0" fontId="16" fillId="0" borderId="0"/>
    <xf numFmtId="0" fontId="14" fillId="24" borderId="11" applyNumberFormat="0" applyFont="0" applyAlignment="0" applyProtection="0"/>
    <xf numFmtId="173" fontId="6" fillId="0" borderId="3" applyNumberFormat="0" applyFont="0" applyFill="0" applyBorder="0" applyAlignment="0" applyProtection="0">
      <alignment horizontal="center" vertical="top" wrapText="1"/>
    </xf>
    <xf numFmtId="0" fontId="37" fillId="20" borderId="12" applyNumberFormat="0" applyAlignment="0" applyProtection="0"/>
    <xf numFmtId="0" fontId="9" fillId="0" borderId="0">
      <alignment horizontal="right"/>
    </xf>
    <xf numFmtId="0" fontId="38" fillId="0" borderId="0" applyNumberFormat="0" applyFill="0" applyBorder="0" applyAlignment="0" applyProtection="0"/>
    <xf numFmtId="0" fontId="4" fillId="0" borderId="0" applyFill="0">
      <alignment horizontal="left"/>
    </xf>
    <xf numFmtId="0" fontId="10" fillId="0" borderId="0" applyFill="0">
      <alignment horizontal="centerContinuous" vertical="center"/>
    </xf>
    <xf numFmtId="170" fontId="13" fillId="0" borderId="0" applyFill="0">
      <alignment horizontal="centerContinuous" vertical="center"/>
    </xf>
    <xf numFmtId="172" fontId="13" fillId="0" borderId="0" applyFill="0">
      <alignment horizontal="centerContinuous" vertical="center"/>
    </xf>
    <xf numFmtId="0" fontId="4" fillId="0" borderId="3">
      <alignment horizontal="centerContinuous" wrapText="1"/>
    </xf>
    <xf numFmtId="168" fontId="11" fillId="0" borderId="0" applyFill="0">
      <alignment horizontal="left"/>
    </xf>
    <xf numFmtId="169" fontId="12" fillId="0" borderId="0" applyFill="0">
      <alignment horizontal="right"/>
    </xf>
    <xf numFmtId="0" fontId="4" fillId="0" borderId="13" applyFill="0"/>
    <xf numFmtId="0" fontId="39" fillId="0" borderId="14" applyNumberFormat="0" applyFill="0" applyAlignment="0" applyProtection="0"/>
    <xf numFmtId="0" fontId="40" fillId="0" borderId="0" applyNumberFormat="0" applyFill="0" applyBorder="0" applyAlignment="0" applyProtection="0"/>
    <xf numFmtId="0" fontId="14" fillId="23" borderId="0"/>
    <xf numFmtId="0" fontId="14" fillId="23" borderId="0"/>
    <xf numFmtId="0" fontId="56" fillId="23" borderId="0"/>
    <xf numFmtId="0" fontId="63" fillId="0" borderId="0"/>
    <xf numFmtId="0" fontId="16" fillId="0" borderId="0"/>
    <xf numFmtId="0" fontId="14" fillId="23" borderId="0"/>
    <xf numFmtId="0" fontId="64" fillId="23" borderId="0"/>
    <xf numFmtId="0" fontId="2" fillId="0" borderId="0"/>
    <xf numFmtId="0" fontId="14" fillId="23" borderId="0"/>
    <xf numFmtId="0" fontId="14" fillId="23" borderId="0"/>
  </cellStyleXfs>
  <cellXfs count="446">
    <xf numFmtId="0" fontId="0" fillId="0" borderId="0" xfId="0"/>
    <xf numFmtId="0" fontId="19" fillId="23" borderId="0" xfId="54" applyNumberFormat="1" applyFont="1" applyAlignment="1">
      <alignment horizontal="center" vertical="top" wrapText="1"/>
    </xf>
    <xf numFmtId="0" fontId="18" fillId="23" borderId="0" xfId="54" applyNumberFormat="1"/>
    <xf numFmtId="0" fontId="14" fillId="23" borderId="0" xfId="54" applyNumberFormat="1" applyFont="1" applyAlignment="1">
      <alignment horizontal="left" vertical="top" wrapText="1"/>
    </xf>
    <xf numFmtId="0" fontId="20" fillId="23" borderId="0" xfId="54" applyNumberFormat="1" applyFont="1" applyAlignment="1">
      <alignment vertical="top" wrapText="1"/>
    </xf>
    <xf numFmtId="0" fontId="18" fillId="23" borderId="0" xfId="54" applyNumberFormat="1" applyFont="1" applyAlignment="1">
      <alignment vertical="top" wrapText="1"/>
    </xf>
    <xf numFmtId="0" fontId="18" fillId="23" borderId="0" xfId="54" applyNumberFormat="1" applyAlignment="1">
      <alignment vertical="top" wrapText="1"/>
    </xf>
    <xf numFmtId="0" fontId="14" fillId="23" borderId="0" xfId="54" applyNumberFormat="1" applyFont="1" applyAlignment="1">
      <alignment vertical="top" wrapText="1"/>
    </xf>
    <xf numFmtId="0" fontId="18" fillId="23" borderId="0" xfId="54" applyNumberFormat="1" applyAlignment="1">
      <alignment horizontal="center" vertical="top" wrapText="1"/>
    </xf>
    <xf numFmtId="0" fontId="18" fillId="23" borderId="0" xfId="54" quotePrefix="1" applyNumberFormat="1" applyAlignment="1">
      <alignment horizontal="center" vertical="top" wrapText="1"/>
    </xf>
    <xf numFmtId="9" fontId="18" fillId="23" borderId="0" xfId="54" applyNumberFormat="1" applyAlignment="1">
      <alignment horizontal="center" vertical="top" wrapText="1"/>
    </xf>
    <xf numFmtId="10" fontId="18" fillId="23" borderId="0" xfId="54" applyNumberFormat="1" applyAlignment="1">
      <alignment horizontal="center" vertical="top" wrapText="1"/>
    </xf>
    <xf numFmtId="11" fontId="18" fillId="23" borderId="0" xfId="54" applyNumberFormat="1" applyAlignment="1">
      <alignment horizontal="center" vertical="top" wrapText="1"/>
    </xf>
    <xf numFmtId="0" fontId="18" fillId="23" borderId="0" xfId="54" applyNumberFormat="1" applyAlignment="1">
      <alignment horizontal="center"/>
    </xf>
    <xf numFmtId="0" fontId="22" fillId="23" borderId="0" xfId="54" applyNumberFormat="1" applyFont="1" applyAlignment="1">
      <alignment vertical="top" wrapText="1"/>
    </xf>
    <xf numFmtId="0" fontId="15" fillId="23" borderId="0" xfId="54" applyNumberFormat="1" applyFont="1"/>
    <xf numFmtId="176" fontId="14" fillId="26" borderId="0" xfId="0" applyNumberFormat="1" applyFont="1" applyFill="1" applyBorder="1" applyAlignment="1" applyProtection="1">
      <alignment vertical="center"/>
    </xf>
    <xf numFmtId="165" fontId="14" fillId="26" borderId="0" xfId="0" applyNumberFormat="1" applyFont="1" applyFill="1" applyBorder="1" applyAlignment="1" applyProtection="1">
      <alignment horizontal="center" vertical="center"/>
    </xf>
    <xf numFmtId="0" fontId="18" fillId="23" borderId="0" xfId="54" applyNumberFormat="1" applyFont="1"/>
    <xf numFmtId="0" fontId="16" fillId="0" borderId="0" xfId="0" applyFont="1" applyAlignment="1" applyProtection="1">
      <alignment horizontal="center" vertical="center"/>
    </xf>
    <xf numFmtId="0" fontId="15" fillId="23" borderId="0" xfId="54" applyNumberFormat="1" applyFont="1" applyAlignment="1">
      <alignment horizontal="center" wrapText="1"/>
    </xf>
    <xf numFmtId="0" fontId="41" fillId="23" borderId="0" xfId="54" applyNumberFormat="1" applyFont="1" applyAlignment="1">
      <alignment horizontal="center" wrapText="1"/>
    </xf>
    <xf numFmtId="0" fontId="15" fillId="23" borderId="0" xfId="54" applyNumberFormat="1" applyFont="1" applyAlignment="1">
      <alignment horizontal="center" vertical="top" wrapText="1"/>
    </xf>
    <xf numFmtId="0" fontId="15" fillId="0" borderId="0" xfId="54" applyNumberFormat="1" applyFont="1" applyFill="1" applyAlignment="1">
      <alignment horizontal="center" vertical="top" wrapText="1"/>
    </xf>
    <xf numFmtId="0" fontId="49" fillId="23" borderId="0" xfId="54" applyNumberFormat="1" applyFont="1" applyAlignment="1">
      <alignment vertical="top" wrapText="1"/>
    </xf>
    <xf numFmtId="0" fontId="17" fillId="25" borderId="0" xfId="55" applyFont="1" applyFill="1" applyAlignment="1">
      <alignment wrapText="1"/>
    </xf>
    <xf numFmtId="0" fontId="48" fillId="0" borderId="0" xfId="0" applyFont="1" applyAlignment="1" applyProtection="1">
      <alignment vertical="center"/>
    </xf>
    <xf numFmtId="0" fontId="50" fillId="27" borderId="0" xfId="0" applyFont="1" applyFill="1"/>
    <xf numFmtId="0" fontId="50" fillId="27" borderId="0" xfId="0" applyFont="1" applyFill="1" applyAlignment="1"/>
    <xf numFmtId="0" fontId="53" fillId="23" borderId="0" xfId="54" applyNumberFormat="1" applyFont="1" applyAlignment="1">
      <alignment vertical="top" wrapText="1"/>
    </xf>
    <xf numFmtId="0" fontId="50" fillId="0" borderId="0" xfId="0" applyFont="1" applyFill="1"/>
    <xf numFmtId="0" fontId="14" fillId="0" borderId="1" xfId="0" applyNumberFormat="1" applyFont="1" applyFill="1" applyBorder="1" applyAlignment="1" applyProtection="1">
      <alignment horizontal="center" vertical="top" wrapText="1"/>
    </xf>
    <xf numFmtId="4" fontId="14" fillId="27" borderId="1" xfId="0" applyNumberFormat="1" applyFont="1" applyFill="1" applyBorder="1" applyAlignment="1" applyProtection="1">
      <alignment horizontal="center" vertical="top"/>
    </xf>
    <xf numFmtId="165" fontId="14" fillId="0" borderId="16" xfId="0" applyNumberFormat="1" applyFont="1" applyFill="1" applyBorder="1" applyAlignment="1" applyProtection="1">
      <alignment horizontal="centerContinuous" wrapText="1"/>
    </xf>
    <xf numFmtId="175" fontId="15" fillId="27" borderId="16" xfId="0" applyNumberFormat="1" applyFont="1" applyFill="1" applyBorder="1" applyAlignment="1" applyProtection="1">
      <alignment horizontal="center"/>
    </xf>
    <xf numFmtId="0" fontId="50" fillId="27" borderId="0" xfId="0" applyFont="1" applyFill="1" applyAlignment="1">
      <alignment vertical="top"/>
    </xf>
    <xf numFmtId="0" fontId="51" fillId="27" borderId="0" xfId="0" applyFont="1" applyFill="1" applyAlignment="1">
      <alignment vertical="top"/>
    </xf>
    <xf numFmtId="0" fontId="51" fillId="27" borderId="0" xfId="0" applyFont="1" applyFill="1" applyAlignment="1"/>
    <xf numFmtId="0" fontId="50" fillId="28" borderId="0" xfId="0" applyFont="1" applyFill="1" applyAlignment="1"/>
    <xf numFmtId="0" fontId="50" fillId="28" borderId="0" xfId="0" applyFont="1" applyFill="1"/>
    <xf numFmtId="0" fontId="52" fillId="27" borderId="0" xfId="0" applyFont="1" applyFill="1" applyAlignment="1"/>
    <xf numFmtId="176" fontId="14" fillId="0" borderId="1" xfId="0" applyNumberFormat="1" applyFont="1" applyFill="1" applyBorder="1" applyAlignment="1" applyProtection="1">
      <alignment vertical="top"/>
    </xf>
    <xf numFmtId="176" fontId="14" fillId="27" borderId="1" xfId="0" applyNumberFormat="1" applyFont="1" applyFill="1" applyBorder="1" applyAlignment="1" applyProtection="1">
      <alignment vertical="top"/>
      <protection locked="0"/>
    </xf>
    <xf numFmtId="1" fontId="14" fillId="0" borderId="1" xfId="0" applyNumberFormat="1" applyFont="1" applyFill="1" applyBorder="1" applyAlignment="1" applyProtection="1">
      <alignment horizontal="right" vertical="top" wrapText="1"/>
    </xf>
    <xf numFmtId="165" fontId="14" fillId="0" borderId="1" xfId="0" applyNumberFormat="1" applyFont="1" applyFill="1" applyBorder="1" applyAlignment="1" applyProtection="1">
      <alignment horizontal="left" vertical="top" wrapText="1"/>
    </xf>
    <xf numFmtId="174" fontId="14" fillId="0" borderId="1" xfId="0" applyNumberFormat="1" applyFont="1" applyFill="1" applyBorder="1" applyAlignment="1" applyProtection="1">
      <alignment horizontal="left" vertical="top" wrapText="1"/>
    </xf>
    <xf numFmtId="0" fontId="47" fillId="25" borderId="0" xfId="53" applyNumberFormat="1" applyFont="1" applyFill="1"/>
    <xf numFmtId="0" fontId="17" fillId="25" borderId="0" xfId="53" applyNumberFormat="1" applyFont="1" applyFill="1" applyBorder="1" applyAlignment="1" applyProtection="1">
      <alignment horizontal="center"/>
    </xf>
    <xf numFmtId="0" fontId="17" fillId="25" borderId="0" xfId="53" applyNumberFormat="1" applyFont="1" applyFill="1"/>
    <xf numFmtId="0" fontId="17" fillId="25" borderId="0" xfId="53" applyNumberFormat="1" applyFont="1" applyFill="1" applyAlignment="1" applyProtection="1">
      <alignment horizontal="center"/>
    </xf>
    <xf numFmtId="4" fontId="14" fillId="27" borderId="1" xfId="0" applyNumberFormat="1" applyFont="1" applyFill="1" applyBorder="1" applyAlignment="1" applyProtection="1">
      <alignment horizontal="center" vertical="top" wrapText="1"/>
    </xf>
    <xf numFmtId="0" fontId="16" fillId="27" borderId="0" xfId="0" applyFont="1" applyFill="1" applyProtection="1"/>
    <xf numFmtId="0" fontId="14" fillId="27" borderId="15" xfId="0" applyNumberFormat="1" applyFont="1" applyFill="1" applyBorder="1" applyAlignment="1" applyProtection="1">
      <alignment horizontal="center" wrapText="1"/>
    </xf>
    <xf numFmtId="175" fontId="14" fillId="27" borderId="1" xfId="0" applyNumberFormat="1" applyFont="1" applyFill="1" applyBorder="1" applyAlignment="1" applyProtection="1">
      <alignment horizontal="center" vertical="top"/>
    </xf>
    <xf numFmtId="4" fontId="14" fillId="27" borderId="2" xfId="0" applyNumberFormat="1" applyFont="1" applyFill="1" applyBorder="1" applyAlignment="1" applyProtection="1">
      <alignment horizontal="center" vertical="top"/>
    </xf>
    <xf numFmtId="4" fontId="55" fillId="27" borderId="1" xfId="0" applyNumberFormat="1" applyFont="1" applyFill="1" applyBorder="1" applyAlignment="1" applyProtection="1">
      <alignment horizontal="center" vertical="top"/>
    </xf>
    <xf numFmtId="179" fontId="14" fillId="27" borderId="1" xfId="0" applyNumberFormat="1" applyFont="1" applyFill="1" applyBorder="1" applyAlignment="1" applyProtection="1">
      <alignment horizontal="center" vertical="top"/>
    </xf>
    <xf numFmtId="4" fontId="14" fillId="27" borderId="1" xfId="53" applyNumberFormat="1" applyFont="1" applyFill="1" applyBorder="1" applyAlignment="1" applyProtection="1">
      <alignment horizontal="center" vertical="top" wrapText="1"/>
    </xf>
    <xf numFmtId="0" fontId="16" fillId="27" borderId="0" xfId="0" applyFont="1" applyFill="1" applyAlignment="1" applyProtection="1"/>
    <xf numFmtId="0" fontId="57" fillId="27" borderId="0" xfId="0" applyFont="1" applyFill="1"/>
    <xf numFmtId="165" fontId="14" fillId="0" borderId="1" xfId="0" applyNumberFormat="1" applyFont="1" applyFill="1" applyBorder="1" applyAlignment="1" applyProtection="1">
      <alignment horizontal="center" vertical="top" wrapText="1"/>
    </xf>
    <xf numFmtId="174" fontId="14" fillId="0" borderId="1" xfId="0" applyNumberFormat="1" applyFont="1" applyFill="1" applyBorder="1" applyAlignment="1" applyProtection="1">
      <alignment horizontal="center" vertical="top" wrapText="1"/>
    </xf>
    <xf numFmtId="165" fontId="14" fillId="27" borderId="1" xfId="0" applyNumberFormat="1" applyFont="1" applyFill="1" applyBorder="1" applyAlignment="1" applyProtection="1">
      <alignment horizontal="left" vertical="top" wrapText="1"/>
    </xf>
    <xf numFmtId="0" fontId="16" fillId="0" borderId="13" xfId="0" applyFont="1" applyFill="1" applyBorder="1" applyAlignment="1" applyProtection="1">
      <alignment horizontal="center" vertical="top"/>
    </xf>
    <xf numFmtId="0" fontId="16" fillId="0" borderId="0" xfId="0" applyFont="1" applyFill="1" applyAlignment="1" applyProtection="1">
      <alignment vertical="top" wrapText="1"/>
    </xf>
    <xf numFmtId="0" fontId="14" fillId="0" borderId="15" xfId="0" applyNumberFormat="1" applyFont="1" applyFill="1" applyBorder="1" applyAlignment="1" applyProtection="1">
      <alignment horizontal="center" wrapText="1"/>
    </xf>
    <xf numFmtId="0" fontId="14" fillId="0" borderId="15" xfId="0" applyNumberFormat="1" applyFont="1" applyFill="1" applyBorder="1" applyAlignment="1" applyProtection="1">
      <alignment horizontal="centerContinuous" wrapText="1"/>
    </xf>
    <xf numFmtId="0" fontId="14" fillId="27" borderId="15" xfId="0" applyNumberFormat="1" applyFont="1" applyFill="1" applyBorder="1" applyAlignment="1" applyProtection="1">
      <alignment horizontal="centerContinuous" wrapText="1"/>
    </xf>
    <xf numFmtId="0" fontId="14" fillId="0" borderId="15" xfId="0" applyNumberFormat="1" applyFont="1" applyFill="1" applyBorder="1" applyAlignment="1" applyProtection="1">
      <alignment horizontal="centerContinuous" vertical="top" wrapText="1"/>
    </xf>
    <xf numFmtId="174" fontId="15" fillId="0" borderId="16" xfId="0" applyNumberFormat="1" applyFont="1" applyFill="1" applyBorder="1" applyAlignment="1" applyProtection="1">
      <alignment horizontal="center" vertical="center" wrapText="1"/>
    </xf>
    <xf numFmtId="165" fontId="15" fillId="0" borderId="16" xfId="0" applyNumberFormat="1" applyFont="1" applyFill="1" applyBorder="1" applyAlignment="1" applyProtection="1">
      <alignment vertical="center" wrapText="1"/>
    </xf>
    <xf numFmtId="165" fontId="14" fillId="0" borderId="16" xfId="0" applyNumberFormat="1" applyFont="1" applyFill="1" applyBorder="1" applyAlignment="1" applyProtection="1">
      <alignment horizontal="centerContinuous"/>
    </xf>
    <xf numFmtId="0" fontId="14" fillId="27" borderId="16" xfId="0" applyNumberFormat="1" applyFont="1" applyFill="1" applyBorder="1" applyAlignment="1" applyProtection="1">
      <alignment vertical="center"/>
    </xf>
    <xf numFmtId="167" fontId="14" fillId="0" borderId="16" xfId="0" applyNumberFormat="1" applyFont="1" applyFill="1" applyBorder="1" applyAlignment="1" applyProtection="1">
      <alignment horizontal="centerContinuous"/>
    </xf>
    <xf numFmtId="0" fontId="16" fillId="0" borderId="1" xfId="0" applyFont="1" applyFill="1" applyBorder="1" applyAlignment="1" applyProtection="1">
      <alignment vertical="top" wrapText="1"/>
    </xf>
    <xf numFmtId="165" fontId="14" fillId="0" borderId="17" xfId="0" applyNumberFormat="1" applyFont="1" applyFill="1" applyBorder="1" applyAlignment="1" applyProtection="1">
      <alignment horizontal="left" vertical="top" wrapText="1"/>
    </xf>
    <xf numFmtId="165" fontId="14" fillId="0" borderId="1" xfId="0" applyNumberFormat="1" applyFont="1" applyFill="1" applyBorder="1" applyAlignment="1" applyProtection="1">
      <alignment horizontal="center" vertical="top"/>
    </xf>
    <xf numFmtId="178" fontId="14" fillId="0" borderId="1" xfId="0" applyNumberFormat="1" applyFont="1" applyFill="1" applyBorder="1" applyAlignment="1" applyProtection="1">
      <alignment horizontal="right" vertical="top"/>
    </xf>
    <xf numFmtId="165" fontId="14" fillId="27" borderId="1" xfId="0" applyNumberFormat="1" applyFont="1" applyFill="1" applyBorder="1" applyAlignment="1" applyProtection="1">
      <alignment horizontal="center" vertical="top" wrapText="1"/>
    </xf>
    <xf numFmtId="1" fontId="14" fillId="0" borderId="1" xfId="0" applyNumberFormat="1" applyFont="1" applyFill="1" applyBorder="1" applyAlignment="1" applyProtection="1">
      <alignment horizontal="right" vertical="top"/>
    </xf>
    <xf numFmtId="0" fontId="16" fillId="0" borderId="1" xfId="0" applyFont="1" applyFill="1" applyBorder="1" applyAlignment="1" applyProtection="1">
      <alignment vertical="top" wrapText="1" shrinkToFit="1"/>
    </xf>
    <xf numFmtId="0" fontId="14" fillId="27" borderId="1" xfId="0" applyNumberFormat="1" applyFont="1" applyFill="1" applyBorder="1" applyAlignment="1" applyProtection="1">
      <alignment vertical="center"/>
    </xf>
    <xf numFmtId="176" fontId="14" fillId="27" borderId="1" xfId="0" applyNumberFormat="1" applyFont="1" applyFill="1" applyBorder="1" applyAlignment="1" applyProtection="1">
      <alignment vertical="top"/>
    </xf>
    <xf numFmtId="165" fontId="14" fillId="0" borderId="18" xfId="0" applyNumberFormat="1" applyFont="1" applyFill="1" applyBorder="1" applyAlignment="1" applyProtection="1">
      <alignment horizontal="center" vertical="top" wrapText="1"/>
    </xf>
    <xf numFmtId="1" fontId="14" fillId="0" borderId="18" xfId="0" applyNumberFormat="1" applyFont="1" applyFill="1" applyBorder="1" applyAlignment="1" applyProtection="1">
      <alignment horizontal="right" vertical="top"/>
    </xf>
    <xf numFmtId="165" fontId="14" fillId="0" borderId="2" xfId="0" applyNumberFormat="1" applyFont="1" applyFill="1" applyBorder="1" applyAlignment="1" applyProtection="1">
      <alignment horizontal="left" vertical="top" wrapText="1"/>
    </xf>
    <xf numFmtId="165" fontId="14" fillId="0" borderId="19" xfId="0" applyNumberFormat="1" applyFont="1" applyFill="1" applyBorder="1" applyAlignment="1" applyProtection="1">
      <alignment horizontal="center" vertical="top" wrapText="1"/>
    </xf>
    <xf numFmtId="0" fontId="14" fillId="0" borderId="2" xfId="0" applyNumberFormat="1" applyFont="1" applyFill="1" applyBorder="1" applyAlignment="1" applyProtection="1">
      <alignment horizontal="center" vertical="top" wrapText="1"/>
    </xf>
    <xf numFmtId="174" fontId="15" fillId="0" borderId="16" xfId="0" applyNumberFormat="1" applyFont="1" applyFill="1" applyBorder="1" applyAlignment="1" applyProtection="1">
      <alignment horizontal="left" vertical="center" wrapText="1"/>
    </xf>
    <xf numFmtId="174" fontId="14" fillId="0" borderId="1" xfId="0" applyNumberFormat="1" applyFont="1" applyFill="1" applyBorder="1" applyAlignment="1" applyProtection="1">
      <alignment horizontal="right" vertical="top" wrapText="1"/>
    </xf>
    <xf numFmtId="165" fontId="55" fillId="0" borderId="1" xfId="0" applyNumberFormat="1" applyFont="1" applyFill="1" applyBorder="1" applyAlignment="1" applyProtection="1">
      <alignment horizontal="left" vertical="top" wrapText="1"/>
    </xf>
    <xf numFmtId="165" fontId="55" fillId="0" borderId="1" xfId="0" applyNumberFormat="1" applyFont="1" applyFill="1" applyBorder="1" applyAlignment="1" applyProtection="1">
      <alignment horizontal="center" vertical="top" wrapText="1"/>
    </xf>
    <xf numFmtId="0" fontId="55" fillId="0" borderId="1" xfId="0" applyNumberFormat="1" applyFont="1" applyFill="1" applyBorder="1" applyAlignment="1" applyProtection="1">
      <alignment horizontal="center" vertical="top" wrapText="1"/>
    </xf>
    <xf numFmtId="1" fontId="55" fillId="0" borderId="1" xfId="0" applyNumberFormat="1" applyFont="1" applyFill="1" applyBorder="1" applyAlignment="1" applyProtection="1">
      <alignment horizontal="right" vertical="top"/>
    </xf>
    <xf numFmtId="176" fontId="55" fillId="27" borderId="1" xfId="0" applyNumberFormat="1" applyFont="1" applyFill="1" applyBorder="1" applyAlignment="1" applyProtection="1">
      <alignment vertical="top"/>
    </xf>
    <xf numFmtId="176" fontId="55" fillId="0" borderId="1" xfId="0" applyNumberFormat="1" applyFont="1" applyFill="1" applyBorder="1" applyAlignment="1" applyProtection="1">
      <alignment vertical="top"/>
    </xf>
    <xf numFmtId="0" fontId="58" fillId="0" borderId="1" xfId="0" applyFont="1" applyFill="1" applyBorder="1" applyAlignment="1" applyProtection="1">
      <alignment vertical="top" wrapText="1" shrinkToFit="1"/>
    </xf>
    <xf numFmtId="0" fontId="58" fillId="0" borderId="1" xfId="0" applyFont="1" applyFill="1" applyBorder="1" applyAlignment="1" applyProtection="1">
      <alignment vertical="top" wrapText="1"/>
    </xf>
    <xf numFmtId="174" fontId="14" fillId="0" borderId="1" xfId="0" applyNumberFormat="1" applyFont="1" applyFill="1" applyBorder="1" applyAlignment="1" applyProtection="1">
      <alignment horizontal="left" vertical="top"/>
    </xf>
    <xf numFmtId="0" fontId="14" fillId="0" borderId="0" xfId="0" applyFont="1" applyAlignment="1" applyProtection="1">
      <alignment vertical="top" wrapText="1"/>
    </xf>
    <xf numFmtId="179" fontId="14" fillId="27" borderId="1" xfId="0" applyNumberFormat="1" applyFont="1" applyFill="1" applyBorder="1" applyAlignment="1" applyProtection="1">
      <alignment horizontal="center" vertical="top" wrapText="1"/>
    </xf>
    <xf numFmtId="179" fontId="14" fillId="27" borderId="1" xfId="0" applyNumberFormat="1" applyFont="1" applyFill="1" applyBorder="1" applyAlignment="1" applyProtection="1">
      <alignment horizontal="left" vertical="top" wrapText="1"/>
    </xf>
    <xf numFmtId="0" fontId="59" fillId="0" borderId="1" xfId="0" applyFont="1" applyFill="1" applyBorder="1" applyAlignment="1" applyProtection="1">
      <alignment vertical="top" wrapText="1"/>
    </xf>
    <xf numFmtId="0" fontId="59" fillId="0" borderId="1" xfId="0" applyFont="1" applyFill="1" applyBorder="1" applyAlignment="1" applyProtection="1">
      <alignment vertical="top" wrapText="1" shrinkToFit="1"/>
    </xf>
    <xf numFmtId="174" fontId="55" fillId="0" borderId="1" xfId="0" applyNumberFormat="1" applyFont="1" applyFill="1" applyBorder="1" applyAlignment="1" applyProtection="1">
      <alignment horizontal="right" vertical="top" wrapText="1"/>
    </xf>
    <xf numFmtId="174" fontId="14" fillId="27" borderId="1" xfId="0" applyNumberFormat="1" applyFont="1" applyFill="1" applyBorder="1" applyAlignment="1" applyProtection="1">
      <alignment horizontal="right" vertical="top" wrapText="1"/>
    </xf>
    <xf numFmtId="0" fontId="14" fillId="27" borderId="1" xfId="0" applyNumberFormat="1" applyFont="1" applyFill="1" applyBorder="1" applyAlignment="1" applyProtection="1">
      <alignment horizontal="center" vertical="top" wrapText="1"/>
    </xf>
    <xf numFmtId="1" fontId="14" fillId="27" borderId="1" xfId="0" applyNumberFormat="1" applyFont="1" applyFill="1" applyBorder="1" applyAlignment="1" applyProtection="1">
      <alignment horizontal="right" vertical="top"/>
    </xf>
    <xf numFmtId="0" fontId="16" fillId="27" borderId="1" xfId="0" applyFont="1" applyFill="1" applyBorder="1" applyAlignment="1" applyProtection="1">
      <alignment vertical="top" wrapText="1"/>
    </xf>
    <xf numFmtId="174" fontId="14" fillId="27" borderId="1" xfId="0" applyNumberFormat="1" applyFont="1" applyFill="1" applyBorder="1" applyAlignment="1" applyProtection="1">
      <alignment horizontal="center" vertical="top" wrapText="1"/>
    </xf>
    <xf numFmtId="0" fontId="16" fillId="27" borderId="1" xfId="0" applyFont="1" applyFill="1" applyBorder="1" applyAlignment="1" applyProtection="1">
      <alignment vertical="top" wrapText="1" shrinkToFit="1"/>
    </xf>
    <xf numFmtId="1" fontId="14" fillId="27" borderId="1" xfId="0" applyNumberFormat="1" applyFont="1" applyFill="1" applyBorder="1" applyAlignment="1" applyProtection="1">
      <alignment horizontal="right" vertical="top" wrapText="1"/>
    </xf>
    <xf numFmtId="0" fontId="16" fillId="0" borderId="0" xfId="0" applyFont="1" applyFill="1" applyAlignment="1" applyProtection="1"/>
    <xf numFmtId="176" fontId="14" fillId="0" borderId="1" xfId="0" applyNumberFormat="1" applyFont="1" applyFill="1" applyBorder="1" applyAlignment="1" applyProtection="1">
      <alignment vertical="top" wrapText="1"/>
    </xf>
    <xf numFmtId="177" fontId="14" fillId="0" borderId="1" xfId="0" applyNumberFormat="1" applyFont="1" applyFill="1" applyBorder="1" applyAlignment="1" applyProtection="1">
      <alignment horizontal="right" vertical="top" wrapText="1"/>
    </xf>
    <xf numFmtId="0" fontId="16" fillId="0" borderId="1" xfId="0" applyFont="1" applyFill="1" applyBorder="1" applyAlignment="1" applyProtection="1"/>
    <xf numFmtId="165" fontId="14" fillId="0" borderId="1" xfId="53" applyNumberFormat="1" applyFont="1" applyFill="1" applyBorder="1" applyAlignment="1" applyProtection="1">
      <alignment horizontal="left" vertical="top" wrapText="1"/>
    </xf>
    <xf numFmtId="165" fontId="14" fillId="27" borderId="1" xfId="53" applyNumberFormat="1" applyFont="1" applyFill="1" applyBorder="1" applyAlignment="1" applyProtection="1">
      <alignment horizontal="center" vertical="top" wrapText="1"/>
    </xf>
    <xf numFmtId="3" fontId="14" fillId="27" borderId="1" xfId="0" applyNumberFormat="1" applyFont="1" applyFill="1" applyBorder="1" applyAlignment="1" applyProtection="1">
      <alignment vertical="top"/>
    </xf>
    <xf numFmtId="165" fontId="14" fillId="0" borderId="1" xfId="53" applyNumberFormat="1" applyFont="1" applyFill="1" applyBorder="1" applyAlignment="1" applyProtection="1">
      <alignment vertical="top" wrapText="1"/>
    </xf>
    <xf numFmtId="165" fontId="14" fillId="0" borderId="1" xfId="53" applyNumberFormat="1" applyFont="1" applyFill="1" applyBorder="1" applyAlignment="1" applyProtection="1">
      <alignment horizontal="center" vertical="top" wrapText="1"/>
    </xf>
    <xf numFmtId="174" fontId="14" fillId="0" borderId="1" xfId="53" applyNumberFormat="1" applyFont="1" applyFill="1" applyBorder="1" applyAlignment="1" applyProtection="1">
      <alignment horizontal="center" vertical="top" wrapText="1"/>
    </xf>
    <xf numFmtId="0" fontId="14" fillId="0" borderId="1" xfId="53" applyNumberFormat="1" applyFont="1" applyFill="1" applyBorder="1" applyAlignment="1" applyProtection="1">
      <alignment horizontal="center" vertical="top" wrapText="1"/>
    </xf>
    <xf numFmtId="1" fontId="61" fillId="0" borderId="1" xfId="53" applyNumberFormat="1" applyFont="1" applyFill="1" applyBorder="1" applyAlignment="1" applyProtection="1">
      <alignment horizontal="right" vertical="top" wrapText="1"/>
    </xf>
    <xf numFmtId="176" fontId="61" fillId="27" borderId="1" xfId="53" applyNumberFormat="1" applyFont="1" applyFill="1" applyBorder="1" applyAlignment="1" applyProtection="1">
      <alignment vertical="top"/>
      <protection locked="0"/>
    </xf>
    <xf numFmtId="176" fontId="61" fillId="0" borderId="1" xfId="53" applyNumberFormat="1" applyFont="1" applyFill="1" applyBorder="1" applyAlignment="1" applyProtection="1">
      <alignment vertical="top"/>
    </xf>
    <xf numFmtId="165" fontId="14" fillId="0" borderId="1" xfId="0" applyNumberFormat="1" applyFont="1" applyFill="1" applyBorder="1" applyAlignment="1" applyProtection="1">
      <alignment vertical="top" wrapText="1"/>
    </xf>
    <xf numFmtId="165" fontId="16" fillId="0" borderId="1" xfId="0" applyNumberFormat="1" applyFont="1" applyFill="1" applyBorder="1" applyAlignment="1" applyProtection="1">
      <alignment horizontal="left" vertical="top" wrapText="1"/>
    </xf>
    <xf numFmtId="174" fontId="14" fillId="27" borderId="1" xfId="0" applyNumberFormat="1" applyFont="1" applyFill="1" applyBorder="1" applyAlignment="1" applyProtection="1">
      <alignment horizontal="left" vertical="top" wrapText="1"/>
    </xf>
    <xf numFmtId="165" fontId="14" fillId="27" borderId="1" xfId="0" applyNumberFormat="1" applyFont="1" applyFill="1" applyBorder="1" applyAlignment="1" applyProtection="1">
      <alignment vertical="top" wrapText="1"/>
    </xf>
    <xf numFmtId="165" fontId="14" fillId="27" borderId="18" xfId="0" applyNumberFormat="1" applyFont="1" applyFill="1" applyBorder="1" applyAlignment="1" applyProtection="1">
      <alignment horizontal="center" vertical="top" wrapText="1"/>
    </xf>
    <xf numFmtId="1" fontId="14" fillId="0" borderId="18" xfId="0" applyNumberFormat="1" applyFont="1" applyFill="1" applyBorder="1" applyAlignment="1" applyProtection="1">
      <alignment horizontal="right" vertical="top" wrapText="1"/>
    </xf>
    <xf numFmtId="165" fontId="14" fillId="0" borderId="18" xfId="0" applyNumberFormat="1" applyFont="1" applyFill="1" applyBorder="1" applyAlignment="1" applyProtection="1">
      <alignment horizontal="left" vertical="top" wrapText="1"/>
    </xf>
    <xf numFmtId="174" fontId="14" fillId="0" borderId="1" xfId="53" applyNumberFormat="1" applyFont="1" applyFill="1" applyBorder="1" applyAlignment="1" applyProtection="1">
      <alignment horizontal="left" vertical="top" wrapText="1"/>
    </xf>
    <xf numFmtId="1" fontId="14" fillId="0" borderId="1" xfId="53" applyNumberFormat="1" applyFont="1" applyFill="1" applyBorder="1" applyAlignment="1" applyProtection="1">
      <alignment horizontal="right" vertical="top" wrapText="1"/>
    </xf>
    <xf numFmtId="176" fontId="14" fillId="27" borderId="1" xfId="53" applyNumberFormat="1" applyFont="1" applyFill="1" applyBorder="1" applyAlignment="1" applyProtection="1">
      <alignment vertical="top"/>
      <protection locked="0"/>
    </xf>
    <xf numFmtId="176" fontId="14" fillId="0" borderId="1" xfId="53" applyNumberFormat="1" applyFont="1" applyFill="1" applyBorder="1" applyAlignment="1" applyProtection="1">
      <alignment vertical="top"/>
    </xf>
    <xf numFmtId="0" fontId="62" fillId="0" borderId="1" xfId="0" applyFont="1" applyFill="1" applyBorder="1" applyAlignment="1" applyProtection="1">
      <alignment vertical="top" wrapText="1"/>
    </xf>
    <xf numFmtId="174" fontId="14" fillId="0" borderId="2" xfId="0" applyNumberFormat="1" applyFont="1" applyFill="1" applyBorder="1" applyAlignment="1" applyProtection="1">
      <alignment horizontal="left" vertical="top" wrapText="1"/>
    </xf>
    <xf numFmtId="1" fontId="14" fillId="0" borderId="19" xfId="0" applyNumberFormat="1" applyFont="1" applyFill="1" applyBorder="1" applyAlignment="1" applyProtection="1">
      <alignment horizontal="right" vertical="top"/>
    </xf>
    <xf numFmtId="0" fontId="14" fillId="27" borderId="2" xfId="0" applyNumberFormat="1" applyFont="1" applyFill="1" applyBorder="1" applyAlignment="1" applyProtection="1">
      <alignment vertical="center"/>
    </xf>
    <xf numFmtId="176" fontId="14" fillId="0" borderId="2" xfId="0" applyNumberFormat="1" applyFont="1" applyFill="1" applyBorder="1" applyAlignment="1" applyProtection="1">
      <alignment vertical="top"/>
    </xf>
    <xf numFmtId="0" fontId="16" fillId="0" borderId="2" xfId="0" applyFont="1" applyFill="1" applyBorder="1" applyAlignment="1" applyProtection="1">
      <alignment vertical="top" wrapText="1"/>
    </xf>
    <xf numFmtId="0" fontId="16" fillId="0" borderId="0" xfId="0" applyFont="1" applyFill="1" applyProtection="1"/>
    <xf numFmtId="0" fontId="16" fillId="0" borderId="0" xfId="0" applyFont="1" applyFill="1" applyAlignment="1" applyProtection="1">
      <alignment wrapText="1"/>
    </xf>
    <xf numFmtId="0" fontId="16" fillId="27" borderId="0" xfId="0" applyFont="1" applyFill="1"/>
    <xf numFmtId="0" fontId="15" fillId="0" borderId="0" xfId="54" applyNumberFormat="1" applyFont="1" applyFill="1" applyAlignment="1">
      <alignment vertical="top" wrapText="1"/>
    </xf>
    <xf numFmtId="7" fontId="65" fillId="23" borderId="0" xfId="79" applyNumberFormat="1" applyFont="1" applyAlignment="1">
      <alignment horizontal="centerContinuous" vertical="center"/>
    </xf>
    <xf numFmtId="1" fontId="15" fillId="23" borderId="0" xfId="79" applyNumberFormat="1" applyFont="1" applyAlignment="1">
      <alignment horizontal="centerContinuous" vertical="top"/>
    </xf>
    <xf numFmtId="0" fontId="15" fillId="23" borderId="0" xfId="79" applyFont="1" applyAlignment="1">
      <alignment horizontal="centerContinuous" vertical="center"/>
    </xf>
    <xf numFmtId="0" fontId="14" fillId="23" borderId="0" xfId="79"/>
    <xf numFmtId="7" fontId="66" fillId="23" borderId="0" xfId="79" applyNumberFormat="1" applyFont="1" applyAlignment="1">
      <alignment horizontal="centerContinuous" vertical="center"/>
    </xf>
    <xf numFmtId="1" fontId="14" fillId="23" borderId="0" xfId="79" applyNumberFormat="1" applyAlignment="1">
      <alignment horizontal="centerContinuous" vertical="top"/>
    </xf>
    <xf numFmtId="0" fontId="14" fillId="23" borderId="0" xfId="79" applyAlignment="1">
      <alignment horizontal="centerContinuous" vertical="center"/>
    </xf>
    <xf numFmtId="7" fontId="14" fillId="23" borderId="0" xfId="79" applyNumberFormat="1" applyAlignment="1">
      <alignment horizontal="right"/>
    </xf>
    <xf numFmtId="0" fontId="14" fillId="23" borderId="0" xfId="79" applyAlignment="1">
      <alignment vertical="top"/>
    </xf>
    <xf numFmtId="7" fontId="14" fillId="23" borderId="0" xfId="79" applyNumberFormat="1" applyAlignment="1">
      <alignment vertical="center"/>
    </xf>
    <xf numFmtId="2" fontId="14" fillId="23" borderId="0" xfId="79" applyNumberFormat="1"/>
    <xf numFmtId="7" fontId="14" fillId="23" borderId="20" xfId="79" applyNumberFormat="1" applyBorder="1" applyAlignment="1">
      <alignment horizontal="center"/>
    </xf>
    <xf numFmtId="0" fontId="14" fillId="23" borderId="20" xfId="79" applyBorder="1" applyAlignment="1">
      <alignment horizontal="center" vertical="top"/>
    </xf>
    <xf numFmtId="0" fontId="14" fillId="23" borderId="21" xfId="79" applyBorder="1" applyAlignment="1">
      <alignment horizontal="center"/>
    </xf>
    <xf numFmtId="0" fontId="14" fillId="23" borderId="20" xfId="79" applyBorder="1" applyAlignment="1">
      <alignment horizontal="center"/>
    </xf>
    <xf numFmtId="0" fontId="14" fillId="23" borderId="22" xfId="79" applyBorder="1" applyAlignment="1">
      <alignment horizontal="center"/>
    </xf>
    <xf numFmtId="7" fontId="14" fillId="23" borderId="22" xfId="79" applyNumberFormat="1" applyBorder="1" applyAlignment="1">
      <alignment horizontal="right"/>
    </xf>
    <xf numFmtId="7" fontId="14" fillId="23" borderId="23" xfId="79" applyNumberFormat="1" applyBorder="1" applyAlignment="1">
      <alignment horizontal="right"/>
    </xf>
    <xf numFmtId="0" fontId="14" fillId="23" borderId="24" xfId="79" applyBorder="1" applyAlignment="1">
      <alignment vertical="top"/>
    </xf>
    <xf numFmtId="0" fontId="14" fillId="23" borderId="25" xfId="79" applyBorder="1"/>
    <xf numFmtId="0" fontId="14" fillId="23" borderId="24" xfId="79" applyBorder="1" applyAlignment="1">
      <alignment horizontal="center"/>
    </xf>
    <xf numFmtId="0" fontId="14" fillId="23" borderId="26" xfId="79" applyBorder="1"/>
    <xf numFmtId="0" fontId="14" fillId="23" borderId="26" xfId="79" applyBorder="1" applyAlignment="1">
      <alignment horizontal="center"/>
    </xf>
    <xf numFmtId="7" fontId="14" fillId="23" borderId="26" xfId="79" applyNumberFormat="1" applyBorder="1" applyAlignment="1">
      <alignment horizontal="right"/>
    </xf>
    <xf numFmtId="0" fontId="14" fillId="23" borderId="24" xfId="79" applyBorder="1" applyAlignment="1">
      <alignment horizontal="right"/>
    </xf>
    <xf numFmtId="7" fontId="14" fillId="23" borderId="27" xfId="79" applyNumberFormat="1" applyBorder="1" applyAlignment="1">
      <alignment horizontal="right"/>
    </xf>
    <xf numFmtId="0" fontId="14" fillId="23" borderId="27" xfId="79" applyBorder="1" applyAlignment="1">
      <alignment vertical="top"/>
    </xf>
    <xf numFmtId="0" fontId="14" fillId="23" borderId="0" xfId="79" applyAlignment="1">
      <alignment horizontal="center"/>
    </xf>
    <xf numFmtId="0" fontId="14" fillId="23" borderId="28" xfId="79" applyBorder="1" applyAlignment="1">
      <alignment horizontal="center"/>
    </xf>
    <xf numFmtId="7" fontId="14" fillId="23" borderId="28" xfId="79" applyNumberFormat="1" applyBorder="1" applyAlignment="1">
      <alignment horizontal="right"/>
    </xf>
    <xf numFmtId="0" fontId="14" fillId="23" borderId="29" xfId="79" applyBorder="1" applyAlignment="1">
      <alignment horizontal="right"/>
    </xf>
    <xf numFmtId="7" fontId="14" fillId="23" borderId="33" xfId="79" applyNumberFormat="1" applyBorder="1" applyAlignment="1">
      <alignment horizontal="right"/>
    </xf>
    <xf numFmtId="0" fontId="14" fillId="23" borderId="33" xfId="79" applyBorder="1" applyAlignment="1">
      <alignment horizontal="right"/>
    </xf>
    <xf numFmtId="7" fontId="14" fillId="23" borderId="27" xfId="79" applyNumberFormat="1" applyBorder="1" applyAlignment="1">
      <alignment horizontal="right" vertical="center"/>
    </xf>
    <xf numFmtId="0" fontId="68" fillId="23" borderId="29" xfId="79" applyFont="1" applyBorder="1" applyAlignment="1">
      <alignment horizontal="center" vertical="center"/>
    </xf>
    <xf numFmtId="7" fontId="14" fillId="23" borderId="29" xfId="79" applyNumberFormat="1" applyBorder="1" applyAlignment="1">
      <alignment horizontal="right" vertical="center"/>
    </xf>
    <xf numFmtId="0" fontId="14" fillId="23" borderId="0" xfId="79" applyAlignment="1">
      <alignment vertical="center"/>
    </xf>
    <xf numFmtId="0" fontId="68" fillId="23" borderId="29" xfId="79" applyFont="1" applyBorder="1" applyAlignment="1">
      <alignment vertical="top"/>
    </xf>
    <xf numFmtId="165" fontId="68" fillId="26" borderId="29" xfId="79" applyNumberFormat="1" applyFont="1" applyFill="1" applyBorder="1" applyAlignment="1">
      <alignment horizontal="left" vertical="center"/>
    </xf>
    <xf numFmtId="1" fontId="14" fillId="23" borderId="27" xfId="79" applyNumberFormat="1" applyBorder="1" applyAlignment="1">
      <alignment horizontal="center" vertical="top"/>
    </xf>
    <xf numFmtId="0" fontId="14" fillId="23" borderId="27" xfId="79" applyBorder="1" applyAlignment="1">
      <alignment horizontal="center" vertical="top"/>
    </xf>
    <xf numFmtId="7" fontId="14" fillId="23" borderId="29" xfId="79" applyNumberFormat="1" applyBorder="1" applyAlignment="1">
      <alignment horizontal="right"/>
    </xf>
    <xf numFmtId="4" fontId="14" fillId="0" borderId="1" xfId="79" applyNumberFormat="1" applyFont="1" applyFill="1" applyBorder="1" applyAlignment="1">
      <alignment horizontal="center" vertical="top" wrapText="1"/>
    </xf>
    <xf numFmtId="174" fontId="14" fillId="0" borderId="1" xfId="79" applyNumberFormat="1" applyFont="1" applyFill="1" applyBorder="1" applyAlignment="1">
      <alignment horizontal="left" vertical="top" wrapText="1"/>
    </xf>
    <xf numFmtId="165" fontId="14" fillId="0" borderId="1" xfId="79" applyNumberFormat="1" applyFont="1" applyFill="1" applyBorder="1" applyAlignment="1">
      <alignment horizontal="left" vertical="top" wrapText="1"/>
    </xf>
    <xf numFmtId="165" fontId="14" fillId="0" borderId="1" xfId="79" applyNumberFormat="1" applyFont="1" applyFill="1" applyBorder="1" applyAlignment="1">
      <alignment horizontal="center" vertical="top" wrapText="1"/>
    </xf>
    <xf numFmtId="0" fontId="14" fillId="0" borderId="1" xfId="79" applyFont="1" applyFill="1" applyBorder="1" applyAlignment="1">
      <alignment horizontal="center" vertical="top" wrapText="1"/>
    </xf>
    <xf numFmtId="1" fontId="14" fillId="0" borderId="1" xfId="79" applyNumberFormat="1" applyFont="1" applyFill="1" applyBorder="1" applyAlignment="1">
      <alignment horizontal="right" vertical="top"/>
    </xf>
    <xf numFmtId="176" fontId="14" fillId="0" borderId="1" xfId="79" applyNumberFormat="1" applyFont="1" applyFill="1" applyBorder="1" applyAlignment="1">
      <alignment vertical="top"/>
    </xf>
    <xf numFmtId="0" fontId="14" fillId="0" borderId="0" xfId="79" applyFill="1"/>
    <xf numFmtId="175" fontId="14" fillId="0" borderId="1" xfId="79" applyNumberFormat="1" applyFont="1" applyFill="1" applyBorder="1" applyAlignment="1">
      <alignment horizontal="center" vertical="top"/>
    </xf>
    <xf numFmtId="1" fontId="14" fillId="0" borderId="27" xfId="79" applyNumberFormat="1" applyFill="1" applyBorder="1" applyAlignment="1">
      <alignment horizontal="center" vertical="top"/>
    </xf>
    <xf numFmtId="7" fontId="14" fillId="0" borderId="29" xfId="79" applyNumberFormat="1" applyFill="1" applyBorder="1" applyAlignment="1">
      <alignment horizontal="right"/>
    </xf>
    <xf numFmtId="174" fontId="14" fillId="0" borderId="1" xfId="79" applyNumberFormat="1" applyFont="1" applyFill="1" applyBorder="1" applyAlignment="1">
      <alignment horizontal="center" vertical="top" wrapText="1"/>
    </xf>
    <xf numFmtId="7" fontId="14" fillId="0" borderId="27" xfId="79" applyNumberFormat="1" applyFill="1" applyBorder="1" applyAlignment="1">
      <alignment horizontal="right"/>
    </xf>
    <xf numFmtId="0" fontId="68" fillId="0" borderId="29" xfId="79" applyFont="1" applyFill="1" applyBorder="1" applyAlignment="1">
      <alignment vertical="top"/>
    </xf>
    <xf numFmtId="165" fontId="68" fillId="0" borderId="29" xfId="79" applyNumberFormat="1" applyFont="1" applyFill="1" applyBorder="1" applyAlignment="1">
      <alignment horizontal="left" vertical="center" wrapText="1"/>
    </xf>
    <xf numFmtId="1" fontId="14" fillId="0" borderId="27" xfId="79" applyNumberFormat="1" applyFill="1" applyBorder="1" applyAlignment="1">
      <alignment vertical="top"/>
    </xf>
    <xf numFmtId="4" fontId="14" fillId="0" borderId="1" xfId="79" applyNumberFormat="1" applyFont="1" applyFill="1" applyBorder="1" applyAlignment="1">
      <alignment horizontal="center" vertical="top"/>
    </xf>
    <xf numFmtId="4" fontId="14" fillId="27" borderId="1" xfId="79" applyNumberFormat="1" applyFont="1" applyFill="1" applyBorder="1" applyAlignment="1">
      <alignment horizontal="center" vertical="top"/>
    </xf>
    <xf numFmtId="174" fontId="14" fillId="0" borderId="1" xfId="79" applyNumberFormat="1" applyFont="1" applyFill="1" applyBorder="1" applyAlignment="1">
      <alignment horizontal="right" vertical="top" wrapText="1"/>
    </xf>
    <xf numFmtId="1" fontId="14" fillId="0" borderId="1" xfId="79" applyNumberFormat="1" applyFont="1" applyFill="1" applyBorder="1" applyAlignment="1">
      <alignment horizontal="right" vertical="top" wrapText="1"/>
    </xf>
    <xf numFmtId="0" fontId="16" fillId="0" borderId="0" xfId="79" applyFont="1" applyFill="1"/>
    <xf numFmtId="0" fontId="14" fillId="0" borderId="29" xfId="79" applyFill="1" applyBorder="1" applyAlignment="1">
      <alignment horizontal="center" vertical="top"/>
    </xf>
    <xf numFmtId="0" fontId="14" fillId="0" borderId="27" xfId="79" applyFill="1" applyBorder="1" applyAlignment="1">
      <alignment vertical="top"/>
    </xf>
    <xf numFmtId="165" fontId="14" fillId="0" borderId="1" xfId="53" applyNumberFormat="1" applyFont="1" applyBorder="1" applyAlignment="1">
      <alignment vertical="top" wrapText="1"/>
    </xf>
    <xf numFmtId="165" fontId="14" fillId="0" borderId="1" xfId="53" applyNumberFormat="1" applyFont="1" applyBorder="1" applyAlignment="1">
      <alignment horizontal="center" vertical="top" wrapText="1"/>
    </xf>
    <xf numFmtId="165" fontId="14" fillId="0" borderId="1" xfId="53" applyNumberFormat="1" applyFont="1" applyBorder="1" applyAlignment="1">
      <alignment horizontal="left" vertical="top" wrapText="1"/>
    </xf>
    <xf numFmtId="4" fontId="14" fillId="27" borderId="1" xfId="79" applyNumberFormat="1" applyFont="1" applyFill="1" applyBorder="1" applyAlignment="1">
      <alignment horizontal="center" vertical="top" wrapText="1"/>
    </xf>
    <xf numFmtId="165" fontId="14" fillId="0" borderId="1" xfId="79" applyNumberFormat="1" applyFont="1" applyFill="1" applyBorder="1" applyAlignment="1">
      <alignment vertical="top" wrapText="1"/>
    </xf>
    <xf numFmtId="0" fontId="50" fillId="27" borderId="0" xfId="79" applyFont="1" applyFill="1" applyAlignment="1">
      <alignment vertical="top"/>
    </xf>
    <xf numFmtId="4" fontId="14" fillId="27" borderId="1" xfId="53" applyNumberFormat="1" applyFont="1" applyFill="1" applyBorder="1" applyAlignment="1">
      <alignment horizontal="center" vertical="top" wrapText="1"/>
    </xf>
    <xf numFmtId="0" fontId="14" fillId="0" borderId="29" xfId="79" applyFill="1" applyBorder="1" applyAlignment="1">
      <alignment vertical="top"/>
    </xf>
    <xf numFmtId="4" fontId="14" fillId="0" borderId="1" xfId="53" applyNumberFormat="1" applyFont="1" applyBorder="1" applyAlignment="1">
      <alignment horizontal="center" vertical="top" wrapText="1"/>
    </xf>
    <xf numFmtId="174" fontId="14" fillId="0" borderId="1" xfId="53" applyNumberFormat="1" applyFont="1" applyBorder="1" applyAlignment="1">
      <alignment horizontal="left" vertical="top" wrapText="1"/>
    </xf>
    <xf numFmtId="0" fontId="14" fillId="0" borderId="1" xfId="53" applyFont="1" applyBorder="1" applyAlignment="1">
      <alignment horizontal="center" vertical="top" wrapText="1"/>
    </xf>
    <xf numFmtId="1" fontId="14" fillId="0" borderId="1" xfId="53" applyNumberFormat="1" applyFont="1" applyBorder="1" applyAlignment="1">
      <alignment horizontal="right" vertical="top" wrapText="1"/>
    </xf>
    <xf numFmtId="0" fontId="14" fillId="23" borderId="29" xfId="79" applyBorder="1" applyAlignment="1">
      <alignment horizontal="left" vertical="top"/>
    </xf>
    <xf numFmtId="165" fontId="68" fillId="26" borderId="29" xfId="79" applyNumberFormat="1" applyFont="1" applyFill="1" applyBorder="1" applyAlignment="1">
      <alignment horizontal="left" vertical="center" wrapText="1"/>
    </xf>
    <xf numFmtId="7" fontId="14" fillId="23" borderId="34" xfId="79" applyNumberFormat="1" applyBorder="1" applyAlignment="1">
      <alignment horizontal="right"/>
    </xf>
    <xf numFmtId="0" fontId="68" fillId="23" borderId="34" xfId="79" applyFont="1" applyBorder="1" applyAlignment="1">
      <alignment horizontal="center" vertical="center"/>
    </xf>
    <xf numFmtId="0" fontId="14" fillId="0" borderId="27" xfId="79" applyFill="1" applyBorder="1" applyAlignment="1">
      <alignment horizontal="center" vertical="top"/>
    </xf>
    <xf numFmtId="4" fontId="14" fillId="28" borderId="1" xfId="79" applyNumberFormat="1" applyFont="1" applyFill="1" applyBorder="1" applyAlignment="1">
      <alignment horizontal="center" vertical="top" wrapText="1"/>
    </xf>
    <xf numFmtId="4" fontId="14" fillId="27" borderId="1" xfId="0" applyNumberFormat="1" applyFont="1" applyFill="1" applyBorder="1" applyAlignment="1">
      <alignment horizontal="center" vertical="top" wrapText="1"/>
    </xf>
    <xf numFmtId="174" fontId="14" fillId="0" borderId="1" xfId="0" applyNumberFormat="1" applyFont="1" applyBorder="1" applyAlignment="1">
      <alignment horizontal="left" vertical="top" wrapText="1"/>
    </xf>
    <xf numFmtId="165" fontId="14" fillId="0" borderId="1" xfId="0" applyNumberFormat="1" applyFont="1" applyBorder="1" applyAlignment="1">
      <alignment vertical="top" wrapText="1"/>
    </xf>
    <xf numFmtId="165" fontId="14"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174" fontId="14" fillId="0" borderId="1" xfId="0" applyNumberFormat="1" applyFont="1" applyBorder="1" applyAlignment="1">
      <alignment horizontal="center" vertical="top" wrapText="1"/>
    </xf>
    <xf numFmtId="174" fontId="14" fillId="27" borderId="1" xfId="79" applyNumberFormat="1" applyFont="1" applyFill="1" applyBorder="1" applyAlignment="1">
      <alignment horizontal="left" vertical="top" wrapText="1"/>
    </xf>
    <xf numFmtId="165" fontId="14" fillId="27" borderId="1" xfId="79" applyNumberFormat="1" applyFont="1" applyFill="1" applyBorder="1" applyAlignment="1">
      <alignment vertical="top" wrapText="1"/>
    </xf>
    <xf numFmtId="165" fontId="14" fillId="27" borderId="18" xfId="79" applyNumberFormat="1" applyFont="1" applyFill="1" applyBorder="1" applyAlignment="1">
      <alignment horizontal="center" vertical="top" wrapText="1"/>
    </xf>
    <xf numFmtId="174" fontId="14" fillId="27" borderId="1" xfId="79" applyNumberFormat="1" applyFont="1" applyFill="1" applyBorder="1" applyAlignment="1">
      <alignment horizontal="center" vertical="top" wrapText="1"/>
    </xf>
    <xf numFmtId="165" fontId="14" fillId="0" borderId="18" xfId="79" applyNumberFormat="1" applyFont="1" applyFill="1" applyBorder="1" applyAlignment="1">
      <alignment horizontal="left" vertical="top" wrapText="1"/>
    </xf>
    <xf numFmtId="177" fontId="14" fillId="0" borderId="1" xfId="79" applyNumberFormat="1" applyFont="1" applyFill="1" applyBorder="1" applyAlignment="1">
      <alignment horizontal="right" vertical="top" wrapText="1"/>
    </xf>
    <xf numFmtId="7" fontId="14" fillId="23" borderId="34" xfId="79" applyNumberFormat="1" applyBorder="1" applyAlignment="1">
      <alignment horizontal="right" vertical="center"/>
    </xf>
    <xf numFmtId="0" fontId="14" fillId="28" borderId="0" xfId="79" applyFill="1"/>
    <xf numFmtId="0" fontId="14" fillId="0" borderId="0" xfId="79" applyFill="1" applyAlignment="1">
      <alignment vertical="center"/>
    </xf>
    <xf numFmtId="7" fontId="14" fillId="0" borderId="27" xfId="79" applyNumberFormat="1" applyFill="1" applyBorder="1" applyAlignment="1">
      <alignment horizontal="right" vertical="center"/>
    </xf>
    <xf numFmtId="174" fontId="14" fillId="27" borderId="1" xfId="79" applyNumberFormat="1" applyFont="1" applyFill="1" applyBorder="1" applyAlignment="1">
      <alignment horizontal="right" vertical="top" wrapText="1"/>
    </xf>
    <xf numFmtId="165" fontId="14" fillId="27" borderId="1" xfId="79" applyNumberFormat="1" applyFont="1" applyFill="1" applyBorder="1" applyAlignment="1">
      <alignment horizontal="left" vertical="top" wrapText="1"/>
    </xf>
    <xf numFmtId="165" fontId="14" fillId="27" borderId="1" xfId="79" applyNumberFormat="1" applyFont="1" applyFill="1" applyBorder="1" applyAlignment="1">
      <alignment horizontal="center" vertical="top" wrapText="1"/>
    </xf>
    <xf numFmtId="0" fontId="14" fillId="27" borderId="1" xfId="79" applyFont="1" applyFill="1" applyBorder="1" applyAlignment="1">
      <alignment horizontal="center" vertical="top" wrapText="1"/>
    </xf>
    <xf numFmtId="0" fontId="14" fillId="0" borderId="0" xfId="79" applyFill="1" applyAlignment="1">
      <alignment horizontal="center" vertical="center"/>
    </xf>
    <xf numFmtId="0" fontId="14" fillId="28" borderId="0" xfId="79" applyFill="1" applyAlignment="1">
      <alignment vertical="center"/>
    </xf>
    <xf numFmtId="0" fontId="14" fillId="0" borderId="38" xfId="79" applyFill="1" applyBorder="1" applyAlignment="1">
      <alignment horizontal="center" vertical="top"/>
    </xf>
    <xf numFmtId="165" fontId="68" fillId="0" borderId="28" xfId="79" applyNumberFormat="1" applyFont="1" applyFill="1" applyBorder="1" applyAlignment="1">
      <alignment horizontal="left" vertical="center" wrapText="1"/>
    </xf>
    <xf numFmtId="4" fontId="14" fillId="27" borderId="1" xfId="0" applyNumberFormat="1" applyFont="1" applyFill="1" applyBorder="1" applyAlignment="1">
      <alignment horizontal="center" vertical="top"/>
    </xf>
    <xf numFmtId="174" fontId="14" fillId="0" borderId="1" xfId="0" applyNumberFormat="1" applyFont="1" applyBorder="1" applyAlignment="1">
      <alignment horizontal="right" vertical="top" wrapText="1"/>
    </xf>
    <xf numFmtId="165" fontId="14" fillId="0" borderId="1" xfId="0" applyNumberFormat="1" applyFont="1" applyBorder="1" applyAlignment="1">
      <alignment horizontal="left" vertical="top" wrapText="1"/>
    </xf>
    <xf numFmtId="4" fontId="14" fillId="0" borderId="0" xfId="79" applyNumberFormat="1" applyFont="1" applyFill="1" applyAlignment="1">
      <alignment horizontal="center" vertical="top"/>
    </xf>
    <xf numFmtId="174" fontId="14" fillId="0" borderId="18" xfId="79" applyNumberFormat="1" applyFont="1" applyFill="1" applyBorder="1" applyAlignment="1">
      <alignment horizontal="center" vertical="top" wrapText="1"/>
    </xf>
    <xf numFmtId="165" fontId="14" fillId="0" borderId="18" xfId="79" applyNumberFormat="1" applyFont="1" applyFill="1" applyBorder="1" applyAlignment="1">
      <alignment horizontal="center" vertical="top" wrapText="1"/>
    </xf>
    <xf numFmtId="175" fontId="15" fillId="27" borderId="0" xfId="79" applyNumberFormat="1" applyFont="1" applyFill="1" applyAlignment="1">
      <alignment horizontal="center"/>
    </xf>
    <xf numFmtId="174" fontId="15" fillId="0" borderId="18" xfId="79" applyNumberFormat="1" applyFont="1" applyFill="1" applyBorder="1" applyAlignment="1">
      <alignment horizontal="center" vertical="center" wrapText="1"/>
    </xf>
    <xf numFmtId="165" fontId="15" fillId="0" borderId="1" xfId="79" applyNumberFormat="1" applyFont="1" applyFill="1" applyBorder="1" applyAlignment="1">
      <alignment vertical="center" wrapText="1"/>
    </xf>
    <xf numFmtId="165" fontId="14" fillId="0" borderId="18" xfId="79" applyNumberFormat="1" applyFont="1" applyFill="1" applyBorder="1" applyAlignment="1">
      <alignment horizontal="centerContinuous" wrapText="1"/>
    </xf>
    <xf numFmtId="165" fontId="14" fillId="0" borderId="1" xfId="79" applyNumberFormat="1" applyFont="1" applyFill="1" applyBorder="1" applyAlignment="1">
      <alignment horizontal="centerContinuous" wrapText="1"/>
    </xf>
    <xf numFmtId="1" fontId="14" fillId="0" borderId="38" xfId="79" applyNumberFormat="1" applyFill="1" applyBorder="1" applyAlignment="1">
      <alignment horizontal="center" vertical="top"/>
    </xf>
    <xf numFmtId="0" fontId="14" fillId="0" borderId="1" xfId="79" applyFill="1" applyBorder="1" applyAlignment="1">
      <alignment vertical="top"/>
    </xf>
    <xf numFmtId="7" fontId="14" fillId="0" borderId="27" xfId="80" applyNumberFormat="1" applyFill="1" applyBorder="1" applyAlignment="1">
      <alignment horizontal="right"/>
    </xf>
    <xf numFmtId="0" fontId="68" fillId="0" borderId="29" xfId="80" applyFont="1" applyFill="1" applyBorder="1" applyAlignment="1">
      <alignment vertical="top"/>
    </xf>
    <xf numFmtId="165" fontId="68" fillId="0" borderId="29" xfId="80" applyNumberFormat="1" applyFont="1" applyFill="1" applyBorder="1" applyAlignment="1">
      <alignment horizontal="left" vertical="center"/>
    </xf>
    <xf numFmtId="1" fontId="14" fillId="0" borderId="27" xfId="80" applyNumberFormat="1" applyFill="1" applyBorder="1" applyAlignment="1">
      <alignment horizontal="center" vertical="top"/>
    </xf>
    <xf numFmtId="0" fontId="14" fillId="0" borderId="27" xfId="80" applyFill="1" applyBorder="1" applyAlignment="1">
      <alignment horizontal="center" vertical="top"/>
    </xf>
    <xf numFmtId="0" fontId="14" fillId="28" borderId="0" xfId="80" applyFill="1"/>
    <xf numFmtId="4" fontId="70" fillId="0" borderId="1" xfId="80" applyNumberFormat="1" applyFont="1" applyFill="1" applyBorder="1" applyAlignment="1">
      <alignment horizontal="center" vertical="top" wrapText="1"/>
    </xf>
    <xf numFmtId="174" fontId="70" fillId="0" borderId="1" xfId="80" applyNumberFormat="1" applyFont="1" applyFill="1" applyBorder="1" applyAlignment="1">
      <alignment horizontal="left" vertical="top" wrapText="1"/>
    </xf>
    <xf numFmtId="165" fontId="70" fillId="0" borderId="1" xfId="80" applyNumberFormat="1" applyFont="1" applyFill="1" applyBorder="1" applyAlignment="1">
      <alignment horizontal="left" vertical="top" wrapText="1"/>
    </xf>
    <xf numFmtId="165" fontId="70" fillId="0" borderId="1" xfId="80" applyNumberFormat="1" applyFont="1" applyFill="1" applyBorder="1" applyAlignment="1">
      <alignment horizontal="center" vertical="top" wrapText="1"/>
    </xf>
    <xf numFmtId="0" fontId="70" fillId="0" borderId="1" xfId="80" applyFont="1" applyFill="1" applyBorder="1" applyAlignment="1">
      <alignment horizontal="center" vertical="top" wrapText="1"/>
    </xf>
    <xf numFmtId="0" fontId="50" fillId="28" borderId="0" xfId="80" applyFont="1" applyFill="1"/>
    <xf numFmtId="174" fontId="70" fillId="0" borderId="1" xfId="80" applyNumberFormat="1" applyFont="1" applyFill="1" applyBorder="1" applyAlignment="1">
      <alignment horizontal="center" vertical="top" wrapText="1"/>
    </xf>
    <xf numFmtId="177" fontId="70" fillId="0" borderId="1" xfId="80" applyNumberFormat="1" applyFont="1" applyFill="1" applyBorder="1" applyAlignment="1">
      <alignment horizontal="right" vertical="top" wrapText="1"/>
    </xf>
    <xf numFmtId="176" fontId="70" fillId="0" borderId="1" xfId="80" applyNumberFormat="1" applyFont="1" applyFill="1" applyBorder="1" applyAlignment="1">
      <alignment vertical="top"/>
    </xf>
    <xf numFmtId="165" fontId="70" fillId="0" borderId="1" xfId="75" applyNumberFormat="1" applyFont="1" applyBorder="1" applyAlignment="1">
      <alignment horizontal="left" vertical="top" wrapText="1"/>
    </xf>
    <xf numFmtId="165" fontId="70" fillId="0" borderId="1" xfId="75" applyNumberFormat="1" applyFont="1" applyBorder="1" applyAlignment="1">
      <alignment horizontal="center" vertical="top" wrapText="1"/>
    </xf>
    <xf numFmtId="1" fontId="70" fillId="0" borderId="1" xfId="76" applyNumberFormat="1" applyFont="1" applyFill="1" applyBorder="1" applyAlignment="1">
      <alignment horizontal="right" vertical="top" wrapText="1"/>
    </xf>
    <xf numFmtId="0" fontId="71" fillId="28" borderId="0" xfId="80" applyFont="1" applyFill="1"/>
    <xf numFmtId="0" fontId="72" fillId="28" borderId="0" xfId="80" applyFont="1" applyFill="1"/>
    <xf numFmtId="4" fontId="14" fillId="23" borderId="1" xfId="79" applyNumberFormat="1" applyFont="1" applyBorder="1" applyAlignment="1">
      <alignment horizontal="center" vertical="top" wrapText="1"/>
    </xf>
    <xf numFmtId="174" fontId="14" fillId="0" borderId="1" xfId="76" applyNumberFormat="1" applyFill="1" applyBorder="1" applyAlignment="1">
      <alignment horizontal="right" vertical="top" wrapText="1"/>
    </xf>
    <xf numFmtId="165" fontId="14" fillId="0" borderId="1" xfId="76" applyNumberFormat="1" applyFill="1" applyBorder="1" applyAlignment="1">
      <alignment horizontal="left" vertical="top" wrapText="1"/>
    </xf>
    <xf numFmtId="165" fontId="14" fillId="0" borderId="1" xfId="76" applyNumberFormat="1" applyFill="1" applyBorder="1" applyAlignment="1">
      <alignment horizontal="center" vertical="top" wrapText="1"/>
    </xf>
    <xf numFmtId="0" fontId="14" fillId="0" borderId="1" xfId="76" applyFill="1" applyBorder="1" applyAlignment="1">
      <alignment horizontal="center" vertical="top" wrapText="1"/>
    </xf>
    <xf numFmtId="0" fontId="50" fillId="28" borderId="0" xfId="80" applyFont="1" applyFill="1" applyAlignment="1">
      <alignment vertical="top"/>
    </xf>
    <xf numFmtId="174" fontId="70" fillId="23" borderId="1" xfId="79" applyNumberFormat="1" applyFont="1" applyBorder="1" applyAlignment="1">
      <alignment horizontal="left" vertical="top" wrapText="1"/>
    </xf>
    <xf numFmtId="165" fontId="70" fillId="23" borderId="1" xfId="79" applyNumberFormat="1" applyFont="1" applyBorder="1" applyAlignment="1">
      <alignment vertical="top" wrapText="1"/>
    </xf>
    <xf numFmtId="165" fontId="70" fillId="23" borderId="1" xfId="79" applyNumberFormat="1" applyFont="1" applyBorder="1" applyAlignment="1">
      <alignment horizontal="center" vertical="top" wrapText="1"/>
    </xf>
    <xf numFmtId="174" fontId="70" fillId="23" borderId="1" xfId="79" applyNumberFormat="1" applyFont="1" applyBorder="1" applyAlignment="1">
      <alignment horizontal="center" vertical="top" wrapText="1"/>
    </xf>
    <xf numFmtId="165" fontId="14" fillId="0" borderId="1" xfId="75" applyNumberFormat="1" applyFont="1" applyBorder="1" applyAlignment="1">
      <alignment horizontal="left" vertical="top" wrapText="1"/>
    </xf>
    <xf numFmtId="165" fontId="14" fillId="0" borderId="1" xfId="75" applyNumberFormat="1" applyFont="1" applyBorder="1" applyAlignment="1">
      <alignment horizontal="center" vertical="top" wrapText="1"/>
    </xf>
    <xf numFmtId="0" fontId="14" fillId="0" borderId="0" xfId="80" applyFill="1"/>
    <xf numFmtId="0" fontId="50" fillId="0" borderId="0" xfId="80" applyFont="1" applyFill="1"/>
    <xf numFmtId="165" fontId="73" fillId="0" borderId="1" xfId="75" applyNumberFormat="1" applyFont="1" applyBorder="1" applyAlignment="1">
      <alignment horizontal="left" vertical="top" wrapText="1"/>
    </xf>
    <xf numFmtId="0" fontId="68" fillId="23" borderId="28" xfId="71" applyFont="1" applyBorder="1" applyAlignment="1">
      <alignment horizontal="center" vertical="center"/>
    </xf>
    <xf numFmtId="1" fontId="68" fillId="23" borderId="27" xfId="71" applyNumberFormat="1" applyFont="1" applyBorder="1" applyAlignment="1">
      <alignment horizontal="left" vertical="center" wrapText="1"/>
    </xf>
    <xf numFmtId="7" fontId="14" fillId="23" borderId="27" xfId="71" applyNumberFormat="1" applyBorder="1" applyAlignment="1">
      <alignment horizontal="right" vertical="center"/>
    </xf>
    <xf numFmtId="0" fontId="68" fillId="0" borderId="39" xfId="71" applyFont="1" applyFill="1" applyBorder="1" applyAlignment="1">
      <alignment vertical="top"/>
    </xf>
    <xf numFmtId="165" fontId="74" fillId="26" borderId="29" xfId="71" applyNumberFormat="1" applyFont="1" applyFill="1" applyBorder="1" applyAlignment="1">
      <alignment horizontal="left" vertical="center" wrapText="1"/>
    </xf>
    <xf numFmtId="1" fontId="14" fillId="23" borderId="27" xfId="71" applyNumberFormat="1" applyBorder="1" applyAlignment="1">
      <alignment horizontal="center" vertical="top"/>
    </xf>
    <xf numFmtId="0" fontId="14" fillId="23" borderId="27" xfId="71" applyBorder="1" applyAlignment="1">
      <alignment horizontal="center" vertical="top"/>
    </xf>
    <xf numFmtId="0" fontId="14" fillId="23" borderId="0" xfId="71" applyAlignment="1">
      <alignment vertical="center"/>
    </xf>
    <xf numFmtId="174" fontId="14" fillId="0" borderId="17" xfId="71" applyNumberFormat="1" applyFill="1" applyBorder="1" applyAlignment="1">
      <alignment horizontal="left" vertical="top" wrapText="1"/>
    </xf>
    <xf numFmtId="165" fontId="14" fillId="0" borderId="1" xfId="71" applyNumberFormat="1" applyFill="1" applyBorder="1" applyAlignment="1">
      <alignment horizontal="left" vertical="top" wrapText="1"/>
    </xf>
    <xf numFmtId="165" fontId="14" fillId="0" borderId="18" xfId="71" applyNumberFormat="1" applyFill="1" applyBorder="1" applyAlignment="1">
      <alignment horizontal="center" vertical="top" wrapText="1"/>
    </xf>
    <xf numFmtId="0" fontId="14" fillId="0" borderId="1" xfId="71" applyFill="1" applyBorder="1" applyAlignment="1">
      <alignment horizontal="center" vertical="top" wrapText="1"/>
    </xf>
    <xf numFmtId="176" fontId="70" fillId="0" borderId="1" xfId="71" applyNumberFormat="1" applyFont="1" applyFill="1" applyBorder="1" applyAlignment="1">
      <alignment vertical="top"/>
    </xf>
    <xf numFmtId="174" fontId="14" fillId="0" borderId="1" xfId="71" applyNumberFormat="1" applyFill="1" applyBorder="1" applyAlignment="1">
      <alignment horizontal="left" vertical="top" wrapText="1"/>
    </xf>
    <xf numFmtId="165" fontId="14" fillId="0" borderId="1" xfId="71" applyNumberFormat="1" applyFill="1" applyBorder="1" applyAlignment="1">
      <alignment horizontal="center" vertical="top" wrapText="1"/>
    </xf>
    <xf numFmtId="0" fontId="14" fillId="0" borderId="1" xfId="71" applyFill="1" applyBorder="1" applyAlignment="1">
      <alignment vertical="top" wrapText="1"/>
    </xf>
    <xf numFmtId="0" fontId="42" fillId="0" borderId="1" xfId="71" applyFont="1" applyFill="1" applyBorder="1" applyAlignment="1">
      <alignment vertical="top" wrapText="1"/>
    </xf>
    <xf numFmtId="0" fontId="70" fillId="0" borderId="1" xfId="71" applyFont="1" applyFill="1" applyBorder="1" applyAlignment="1">
      <alignment horizontal="center" vertical="top" wrapText="1"/>
    </xf>
    <xf numFmtId="0" fontId="68" fillId="23" borderId="39" xfId="71" applyFont="1" applyBorder="1" applyAlignment="1">
      <alignment horizontal="center" vertical="center"/>
    </xf>
    <xf numFmtId="7" fontId="14" fillId="23" borderId="38" xfId="71" applyNumberFormat="1" applyBorder="1" applyAlignment="1">
      <alignment horizontal="right" vertical="center"/>
    </xf>
    <xf numFmtId="4" fontId="14" fillId="27" borderId="17" xfId="71" applyNumberFormat="1" applyFill="1" applyBorder="1" applyAlignment="1">
      <alignment horizontal="center" vertical="top" wrapText="1"/>
    </xf>
    <xf numFmtId="1" fontId="70" fillId="0" borderId="1" xfId="71" applyNumberFormat="1" applyFont="1" applyFill="1" applyBorder="1" applyAlignment="1">
      <alignment horizontal="right" vertical="top" wrapText="1"/>
    </xf>
    <xf numFmtId="176" fontId="70" fillId="27" borderId="1" xfId="71" applyNumberFormat="1" applyFont="1" applyFill="1" applyBorder="1" applyAlignment="1" applyProtection="1">
      <alignment vertical="top"/>
      <protection locked="0"/>
    </xf>
    <xf numFmtId="0" fontId="14" fillId="23" borderId="0" xfId="71"/>
    <xf numFmtId="7" fontId="14" fillId="23" borderId="35" xfId="71" applyNumberFormat="1" applyBorder="1" applyAlignment="1">
      <alignment horizontal="right" vertical="center"/>
    </xf>
    <xf numFmtId="0" fontId="68" fillId="23" borderId="40" xfId="71" applyFont="1" applyBorder="1" applyAlignment="1">
      <alignment horizontal="center" vertical="center"/>
    </xf>
    <xf numFmtId="7" fontId="14" fillId="23" borderId="34" xfId="71" applyNumberFormat="1" applyBorder="1" applyAlignment="1">
      <alignment horizontal="right" vertical="center"/>
    </xf>
    <xf numFmtId="7" fontId="14" fillId="23" borderId="41" xfId="71" applyNumberFormat="1" applyBorder="1" applyAlignment="1">
      <alignment horizontal="right" vertical="center"/>
    </xf>
    <xf numFmtId="0" fontId="14" fillId="23" borderId="27" xfId="79" applyBorder="1" applyAlignment="1">
      <alignment horizontal="right"/>
    </xf>
    <xf numFmtId="0" fontId="14" fillId="23" borderId="42" xfId="79" applyBorder="1" applyAlignment="1">
      <alignment vertical="top"/>
    </xf>
    <xf numFmtId="0" fontId="41" fillId="23" borderId="43" xfId="79" applyFont="1" applyBorder="1" applyAlignment="1">
      <alignment horizontal="centerContinuous"/>
    </xf>
    <xf numFmtId="0" fontId="14" fillId="23" borderId="43" xfId="79" applyBorder="1" applyAlignment="1">
      <alignment horizontal="centerContinuous"/>
    </xf>
    <xf numFmtId="0" fontId="14" fillId="23" borderId="44" xfId="79" applyBorder="1" applyAlignment="1">
      <alignment horizontal="right"/>
    </xf>
    <xf numFmtId="0" fontId="14" fillId="23" borderId="27" xfId="79" applyBorder="1" applyAlignment="1">
      <alignment horizontal="right" vertical="center"/>
    </xf>
    <xf numFmtId="0" fontId="14" fillId="23" borderId="0" xfId="79" applyAlignment="1">
      <alignment horizontal="right" vertical="center"/>
    </xf>
    <xf numFmtId="0" fontId="14" fillId="23" borderId="47" xfId="79" applyBorder="1" applyAlignment="1">
      <alignment horizontal="right" vertical="center"/>
    </xf>
    <xf numFmtId="174" fontId="68" fillId="23" borderId="34" xfId="79" applyNumberFormat="1" applyFont="1" applyBorder="1" applyAlignment="1">
      <alignment horizontal="center" vertical="center"/>
    </xf>
    <xf numFmtId="0" fontId="68" fillId="23" borderId="51" xfId="79" applyFont="1" applyBorder="1" applyAlignment="1">
      <alignment horizontal="center"/>
    </xf>
    <xf numFmtId="1" fontId="74" fillId="23" borderId="52" xfId="79" applyNumberFormat="1" applyFont="1" applyBorder="1" applyAlignment="1">
      <alignment horizontal="left"/>
    </xf>
    <xf numFmtId="1" fontId="14" fillId="23" borderId="52" xfId="79" applyNumberFormat="1" applyBorder="1" applyAlignment="1">
      <alignment horizontal="center"/>
    </xf>
    <xf numFmtId="1" fontId="14" fillId="23" borderId="52" xfId="79" applyNumberFormat="1" applyBorder="1"/>
    <xf numFmtId="7" fontId="15" fillId="23" borderId="53" xfId="79" applyNumberFormat="1" applyFont="1" applyBorder="1" applyAlignment="1">
      <alignment horizontal="right"/>
    </xf>
    <xf numFmtId="7" fontId="14" fillId="23" borderId="53" xfId="79" applyNumberFormat="1" applyBorder="1" applyAlignment="1">
      <alignment horizontal="right"/>
    </xf>
    <xf numFmtId="7" fontId="14" fillId="23" borderId="24" xfId="79" applyNumberFormat="1" applyBorder="1" applyAlignment="1">
      <alignment horizontal="right" vertical="center"/>
    </xf>
    <xf numFmtId="7" fontId="14" fillId="23" borderId="55" xfId="79" applyNumberFormat="1" applyBorder="1" applyAlignment="1">
      <alignment horizontal="right"/>
    </xf>
    <xf numFmtId="0" fontId="68" fillId="23" borderId="30" xfId="79" applyFont="1" applyBorder="1" applyAlignment="1">
      <alignment horizontal="center"/>
    </xf>
    <xf numFmtId="7" fontId="15" fillId="23" borderId="33" xfId="79" applyNumberFormat="1" applyFont="1" applyBorder="1" applyAlignment="1">
      <alignment horizontal="right"/>
    </xf>
    <xf numFmtId="0" fontId="68" fillId="23" borderId="55" xfId="79" applyFont="1" applyBorder="1" applyAlignment="1">
      <alignment horizontal="center" vertical="center"/>
    </xf>
    <xf numFmtId="7" fontId="15" fillId="23" borderId="56" xfId="79" applyNumberFormat="1" applyFont="1" applyBorder="1" applyAlignment="1">
      <alignment horizontal="right"/>
    </xf>
    <xf numFmtId="7" fontId="14" fillId="23" borderId="56" xfId="79" applyNumberFormat="1" applyBorder="1" applyAlignment="1">
      <alignment horizontal="right"/>
    </xf>
    <xf numFmtId="7" fontId="14" fillId="23" borderId="61" xfId="79" applyNumberFormat="1" applyBorder="1" applyAlignment="1">
      <alignment horizontal="right"/>
    </xf>
    <xf numFmtId="0" fontId="14" fillId="23" borderId="62" xfId="79" applyBorder="1" applyAlignment="1">
      <alignment vertical="top"/>
    </xf>
    <xf numFmtId="0" fontId="14" fillId="23" borderId="13" xfId="79" applyBorder="1"/>
    <xf numFmtId="0" fontId="14" fillId="23" borderId="13" xfId="79" applyBorder="1" applyAlignment="1">
      <alignment horizontal="center"/>
    </xf>
    <xf numFmtId="7" fontId="14" fillId="23" borderId="13" xfId="79" applyNumberFormat="1" applyBorder="1" applyAlignment="1">
      <alignment horizontal="right"/>
    </xf>
    <xf numFmtId="0" fontId="14" fillId="23" borderId="19" xfId="79" applyBorder="1" applyAlignment="1">
      <alignment horizontal="right"/>
    </xf>
    <xf numFmtId="0" fontId="14" fillId="23" borderId="0" xfId="79" applyAlignment="1">
      <alignment horizontal="right"/>
    </xf>
    <xf numFmtId="7" fontId="14" fillId="29" borderId="34" xfId="79" applyNumberFormat="1" applyFill="1" applyBorder="1" applyAlignment="1">
      <alignment horizontal="right"/>
    </xf>
    <xf numFmtId="176" fontId="14" fillId="30" borderId="1" xfId="79" applyNumberFormat="1" applyFont="1" applyFill="1" applyBorder="1" applyAlignment="1" applyProtection="1">
      <alignment vertical="top"/>
      <protection locked="0"/>
    </xf>
    <xf numFmtId="176" fontId="70" fillId="30" borderId="1" xfId="80" applyNumberFormat="1" applyFont="1" applyFill="1" applyBorder="1" applyAlignment="1" applyProtection="1">
      <alignment vertical="top"/>
      <protection locked="0"/>
    </xf>
    <xf numFmtId="176" fontId="14" fillId="30" borderId="1" xfId="53" applyNumberFormat="1" applyFont="1" applyFill="1" applyBorder="1" applyAlignment="1" applyProtection="1">
      <alignment vertical="top"/>
      <protection locked="0"/>
    </xf>
    <xf numFmtId="176" fontId="14" fillId="30" borderId="0" xfId="79" applyNumberFormat="1" applyFont="1" applyFill="1" applyAlignment="1" applyProtection="1">
      <alignment vertical="top"/>
      <protection locked="0"/>
    </xf>
    <xf numFmtId="175" fontId="53" fillId="0" borderId="1" xfId="79" applyNumberFormat="1" applyFont="1" applyFill="1" applyBorder="1" applyAlignment="1">
      <alignment horizontal="center" vertical="top"/>
    </xf>
    <xf numFmtId="174" fontId="14" fillId="31" borderId="1" xfId="71" applyNumberFormat="1" applyFill="1" applyBorder="1" applyAlignment="1">
      <alignment horizontal="left" vertical="top" wrapText="1"/>
    </xf>
    <xf numFmtId="0" fontId="47" fillId="25" borderId="0" xfId="53" applyFont="1" applyFill="1"/>
    <xf numFmtId="0" fontId="17" fillId="25" borderId="0" xfId="53" applyFont="1" applyFill="1" applyAlignment="1">
      <alignment horizontal="center"/>
    </xf>
    <xf numFmtId="0" fontId="17" fillId="25" borderId="0" xfId="53" applyFont="1" applyFill="1"/>
    <xf numFmtId="4" fontId="14" fillId="0" borderId="1" xfId="79" applyNumberFormat="1" applyFill="1" applyBorder="1" applyAlignment="1">
      <alignment horizontal="center" vertical="top" wrapText="1"/>
    </xf>
    <xf numFmtId="174" fontId="14" fillId="0" borderId="1" xfId="79" applyNumberFormat="1" applyFill="1" applyBorder="1" applyAlignment="1">
      <alignment horizontal="left" vertical="top" wrapText="1"/>
    </xf>
    <xf numFmtId="165" fontId="14" fillId="0" borderId="1" xfId="79" applyNumberFormat="1" applyFill="1" applyBorder="1" applyAlignment="1">
      <alignment horizontal="left" vertical="top" wrapText="1"/>
    </xf>
    <xf numFmtId="165" fontId="14" fillId="0" borderId="1" xfId="79" applyNumberFormat="1" applyFill="1" applyBorder="1" applyAlignment="1">
      <alignment horizontal="center" vertical="top" wrapText="1"/>
    </xf>
    <xf numFmtId="0" fontId="14" fillId="0" borderId="1" xfId="79" applyFill="1" applyBorder="1" applyAlignment="1">
      <alignment horizontal="center" vertical="top" wrapText="1"/>
    </xf>
    <xf numFmtId="1" fontId="14" fillId="0" borderId="1" xfId="79" applyNumberFormat="1" applyFill="1" applyBorder="1" applyAlignment="1">
      <alignment horizontal="right" vertical="top"/>
    </xf>
    <xf numFmtId="176" fontId="14" fillId="0" borderId="1" xfId="79" applyNumberFormat="1" applyFill="1" applyBorder="1" applyAlignment="1" applyProtection="1">
      <alignment vertical="top"/>
      <protection locked="0"/>
    </xf>
    <xf numFmtId="176" fontId="14" fillId="0" borderId="1" xfId="79" applyNumberFormat="1" applyFill="1" applyBorder="1" applyAlignment="1">
      <alignment vertical="top"/>
    </xf>
    <xf numFmtId="175" fontId="14" fillId="0" borderId="1" xfId="79" applyNumberFormat="1" applyFill="1" applyBorder="1" applyAlignment="1">
      <alignment horizontal="center" vertical="top"/>
    </xf>
    <xf numFmtId="174" fontId="14" fillId="0" borderId="1" xfId="79" applyNumberFormat="1" applyFill="1" applyBorder="1" applyAlignment="1">
      <alignment horizontal="center" vertical="top" wrapText="1"/>
    </xf>
    <xf numFmtId="4" fontId="14" fillId="0" borderId="1" xfId="79" applyNumberFormat="1" applyFill="1" applyBorder="1" applyAlignment="1">
      <alignment horizontal="center" vertical="top"/>
    </xf>
    <xf numFmtId="4" fontId="14" fillId="27" borderId="1" xfId="79" applyNumberFormat="1" applyFill="1" applyBorder="1" applyAlignment="1">
      <alignment horizontal="center" vertical="top"/>
    </xf>
    <xf numFmtId="174" fontId="14" fillId="0" borderId="1" xfId="79" applyNumberFormat="1" applyFill="1" applyBorder="1" applyAlignment="1">
      <alignment horizontal="right" vertical="top" wrapText="1"/>
    </xf>
    <xf numFmtId="1" fontId="14" fillId="0" borderId="1" xfId="79" applyNumberFormat="1" applyFill="1" applyBorder="1" applyAlignment="1">
      <alignment horizontal="right" vertical="top" wrapText="1"/>
    </xf>
    <xf numFmtId="4" fontId="14" fillId="27" borderId="1" xfId="79" applyNumberFormat="1" applyFill="1" applyBorder="1" applyAlignment="1">
      <alignment horizontal="center" vertical="top" wrapText="1"/>
    </xf>
    <xf numFmtId="165" fontId="14" fillId="0" borderId="1" xfId="79" applyNumberFormat="1" applyFill="1" applyBorder="1" applyAlignment="1">
      <alignment vertical="top" wrapText="1"/>
    </xf>
    <xf numFmtId="176" fontId="14" fillId="0" borderId="1" xfId="53" applyNumberFormat="1" applyFont="1" applyBorder="1" applyAlignment="1" applyProtection="1">
      <alignment vertical="top"/>
      <protection locked="0"/>
    </xf>
    <xf numFmtId="4" fontId="14" fillId="28" borderId="1" xfId="79" applyNumberFormat="1" applyFill="1" applyBorder="1" applyAlignment="1">
      <alignment horizontal="center" vertical="top" wrapText="1"/>
    </xf>
    <xf numFmtId="174" fontId="14" fillId="27" borderId="1" xfId="79" applyNumberFormat="1" applyFill="1" applyBorder="1" applyAlignment="1">
      <alignment horizontal="left" vertical="top" wrapText="1"/>
    </xf>
    <xf numFmtId="165" fontId="14" fillId="27" borderId="1" xfId="79" applyNumberFormat="1" applyFill="1" applyBorder="1" applyAlignment="1">
      <alignment vertical="top" wrapText="1"/>
    </xf>
    <xf numFmtId="165" fontId="14" fillId="27" borderId="18" xfId="79" applyNumberFormat="1" applyFill="1" applyBorder="1" applyAlignment="1">
      <alignment horizontal="center" vertical="top" wrapText="1"/>
    </xf>
    <xf numFmtId="174" fontId="14" fillId="27" borderId="1" xfId="79" applyNumberFormat="1" applyFill="1" applyBorder="1" applyAlignment="1">
      <alignment horizontal="center" vertical="top" wrapText="1"/>
    </xf>
    <xf numFmtId="165" fontId="14" fillId="0" borderId="18" xfId="79" applyNumberFormat="1" applyFill="1" applyBorder="1" applyAlignment="1">
      <alignment horizontal="left" vertical="top" wrapText="1"/>
    </xf>
    <xf numFmtId="176" fontId="14" fillId="27" borderId="1" xfId="79" applyNumberFormat="1" applyFill="1" applyBorder="1" applyAlignment="1" applyProtection="1">
      <alignment vertical="top"/>
      <protection locked="0"/>
    </xf>
    <xf numFmtId="177" fontId="14" fillId="0" borderId="1" xfId="79" applyNumberFormat="1" applyFill="1" applyBorder="1" applyAlignment="1">
      <alignment horizontal="right" vertical="top" wrapText="1"/>
    </xf>
    <xf numFmtId="176" fontId="14" fillId="0" borderId="0" xfId="79" applyNumberFormat="1" applyFill="1" applyAlignment="1" applyProtection="1">
      <alignment vertical="top"/>
      <protection locked="0"/>
    </xf>
    <xf numFmtId="174" fontId="14" fillId="27" borderId="1" xfId="79" applyNumberFormat="1" applyFill="1" applyBorder="1" applyAlignment="1">
      <alignment horizontal="right" vertical="top" wrapText="1"/>
    </xf>
    <xf numFmtId="165" fontId="14" fillId="27" borderId="1" xfId="79" applyNumberFormat="1" applyFill="1" applyBorder="1" applyAlignment="1">
      <alignment horizontal="left" vertical="top" wrapText="1"/>
    </xf>
    <xf numFmtId="165" fontId="14" fillId="27" borderId="1" xfId="79" applyNumberFormat="1" applyFill="1" applyBorder="1" applyAlignment="1">
      <alignment horizontal="center" vertical="top" wrapText="1"/>
    </xf>
    <xf numFmtId="0" fontId="14" fillId="27" borderId="1" xfId="79" applyFill="1" applyBorder="1" applyAlignment="1">
      <alignment horizontal="center" vertical="top" wrapText="1"/>
    </xf>
    <xf numFmtId="0" fontId="14" fillId="0" borderId="1" xfId="79" applyFill="1" applyBorder="1" applyAlignment="1">
      <alignment horizontal="center" vertical="center"/>
    </xf>
    <xf numFmtId="4" fontId="14" fillId="0" borderId="0" xfId="79" applyNumberFormat="1" applyFill="1" applyAlignment="1">
      <alignment horizontal="center" vertical="top"/>
    </xf>
    <xf numFmtId="174" fontId="14" fillId="0" borderId="18" xfId="79" applyNumberFormat="1" applyFill="1" applyBorder="1" applyAlignment="1">
      <alignment horizontal="center" vertical="top" wrapText="1"/>
    </xf>
    <xf numFmtId="165" fontId="14" fillId="0" borderId="18" xfId="79" applyNumberFormat="1" applyFill="1" applyBorder="1" applyAlignment="1">
      <alignment horizontal="center" vertical="top" wrapText="1"/>
    </xf>
    <xf numFmtId="165" fontId="14" fillId="0" borderId="18" xfId="79" applyNumberFormat="1" applyFill="1" applyBorder="1" applyAlignment="1">
      <alignment horizontal="centerContinuous" wrapText="1"/>
    </xf>
    <xf numFmtId="165" fontId="14" fillId="0" borderId="1" xfId="79" applyNumberFormat="1" applyFill="1" applyBorder="1" applyAlignment="1">
      <alignment horizontal="centerContinuous" wrapText="1"/>
    </xf>
    <xf numFmtId="176" fontId="70" fillId="0" borderId="1" xfId="80" applyNumberFormat="1" applyFont="1" applyFill="1" applyBorder="1" applyAlignment="1" applyProtection="1">
      <alignment vertical="top"/>
      <protection locked="0"/>
    </xf>
    <xf numFmtId="4" fontId="14" fillId="23" borderId="1" xfId="79" applyNumberFormat="1" applyBorder="1" applyAlignment="1">
      <alignment horizontal="center" vertical="top" wrapText="1"/>
    </xf>
    <xf numFmtId="176" fontId="70" fillId="23" borderId="1" xfId="80" applyNumberFormat="1" applyFont="1" applyBorder="1" applyAlignment="1" applyProtection="1">
      <alignment vertical="top"/>
      <protection locked="0"/>
    </xf>
    <xf numFmtId="0" fontId="15" fillId="29" borderId="0" xfId="54" applyNumberFormat="1" applyFont="1" applyFill="1" applyAlignment="1">
      <alignment horizontal="left" vertical="top" wrapText="1"/>
    </xf>
    <xf numFmtId="0" fontId="15" fillId="31" borderId="0" xfId="54" applyNumberFormat="1" applyFont="1" applyFill="1" applyAlignment="1">
      <alignment horizontal="left" vertical="top" wrapText="1"/>
    </xf>
    <xf numFmtId="0" fontId="14" fillId="23" borderId="57" xfId="79" applyBorder="1"/>
    <xf numFmtId="0" fontId="14" fillId="23" borderId="58" xfId="79" applyBorder="1"/>
    <xf numFmtId="7" fontId="14" fillId="23" borderId="59" xfId="79" applyNumberFormat="1" applyBorder="1" applyAlignment="1">
      <alignment horizontal="center"/>
    </xf>
    <xf numFmtId="0" fontId="14" fillId="23" borderId="60" xfId="79" applyBorder="1"/>
    <xf numFmtId="1" fontId="74" fillId="23" borderId="48" xfId="79" applyNumberFormat="1" applyFont="1" applyBorder="1" applyAlignment="1">
      <alignment horizontal="left" vertical="center" wrapText="1"/>
    </xf>
    <xf numFmtId="1" fontId="74" fillId="23" borderId="49" xfId="79" applyNumberFormat="1" applyFont="1" applyBorder="1" applyAlignment="1">
      <alignment horizontal="left" vertical="center" wrapText="1"/>
    </xf>
    <xf numFmtId="1" fontId="74" fillId="23" borderId="50" xfId="79" applyNumberFormat="1" applyFont="1" applyBorder="1" applyAlignment="1">
      <alignment horizontal="left" vertical="center" wrapText="1"/>
    </xf>
    <xf numFmtId="0" fontId="14" fillId="23" borderId="49" xfId="79" applyBorder="1" applyAlignment="1">
      <alignment vertical="center" wrapText="1"/>
    </xf>
    <xf numFmtId="0" fontId="14" fillId="23" borderId="50" xfId="79" applyBorder="1" applyAlignment="1">
      <alignment vertical="center" wrapText="1"/>
    </xf>
    <xf numFmtId="0" fontId="41" fillId="23" borderId="54" xfId="79" applyFont="1" applyBorder="1" applyAlignment="1">
      <alignment vertical="center" wrapText="1"/>
    </xf>
    <xf numFmtId="0" fontId="14" fillId="23" borderId="21" xfId="79" applyBorder="1" applyAlignment="1">
      <alignment vertical="center" wrapText="1"/>
    </xf>
    <xf numFmtId="0" fontId="14" fillId="23" borderId="22" xfId="79" applyBorder="1" applyAlignment="1">
      <alignment vertical="center" wrapText="1"/>
    </xf>
    <xf numFmtId="1" fontId="69" fillId="23" borderId="35" xfId="79" applyNumberFormat="1" applyFont="1" applyBorder="1" applyAlignment="1">
      <alignment horizontal="left" vertical="center" wrapText="1"/>
    </xf>
    <xf numFmtId="0" fontId="14" fillId="23" borderId="36" xfId="79" applyBorder="1" applyAlignment="1">
      <alignment vertical="center" wrapText="1"/>
    </xf>
    <xf numFmtId="0" fontId="14" fillId="23" borderId="37" xfId="79" applyBorder="1" applyAlignment="1">
      <alignment vertical="center" wrapText="1"/>
    </xf>
    <xf numFmtId="1" fontId="69" fillId="23" borderId="27" xfId="71" applyNumberFormat="1" applyFont="1" applyBorder="1" applyAlignment="1">
      <alignment horizontal="left" vertical="center" wrapText="1"/>
    </xf>
    <xf numFmtId="0" fontId="14" fillId="23" borderId="0" xfId="71" applyAlignment="1">
      <alignment vertical="center" wrapText="1"/>
    </xf>
    <xf numFmtId="0" fontId="14" fillId="23" borderId="28" xfId="71" applyBorder="1" applyAlignment="1">
      <alignment vertical="center" wrapText="1"/>
    </xf>
    <xf numFmtId="1" fontId="69" fillId="23" borderId="35" xfId="71" applyNumberFormat="1" applyFont="1" applyBorder="1" applyAlignment="1">
      <alignment horizontal="left" vertical="center" wrapText="1"/>
    </xf>
    <xf numFmtId="0" fontId="14" fillId="23" borderId="36" xfId="71" applyBorder="1" applyAlignment="1">
      <alignment vertical="center" wrapText="1"/>
    </xf>
    <xf numFmtId="0" fontId="14" fillId="23" borderId="37" xfId="71" applyBorder="1" applyAlignment="1">
      <alignment vertical="center" wrapText="1"/>
    </xf>
    <xf numFmtId="0" fontId="41" fillId="23" borderId="45" xfId="79" applyFont="1" applyBorder="1" applyAlignment="1">
      <alignment vertical="center"/>
    </xf>
    <xf numFmtId="0" fontId="14" fillId="23" borderId="46" xfId="79" applyBorder="1" applyAlignment="1">
      <alignment vertical="center"/>
    </xf>
    <xf numFmtId="1" fontId="74" fillId="23" borderId="35" xfId="79" applyNumberFormat="1" applyFont="1" applyBorder="1" applyAlignment="1">
      <alignment horizontal="left" vertical="center" wrapText="1"/>
    </xf>
    <xf numFmtId="0" fontId="41" fillId="23" borderId="30" xfId="79" applyFont="1" applyBorder="1" applyAlignment="1">
      <alignment vertical="top" wrapText="1"/>
    </xf>
    <xf numFmtId="0" fontId="14" fillId="23" borderId="31" xfId="79" applyBorder="1" applyAlignment="1">
      <alignment wrapText="1"/>
    </xf>
    <xf numFmtId="0" fontId="14" fillId="23" borderId="32" xfId="79" applyBorder="1" applyAlignment="1">
      <alignment wrapText="1"/>
    </xf>
    <xf numFmtId="1" fontId="69" fillId="23" borderId="30" xfId="79" applyNumberFormat="1" applyFont="1" applyBorder="1" applyAlignment="1">
      <alignment horizontal="left" vertical="center" wrapText="1"/>
    </xf>
    <xf numFmtId="0" fontId="14" fillId="23" borderId="31" xfId="79" applyBorder="1" applyAlignment="1">
      <alignment vertical="center" wrapText="1"/>
    </xf>
    <xf numFmtId="0" fontId="14" fillId="23" borderId="32" xfId="79" applyBorder="1" applyAlignment="1">
      <alignment vertical="center" wrapText="1"/>
    </xf>
    <xf numFmtId="1" fontId="69" fillId="23" borderId="27" xfId="79" applyNumberFormat="1" applyFont="1" applyBorder="1" applyAlignment="1">
      <alignment horizontal="left" vertical="center" wrapText="1"/>
    </xf>
    <xf numFmtId="0" fontId="14" fillId="23" borderId="0" xfId="79" applyAlignment="1">
      <alignment vertical="center" wrapText="1"/>
    </xf>
    <xf numFmtId="0" fontId="14" fillId="23" borderId="28" xfId="79" applyBorder="1" applyAlignment="1">
      <alignment vertical="center" wrapText="1"/>
    </xf>
    <xf numFmtId="0" fontId="41" fillId="23" borderId="30" xfId="79" applyFont="1" applyBorder="1" applyAlignment="1">
      <alignment vertical="top"/>
    </xf>
    <xf numFmtId="0" fontId="14" fillId="23" borderId="31" xfId="79" applyBorder="1"/>
    <xf numFmtId="0" fontId="14" fillId="23" borderId="32" xfId="79" applyBorder="1"/>
  </cellXfs>
  <cellStyles count="8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ntinued" xfId="43" xr:uid="{00000000-0005-0000-0000-00002A000000}"/>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5" xr:uid="{5D6CB844-E1BB-4C5F-A251-B5CE45C6661D}"/>
    <cellStyle name="Normal 3" xfId="71" xr:uid="{00000000-0005-0000-0000-000036000000}"/>
    <cellStyle name="Normal 3 2" xfId="72" xr:uid="{00000000-0005-0000-0000-000037000000}"/>
    <cellStyle name="Normal 3 3" xfId="76" xr:uid="{F7D610A6-F1B0-43CA-882E-01E7C7BBFB3F}"/>
    <cellStyle name="Normal 4" xfId="73" xr:uid="{239962EF-43CF-4B36-9850-DA4DA2FEFADD}"/>
    <cellStyle name="Normal 5" xfId="77" xr:uid="{4127A6B3-BF58-47DE-9414-5BEF173491C3}"/>
    <cellStyle name="Normal 5 2" xfId="78" xr:uid="{8BB8583B-83D7-4848-AE3C-BE6E5CEF99F8}"/>
    <cellStyle name="Normal 6" xfId="74" xr:uid="{C3E37452-A8E4-4781-8BCA-F77D2758683C}"/>
    <cellStyle name="Normal 6 2" xfId="80" xr:uid="{A490E1B7-3A81-4C06-A2FB-0A83C4DA29DD}"/>
    <cellStyle name="Normal 7" xfId="79" xr:uid="{4FC67E1F-660E-41C1-98EA-7D2CA0B7BF3A}"/>
    <cellStyle name="Normal_E-Prices Instructions-Checking Tools" xfId="54" xr:uid="{00000000-0005-0000-0000-000038000000}"/>
    <cellStyle name="Normal_Surface Works Pay Items" xfId="55" xr:uid="{00000000-0005-0000-0000-000039000000}"/>
    <cellStyle name="Note" xfId="56" builtinId="10" customBuiltin="1"/>
    <cellStyle name="Null" xfId="57" xr:uid="{00000000-0005-0000-0000-00003B000000}"/>
    <cellStyle name="Output" xfId="58" builtinId="21" customBuiltin="1"/>
    <cellStyle name="Regular" xfId="59" xr:uid="{00000000-0005-0000-0000-00003D000000}"/>
    <cellStyle name="Title" xfId="60" builtinId="15" customBuiltin="1"/>
    <cellStyle name="TitleA" xfId="61" xr:uid="{00000000-0005-0000-0000-00003F000000}"/>
    <cellStyle name="TitleC" xfId="62" xr:uid="{00000000-0005-0000-0000-000040000000}"/>
    <cellStyle name="TitleE8" xfId="63" xr:uid="{00000000-0005-0000-0000-000041000000}"/>
    <cellStyle name="TitleE8x" xfId="64" xr:uid="{00000000-0005-0000-0000-000042000000}"/>
    <cellStyle name="TitleF" xfId="65" xr:uid="{00000000-0005-0000-0000-000043000000}"/>
    <cellStyle name="TitleT" xfId="66" xr:uid="{00000000-0005-0000-0000-000044000000}"/>
    <cellStyle name="TitleYC89" xfId="67" xr:uid="{00000000-0005-0000-0000-000045000000}"/>
    <cellStyle name="TitleZ" xfId="68" xr:uid="{00000000-0005-0000-0000-000046000000}"/>
    <cellStyle name="Total" xfId="69" builtinId="25" customBuiltin="1"/>
    <cellStyle name="Warning Text" xfId="70" builtinId="11" customBuiltin="1"/>
  </cellStyles>
  <dxfs count="324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CS\Projects\TRN\60689458_23-R-04_2023_LocalSt\400_Technical\439_Tender_Documents\221-2023_Form%20B-Engineers%20Estim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showGridLines="0" defaultGridColor="0" topLeftCell="A19" colorId="8" zoomScale="75" zoomScaleNormal="75" zoomScaleSheetLayoutView="75" workbookViewId="0">
      <selection activeCell="C33" sqref="C33"/>
    </sheetView>
  </sheetViews>
  <sheetFormatPr defaultColWidth="11.42578125" defaultRowHeight="15.75" x14ac:dyDescent="0.25"/>
  <cols>
    <col min="1" max="1" width="124.28515625" style="6" customWidth="1"/>
    <col min="2" max="2" width="23.42578125" style="20" customWidth="1"/>
    <col min="3" max="16384" width="11.42578125" style="2"/>
  </cols>
  <sheetData>
    <row r="1" spans="1:3" ht="20.25" x14ac:dyDescent="0.3">
      <c r="A1" s="1" t="s">
        <v>622</v>
      </c>
      <c r="B1" s="21" t="s">
        <v>888</v>
      </c>
    </row>
    <row r="2" spans="1:3" ht="20.25" x14ac:dyDescent="0.25">
      <c r="A2" s="1"/>
    </row>
    <row r="3" spans="1:3" ht="38.450000000000003" customHeight="1" x14ac:dyDescent="0.2">
      <c r="A3" s="3" t="s">
        <v>699</v>
      </c>
      <c r="B3" s="22"/>
    </row>
    <row r="4" spans="1:3" ht="18" x14ac:dyDescent="0.2">
      <c r="A4" s="4" t="s">
        <v>623</v>
      </c>
      <c r="B4" s="22" t="s">
        <v>1952</v>
      </c>
    </row>
    <row r="5" spans="1:3" ht="32.450000000000003" customHeight="1" x14ac:dyDescent="0.2">
      <c r="A5" s="7" t="s">
        <v>1264</v>
      </c>
      <c r="B5" s="22"/>
    </row>
    <row r="6" spans="1:3" ht="30.75" customHeight="1" x14ac:dyDescent="0.2">
      <c r="A6" s="7" t="s">
        <v>29</v>
      </c>
      <c r="B6" s="22"/>
    </row>
    <row r="7" spans="1:3" ht="24.6" customHeight="1" x14ac:dyDescent="0.2">
      <c r="A7" s="4" t="s">
        <v>624</v>
      </c>
      <c r="B7" s="408" t="s">
        <v>1953</v>
      </c>
      <c r="C7" s="408"/>
    </row>
    <row r="8" spans="1:3" ht="45.75" customHeight="1" x14ac:dyDescent="0.2">
      <c r="A8" s="7" t="s">
        <v>913</v>
      </c>
      <c r="B8" s="22"/>
    </row>
    <row r="9" spans="1:3" ht="58.9" customHeight="1" x14ac:dyDescent="0.2">
      <c r="A9" s="7" t="s">
        <v>914</v>
      </c>
      <c r="B9" s="23"/>
    </row>
    <row r="10" spans="1:3" ht="21.6" customHeight="1" x14ac:dyDescent="0.2">
      <c r="A10" s="4" t="s">
        <v>625</v>
      </c>
      <c r="B10" s="22" t="s">
        <v>1952</v>
      </c>
    </row>
    <row r="11" spans="1:3" ht="40.9" customHeight="1" x14ac:dyDescent="0.2">
      <c r="A11" s="7" t="s">
        <v>1224</v>
      </c>
      <c r="B11" s="22"/>
    </row>
    <row r="12" spans="1:3" ht="75.599999999999994" customHeight="1" x14ac:dyDescent="0.2">
      <c r="A12" s="7" t="s">
        <v>1225</v>
      </c>
      <c r="B12" s="22"/>
    </row>
    <row r="13" spans="1:3" ht="113.45" customHeight="1" x14ac:dyDescent="0.2">
      <c r="A13" s="7" t="s">
        <v>1240</v>
      </c>
      <c r="B13" s="22"/>
    </row>
    <row r="14" spans="1:3" ht="21" customHeight="1" x14ac:dyDescent="0.2">
      <c r="A14" s="4" t="s">
        <v>19</v>
      </c>
      <c r="B14" s="22" t="s">
        <v>1952</v>
      </c>
    </row>
    <row r="15" spans="1:3" s="15" customFormat="1" ht="63.6" customHeight="1" x14ac:dyDescent="0.25">
      <c r="A15" s="7" t="s">
        <v>957</v>
      </c>
      <c r="B15" s="22"/>
    </row>
    <row r="16" spans="1:3" ht="21" customHeight="1" x14ac:dyDescent="0.2">
      <c r="A16" s="4" t="s">
        <v>626</v>
      </c>
      <c r="B16" s="22" t="s">
        <v>1952</v>
      </c>
    </row>
    <row r="17" spans="1:4" ht="30.6" customHeight="1" x14ac:dyDescent="0.2">
      <c r="A17" s="5" t="s">
        <v>891</v>
      </c>
      <c r="B17" s="22"/>
    </row>
    <row r="18" spans="1:4" ht="43.9" customHeight="1" x14ac:dyDescent="0.2">
      <c r="A18" s="7" t="s">
        <v>1226</v>
      </c>
      <c r="B18" s="22"/>
    </row>
    <row r="19" spans="1:4" ht="47.45" customHeight="1" x14ac:dyDescent="0.2">
      <c r="A19" s="14" t="s">
        <v>892</v>
      </c>
      <c r="B19" s="22"/>
    </row>
    <row r="20" spans="1:4" ht="51.6" customHeight="1" x14ac:dyDescent="0.2">
      <c r="A20" s="7" t="s">
        <v>893</v>
      </c>
      <c r="B20" s="22"/>
    </row>
    <row r="21" spans="1:4" ht="33" customHeight="1" x14ac:dyDescent="0.2">
      <c r="A21" s="4" t="s">
        <v>628</v>
      </c>
      <c r="B21" s="409" t="s">
        <v>1954</v>
      </c>
      <c r="C21" s="409"/>
      <c r="D21" s="409"/>
    </row>
    <row r="22" spans="1:4" ht="69" customHeight="1" x14ac:dyDescent="0.2">
      <c r="A22" s="7" t="s">
        <v>1227</v>
      </c>
      <c r="B22" s="146"/>
      <c r="C22" s="146"/>
      <c r="D22" s="146"/>
    </row>
    <row r="23" spans="1:4" ht="21" customHeight="1" x14ac:dyDescent="0.2">
      <c r="A23" s="5" t="s">
        <v>894</v>
      </c>
      <c r="B23" s="22"/>
    </row>
    <row r="24" spans="1:4" ht="17.45" customHeight="1" x14ac:dyDescent="0.2">
      <c r="A24" s="5" t="s">
        <v>30</v>
      </c>
      <c r="B24" s="22"/>
    </row>
    <row r="25" spans="1:4" ht="30" x14ac:dyDescent="0.2">
      <c r="A25" s="7" t="s">
        <v>916</v>
      </c>
      <c r="B25" s="23"/>
    </row>
    <row r="26" spans="1:4" ht="47.45" customHeight="1" x14ac:dyDescent="0.2">
      <c r="A26" s="7" t="s">
        <v>917</v>
      </c>
      <c r="B26" s="23"/>
    </row>
    <row r="27" spans="1:4" ht="63.6" customHeight="1" x14ac:dyDescent="0.2">
      <c r="A27" s="29" t="s">
        <v>1245</v>
      </c>
      <c r="B27" s="23"/>
    </row>
    <row r="28" spans="1:4" ht="47.45" customHeight="1" x14ac:dyDescent="0.2">
      <c r="A28" s="29" t="s">
        <v>1244</v>
      </c>
      <c r="B28" s="23"/>
    </row>
    <row r="29" spans="1:4" ht="30" customHeight="1" x14ac:dyDescent="0.2">
      <c r="A29" s="4" t="s">
        <v>627</v>
      </c>
      <c r="B29" s="23" t="s">
        <v>1952</v>
      </c>
    </row>
    <row r="30" spans="1:4" ht="30" customHeight="1" x14ac:dyDescent="0.2">
      <c r="A30" s="7" t="s">
        <v>14</v>
      </c>
      <c r="B30" s="23"/>
    </row>
    <row r="31" spans="1:4" ht="29.45" customHeight="1" x14ac:dyDescent="0.2">
      <c r="A31" s="4" t="s">
        <v>629</v>
      </c>
      <c r="B31" s="409" t="s">
        <v>1955</v>
      </c>
      <c r="C31" s="409"/>
      <c r="D31" s="409"/>
    </row>
    <row r="32" spans="1:4" ht="38.450000000000003" customHeight="1" x14ac:dyDescent="0.2">
      <c r="A32" s="5" t="s">
        <v>874</v>
      </c>
      <c r="B32" s="22"/>
    </row>
    <row r="33" spans="1:2" ht="45" x14ac:dyDescent="0.2">
      <c r="A33" s="7" t="s">
        <v>4</v>
      </c>
      <c r="B33" s="22"/>
    </row>
    <row r="35" spans="1:2" x14ac:dyDescent="0.25">
      <c r="A35" s="24" t="s">
        <v>915</v>
      </c>
    </row>
  </sheetData>
  <mergeCells count="3">
    <mergeCell ref="B7:C7"/>
    <mergeCell ref="B21:D21"/>
    <mergeCell ref="B31:D31"/>
  </mergeCells>
  <phoneticPr fontId="18" type="noConversion"/>
  <pageMargins left="0.6" right="0.46" top="0.66" bottom="1" header="0.5" footer="0.5"/>
  <pageSetup scale="65" orientation="portrait" r:id="rId1"/>
  <headerFooter alignWithMargins="0">
    <oddHeader>&amp;L&amp;D&amp;RPage &amp;P of &amp;N</oddHeader>
    <oddFooter>&amp;L&amp;F- &amp;A</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D5B9-169C-465E-9B89-66976660F1AC}">
  <sheetPr>
    <tabColor theme="0"/>
    <pageSetUpPr autoPageBreaks="0"/>
  </sheetPr>
  <dimension ref="A1:N963"/>
  <sheetViews>
    <sheetView showZeros="0" showOutlineSymbols="0" view="pageBreakPreview" topLeftCell="A64" zoomScale="87" zoomScaleNormal="87" zoomScaleSheetLayoutView="87" workbookViewId="0">
      <selection activeCell="I15" sqref="I15"/>
    </sheetView>
  </sheetViews>
  <sheetFormatPr defaultColWidth="13.5703125" defaultRowHeight="15" x14ac:dyDescent="0.2"/>
  <cols>
    <col min="1" max="1" width="11.42578125" style="358" customWidth="1"/>
    <col min="2" max="2" width="11.28515625" style="155" customWidth="1"/>
    <col min="3" max="3" width="49.42578125" style="150" customWidth="1"/>
    <col min="4" max="4" width="16.42578125" style="174" customWidth="1"/>
    <col min="5" max="5" width="8.7109375" style="150" customWidth="1"/>
    <col min="6" max="6" width="15.140625" style="150" customWidth="1"/>
    <col min="7" max="7" width="15.140625" style="358" customWidth="1"/>
    <col min="8" max="8" width="21.5703125" style="358" customWidth="1"/>
    <col min="9" max="9" width="13.5703125" style="150"/>
    <col min="10" max="10" width="42.85546875" style="150" customWidth="1"/>
    <col min="11" max="16384" width="13.5703125" style="150"/>
  </cols>
  <sheetData>
    <row r="1" spans="1:14" ht="15.75" x14ac:dyDescent="0.2">
      <c r="A1" s="147"/>
      <c r="B1" s="148" t="s">
        <v>1542</v>
      </c>
      <c r="C1" s="149"/>
      <c r="D1" s="149"/>
      <c r="E1" s="149"/>
      <c r="F1" s="149"/>
      <c r="G1" s="147"/>
      <c r="H1" s="149"/>
    </row>
    <row r="2" spans="1:14" x14ac:dyDescent="0.2">
      <c r="A2" s="151"/>
      <c r="B2" s="152" t="s">
        <v>1543</v>
      </c>
      <c r="C2" s="153"/>
      <c r="D2" s="153"/>
      <c r="E2" s="153"/>
      <c r="F2" s="153"/>
      <c r="G2" s="151"/>
      <c r="H2" s="153"/>
    </row>
    <row r="3" spans="1:14" x14ac:dyDescent="0.2">
      <c r="A3" s="154"/>
      <c r="B3" s="155" t="s">
        <v>1544</v>
      </c>
      <c r="D3" s="150"/>
      <c r="G3" s="156"/>
      <c r="H3" s="157"/>
    </row>
    <row r="4" spans="1:14" x14ac:dyDescent="0.2">
      <c r="A4" s="158" t="s">
        <v>204</v>
      </c>
      <c r="B4" s="159" t="s">
        <v>175</v>
      </c>
      <c r="C4" s="160" t="s">
        <v>176</v>
      </c>
      <c r="D4" s="161" t="s">
        <v>1545</v>
      </c>
      <c r="E4" s="162" t="s">
        <v>177</v>
      </c>
      <c r="F4" s="162" t="s">
        <v>1546</v>
      </c>
      <c r="G4" s="163" t="s">
        <v>173</v>
      </c>
      <c r="H4" s="161" t="s">
        <v>178</v>
      </c>
    </row>
    <row r="5" spans="1:14" ht="15.75" customHeight="1" thickBot="1" x14ac:dyDescent="0.3">
      <c r="A5" s="164"/>
      <c r="B5" s="165"/>
      <c r="C5" s="166"/>
      <c r="D5" s="167" t="s">
        <v>1547</v>
      </c>
      <c r="E5" s="168"/>
      <c r="F5" s="169" t="s">
        <v>1548</v>
      </c>
      <c r="G5" s="170"/>
      <c r="H5" s="171"/>
      <c r="I5" s="46" t="s">
        <v>1265</v>
      </c>
      <c r="J5" s="25" t="s">
        <v>1266</v>
      </c>
      <c r="K5" s="47" t="s">
        <v>1267</v>
      </c>
      <c r="L5" s="48" t="s">
        <v>1268</v>
      </c>
      <c r="M5" s="49" t="s">
        <v>1269</v>
      </c>
      <c r="N5" s="48" t="s">
        <v>1270</v>
      </c>
    </row>
    <row r="6" spans="1:14" ht="19.5" customHeight="1" thickTop="1" thickBot="1" x14ac:dyDescent="0.25">
      <c r="A6" s="172"/>
      <c r="B6" s="173"/>
      <c r="F6" s="175"/>
      <c r="G6" s="176"/>
      <c r="H6" s="177"/>
      <c r="I6" s="26" t="str">
        <f t="shared" ref="I6:I69" ca="1" si="0">IF(CELL("protect",$G6)=1, "LOCKED", "")</f>
        <v>LOCKED</v>
      </c>
      <c r="J6" s="16" t="str">
        <f>CLEAN(CONCATENATE(TRIM($A6),TRIM($C6),IF(LEFT($D6)&lt;&gt;"E",TRIM($D6),),TRIM($E6)))</f>
        <v/>
      </c>
      <c r="K6" s="17" t="e">
        <f>MATCH(J6,'Pay Items'!$K$1:$K$646,0)</f>
        <v>#N/A</v>
      </c>
      <c r="L6" s="19" t="str">
        <f t="shared" ref="L6:L69" ca="1" si="1">CELL("format",$F6)</f>
        <v>G</v>
      </c>
      <c r="M6" s="19" t="str">
        <f t="shared" ref="M6:M69" ca="1" si="2">CELL("format",$G6)</f>
        <v>C2</v>
      </c>
      <c r="N6" s="19" t="str">
        <f t="shared" ref="N6:N69" ca="1" si="3">CELL("format",$H6)</f>
        <v>G</v>
      </c>
    </row>
    <row r="7" spans="1:14" ht="30" customHeight="1" thickTop="1" x14ac:dyDescent="0.2">
      <c r="A7" s="172"/>
      <c r="B7" s="443" t="s">
        <v>1549</v>
      </c>
      <c r="C7" s="444"/>
      <c r="D7" s="444"/>
      <c r="E7" s="444"/>
      <c r="F7" s="445"/>
      <c r="G7" s="178"/>
      <c r="H7" s="179"/>
      <c r="I7" s="26" t="str">
        <f t="shared" ca="1" si="0"/>
        <v>LOCKED</v>
      </c>
      <c r="J7" s="16" t="str">
        <f t="shared" ref="J7:J70" si="4">CLEAN(CONCATENATE(TRIM($A7),TRIM($C7),IF(LEFT($D7)&lt;&gt;"E",TRIM($D7),),TRIM($E7)))</f>
        <v/>
      </c>
      <c r="K7" s="17" t="e">
        <f>MATCH(J7,'Pay Items'!$K$1:$K$646,0)</f>
        <v>#N/A</v>
      </c>
      <c r="L7" s="19" t="str">
        <f t="shared" ca="1" si="1"/>
        <v>G</v>
      </c>
      <c r="M7" s="19" t="str">
        <f t="shared" ca="1" si="2"/>
        <v>C2</v>
      </c>
      <c r="N7" s="19" t="str">
        <f t="shared" ca="1" si="3"/>
        <v>G</v>
      </c>
    </row>
    <row r="8" spans="1:14" s="183" customFormat="1" ht="48" customHeight="1" x14ac:dyDescent="0.2">
      <c r="A8" s="180"/>
      <c r="B8" s="181" t="s">
        <v>609</v>
      </c>
      <c r="C8" s="440" t="s">
        <v>1550</v>
      </c>
      <c r="D8" s="441"/>
      <c r="E8" s="441"/>
      <c r="F8" s="442"/>
      <c r="G8" s="182"/>
      <c r="H8" s="182" t="s">
        <v>174</v>
      </c>
      <c r="I8" s="26" t="str">
        <f t="shared" ca="1" si="0"/>
        <v>LOCKED</v>
      </c>
      <c r="J8" s="16" t="str">
        <f t="shared" si="4"/>
        <v>ASPHALT MILL &amp; FILL: BALTIMORE ROAD FROM HAY STREET TO FISHER AVENUE</v>
      </c>
      <c r="K8" s="17" t="e">
        <f>MATCH(J8,'Pay Items'!$K$1:$K$646,0)</f>
        <v>#N/A</v>
      </c>
      <c r="L8" s="19" t="str">
        <f t="shared" ca="1" si="1"/>
        <v>G</v>
      </c>
      <c r="M8" s="19" t="str">
        <f t="shared" ca="1" si="2"/>
        <v>C2</v>
      </c>
      <c r="N8" s="19" t="str">
        <f t="shared" ca="1" si="3"/>
        <v>C2</v>
      </c>
    </row>
    <row r="9" spans="1:14" ht="36" customHeight="1" x14ac:dyDescent="0.2">
      <c r="A9" s="172"/>
      <c r="B9" s="184"/>
      <c r="C9" s="185" t="s">
        <v>197</v>
      </c>
      <c r="D9" s="186"/>
      <c r="E9" s="187" t="s">
        <v>174</v>
      </c>
      <c r="F9" s="187" t="s">
        <v>174</v>
      </c>
      <c r="G9" s="188" t="s">
        <v>174</v>
      </c>
      <c r="H9" s="188"/>
      <c r="I9" s="26" t="str">
        <f t="shared" ca="1" si="0"/>
        <v>LOCKED</v>
      </c>
      <c r="J9" s="16" t="str">
        <f t="shared" si="4"/>
        <v>EARTH AND BASE WORKS</v>
      </c>
      <c r="K9" s="17">
        <f>MATCH(J9,'Pay Items'!$K$1:$K$646,0)</f>
        <v>3</v>
      </c>
      <c r="L9" s="19" t="str">
        <f t="shared" ca="1" si="1"/>
        <v>G</v>
      </c>
      <c r="M9" s="19" t="str">
        <f t="shared" ca="1" si="2"/>
        <v>C2</v>
      </c>
      <c r="N9" s="19" t="str">
        <f t="shared" ca="1" si="3"/>
        <v>C2</v>
      </c>
    </row>
    <row r="10" spans="1:14" s="196" customFormat="1" ht="36" customHeight="1" x14ac:dyDescent="0.2">
      <c r="A10" s="189" t="s">
        <v>440</v>
      </c>
      <c r="B10" s="190" t="s">
        <v>1551</v>
      </c>
      <c r="C10" s="191" t="s">
        <v>105</v>
      </c>
      <c r="D10" s="192" t="s">
        <v>1298</v>
      </c>
      <c r="E10" s="193" t="s">
        <v>180</v>
      </c>
      <c r="F10" s="194">
        <v>10</v>
      </c>
      <c r="G10" s="360">
        <v>1</v>
      </c>
      <c r="H10" s="195">
        <f t="shared" ref="H10:H73" si="5">ROUND(G10*F10,2)</f>
        <v>10</v>
      </c>
      <c r="I10" s="26" t="str">
        <f t="shared" ca="1" si="0"/>
        <v/>
      </c>
      <c r="J10" s="16" t="str">
        <f t="shared" si="4"/>
        <v>A003ExcavationCW 3110-R22m³</v>
      </c>
      <c r="K10" s="17">
        <f>MATCH(J10,'Pay Items'!$K$1:$K$646,0)</f>
        <v>6</v>
      </c>
      <c r="L10" s="19" t="str">
        <f t="shared" ca="1" si="1"/>
        <v>F0</v>
      </c>
      <c r="M10" s="19" t="str">
        <f t="shared" ca="1" si="2"/>
        <v>C2</v>
      </c>
      <c r="N10" s="19" t="str">
        <f t="shared" ca="1" si="3"/>
        <v>C2</v>
      </c>
    </row>
    <row r="11" spans="1:14" s="196" customFormat="1" ht="36" customHeight="1" x14ac:dyDescent="0.2">
      <c r="A11" s="197" t="s">
        <v>251</v>
      </c>
      <c r="B11" s="190" t="s">
        <v>185</v>
      </c>
      <c r="C11" s="191" t="s">
        <v>320</v>
      </c>
      <c r="D11" s="192" t="s">
        <v>1298</v>
      </c>
      <c r="E11" s="193"/>
      <c r="F11" s="198"/>
      <c r="G11" s="199"/>
      <c r="H11" s="195">
        <f t="shared" si="5"/>
        <v>0</v>
      </c>
      <c r="I11" s="26" t="str">
        <f t="shared" ca="1" si="0"/>
        <v>LOCKED</v>
      </c>
      <c r="J11" s="16" t="str">
        <f t="shared" si="4"/>
        <v>A010Supplying and Placing Base Course MaterialCW 3110-R22</v>
      </c>
      <c r="K11" s="17">
        <f>MATCH(J11,'Pay Items'!$K$1:$K$646,0)</f>
        <v>27</v>
      </c>
      <c r="L11" s="19" t="str">
        <f t="shared" ca="1" si="1"/>
        <v>F0</v>
      </c>
      <c r="M11" s="19" t="str">
        <f t="shared" ca="1" si="2"/>
        <v>C2</v>
      </c>
      <c r="N11" s="19" t="str">
        <f t="shared" ca="1" si="3"/>
        <v>C2</v>
      </c>
    </row>
    <row r="12" spans="1:14" s="196" customFormat="1" ht="36" customHeight="1" x14ac:dyDescent="0.2">
      <c r="A12" s="364" t="s">
        <v>1124</v>
      </c>
      <c r="B12" s="200" t="s">
        <v>351</v>
      </c>
      <c r="C12" s="191" t="s">
        <v>1115</v>
      </c>
      <c r="D12" s="192" t="s">
        <v>174</v>
      </c>
      <c r="E12" s="193" t="s">
        <v>180</v>
      </c>
      <c r="F12" s="194">
        <v>10</v>
      </c>
      <c r="G12" s="360">
        <v>1</v>
      </c>
      <c r="H12" s="195">
        <f t="shared" si="5"/>
        <v>10</v>
      </c>
      <c r="I12" s="26" t="str">
        <f t="shared" ca="1" si="0"/>
        <v/>
      </c>
      <c r="J12" s="16" t="str">
        <f t="shared" si="4"/>
        <v>A010C2Base Course Material - Granular A Limestonem³</v>
      </c>
      <c r="K12" s="17" t="e">
        <f>MATCH(J12,'Pay Items'!$K$1:$K$646,0)</f>
        <v>#N/A</v>
      </c>
      <c r="L12" s="19" t="str">
        <f t="shared" ca="1" si="1"/>
        <v>F0</v>
      </c>
      <c r="M12" s="19" t="str">
        <f t="shared" ca="1" si="2"/>
        <v>C2</v>
      </c>
      <c r="N12" s="19" t="str">
        <f t="shared" ca="1" si="3"/>
        <v>C2</v>
      </c>
    </row>
    <row r="13" spans="1:14" s="196" customFormat="1" ht="36" customHeight="1" x14ac:dyDescent="0.2">
      <c r="A13" s="189" t="s">
        <v>253</v>
      </c>
      <c r="B13" s="190" t="s">
        <v>102</v>
      </c>
      <c r="C13" s="191" t="s">
        <v>109</v>
      </c>
      <c r="D13" s="192" t="s">
        <v>1298</v>
      </c>
      <c r="E13" s="193" t="s">
        <v>179</v>
      </c>
      <c r="F13" s="194">
        <v>850</v>
      </c>
      <c r="G13" s="360">
        <v>1</v>
      </c>
      <c r="H13" s="195">
        <f t="shared" si="5"/>
        <v>850</v>
      </c>
      <c r="I13" s="26" t="str">
        <f t="shared" ca="1" si="0"/>
        <v/>
      </c>
      <c r="J13" s="16" t="str">
        <f t="shared" si="4"/>
        <v>A012Grading of BoulevardsCW 3110-R22m²</v>
      </c>
      <c r="K13" s="17">
        <f>MATCH(J13,'Pay Items'!$K$1:$K$646,0)</f>
        <v>37</v>
      </c>
      <c r="L13" s="19" t="str">
        <f t="shared" ca="1" si="1"/>
        <v>F0</v>
      </c>
      <c r="M13" s="19" t="str">
        <f t="shared" ca="1" si="2"/>
        <v>C2</v>
      </c>
      <c r="N13" s="19" t="str">
        <f t="shared" ca="1" si="3"/>
        <v>C2</v>
      </c>
    </row>
    <row r="14" spans="1:14" s="196" customFormat="1" ht="36" customHeight="1" x14ac:dyDescent="0.2">
      <c r="A14" s="201"/>
      <c r="B14" s="202"/>
      <c r="C14" s="203" t="s">
        <v>1552</v>
      </c>
      <c r="D14" s="198"/>
      <c r="E14" s="204"/>
      <c r="F14" s="198"/>
      <c r="G14" s="199"/>
      <c r="H14" s="195">
        <f t="shared" si="5"/>
        <v>0</v>
      </c>
      <c r="I14" s="26" t="str">
        <f t="shared" ca="1" si="0"/>
        <v>LOCKED</v>
      </c>
      <c r="J14" s="16" t="str">
        <f t="shared" si="4"/>
        <v>ROADWORKS - REMOVALS/RENEWALS</v>
      </c>
      <c r="K14" s="17" t="e">
        <f>MATCH(J14,'Pay Items'!$K$1:$K$646,0)</f>
        <v>#N/A</v>
      </c>
      <c r="L14" s="19" t="str">
        <f t="shared" ca="1" si="1"/>
        <v>F0</v>
      </c>
      <c r="M14" s="19" t="str">
        <f t="shared" ca="1" si="2"/>
        <v>C2</v>
      </c>
      <c r="N14" s="19" t="str">
        <f t="shared" ca="1" si="3"/>
        <v>C2</v>
      </c>
    </row>
    <row r="15" spans="1:14" s="196" customFormat="1" ht="36" customHeight="1" x14ac:dyDescent="0.2">
      <c r="A15" s="205" t="s">
        <v>372</v>
      </c>
      <c r="B15" s="190" t="s">
        <v>103</v>
      </c>
      <c r="C15" s="191" t="s">
        <v>317</v>
      </c>
      <c r="D15" s="192" t="s">
        <v>1298</v>
      </c>
      <c r="E15" s="193"/>
      <c r="F15" s="198"/>
      <c r="G15" s="199"/>
      <c r="H15" s="195">
        <f t="shared" si="5"/>
        <v>0</v>
      </c>
      <c r="I15" s="26" t="str">
        <f t="shared" ca="1" si="0"/>
        <v>LOCKED</v>
      </c>
      <c r="J15" s="16" t="str">
        <f t="shared" si="4"/>
        <v>B001Pavement RemovalCW 3110-R22</v>
      </c>
      <c r="K15" s="17">
        <f>MATCH(J15,'Pay Items'!$K$1:$K$646,0)</f>
        <v>69</v>
      </c>
      <c r="L15" s="19" t="str">
        <f t="shared" ca="1" si="1"/>
        <v>F0</v>
      </c>
      <c r="M15" s="19" t="str">
        <f t="shared" ca="1" si="2"/>
        <v>C2</v>
      </c>
      <c r="N15" s="19" t="str">
        <f t="shared" ca="1" si="3"/>
        <v>C2</v>
      </c>
    </row>
    <row r="16" spans="1:14" s="196" customFormat="1" ht="36" customHeight="1" x14ac:dyDescent="0.2">
      <c r="A16" s="205" t="s">
        <v>263</v>
      </c>
      <c r="B16" s="200" t="s">
        <v>351</v>
      </c>
      <c r="C16" s="191" t="s">
        <v>319</v>
      </c>
      <c r="D16" s="192" t="s">
        <v>174</v>
      </c>
      <c r="E16" s="193" t="s">
        <v>179</v>
      </c>
      <c r="F16" s="194">
        <v>40</v>
      </c>
      <c r="G16" s="360">
        <v>1</v>
      </c>
      <c r="H16" s="195">
        <f t="shared" si="5"/>
        <v>40</v>
      </c>
      <c r="I16" s="26" t="str">
        <f t="shared" ca="1" si="0"/>
        <v/>
      </c>
      <c r="J16" s="16" t="str">
        <f t="shared" si="4"/>
        <v>B003Asphalt Pavementm²</v>
      </c>
      <c r="K16" s="17">
        <f>MATCH(J16,'Pay Items'!$K$1:$K$646,0)</f>
        <v>71</v>
      </c>
      <c r="L16" s="19" t="str">
        <f t="shared" ca="1" si="1"/>
        <v>F0</v>
      </c>
      <c r="M16" s="19" t="str">
        <f t="shared" ca="1" si="2"/>
        <v>C2</v>
      </c>
      <c r="N16" s="19" t="str">
        <f t="shared" ca="1" si="3"/>
        <v>C2</v>
      </c>
    </row>
    <row r="17" spans="1:14" s="196" customFormat="1" ht="36" customHeight="1" x14ac:dyDescent="0.2">
      <c r="A17" s="205" t="s">
        <v>277</v>
      </c>
      <c r="B17" s="190" t="s">
        <v>118</v>
      </c>
      <c r="C17" s="191" t="s">
        <v>464</v>
      </c>
      <c r="D17" s="192" t="s">
        <v>1317</v>
      </c>
      <c r="E17" s="193"/>
      <c r="F17" s="198"/>
      <c r="G17" s="199"/>
      <c r="H17" s="195">
        <f t="shared" si="5"/>
        <v>0</v>
      </c>
      <c r="I17" s="26" t="str">
        <f t="shared" ca="1" si="0"/>
        <v>LOCKED</v>
      </c>
      <c r="J17" s="16" t="str">
        <f t="shared" si="4"/>
        <v>B017Partial Slab PatchesCW 3230-R8</v>
      </c>
      <c r="K17" s="17">
        <f>MATCH(J17,'Pay Items'!$K$1:$K$646,0)</f>
        <v>85</v>
      </c>
      <c r="L17" s="19" t="str">
        <f t="shared" ca="1" si="1"/>
        <v>F0</v>
      </c>
      <c r="M17" s="19" t="str">
        <f t="shared" ca="1" si="2"/>
        <v>C2</v>
      </c>
      <c r="N17" s="19" t="str">
        <f t="shared" ca="1" si="3"/>
        <v>C2</v>
      </c>
    </row>
    <row r="18" spans="1:14" s="196" customFormat="1" ht="36" customHeight="1" x14ac:dyDescent="0.2">
      <c r="A18" s="205" t="s">
        <v>290</v>
      </c>
      <c r="B18" s="200" t="s">
        <v>351</v>
      </c>
      <c r="C18" s="191" t="s">
        <v>1553</v>
      </c>
      <c r="D18" s="192" t="s">
        <v>174</v>
      </c>
      <c r="E18" s="193" t="s">
        <v>179</v>
      </c>
      <c r="F18" s="194">
        <v>5</v>
      </c>
      <c r="G18" s="360">
        <v>1</v>
      </c>
      <c r="H18" s="195">
        <f t="shared" si="5"/>
        <v>5</v>
      </c>
      <c r="I18" s="26" t="str">
        <f t="shared" ca="1" si="0"/>
        <v/>
      </c>
      <c r="J18" s="16" t="str">
        <f t="shared" si="4"/>
        <v>B030150 mm Type 2 Concrete Pavement (Type A)m²</v>
      </c>
      <c r="K18" s="17" t="e">
        <f>MATCH(J18,'Pay Items'!$K$1:$K$646,0)</f>
        <v>#N/A</v>
      </c>
      <c r="L18" s="19" t="str">
        <f t="shared" ca="1" si="1"/>
        <v>F0</v>
      </c>
      <c r="M18" s="19" t="str">
        <f t="shared" ca="1" si="2"/>
        <v>C2</v>
      </c>
      <c r="N18" s="19" t="str">
        <f t="shared" ca="1" si="3"/>
        <v>C2</v>
      </c>
    </row>
    <row r="19" spans="1:14" s="196" customFormat="1" ht="36" customHeight="1" x14ac:dyDescent="0.2">
      <c r="A19" s="206" t="s">
        <v>291</v>
      </c>
      <c r="B19" s="200" t="s">
        <v>352</v>
      </c>
      <c r="C19" s="191" t="s">
        <v>1554</v>
      </c>
      <c r="D19" s="192" t="s">
        <v>174</v>
      </c>
      <c r="E19" s="193" t="s">
        <v>179</v>
      </c>
      <c r="F19" s="194">
        <v>35</v>
      </c>
      <c r="G19" s="360">
        <v>1</v>
      </c>
      <c r="H19" s="195">
        <f t="shared" si="5"/>
        <v>35</v>
      </c>
      <c r="I19" s="26" t="str">
        <f t="shared" ca="1" si="0"/>
        <v/>
      </c>
      <c r="J19" s="16" t="str">
        <f t="shared" si="4"/>
        <v>B031150 mm Type 2 Concrete Pavement (Type B)m²</v>
      </c>
      <c r="K19" s="17" t="e">
        <f>MATCH(J19,'Pay Items'!$K$1:$K$646,0)</f>
        <v>#N/A</v>
      </c>
      <c r="L19" s="19" t="str">
        <f t="shared" ca="1" si="1"/>
        <v>F0</v>
      </c>
      <c r="M19" s="19" t="str">
        <f t="shared" ca="1" si="2"/>
        <v>C2</v>
      </c>
      <c r="N19" s="19" t="str">
        <f t="shared" ca="1" si="3"/>
        <v>C2</v>
      </c>
    </row>
    <row r="20" spans="1:14" s="196" customFormat="1" ht="36" customHeight="1" x14ac:dyDescent="0.2">
      <c r="A20" s="205" t="s">
        <v>806</v>
      </c>
      <c r="B20" s="190" t="s">
        <v>1555</v>
      </c>
      <c r="C20" s="191" t="s">
        <v>336</v>
      </c>
      <c r="D20" s="192" t="s">
        <v>1335</v>
      </c>
      <c r="E20" s="193"/>
      <c r="F20" s="198"/>
      <c r="G20" s="199"/>
      <c r="H20" s="195">
        <f t="shared" si="5"/>
        <v>0</v>
      </c>
      <c r="I20" s="26" t="str">
        <f t="shared" ca="1" si="0"/>
        <v>LOCKED</v>
      </c>
      <c r="J20" s="16" t="str">
        <f t="shared" si="4"/>
        <v>B114rlMiscellaneous Concrete Slab RenewalCW 3235-R9</v>
      </c>
      <c r="K20" s="17">
        <f>MATCH(J20,'Pay Items'!$K$1:$K$646,0)</f>
        <v>192</v>
      </c>
      <c r="L20" s="19" t="str">
        <f t="shared" ca="1" si="1"/>
        <v>F0</v>
      </c>
      <c r="M20" s="19" t="str">
        <f t="shared" ca="1" si="2"/>
        <v>C2</v>
      </c>
      <c r="N20" s="19" t="str">
        <f t="shared" ca="1" si="3"/>
        <v>C2</v>
      </c>
    </row>
    <row r="21" spans="1:14" s="196" customFormat="1" ht="36" customHeight="1" x14ac:dyDescent="0.2">
      <c r="A21" s="205" t="s">
        <v>810</v>
      </c>
      <c r="B21" s="200" t="s">
        <v>351</v>
      </c>
      <c r="C21" s="191" t="s">
        <v>1556</v>
      </c>
      <c r="D21" s="192" t="s">
        <v>398</v>
      </c>
      <c r="E21" s="193"/>
      <c r="F21" s="198"/>
      <c r="G21" s="199"/>
      <c r="H21" s="195">
        <f t="shared" si="5"/>
        <v>0</v>
      </c>
      <c r="I21" s="26" t="str">
        <f t="shared" ca="1" si="0"/>
        <v>LOCKED</v>
      </c>
      <c r="J21" s="16" t="str">
        <f t="shared" si="4"/>
        <v>B118rl100 mm Type 5 Concrete SidewalkSD-228A</v>
      </c>
      <c r="K21" s="17" t="e">
        <f>MATCH(J21,'Pay Items'!$K$1:$K$646,0)</f>
        <v>#N/A</v>
      </c>
      <c r="L21" s="19" t="str">
        <f t="shared" ca="1" si="1"/>
        <v>F0</v>
      </c>
      <c r="M21" s="19" t="str">
        <f t="shared" ca="1" si="2"/>
        <v>C2</v>
      </c>
      <c r="N21" s="19" t="str">
        <f t="shared" ca="1" si="3"/>
        <v>C2</v>
      </c>
    </row>
    <row r="22" spans="1:14" s="196" customFormat="1" ht="36" customHeight="1" x14ac:dyDescent="0.2">
      <c r="A22" s="205" t="s">
        <v>811</v>
      </c>
      <c r="B22" s="207" t="s">
        <v>701</v>
      </c>
      <c r="C22" s="191" t="s">
        <v>702</v>
      </c>
      <c r="D22" s="192"/>
      <c r="E22" s="193" t="s">
        <v>179</v>
      </c>
      <c r="F22" s="194">
        <v>30</v>
      </c>
      <c r="G22" s="360">
        <v>1</v>
      </c>
      <c r="H22" s="195">
        <f t="shared" si="5"/>
        <v>30</v>
      </c>
      <c r="I22" s="26" t="str">
        <f t="shared" ca="1" si="0"/>
        <v/>
      </c>
      <c r="J22" s="16" t="str">
        <f t="shared" si="4"/>
        <v>B119rlLess than 5 sq.m.m²</v>
      </c>
      <c r="K22" s="17">
        <f>MATCH(J22,'Pay Items'!$K$1:$K$646,0)</f>
        <v>197</v>
      </c>
      <c r="L22" s="19" t="str">
        <f t="shared" ca="1" si="1"/>
        <v>F0</v>
      </c>
      <c r="M22" s="19" t="str">
        <f t="shared" ca="1" si="2"/>
        <v>C2</v>
      </c>
      <c r="N22" s="19" t="str">
        <f t="shared" ca="1" si="3"/>
        <v>C2</v>
      </c>
    </row>
    <row r="23" spans="1:14" s="196" customFormat="1" ht="36" customHeight="1" x14ac:dyDescent="0.2">
      <c r="A23" s="205" t="s">
        <v>812</v>
      </c>
      <c r="B23" s="207" t="s">
        <v>703</v>
      </c>
      <c r="C23" s="191" t="s">
        <v>704</v>
      </c>
      <c r="D23" s="192"/>
      <c r="E23" s="193" t="s">
        <v>179</v>
      </c>
      <c r="F23" s="194">
        <v>50</v>
      </c>
      <c r="G23" s="360">
        <v>1</v>
      </c>
      <c r="H23" s="195">
        <f t="shared" si="5"/>
        <v>50</v>
      </c>
      <c r="I23" s="26" t="str">
        <f t="shared" ca="1" si="0"/>
        <v/>
      </c>
      <c r="J23" s="16" t="str">
        <f t="shared" si="4"/>
        <v>B120rl5 sq.m. to 20 sq.m.m²</v>
      </c>
      <c r="K23" s="17">
        <f>MATCH(J23,'Pay Items'!$K$1:$K$646,0)</f>
        <v>198</v>
      </c>
      <c r="L23" s="19" t="str">
        <f t="shared" ca="1" si="1"/>
        <v>F0</v>
      </c>
      <c r="M23" s="19" t="str">
        <f t="shared" ca="1" si="2"/>
        <v>C2</v>
      </c>
      <c r="N23" s="19" t="str">
        <f t="shared" ca="1" si="3"/>
        <v>C2</v>
      </c>
    </row>
    <row r="24" spans="1:14" s="196" customFormat="1" ht="36" customHeight="1" x14ac:dyDescent="0.2">
      <c r="A24" s="205" t="s">
        <v>813</v>
      </c>
      <c r="B24" s="207" t="s">
        <v>705</v>
      </c>
      <c r="C24" s="191" t="s">
        <v>706</v>
      </c>
      <c r="D24" s="192" t="s">
        <v>174</v>
      </c>
      <c r="E24" s="193" t="s">
        <v>179</v>
      </c>
      <c r="F24" s="194">
        <v>580</v>
      </c>
      <c r="G24" s="360">
        <v>1</v>
      </c>
      <c r="H24" s="195">
        <f t="shared" si="5"/>
        <v>580</v>
      </c>
      <c r="I24" s="26" t="str">
        <f t="shared" ca="1" si="0"/>
        <v/>
      </c>
      <c r="J24" s="16" t="str">
        <f t="shared" si="4"/>
        <v>B121rlGreater than 20 sq.m.m²</v>
      </c>
      <c r="K24" s="17">
        <f>MATCH(J24,'Pay Items'!$K$1:$K$646,0)</f>
        <v>199</v>
      </c>
      <c r="L24" s="19" t="str">
        <f t="shared" ca="1" si="1"/>
        <v>F0</v>
      </c>
      <c r="M24" s="19" t="str">
        <f t="shared" ca="1" si="2"/>
        <v>C2</v>
      </c>
      <c r="N24" s="19" t="str">
        <f t="shared" ca="1" si="3"/>
        <v>C2</v>
      </c>
    </row>
    <row r="25" spans="1:14" s="196" customFormat="1" ht="36" customHeight="1" x14ac:dyDescent="0.2">
      <c r="A25" s="205" t="s">
        <v>905</v>
      </c>
      <c r="B25" s="200" t="s">
        <v>352</v>
      </c>
      <c r="C25" s="191" t="s">
        <v>1557</v>
      </c>
      <c r="D25" s="192" t="s">
        <v>174</v>
      </c>
      <c r="E25" s="193"/>
      <c r="F25" s="198"/>
      <c r="G25" s="199"/>
      <c r="H25" s="195">
        <f t="shared" si="5"/>
        <v>0</v>
      </c>
      <c r="I25" s="26" t="str">
        <f t="shared" ca="1" si="0"/>
        <v>LOCKED</v>
      </c>
      <c r="J25" s="16" t="str">
        <f t="shared" si="4"/>
        <v>B121rlA150 mm Type 2 Concrete Reinforced Sidewalk</v>
      </c>
      <c r="K25" s="17" t="e">
        <f>MATCH(J25,'Pay Items'!$K$1:$K$646,0)</f>
        <v>#N/A</v>
      </c>
      <c r="L25" s="19" t="str">
        <f t="shared" ca="1" si="1"/>
        <v>F0</v>
      </c>
      <c r="M25" s="19" t="str">
        <f t="shared" ca="1" si="2"/>
        <v>C2</v>
      </c>
      <c r="N25" s="19" t="str">
        <f t="shared" ca="1" si="3"/>
        <v>C2</v>
      </c>
    </row>
    <row r="26" spans="1:14" s="196" customFormat="1" ht="36" customHeight="1" x14ac:dyDescent="0.2">
      <c r="A26" s="205" t="s">
        <v>907</v>
      </c>
      <c r="B26" s="207" t="s">
        <v>701</v>
      </c>
      <c r="C26" s="191" t="s">
        <v>704</v>
      </c>
      <c r="D26" s="192"/>
      <c r="E26" s="193" t="s">
        <v>179</v>
      </c>
      <c r="F26" s="194">
        <v>7</v>
      </c>
      <c r="G26" s="360">
        <v>1</v>
      </c>
      <c r="H26" s="195">
        <f t="shared" si="5"/>
        <v>7</v>
      </c>
      <c r="I26" s="26" t="str">
        <f t="shared" ca="1" si="0"/>
        <v/>
      </c>
      <c r="J26" s="16" t="str">
        <f t="shared" si="4"/>
        <v>B121rlC5 sq.m. to 20 sq.m.m²</v>
      </c>
      <c r="K26" s="17">
        <f>MATCH(J26,'Pay Items'!$K$1:$K$646,0)</f>
        <v>202</v>
      </c>
      <c r="L26" s="19" t="str">
        <f t="shared" ca="1" si="1"/>
        <v>F0</v>
      </c>
      <c r="M26" s="19" t="str">
        <f t="shared" ca="1" si="2"/>
        <v>C2</v>
      </c>
      <c r="N26" s="19" t="str">
        <f t="shared" ca="1" si="3"/>
        <v>C2</v>
      </c>
    </row>
    <row r="27" spans="1:14" s="196" customFormat="1" ht="36" customHeight="1" x14ac:dyDescent="0.2">
      <c r="A27" s="205" t="s">
        <v>473</v>
      </c>
      <c r="B27" s="190" t="s">
        <v>104</v>
      </c>
      <c r="C27" s="191" t="s">
        <v>413</v>
      </c>
      <c r="D27" s="192" t="s">
        <v>6</v>
      </c>
      <c r="E27" s="193" t="s">
        <v>179</v>
      </c>
      <c r="F27" s="208">
        <v>5</v>
      </c>
      <c r="G27" s="360">
        <v>1</v>
      </c>
      <c r="H27" s="195">
        <f t="shared" si="5"/>
        <v>5</v>
      </c>
      <c r="I27" s="26" t="str">
        <f t="shared" ca="1" si="0"/>
        <v/>
      </c>
      <c r="J27" s="16" t="str">
        <f t="shared" si="4"/>
        <v>B124Adjustment of Precast Sidewalk BlocksCW 3235-R9m²</v>
      </c>
      <c r="K27" s="17">
        <f>MATCH(J27,'Pay Items'!$K$1:$K$646,0)</f>
        <v>206</v>
      </c>
      <c r="L27" s="19" t="str">
        <f t="shared" ca="1" si="1"/>
        <v>F0</v>
      </c>
      <c r="M27" s="19" t="str">
        <f t="shared" ca="1" si="2"/>
        <v>C2</v>
      </c>
      <c r="N27" s="19" t="str">
        <f t="shared" ca="1" si="3"/>
        <v>C2</v>
      </c>
    </row>
    <row r="28" spans="1:14" s="196" customFormat="1" ht="36" customHeight="1" x14ac:dyDescent="0.2">
      <c r="A28" s="205" t="s">
        <v>474</v>
      </c>
      <c r="B28" s="190" t="s">
        <v>1558</v>
      </c>
      <c r="C28" s="191" t="s">
        <v>414</v>
      </c>
      <c r="D28" s="192" t="s">
        <v>6</v>
      </c>
      <c r="E28" s="193" t="s">
        <v>179</v>
      </c>
      <c r="F28" s="194">
        <v>5</v>
      </c>
      <c r="G28" s="360">
        <v>1</v>
      </c>
      <c r="H28" s="195">
        <f t="shared" si="5"/>
        <v>5</v>
      </c>
      <c r="I28" s="26" t="str">
        <f t="shared" ca="1" si="0"/>
        <v/>
      </c>
      <c r="J28" s="16" t="str">
        <f t="shared" si="4"/>
        <v>B125Supply of Precast Sidewalk BlocksCW 3235-R9m²</v>
      </c>
      <c r="K28" s="17">
        <f>MATCH(J28,'Pay Items'!$K$1:$K$646,0)</f>
        <v>207</v>
      </c>
      <c r="L28" s="19" t="str">
        <f t="shared" ca="1" si="1"/>
        <v>F0</v>
      </c>
      <c r="M28" s="19" t="str">
        <f t="shared" ca="1" si="2"/>
        <v>C2</v>
      </c>
      <c r="N28" s="19" t="str">
        <f t="shared" ca="1" si="3"/>
        <v>C2</v>
      </c>
    </row>
    <row r="29" spans="1:14" s="196" customFormat="1" ht="36" customHeight="1" x14ac:dyDescent="0.2">
      <c r="A29" s="205" t="s">
        <v>615</v>
      </c>
      <c r="B29" s="190" t="s">
        <v>106</v>
      </c>
      <c r="C29" s="191" t="s">
        <v>604</v>
      </c>
      <c r="D29" s="192" t="s">
        <v>6</v>
      </c>
      <c r="E29" s="193" t="s">
        <v>179</v>
      </c>
      <c r="F29" s="194">
        <v>5</v>
      </c>
      <c r="G29" s="360">
        <v>1</v>
      </c>
      <c r="H29" s="195">
        <f t="shared" si="5"/>
        <v>5</v>
      </c>
      <c r="I29" s="26" t="str">
        <f t="shared" ca="1" si="0"/>
        <v/>
      </c>
      <c r="J29" s="16" t="str">
        <f t="shared" si="4"/>
        <v>B125ARemoval of Precast Sidewalk BlocksCW 3235-R9m²</v>
      </c>
      <c r="K29" s="17">
        <f>MATCH(J29,'Pay Items'!$K$1:$K$646,0)</f>
        <v>208</v>
      </c>
      <c r="L29" s="19" t="str">
        <f t="shared" ca="1" si="1"/>
        <v>F0</v>
      </c>
      <c r="M29" s="19" t="str">
        <f t="shared" ca="1" si="2"/>
        <v>C2</v>
      </c>
      <c r="N29" s="19" t="str">
        <f t="shared" ca="1" si="3"/>
        <v>C2</v>
      </c>
    </row>
    <row r="30" spans="1:14" s="196" customFormat="1" ht="36" customHeight="1" x14ac:dyDescent="0.2">
      <c r="A30" s="205" t="s">
        <v>816</v>
      </c>
      <c r="B30" s="190" t="s">
        <v>1559</v>
      </c>
      <c r="C30" s="191" t="s">
        <v>340</v>
      </c>
      <c r="D30" s="192" t="s">
        <v>919</v>
      </c>
      <c r="E30" s="193"/>
      <c r="F30" s="198"/>
      <c r="G30" s="199"/>
      <c r="H30" s="195">
        <f t="shared" si="5"/>
        <v>0</v>
      </c>
      <c r="I30" s="26" t="str">
        <f t="shared" ca="1" si="0"/>
        <v>LOCKED</v>
      </c>
      <c r="J30" s="16" t="str">
        <f t="shared" si="4"/>
        <v>B126rConcrete Curb RemovalCW 3240-R10</v>
      </c>
      <c r="K30" s="17">
        <f>MATCH(J30,'Pay Items'!$K$1:$K$646,0)</f>
        <v>209</v>
      </c>
      <c r="L30" s="19" t="str">
        <f t="shared" ca="1" si="1"/>
        <v>F0</v>
      </c>
      <c r="M30" s="19" t="str">
        <f t="shared" ca="1" si="2"/>
        <v>C2</v>
      </c>
      <c r="N30" s="19" t="str">
        <f t="shared" ca="1" si="3"/>
        <v>C2</v>
      </c>
    </row>
    <row r="31" spans="1:14" s="196" customFormat="1" ht="36" customHeight="1" x14ac:dyDescent="0.2">
      <c r="A31" s="205" t="s">
        <v>1147</v>
      </c>
      <c r="B31" s="200" t="s">
        <v>351</v>
      </c>
      <c r="C31" s="191" t="s">
        <v>970</v>
      </c>
      <c r="D31" s="192" t="s">
        <v>174</v>
      </c>
      <c r="E31" s="193" t="s">
        <v>183</v>
      </c>
      <c r="F31" s="194">
        <v>65</v>
      </c>
      <c r="G31" s="360">
        <v>1</v>
      </c>
      <c r="H31" s="195">
        <f t="shared" si="5"/>
        <v>65</v>
      </c>
      <c r="I31" s="26" t="str">
        <f t="shared" ca="1" si="0"/>
        <v/>
      </c>
      <c r="J31" s="16" t="str">
        <f t="shared" si="4"/>
        <v>B127rBBarrier Separatem</v>
      </c>
      <c r="K31" s="17">
        <f>MATCH(J31,'Pay Items'!$K$1:$K$646,0)</f>
        <v>212</v>
      </c>
      <c r="L31" s="19" t="str">
        <f t="shared" ca="1" si="1"/>
        <v>F0</v>
      </c>
      <c r="M31" s="19" t="str">
        <f t="shared" ca="1" si="2"/>
        <v>C2</v>
      </c>
      <c r="N31" s="19" t="str">
        <f t="shared" ca="1" si="3"/>
        <v>C2</v>
      </c>
    </row>
    <row r="32" spans="1:14" s="196" customFormat="1" ht="36" customHeight="1" x14ac:dyDescent="0.2">
      <c r="A32" s="205" t="s">
        <v>826</v>
      </c>
      <c r="B32" s="190" t="s">
        <v>107</v>
      </c>
      <c r="C32" s="191" t="s">
        <v>342</v>
      </c>
      <c r="D32" s="192" t="s">
        <v>919</v>
      </c>
      <c r="E32" s="193"/>
      <c r="F32" s="198"/>
      <c r="G32" s="199"/>
      <c r="H32" s="195">
        <f t="shared" si="5"/>
        <v>0</v>
      </c>
      <c r="I32" s="26" t="str">
        <f t="shared" ca="1" si="0"/>
        <v>LOCKED</v>
      </c>
      <c r="J32" s="16" t="str">
        <f t="shared" si="4"/>
        <v>B135iConcrete Curb InstallationCW 3240-R10</v>
      </c>
      <c r="K32" s="17">
        <f>MATCH(J32,'Pay Items'!$K$1:$K$646,0)</f>
        <v>222</v>
      </c>
      <c r="L32" s="19" t="str">
        <f t="shared" ca="1" si="1"/>
        <v>F0</v>
      </c>
      <c r="M32" s="19" t="str">
        <f t="shared" ca="1" si="2"/>
        <v>C2</v>
      </c>
      <c r="N32" s="19" t="str">
        <f t="shared" ca="1" si="3"/>
        <v>C2</v>
      </c>
    </row>
    <row r="33" spans="1:14" s="196" customFormat="1" ht="48" customHeight="1" x14ac:dyDescent="0.2">
      <c r="A33" s="205" t="s">
        <v>1156</v>
      </c>
      <c r="B33" s="200" t="s">
        <v>351</v>
      </c>
      <c r="C33" s="191" t="s">
        <v>1560</v>
      </c>
      <c r="D33" s="192" t="s">
        <v>400</v>
      </c>
      <c r="E33" s="193" t="s">
        <v>183</v>
      </c>
      <c r="F33" s="194">
        <v>65</v>
      </c>
      <c r="G33" s="360">
        <v>1</v>
      </c>
      <c r="H33" s="195">
        <f t="shared" si="5"/>
        <v>65</v>
      </c>
      <c r="I33" s="26" t="str">
        <f t="shared" ca="1" si="0"/>
        <v/>
      </c>
      <c r="J33" s="16" t="str">
        <f t="shared" si="4"/>
        <v>B139iAType 2 Concrete Modified Barrier (150 mm reveal ht, Dowelled)SD-203Bm</v>
      </c>
      <c r="K33" s="17" t="e">
        <f>MATCH(J33,'Pay Items'!$K$1:$K$646,0)</f>
        <v>#N/A</v>
      </c>
      <c r="L33" s="19" t="str">
        <f t="shared" ca="1" si="1"/>
        <v>F0</v>
      </c>
      <c r="M33" s="19" t="str">
        <f t="shared" ca="1" si="2"/>
        <v>C2</v>
      </c>
      <c r="N33" s="19" t="str">
        <f t="shared" ca="1" si="3"/>
        <v>C2</v>
      </c>
    </row>
    <row r="34" spans="1:14" s="196" customFormat="1" ht="36" customHeight="1" x14ac:dyDescent="0.2">
      <c r="A34" s="205" t="s">
        <v>845</v>
      </c>
      <c r="B34" s="190" t="s">
        <v>108</v>
      </c>
      <c r="C34" s="191" t="s">
        <v>158</v>
      </c>
      <c r="D34" s="192" t="s">
        <v>1390</v>
      </c>
      <c r="E34" s="193"/>
      <c r="F34" s="198"/>
      <c r="G34" s="199"/>
      <c r="H34" s="195">
        <f t="shared" si="5"/>
        <v>0</v>
      </c>
      <c r="I34" s="26" t="str">
        <f t="shared" ca="1" si="0"/>
        <v>LOCKED</v>
      </c>
      <c r="J34" s="16" t="str">
        <f t="shared" si="4"/>
        <v>B154rlConcrete Curb RenewalCW 3240-R10</v>
      </c>
      <c r="K34" s="17">
        <f>MATCH(J34,'Pay Items'!$K$1:$K$646,0)</f>
        <v>262</v>
      </c>
      <c r="L34" s="19" t="str">
        <f t="shared" ca="1" si="1"/>
        <v>F0</v>
      </c>
      <c r="M34" s="19" t="str">
        <f t="shared" ca="1" si="2"/>
        <v>C2</v>
      </c>
      <c r="N34" s="19" t="str">
        <f t="shared" ca="1" si="3"/>
        <v>C2</v>
      </c>
    </row>
    <row r="35" spans="1:14" s="196" customFormat="1" ht="48" customHeight="1" x14ac:dyDescent="0.2">
      <c r="A35" s="205" t="s">
        <v>846</v>
      </c>
      <c r="B35" s="200" t="s">
        <v>351</v>
      </c>
      <c r="C35" s="191" t="s">
        <v>1561</v>
      </c>
      <c r="D35" s="192" t="s">
        <v>712</v>
      </c>
      <c r="E35" s="193"/>
      <c r="F35" s="198"/>
      <c r="G35" s="199"/>
      <c r="H35" s="195">
        <f t="shared" si="5"/>
        <v>0</v>
      </c>
      <c r="I35" s="26" t="str">
        <f t="shared" ca="1" si="0"/>
        <v>LOCKED</v>
      </c>
      <c r="J35" s="16" t="str">
        <f t="shared" si="4"/>
        <v>B155rlType 2 Concrete Barrier (100 mm reveal ht, Dowelled)SD-205,SD-206A</v>
      </c>
      <c r="K35" s="17" t="e">
        <f>MATCH(J35,'Pay Items'!$K$1:$K$646,0)</f>
        <v>#N/A</v>
      </c>
      <c r="L35" s="19" t="str">
        <f t="shared" ca="1" si="1"/>
        <v>F0</v>
      </c>
      <c r="M35" s="19" t="str">
        <f t="shared" ca="1" si="2"/>
        <v>C2</v>
      </c>
      <c r="N35" s="19" t="str">
        <f t="shared" ca="1" si="3"/>
        <v>C2</v>
      </c>
    </row>
    <row r="36" spans="1:14" s="196" customFormat="1" ht="36" customHeight="1" x14ac:dyDescent="0.2">
      <c r="A36" s="205" t="s">
        <v>1562</v>
      </c>
      <c r="B36" s="207" t="s">
        <v>701</v>
      </c>
      <c r="C36" s="191" t="s">
        <v>714</v>
      </c>
      <c r="D36" s="192"/>
      <c r="E36" s="193" t="s">
        <v>183</v>
      </c>
      <c r="F36" s="194">
        <v>85</v>
      </c>
      <c r="G36" s="360">
        <v>1</v>
      </c>
      <c r="H36" s="195">
        <f t="shared" si="5"/>
        <v>85</v>
      </c>
      <c r="I36" s="26" t="str">
        <f t="shared" ca="1" si="0"/>
        <v/>
      </c>
      <c r="J36" s="16" t="str">
        <f t="shared" si="4"/>
        <v>B155rl23 m to 30 mm</v>
      </c>
      <c r="K36" s="17" t="e">
        <f>MATCH(J36,'Pay Items'!$K$1:$K$646,0)</f>
        <v>#N/A</v>
      </c>
      <c r="L36" s="19" t="str">
        <f t="shared" ca="1" si="1"/>
        <v>F0</v>
      </c>
      <c r="M36" s="19" t="str">
        <f t="shared" ca="1" si="2"/>
        <v>C2</v>
      </c>
      <c r="N36" s="19" t="str">
        <f t="shared" ca="1" si="3"/>
        <v>C2</v>
      </c>
    </row>
    <row r="37" spans="1:14" s="196" customFormat="1" ht="36" customHeight="1" x14ac:dyDescent="0.2">
      <c r="A37" s="205" t="s">
        <v>1563</v>
      </c>
      <c r="B37" s="207" t="s">
        <v>703</v>
      </c>
      <c r="C37" s="191" t="s">
        <v>716</v>
      </c>
      <c r="D37" s="192" t="s">
        <v>174</v>
      </c>
      <c r="E37" s="193" t="s">
        <v>183</v>
      </c>
      <c r="F37" s="194">
        <v>112</v>
      </c>
      <c r="G37" s="360">
        <v>1</v>
      </c>
      <c r="H37" s="195">
        <f t="shared" si="5"/>
        <v>112</v>
      </c>
      <c r="I37" s="26" t="str">
        <f t="shared" ca="1" si="0"/>
        <v/>
      </c>
      <c r="J37" s="16" t="str">
        <f t="shared" si="4"/>
        <v>B155rl3Greater than 30 mm</v>
      </c>
      <c r="K37" s="17" t="e">
        <f>MATCH(J37,'Pay Items'!$K$1:$K$646,0)</f>
        <v>#N/A</v>
      </c>
      <c r="L37" s="19" t="str">
        <f t="shared" ca="1" si="1"/>
        <v>F0</v>
      </c>
      <c r="M37" s="19" t="str">
        <f t="shared" ca="1" si="2"/>
        <v>C2</v>
      </c>
      <c r="N37" s="19" t="str">
        <f t="shared" ca="1" si="3"/>
        <v>C2</v>
      </c>
    </row>
    <row r="38" spans="1:14" s="196" customFormat="1" ht="48" customHeight="1" x14ac:dyDescent="0.2">
      <c r="A38" s="205" t="s">
        <v>947</v>
      </c>
      <c r="B38" s="200" t="s">
        <v>352</v>
      </c>
      <c r="C38" s="191" t="s">
        <v>1564</v>
      </c>
      <c r="D38" s="192" t="s">
        <v>718</v>
      </c>
      <c r="E38" s="193" t="s">
        <v>183</v>
      </c>
      <c r="F38" s="194">
        <v>18</v>
      </c>
      <c r="G38" s="360">
        <v>1</v>
      </c>
      <c r="H38" s="195">
        <f t="shared" si="5"/>
        <v>18</v>
      </c>
      <c r="I38" s="26" t="str">
        <f t="shared" ca="1" si="0"/>
        <v/>
      </c>
      <c r="J38" s="16" t="str">
        <f t="shared" si="4"/>
        <v>B184rlAType 2 Concrete Curb Ramp (8-12 mm reveal ht, Monolithic)SD-229C,Dm</v>
      </c>
      <c r="K38" s="17" t="e">
        <f>MATCH(J38,'Pay Items'!$K$1:$K$646,0)</f>
        <v>#N/A</v>
      </c>
      <c r="L38" s="19" t="str">
        <f t="shared" ca="1" si="1"/>
        <v>F0</v>
      </c>
      <c r="M38" s="19" t="str">
        <f t="shared" ca="1" si="2"/>
        <v>C2</v>
      </c>
      <c r="N38" s="19" t="str">
        <f t="shared" ca="1" si="3"/>
        <v>C2</v>
      </c>
    </row>
    <row r="39" spans="1:14" s="196" customFormat="1" ht="36" customHeight="1" x14ac:dyDescent="0.2">
      <c r="A39" s="205" t="s">
        <v>476</v>
      </c>
      <c r="B39" s="190" t="s">
        <v>110</v>
      </c>
      <c r="C39" s="191" t="s">
        <v>166</v>
      </c>
      <c r="D39" s="192" t="s">
        <v>733</v>
      </c>
      <c r="E39" s="193" t="s">
        <v>179</v>
      </c>
      <c r="F39" s="194">
        <v>5</v>
      </c>
      <c r="G39" s="360">
        <v>1</v>
      </c>
      <c r="H39" s="195">
        <f t="shared" si="5"/>
        <v>5</v>
      </c>
      <c r="I39" s="26" t="str">
        <f t="shared" ca="1" si="0"/>
        <v/>
      </c>
      <c r="J39" s="16" t="str">
        <f t="shared" si="4"/>
        <v>B189Regrading Existing Interlocking Paving StonesCW 3330-R5m²</v>
      </c>
      <c r="K39" s="17">
        <f>MATCH(J39,'Pay Items'!$K$1:$K$646,0)</f>
        <v>318</v>
      </c>
      <c r="L39" s="19" t="str">
        <f t="shared" ca="1" si="1"/>
        <v>F0</v>
      </c>
      <c r="M39" s="19" t="str">
        <f t="shared" ca="1" si="2"/>
        <v>C2</v>
      </c>
      <c r="N39" s="19" t="str">
        <f t="shared" ca="1" si="3"/>
        <v>C2</v>
      </c>
    </row>
    <row r="40" spans="1:14" s="196" customFormat="1" ht="36" customHeight="1" x14ac:dyDescent="0.2">
      <c r="A40" s="205" t="s">
        <v>477</v>
      </c>
      <c r="B40" s="190" t="s">
        <v>112</v>
      </c>
      <c r="C40" s="191" t="s">
        <v>363</v>
      </c>
      <c r="D40" s="192" t="s">
        <v>1183</v>
      </c>
      <c r="E40" s="209"/>
      <c r="F40" s="198"/>
      <c r="G40" s="199"/>
      <c r="H40" s="195">
        <f t="shared" si="5"/>
        <v>0</v>
      </c>
      <c r="I40" s="26" t="str">
        <f t="shared" ca="1" si="0"/>
        <v>LOCKED</v>
      </c>
      <c r="J40" s="16" t="str">
        <f t="shared" si="4"/>
        <v>B190Construction of Asphaltic Concrete OverlayCW 3410-R12</v>
      </c>
      <c r="K40" s="17">
        <f>MATCH(J40,'Pay Items'!$K$1:$K$646,0)</f>
        <v>319</v>
      </c>
      <c r="L40" s="19" t="str">
        <f t="shared" ca="1" si="1"/>
        <v>F0</v>
      </c>
      <c r="M40" s="19" t="str">
        <f t="shared" ca="1" si="2"/>
        <v>C2</v>
      </c>
      <c r="N40" s="19" t="str">
        <f t="shared" ca="1" si="3"/>
        <v>C2</v>
      </c>
    </row>
    <row r="41" spans="1:14" s="196" customFormat="1" ht="36" customHeight="1" x14ac:dyDescent="0.2">
      <c r="A41" s="205" t="s">
        <v>478</v>
      </c>
      <c r="B41" s="200" t="s">
        <v>351</v>
      </c>
      <c r="C41" s="191" t="s">
        <v>364</v>
      </c>
      <c r="D41" s="192"/>
      <c r="E41" s="193"/>
      <c r="F41" s="198"/>
      <c r="G41" s="199"/>
      <c r="H41" s="195">
        <f t="shared" si="5"/>
        <v>0</v>
      </c>
      <c r="I41" s="26" t="str">
        <f t="shared" ca="1" si="0"/>
        <v>LOCKED</v>
      </c>
      <c r="J41" s="16" t="str">
        <f t="shared" si="4"/>
        <v>B191Main Line Paving</v>
      </c>
      <c r="K41" s="17">
        <f>MATCH(J41,'Pay Items'!$K$1:$K$646,0)</f>
        <v>320</v>
      </c>
      <c r="L41" s="19" t="str">
        <f t="shared" ca="1" si="1"/>
        <v>F0</v>
      </c>
      <c r="M41" s="19" t="str">
        <f t="shared" ca="1" si="2"/>
        <v>C2</v>
      </c>
      <c r="N41" s="19" t="str">
        <f t="shared" ca="1" si="3"/>
        <v>C2</v>
      </c>
    </row>
    <row r="42" spans="1:14" s="196" customFormat="1" ht="36" customHeight="1" x14ac:dyDescent="0.2">
      <c r="A42" s="205" t="s">
        <v>480</v>
      </c>
      <c r="B42" s="207" t="s">
        <v>701</v>
      </c>
      <c r="C42" s="191" t="s">
        <v>719</v>
      </c>
      <c r="D42" s="192"/>
      <c r="E42" s="193" t="s">
        <v>181</v>
      </c>
      <c r="F42" s="194">
        <v>590</v>
      </c>
      <c r="G42" s="360">
        <v>1</v>
      </c>
      <c r="H42" s="195">
        <f t="shared" si="5"/>
        <v>590</v>
      </c>
      <c r="I42" s="26" t="str">
        <f t="shared" ca="1" si="0"/>
        <v/>
      </c>
      <c r="J42" s="16" t="str">
        <f t="shared" si="4"/>
        <v>B193Type IAtonne</v>
      </c>
      <c r="K42" s="17">
        <f>MATCH(J42,'Pay Items'!$K$1:$K$646,0)</f>
        <v>321</v>
      </c>
      <c r="L42" s="19" t="str">
        <f t="shared" ca="1" si="1"/>
        <v>F0</v>
      </c>
      <c r="M42" s="19" t="str">
        <f t="shared" ca="1" si="2"/>
        <v>C2</v>
      </c>
      <c r="N42" s="19" t="str">
        <f t="shared" ca="1" si="3"/>
        <v>C2</v>
      </c>
    </row>
    <row r="43" spans="1:14" s="196" customFormat="1" ht="36" customHeight="1" x14ac:dyDescent="0.2">
      <c r="A43" s="205" t="s">
        <v>481</v>
      </c>
      <c r="B43" s="200" t="s">
        <v>352</v>
      </c>
      <c r="C43" s="191" t="s">
        <v>365</v>
      </c>
      <c r="D43" s="192"/>
      <c r="E43" s="193"/>
      <c r="F43" s="198"/>
      <c r="G43" s="199"/>
      <c r="H43" s="195">
        <f t="shared" si="5"/>
        <v>0</v>
      </c>
      <c r="I43" s="26" t="str">
        <f t="shared" ca="1" si="0"/>
        <v>LOCKED</v>
      </c>
      <c r="J43" s="16" t="str">
        <f t="shared" si="4"/>
        <v>B194Tie-ins and Approaches</v>
      </c>
      <c r="K43" s="17">
        <f>MATCH(J43,'Pay Items'!$K$1:$K$646,0)</f>
        <v>323</v>
      </c>
      <c r="L43" s="19" t="str">
        <f t="shared" ca="1" si="1"/>
        <v>F0</v>
      </c>
      <c r="M43" s="19" t="str">
        <f t="shared" ca="1" si="2"/>
        <v>C2</v>
      </c>
      <c r="N43" s="19" t="str">
        <f t="shared" ca="1" si="3"/>
        <v>C2</v>
      </c>
    </row>
    <row r="44" spans="1:14" s="196" customFormat="1" ht="36" customHeight="1" x14ac:dyDescent="0.2">
      <c r="A44" s="205" t="s">
        <v>482</v>
      </c>
      <c r="B44" s="207" t="s">
        <v>701</v>
      </c>
      <c r="C44" s="191" t="s">
        <v>719</v>
      </c>
      <c r="D44" s="192"/>
      <c r="E44" s="193" t="s">
        <v>181</v>
      </c>
      <c r="F44" s="194">
        <v>90</v>
      </c>
      <c r="G44" s="360">
        <v>1</v>
      </c>
      <c r="H44" s="195">
        <f t="shared" si="5"/>
        <v>90</v>
      </c>
      <c r="I44" s="26" t="str">
        <f t="shared" ca="1" si="0"/>
        <v/>
      </c>
      <c r="J44" s="16" t="str">
        <f t="shared" si="4"/>
        <v>B195Type IAtonne</v>
      </c>
      <c r="K44" s="17">
        <f>MATCH(J44,'Pay Items'!$K$1:$K$646,0)</f>
        <v>324</v>
      </c>
      <c r="L44" s="19" t="str">
        <f t="shared" ca="1" si="1"/>
        <v>F0</v>
      </c>
      <c r="M44" s="19" t="str">
        <f t="shared" ca="1" si="2"/>
        <v>C2</v>
      </c>
      <c r="N44" s="19" t="str">
        <f t="shared" ca="1" si="3"/>
        <v>C2</v>
      </c>
    </row>
    <row r="45" spans="1:14" s="196" customFormat="1" ht="36" customHeight="1" x14ac:dyDescent="0.2">
      <c r="A45" s="205" t="s">
        <v>487</v>
      </c>
      <c r="B45" s="190" t="s">
        <v>113</v>
      </c>
      <c r="C45" s="191" t="s">
        <v>100</v>
      </c>
      <c r="D45" s="192" t="s">
        <v>960</v>
      </c>
      <c r="E45" s="193"/>
      <c r="F45" s="198"/>
      <c r="G45" s="199"/>
      <c r="H45" s="195">
        <f t="shared" si="5"/>
        <v>0</v>
      </c>
      <c r="I45" s="26" t="str">
        <f t="shared" ca="1" si="0"/>
        <v>LOCKED</v>
      </c>
      <c r="J45" s="16" t="str">
        <f t="shared" si="4"/>
        <v>B200Planing of PavementCW 3450-R6</v>
      </c>
      <c r="K45" s="17">
        <f>MATCH(J45,'Pay Items'!$K$1:$K$646,0)</f>
        <v>329</v>
      </c>
      <c r="L45" s="19" t="str">
        <f t="shared" ca="1" si="1"/>
        <v>F0</v>
      </c>
      <c r="M45" s="19" t="str">
        <f t="shared" ca="1" si="2"/>
        <v>C2</v>
      </c>
      <c r="N45" s="19" t="str">
        <f t="shared" ca="1" si="3"/>
        <v>C2</v>
      </c>
    </row>
    <row r="46" spans="1:14" s="196" customFormat="1" ht="36" customHeight="1" x14ac:dyDescent="0.2">
      <c r="A46" s="205" t="s">
        <v>489</v>
      </c>
      <c r="B46" s="200" t="s">
        <v>351</v>
      </c>
      <c r="C46" s="191" t="s">
        <v>95</v>
      </c>
      <c r="D46" s="192" t="s">
        <v>174</v>
      </c>
      <c r="E46" s="193" t="s">
        <v>179</v>
      </c>
      <c r="F46" s="194">
        <v>2530</v>
      </c>
      <c r="G46" s="360">
        <v>1</v>
      </c>
      <c r="H46" s="195">
        <f t="shared" si="5"/>
        <v>2530</v>
      </c>
      <c r="I46" s="26" t="str">
        <f t="shared" ca="1" si="0"/>
        <v/>
      </c>
      <c r="J46" s="16" t="str">
        <f t="shared" si="4"/>
        <v>B20250 - 100 mm Depth (Asphalt)m²</v>
      </c>
      <c r="K46" s="17">
        <f>MATCH(J46,'Pay Items'!$K$1:$K$646,0)</f>
        <v>331</v>
      </c>
      <c r="L46" s="19" t="str">
        <f t="shared" ca="1" si="1"/>
        <v>F0</v>
      </c>
      <c r="M46" s="19" t="str">
        <f t="shared" ca="1" si="2"/>
        <v>C2</v>
      </c>
      <c r="N46" s="19" t="str">
        <f t="shared" ca="1" si="3"/>
        <v>C2</v>
      </c>
    </row>
    <row r="47" spans="1:14" s="196" customFormat="1" ht="36" customHeight="1" x14ac:dyDescent="0.2">
      <c r="A47" s="205" t="s">
        <v>572</v>
      </c>
      <c r="B47" s="190" t="s">
        <v>114</v>
      </c>
      <c r="C47" s="191" t="s">
        <v>1295</v>
      </c>
      <c r="D47" s="192" t="s">
        <v>1427</v>
      </c>
      <c r="E47" s="193"/>
      <c r="F47" s="198"/>
      <c r="G47" s="199"/>
      <c r="H47" s="195">
        <f t="shared" si="5"/>
        <v>0</v>
      </c>
      <c r="I47" s="26" t="str">
        <f t="shared" ca="1" si="0"/>
        <v>LOCKED</v>
      </c>
      <c r="J47" s="16" t="str">
        <f t="shared" si="4"/>
        <v>B206Supply and Install Pavement Repair FabricCW 3140-R1</v>
      </c>
      <c r="K47" s="17">
        <f>MATCH(J47,'Pay Items'!$K$1:$K$646,0)</f>
        <v>335</v>
      </c>
      <c r="L47" s="19" t="str">
        <f t="shared" ca="1" si="1"/>
        <v>F0</v>
      </c>
      <c r="M47" s="19" t="str">
        <f t="shared" ca="1" si="2"/>
        <v>C2</v>
      </c>
      <c r="N47" s="19" t="str">
        <f t="shared" ca="1" si="3"/>
        <v>C2</v>
      </c>
    </row>
    <row r="48" spans="1:14" s="196" customFormat="1" ht="36" customHeight="1" x14ac:dyDescent="0.2">
      <c r="A48" s="205" t="s">
        <v>1292</v>
      </c>
      <c r="B48" s="200" t="s">
        <v>351</v>
      </c>
      <c r="C48" s="191" t="s">
        <v>1294</v>
      </c>
      <c r="D48" s="192"/>
      <c r="E48" s="193" t="s">
        <v>179</v>
      </c>
      <c r="F48" s="208">
        <v>600</v>
      </c>
      <c r="G48" s="360">
        <v>1</v>
      </c>
      <c r="H48" s="195">
        <f t="shared" si="5"/>
        <v>600</v>
      </c>
      <c r="I48" s="26" t="str">
        <f t="shared" ca="1" si="0"/>
        <v/>
      </c>
      <c r="J48" s="16" t="str">
        <f t="shared" si="4"/>
        <v>B206BType Bm²</v>
      </c>
      <c r="K48" s="17">
        <f>MATCH(J48,'Pay Items'!$K$1:$K$646,0)</f>
        <v>337</v>
      </c>
      <c r="L48" s="19" t="str">
        <f t="shared" ca="1" si="1"/>
        <v>F0</v>
      </c>
      <c r="M48" s="19" t="str">
        <f t="shared" ca="1" si="2"/>
        <v>C2</v>
      </c>
      <c r="N48" s="19" t="str">
        <f t="shared" ca="1" si="3"/>
        <v>C2</v>
      </c>
    </row>
    <row r="49" spans="1:14" s="196" customFormat="1" ht="36" customHeight="1" x14ac:dyDescent="0.2">
      <c r="A49" s="201"/>
      <c r="B49" s="210"/>
      <c r="C49" s="203" t="s">
        <v>200</v>
      </c>
      <c r="D49" s="198"/>
      <c r="E49" s="211"/>
      <c r="F49" s="198"/>
      <c r="G49" s="199"/>
      <c r="H49" s="195">
        <f t="shared" si="5"/>
        <v>0</v>
      </c>
      <c r="I49" s="26" t="str">
        <f t="shared" ca="1" si="0"/>
        <v>LOCKED</v>
      </c>
      <c r="J49" s="16" t="str">
        <f t="shared" si="4"/>
        <v>JOINT AND CRACK SEALING</v>
      </c>
      <c r="K49" s="17">
        <f>MATCH(J49,'Pay Items'!$K$1:$K$646,0)</f>
        <v>436</v>
      </c>
      <c r="L49" s="19" t="str">
        <f t="shared" ca="1" si="1"/>
        <v>F0</v>
      </c>
      <c r="M49" s="19" t="str">
        <f t="shared" ca="1" si="2"/>
        <v>C2</v>
      </c>
      <c r="N49" s="19" t="str">
        <f t="shared" ca="1" si="3"/>
        <v>C2</v>
      </c>
    </row>
    <row r="50" spans="1:14" s="196" customFormat="1" ht="36" customHeight="1" x14ac:dyDescent="0.2">
      <c r="A50" s="189" t="s">
        <v>548</v>
      </c>
      <c r="B50" s="190" t="s">
        <v>115</v>
      </c>
      <c r="C50" s="191" t="s">
        <v>99</v>
      </c>
      <c r="D50" s="192" t="s">
        <v>737</v>
      </c>
      <c r="E50" s="193" t="s">
        <v>183</v>
      </c>
      <c r="F50" s="208">
        <v>420</v>
      </c>
      <c r="G50" s="360">
        <v>1</v>
      </c>
      <c r="H50" s="195">
        <f t="shared" si="5"/>
        <v>420</v>
      </c>
      <c r="I50" s="26" t="str">
        <f t="shared" ca="1" si="0"/>
        <v/>
      </c>
      <c r="J50" s="16" t="str">
        <f t="shared" si="4"/>
        <v>D006Reflective Crack MaintenanceCW 3250-R7m</v>
      </c>
      <c r="K50" s="17">
        <f>MATCH(J50,'Pay Items'!$K$1:$K$646,0)</f>
        <v>442</v>
      </c>
      <c r="L50" s="19" t="str">
        <f t="shared" ca="1" si="1"/>
        <v>F0</v>
      </c>
      <c r="M50" s="19" t="str">
        <f t="shared" ca="1" si="2"/>
        <v>C2</v>
      </c>
      <c r="N50" s="19" t="str">
        <f t="shared" ca="1" si="3"/>
        <v>C2</v>
      </c>
    </row>
    <row r="51" spans="1:14" s="196" customFormat="1" ht="48" customHeight="1" x14ac:dyDescent="0.2">
      <c r="A51" s="201"/>
      <c r="B51" s="210"/>
      <c r="C51" s="203" t="s">
        <v>201</v>
      </c>
      <c r="D51" s="198"/>
      <c r="E51" s="211"/>
      <c r="F51" s="198"/>
      <c r="G51" s="199"/>
      <c r="H51" s="195">
        <f t="shared" si="5"/>
        <v>0</v>
      </c>
      <c r="I51" s="26" t="str">
        <f t="shared" ca="1" si="0"/>
        <v>LOCKED</v>
      </c>
      <c r="J51" s="16" t="str">
        <f t="shared" si="4"/>
        <v>ASSOCIATED DRAINAGE AND UNDERGROUND WORKS</v>
      </c>
      <c r="K51" s="17">
        <f>MATCH(J51,'Pay Items'!$K$1:$K$646,0)</f>
        <v>444</v>
      </c>
      <c r="L51" s="19" t="str">
        <f t="shared" ca="1" si="1"/>
        <v>F0</v>
      </c>
      <c r="M51" s="19" t="str">
        <f t="shared" ca="1" si="2"/>
        <v>C2</v>
      </c>
      <c r="N51" s="19" t="str">
        <f t="shared" ca="1" si="3"/>
        <v>C2</v>
      </c>
    </row>
    <row r="52" spans="1:14" s="196" customFormat="1" ht="36" customHeight="1" x14ac:dyDescent="0.2">
      <c r="A52" s="189" t="s">
        <v>225</v>
      </c>
      <c r="B52" s="190" t="s">
        <v>309</v>
      </c>
      <c r="C52" s="191" t="s">
        <v>416</v>
      </c>
      <c r="D52" s="192" t="s">
        <v>11</v>
      </c>
      <c r="E52" s="193"/>
      <c r="F52" s="198"/>
      <c r="G52" s="199"/>
      <c r="H52" s="195">
        <f t="shared" si="5"/>
        <v>0</v>
      </c>
      <c r="I52" s="26" t="str">
        <f t="shared" ca="1" si="0"/>
        <v>LOCKED</v>
      </c>
      <c r="J52" s="16" t="str">
        <f t="shared" si="4"/>
        <v>E003Catch BasinCW 2130-R12</v>
      </c>
      <c r="K52" s="17">
        <f>MATCH(J52,'Pay Items'!$K$1:$K$646,0)</f>
        <v>445</v>
      </c>
      <c r="L52" s="19" t="str">
        <f t="shared" ca="1" si="1"/>
        <v>F0</v>
      </c>
      <c r="M52" s="19" t="str">
        <f t="shared" ca="1" si="2"/>
        <v>C2</v>
      </c>
      <c r="N52" s="19" t="str">
        <f t="shared" ca="1" si="3"/>
        <v>C2</v>
      </c>
    </row>
    <row r="53" spans="1:14" s="196" customFormat="1" ht="36" customHeight="1" x14ac:dyDescent="0.2">
      <c r="A53" s="189" t="s">
        <v>226</v>
      </c>
      <c r="B53" s="200" t="s">
        <v>351</v>
      </c>
      <c r="C53" s="191" t="s">
        <v>985</v>
      </c>
      <c r="D53" s="192"/>
      <c r="E53" s="193" t="s">
        <v>182</v>
      </c>
      <c r="F53" s="208">
        <v>4</v>
      </c>
      <c r="G53" s="360">
        <v>1</v>
      </c>
      <c r="H53" s="195">
        <f t="shared" si="5"/>
        <v>4</v>
      </c>
      <c r="I53" s="26" t="str">
        <f t="shared" ca="1" si="0"/>
        <v/>
      </c>
      <c r="J53" s="16" t="str">
        <f t="shared" si="4"/>
        <v>E004SD-024, 1200 mm deepeach</v>
      </c>
      <c r="K53" s="17">
        <f>MATCH(J53,'Pay Items'!$K$1:$K$646,0)</f>
        <v>446</v>
      </c>
      <c r="L53" s="19" t="str">
        <f t="shared" ca="1" si="1"/>
        <v>F0</v>
      </c>
      <c r="M53" s="19" t="str">
        <f t="shared" ca="1" si="2"/>
        <v>C2</v>
      </c>
      <c r="N53" s="19" t="str">
        <f t="shared" ca="1" si="3"/>
        <v>C2</v>
      </c>
    </row>
    <row r="54" spans="1:14" s="196" customFormat="1" ht="36" customHeight="1" x14ac:dyDescent="0.2">
      <c r="A54" s="189" t="s">
        <v>230</v>
      </c>
      <c r="B54" s="190" t="s">
        <v>310</v>
      </c>
      <c r="C54" s="191" t="s">
        <v>421</v>
      </c>
      <c r="D54" s="192" t="s">
        <v>11</v>
      </c>
      <c r="E54" s="193"/>
      <c r="F54" s="198"/>
      <c r="G54" s="199"/>
      <c r="H54" s="195">
        <f t="shared" si="5"/>
        <v>0</v>
      </c>
      <c r="I54" s="26" t="str">
        <f t="shared" ca="1" si="0"/>
        <v>LOCKED</v>
      </c>
      <c r="J54" s="16" t="str">
        <f t="shared" si="4"/>
        <v>E008Sewer ServiceCW 2130-R12</v>
      </c>
      <c r="K54" s="17">
        <f>MATCH(J54,'Pay Items'!$K$1:$K$646,0)</f>
        <v>457</v>
      </c>
      <c r="L54" s="19" t="str">
        <f t="shared" ca="1" si="1"/>
        <v>F0</v>
      </c>
      <c r="M54" s="19" t="str">
        <f t="shared" ca="1" si="2"/>
        <v>C2</v>
      </c>
      <c r="N54" s="19" t="str">
        <f t="shared" ca="1" si="3"/>
        <v>C2</v>
      </c>
    </row>
    <row r="55" spans="1:14" s="196" customFormat="1" ht="36" customHeight="1" x14ac:dyDescent="0.2">
      <c r="A55" s="189" t="s">
        <v>54</v>
      </c>
      <c r="B55" s="200" t="s">
        <v>351</v>
      </c>
      <c r="C55" s="191" t="s">
        <v>1565</v>
      </c>
      <c r="D55" s="192"/>
      <c r="E55" s="193"/>
      <c r="F55" s="198"/>
      <c r="G55" s="199"/>
      <c r="H55" s="195">
        <f t="shared" si="5"/>
        <v>0</v>
      </c>
      <c r="I55" s="26" t="str">
        <f t="shared" ca="1" si="0"/>
        <v>LOCKED</v>
      </c>
      <c r="J55" s="16" t="str">
        <f t="shared" si="4"/>
        <v>E009250 mm, PVC</v>
      </c>
      <c r="K55" s="17" t="e">
        <f>MATCH(J55,'Pay Items'!$K$1:$K$646,0)</f>
        <v>#N/A</v>
      </c>
      <c r="L55" s="19" t="str">
        <f t="shared" ca="1" si="1"/>
        <v>F0</v>
      </c>
      <c r="M55" s="19" t="str">
        <f t="shared" ca="1" si="2"/>
        <v>C2</v>
      </c>
      <c r="N55" s="19" t="str">
        <f t="shared" ca="1" si="3"/>
        <v>C2</v>
      </c>
    </row>
    <row r="56" spans="1:14" s="196" customFormat="1" ht="48" customHeight="1" x14ac:dyDescent="0.2">
      <c r="A56" s="189" t="s">
        <v>55</v>
      </c>
      <c r="B56" s="207" t="s">
        <v>701</v>
      </c>
      <c r="C56" s="191" t="s">
        <v>1566</v>
      </c>
      <c r="D56" s="192"/>
      <c r="E56" s="193" t="s">
        <v>183</v>
      </c>
      <c r="F56" s="208">
        <v>15</v>
      </c>
      <c r="G56" s="360">
        <v>1</v>
      </c>
      <c r="H56" s="195">
        <f t="shared" si="5"/>
        <v>15</v>
      </c>
      <c r="I56" s="26" t="str">
        <f t="shared" ca="1" si="0"/>
        <v/>
      </c>
      <c r="J56" s="16" t="str">
        <f t="shared" si="4"/>
        <v>E010In a Trench, Class B Sand Bedding, Class 3 Backfillm</v>
      </c>
      <c r="K56" s="17" t="e">
        <f>MATCH(J56,'Pay Items'!$K$1:$K$646,0)</f>
        <v>#N/A</v>
      </c>
      <c r="L56" s="19" t="str">
        <f t="shared" ca="1" si="1"/>
        <v>F0</v>
      </c>
      <c r="M56" s="19" t="str">
        <f t="shared" ca="1" si="2"/>
        <v>C2</v>
      </c>
      <c r="N56" s="19" t="str">
        <f t="shared" ca="1" si="3"/>
        <v>C2</v>
      </c>
    </row>
    <row r="57" spans="1:14" s="196" customFormat="1" ht="36" customHeight="1" x14ac:dyDescent="0.2">
      <c r="A57" s="189" t="s">
        <v>68</v>
      </c>
      <c r="B57" s="190" t="s">
        <v>740</v>
      </c>
      <c r="C57" s="212" t="s">
        <v>1061</v>
      </c>
      <c r="D57" s="213" t="s">
        <v>1062</v>
      </c>
      <c r="E57" s="193"/>
      <c r="F57" s="198"/>
      <c r="G57" s="199"/>
      <c r="H57" s="195">
        <f t="shared" si="5"/>
        <v>0</v>
      </c>
      <c r="I57" s="26" t="str">
        <f t="shared" ca="1" si="0"/>
        <v>LOCKED</v>
      </c>
      <c r="J57" s="16" t="str">
        <f t="shared" si="4"/>
        <v>E023Frames &amp; CoversCW 3210-R8</v>
      </c>
      <c r="K57" s="17">
        <f>MATCH(J57,'Pay Items'!$K$1:$K$646,0)</f>
        <v>511</v>
      </c>
      <c r="L57" s="19" t="str">
        <f t="shared" ca="1" si="1"/>
        <v>F0</v>
      </c>
      <c r="M57" s="19" t="str">
        <f t="shared" ca="1" si="2"/>
        <v>C2</v>
      </c>
      <c r="N57" s="19" t="str">
        <f t="shared" ca="1" si="3"/>
        <v>C2</v>
      </c>
    </row>
    <row r="58" spans="1:14" s="196" customFormat="1" ht="48" customHeight="1" x14ac:dyDescent="0.2">
      <c r="A58" s="189" t="s">
        <v>69</v>
      </c>
      <c r="B58" s="200" t="s">
        <v>351</v>
      </c>
      <c r="C58" s="214" t="s">
        <v>1215</v>
      </c>
      <c r="D58" s="192"/>
      <c r="E58" s="193" t="s">
        <v>182</v>
      </c>
      <c r="F58" s="208">
        <v>1</v>
      </c>
      <c r="G58" s="360">
        <v>1</v>
      </c>
      <c r="H58" s="195">
        <f t="shared" si="5"/>
        <v>1</v>
      </c>
      <c r="I58" s="26" t="str">
        <f t="shared" ca="1" si="0"/>
        <v/>
      </c>
      <c r="J58" s="16" t="str">
        <f t="shared" si="4"/>
        <v>E024AP-006 - Standard Frame for Manhole and Catch Basineach</v>
      </c>
      <c r="K58" s="17">
        <f>MATCH(J58,'Pay Items'!$K$1:$K$646,0)</f>
        <v>512</v>
      </c>
      <c r="L58" s="19" t="str">
        <f t="shared" ca="1" si="1"/>
        <v>F0</v>
      </c>
      <c r="M58" s="19" t="str">
        <f t="shared" ca="1" si="2"/>
        <v>C2</v>
      </c>
      <c r="N58" s="19" t="str">
        <f t="shared" ca="1" si="3"/>
        <v>C2</v>
      </c>
    </row>
    <row r="59" spans="1:14" s="196" customFormat="1" ht="48" customHeight="1" x14ac:dyDescent="0.2">
      <c r="A59" s="189" t="s">
        <v>70</v>
      </c>
      <c r="B59" s="200" t="s">
        <v>352</v>
      </c>
      <c r="C59" s="214" t="s">
        <v>1216</v>
      </c>
      <c r="D59" s="192"/>
      <c r="E59" s="193" t="s">
        <v>182</v>
      </c>
      <c r="F59" s="208">
        <v>1</v>
      </c>
      <c r="G59" s="360">
        <v>1</v>
      </c>
      <c r="H59" s="195">
        <f t="shared" si="5"/>
        <v>1</v>
      </c>
      <c r="I59" s="26" t="str">
        <f t="shared" ca="1" si="0"/>
        <v/>
      </c>
      <c r="J59" s="16" t="str">
        <f t="shared" si="4"/>
        <v>E025AP-007 - Standard Solid Cover for Standard Frameeach</v>
      </c>
      <c r="K59" s="17">
        <f>MATCH(J59,'Pay Items'!$K$1:$K$646,0)</f>
        <v>513</v>
      </c>
      <c r="L59" s="19" t="str">
        <f t="shared" ca="1" si="1"/>
        <v>F0</v>
      </c>
      <c r="M59" s="19" t="str">
        <f t="shared" ca="1" si="2"/>
        <v>C2</v>
      </c>
      <c r="N59" s="19" t="str">
        <f t="shared" ca="1" si="3"/>
        <v>C2</v>
      </c>
    </row>
    <row r="60" spans="1:14" s="196" customFormat="1" ht="36" customHeight="1" x14ac:dyDescent="0.2">
      <c r="A60" s="215" t="s">
        <v>79</v>
      </c>
      <c r="B60" s="190" t="s">
        <v>1567</v>
      </c>
      <c r="C60" s="216" t="s">
        <v>425</v>
      </c>
      <c r="D60" s="192" t="s">
        <v>11</v>
      </c>
      <c r="E60" s="193"/>
      <c r="F60" s="198"/>
      <c r="G60" s="199"/>
      <c r="H60" s="195">
        <f t="shared" si="5"/>
        <v>0</v>
      </c>
      <c r="I60" s="26" t="str">
        <f t="shared" ca="1" si="0"/>
        <v>LOCKED</v>
      </c>
      <c r="J60" s="16" t="str">
        <f t="shared" si="4"/>
        <v>E036Connecting to Existing SewerCW 2130-R12</v>
      </c>
      <c r="K60" s="17">
        <f>MATCH(J60,'Pay Items'!$K$1:$K$646,0)</f>
        <v>540</v>
      </c>
      <c r="L60" s="19" t="str">
        <f t="shared" ca="1" si="1"/>
        <v>F0</v>
      </c>
      <c r="M60" s="19" t="str">
        <f t="shared" ca="1" si="2"/>
        <v>C2</v>
      </c>
      <c r="N60" s="19" t="str">
        <f t="shared" ca="1" si="3"/>
        <v>C2</v>
      </c>
    </row>
    <row r="61" spans="1:14" s="217" customFormat="1" ht="36" customHeight="1" x14ac:dyDescent="0.2">
      <c r="A61" s="215" t="s">
        <v>80</v>
      </c>
      <c r="B61" s="200" t="s">
        <v>351</v>
      </c>
      <c r="C61" s="216" t="s">
        <v>1568</v>
      </c>
      <c r="D61" s="192"/>
      <c r="E61" s="193"/>
      <c r="F61" s="198"/>
      <c r="G61" s="199"/>
      <c r="H61" s="195">
        <f t="shared" si="5"/>
        <v>0</v>
      </c>
      <c r="I61" s="26" t="str">
        <f t="shared" ca="1" si="0"/>
        <v>LOCKED</v>
      </c>
      <c r="J61" s="16" t="str">
        <f t="shared" si="4"/>
        <v>E037250 mm PVC Connecting Pipe</v>
      </c>
      <c r="K61" s="17" t="e">
        <f>MATCH(J61,'Pay Items'!$K$1:$K$646,0)</f>
        <v>#N/A</v>
      </c>
      <c r="L61" s="19" t="str">
        <f t="shared" ca="1" si="1"/>
        <v>F0</v>
      </c>
      <c r="M61" s="19" t="str">
        <f t="shared" ca="1" si="2"/>
        <v>C2</v>
      </c>
      <c r="N61" s="19" t="str">
        <f t="shared" ca="1" si="3"/>
        <v>C2</v>
      </c>
    </row>
    <row r="62" spans="1:14" s="217" customFormat="1" ht="48" customHeight="1" x14ac:dyDescent="0.2">
      <c r="A62" s="218" t="s">
        <v>1072</v>
      </c>
      <c r="B62" s="207" t="s">
        <v>701</v>
      </c>
      <c r="C62" s="191" t="s">
        <v>1569</v>
      </c>
      <c r="D62" s="192"/>
      <c r="E62" s="193" t="s">
        <v>182</v>
      </c>
      <c r="F62" s="208">
        <v>4</v>
      </c>
      <c r="G62" s="360">
        <v>1</v>
      </c>
      <c r="H62" s="195">
        <f t="shared" si="5"/>
        <v>4</v>
      </c>
      <c r="I62" s="26" t="str">
        <f t="shared" ca="1" si="0"/>
        <v/>
      </c>
      <c r="J62" s="16" t="str">
        <f t="shared" si="4"/>
        <v>E041BConnecting to 1225 x 1575 mm Concrete Combined Sewereach</v>
      </c>
      <c r="K62" s="17" t="e">
        <f>MATCH(J62,'Pay Items'!$K$1:$K$646,0)</f>
        <v>#N/A</v>
      </c>
      <c r="L62" s="19" t="str">
        <f t="shared" ca="1" si="1"/>
        <v>F0</v>
      </c>
      <c r="M62" s="19" t="str">
        <f t="shared" ca="1" si="2"/>
        <v>C2</v>
      </c>
      <c r="N62" s="19" t="str">
        <f t="shared" ca="1" si="3"/>
        <v>C2</v>
      </c>
    </row>
    <row r="63" spans="1:14" s="196" customFormat="1" ht="36" customHeight="1" x14ac:dyDescent="0.2">
      <c r="A63" s="189" t="s">
        <v>431</v>
      </c>
      <c r="B63" s="190" t="s">
        <v>503</v>
      </c>
      <c r="C63" s="191" t="s">
        <v>694</v>
      </c>
      <c r="D63" s="192" t="s">
        <v>11</v>
      </c>
      <c r="E63" s="193" t="s">
        <v>182</v>
      </c>
      <c r="F63" s="208">
        <v>4</v>
      </c>
      <c r="G63" s="360">
        <v>1</v>
      </c>
      <c r="H63" s="195">
        <f t="shared" si="5"/>
        <v>4</v>
      </c>
      <c r="I63" s="26" t="str">
        <f t="shared" ca="1" si="0"/>
        <v/>
      </c>
      <c r="J63" s="16" t="str">
        <f t="shared" si="4"/>
        <v>E046Removal of Existing Catch BasinsCW 2130-R12each</v>
      </c>
      <c r="K63" s="17">
        <f>MATCH(J63,'Pay Items'!$K$1:$K$646,0)</f>
        <v>552</v>
      </c>
      <c r="L63" s="19" t="str">
        <f t="shared" ca="1" si="1"/>
        <v>F0</v>
      </c>
      <c r="M63" s="19" t="str">
        <f t="shared" ca="1" si="2"/>
        <v>C2</v>
      </c>
      <c r="N63" s="19" t="str">
        <f t="shared" ca="1" si="3"/>
        <v>C2</v>
      </c>
    </row>
    <row r="64" spans="1:14" s="196" customFormat="1" ht="36" customHeight="1" x14ac:dyDescent="0.2">
      <c r="A64" s="201"/>
      <c r="B64" s="219"/>
      <c r="C64" s="203" t="s">
        <v>202</v>
      </c>
      <c r="D64" s="198"/>
      <c r="E64" s="211"/>
      <c r="F64" s="198"/>
      <c r="G64" s="199"/>
      <c r="H64" s="195">
        <f t="shared" si="5"/>
        <v>0</v>
      </c>
      <c r="I64" s="26" t="str">
        <f t="shared" ca="1" si="0"/>
        <v>LOCKED</v>
      </c>
      <c r="J64" s="16" t="str">
        <f t="shared" si="4"/>
        <v>ADJUSTMENTS</v>
      </c>
      <c r="K64" s="17">
        <f>MATCH(J64,'Pay Items'!$K$1:$K$646,0)</f>
        <v>589</v>
      </c>
      <c r="L64" s="19" t="str">
        <f t="shared" ca="1" si="1"/>
        <v>F0</v>
      </c>
      <c r="M64" s="19" t="str">
        <f t="shared" ca="1" si="2"/>
        <v>C2</v>
      </c>
      <c r="N64" s="19" t="str">
        <f t="shared" ca="1" si="3"/>
        <v>C2</v>
      </c>
    </row>
    <row r="65" spans="1:14" s="196" customFormat="1" ht="36" customHeight="1" x14ac:dyDescent="0.2">
      <c r="A65" s="189" t="s">
        <v>231</v>
      </c>
      <c r="B65" s="190" t="s">
        <v>504</v>
      </c>
      <c r="C65" s="214" t="s">
        <v>1063</v>
      </c>
      <c r="D65" s="213" t="s">
        <v>1062</v>
      </c>
      <c r="E65" s="193" t="s">
        <v>182</v>
      </c>
      <c r="F65" s="208">
        <v>2</v>
      </c>
      <c r="G65" s="360">
        <v>1</v>
      </c>
      <c r="H65" s="195">
        <f t="shared" si="5"/>
        <v>2</v>
      </c>
      <c r="I65" s="26" t="str">
        <f t="shared" ca="1" si="0"/>
        <v/>
      </c>
      <c r="J65" s="16" t="str">
        <f t="shared" si="4"/>
        <v>F001Adjustment of Manholes/Catch Basins FramesCW 3210-R8each</v>
      </c>
      <c r="K65" s="17">
        <f>MATCH(J65,'Pay Items'!$K$1:$K$646,0)</f>
        <v>590</v>
      </c>
      <c r="L65" s="19" t="str">
        <f t="shared" ca="1" si="1"/>
        <v>F0</v>
      </c>
      <c r="M65" s="19" t="str">
        <f t="shared" ca="1" si="2"/>
        <v>C2</v>
      </c>
      <c r="N65" s="19" t="str">
        <f t="shared" ca="1" si="3"/>
        <v>C2</v>
      </c>
    </row>
    <row r="66" spans="1:14" s="196" customFormat="1" ht="36" customHeight="1" x14ac:dyDescent="0.2">
      <c r="A66" s="189" t="s">
        <v>233</v>
      </c>
      <c r="B66" s="190" t="s">
        <v>505</v>
      </c>
      <c r="C66" s="214" t="s">
        <v>1222</v>
      </c>
      <c r="D66" s="213" t="s">
        <v>1062</v>
      </c>
      <c r="E66" s="193"/>
      <c r="F66" s="198"/>
      <c r="G66" s="199"/>
      <c r="H66" s="195">
        <f t="shared" si="5"/>
        <v>0</v>
      </c>
      <c r="I66" s="26" t="str">
        <f t="shared" ca="1" si="0"/>
        <v>LOCKED</v>
      </c>
      <c r="J66" s="16" t="str">
        <f t="shared" si="4"/>
        <v>F003Lifter Rings (AP-010)CW 3210-R8</v>
      </c>
      <c r="K66" s="17">
        <f>MATCH(J66,'Pay Items'!$K$1:$K$646,0)</f>
        <v>595</v>
      </c>
      <c r="L66" s="19" t="str">
        <f t="shared" ca="1" si="1"/>
        <v>F0</v>
      </c>
      <c r="M66" s="19" t="str">
        <f t="shared" ca="1" si="2"/>
        <v>C2</v>
      </c>
      <c r="N66" s="19" t="str">
        <f t="shared" ca="1" si="3"/>
        <v>C2</v>
      </c>
    </row>
    <row r="67" spans="1:14" s="196" customFormat="1" ht="36" customHeight="1" x14ac:dyDescent="0.2">
      <c r="A67" s="189" t="s">
        <v>235</v>
      </c>
      <c r="B67" s="200" t="s">
        <v>351</v>
      </c>
      <c r="C67" s="191" t="s">
        <v>883</v>
      </c>
      <c r="D67" s="192"/>
      <c r="E67" s="193" t="s">
        <v>182</v>
      </c>
      <c r="F67" s="208">
        <v>1</v>
      </c>
      <c r="G67" s="360">
        <v>1</v>
      </c>
      <c r="H67" s="195">
        <f t="shared" si="5"/>
        <v>1</v>
      </c>
      <c r="I67" s="26" t="str">
        <f t="shared" ca="1" si="0"/>
        <v/>
      </c>
      <c r="J67" s="16" t="str">
        <f t="shared" si="4"/>
        <v>F00551 mmeach</v>
      </c>
      <c r="K67" s="17">
        <f>MATCH(J67,'Pay Items'!$K$1:$K$646,0)</f>
        <v>597</v>
      </c>
      <c r="L67" s="19" t="str">
        <f t="shared" ca="1" si="1"/>
        <v>F0</v>
      </c>
      <c r="M67" s="19" t="str">
        <f t="shared" ca="1" si="2"/>
        <v>C2</v>
      </c>
      <c r="N67" s="19" t="str">
        <f t="shared" ca="1" si="3"/>
        <v>C2</v>
      </c>
    </row>
    <row r="68" spans="1:14" s="196" customFormat="1" ht="36" customHeight="1" x14ac:dyDescent="0.2">
      <c r="A68" s="189" t="s">
        <v>238</v>
      </c>
      <c r="B68" s="190" t="s">
        <v>506</v>
      </c>
      <c r="C68" s="191" t="s">
        <v>600</v>
      </c>
      <c r="D68" s="213" t="s">
        <v>1062</v>
      </c>
      <c r="E68" s="193" t="s">
        <v>182</v>
      </c>
      <c r="F68" s="208">
        <v>3</v>
      </c>
      <c r="G68" s="360">
        <v>1</v>
      </c>
      <c r="H68" s="195">
        <f t="shared" si="5"/>
        <v>3</v>
      </c>
      <c r="I68" s="26" t="str">
        <f t="shared" ca="1" si="0"/>
        <v/>
      </c>
      <c r="J68" s="16" t="str">
        <f t="shared" si="4"/>
        <v>F009Adjustment of Valve BoxesCW 3210-R8each</v>
      </c>
      <c r="K68" s="17">
        <f>MATCH(J68,'Pay Items'!$K$1:$K$646,0)</f>
        <v>600</v>
      </c>
      <c r="L68" s="19" t="str">
        <f t="shared" ca="1" si="1"/>
        <v>F0</v>
      </c>
      <c r="M68" s="19" t="str">
        <f t="shared" ca="1" si="2"/>
        <v>C2</v>
      </c>
      <c r="N68" s="19" t="str">
        <f t="shared" ca="1" si="3"/>
        <v>C2</v>
      </c>
    </row>
    <row r="69" spans="1:14" s="196" customFormat="1" ht="36" customHeight="1" x14ac:dyDescent="0.2">
      <c r="A69" s="189" t="s">
        <v>460</v>
      </c>
      <c r="B69" s="190" t="s">
        <v>731</v>
      </c>
      <c r="C69" s="191" t="s">
        <v>602</v>
      </c>
      <c r="D69" s="213" t="s">
        <v>1062</v>
      </c>
      <c r="E69" s="193" t="s">
        <v>182</v>
      </c>
      <c r="F69" s="208">
        <v>3</v>
      </c>
      <c r="G69" s="360">
        <v>1</v>
      </c>
      <c r="H69" s="195">
        <f t="shared" si="5"/>
        <v>3</v>
      </c>
      <c r="I69" s="26" t="str">
        <f t="shared" ca="1" si="0"/>
        <v/>
      </c>
      <c r="J69" s="16" t="str">
        <f t="shared" si="4"/>
        <v>F010Valve Box ExtensionsCW 3210-R8each</v>
      </c>
      <c r="K69" s="17">
        <f>MATCH(J69,'Pay Items'!$K$1:$K$646,0)</f>
        <v>601</v>
      </c>
      <c r="L69" s="19" t="str">
        <f t="shared" ca="1" si="1"/>
        <v>F0</v>
      </c>
      <c r="M69" s="19" t="str">
        <f t="shared" ca="1" si="2"/>
        <v>C2</v>
      </c>
      <c r="N69" s="19" t="str">
        <f t="shared" ca="1" si="3"/>
        <v>C2</v>
      </c>
    </row>
    <row r="70" spans="1:14" s="196" customFormat="1" ht="36" customHeight="1" x14ac:dyDescent="0.2">
      <c r="A70" s="189" t="s">
        <v>239</v>
      </c>
      <c r="B70" s="190" t="s">
        <v>732</v>
      </c>
      <c r="C70" s="191" t="s">
        <v>601</v>
      </c>
      <c r="D70" s="213" t="s">
        <v>1062</v>
      </c>
      <c r="E70" s="193" t="s">
        <v>182</v>
      </c>
      <c r="F70" s="208">
        <v>4</v>
      </c>
      <c r="G70" s="360">
        <v>1</v>
      </c>
      <c r="H70" s="195">
        <f t="shared" si="5"/>
        <v>4</v>
      </c>
      <c r="I70" s="26" t="str">
        <f t="shared" ref="I70:I133" ca="1" si="6">IF(CELL("protect",$G70)=1, "LOCKED", "")</f>
        <v/>
      </c>
      <c r="J70" s="16" t="str">
        <f t="shared" si="4"/>
        <v>F011Adjustment of Curb Stop BoxesCW 3210-R8each</v>
      </c>
      <c r="K70" s="17">
        <f>MATCH(J70,'Pay Items'!$K$1:$K$646,0)</f>
        <v>602</v>
      </c>
      <c r="L70" s="19" t="str">
        <f t="shared" ref="L70:L133" ca="1" si="7">CELL("format",$F70)</f>
        <v>F0</v>
      </c>
      <c r="M70" s="19" t="str">
        <f t="shared" ref="M70:M133" ca="1" si="8">CELL("format",$G70)</f>
        <v>C2</v>
      </c>
      <c r="N70" s="19" t="str">
        <f t="shared" ref="N70:N133" ca="1" si="9">CELL("format",$H70)</f>
        <v>C2</v>
      </c>
    </row>
    <row r="71" spans="1:14" s="196" customFormat="1" ht="36" customHeight="1" x14ac:dyDescent="0.2">
      <c r="A71" s="220" t="s">
        <v>242</v>
      </c>
      <c r="B71" s="221" t="s">
        <v>1570</v>
      </c>
      <c r="C71" s="214" t="s">
        <v>603</v>
      </c>
      <c r="D71" s="213" t="s">
        <v>1062</v>
      </c>
      <c r="E71" s="222" t="s">
        <v>182</v>
      </c>
      <c r="F71" s="223">
        <v>3</v>
      </c>
      <c r="G71" s="362">
        <v>1</v>
      </c>
      <c r="H71" s="195">
        <f t="shared" si="5"/>
        <v>3</v>
      </c>
      <c r="I71" s="26" t="str">
        <f t="shared" ca="1" si="6"/>
        <v/>
      </c>
      <c r="J71" s="16" t="str">
        <f t="shared" ref="J71:J134" si="10">CLEAN(CONCATENATE(TRIM($A71),TRIM($C71),IF(LEFT($D71)&lt;&gt;"E",TRIM($D71),),TRIM($E71)))</f>
        <v>F018Curb Stop ExtensionsCW 3210-R8each</v>
      </c>
      <c r="K71" s="17">
        <f>MATCH(J71,'Pay Items'!$K$1:$K$646,0)</f>
        <v>603</v>
      </c>
      <c r="L71" s="19" t="str">
        <f t="shared" ca="1" si="7"/>
        <v>F0</v>
      </c>
      <c r="M71" s="19" t="str">
        <f t="shared" ca="1" si="8"/>
        <v>C2</v>
      </c>
      <c r="N71" s="19" t="str">
        <f t="shared" ca="1" si="9"/>
        <v>C2</v>
      </c>
    </row>
    <row r="72" spans="1:14" s="196" customFormat="1" ht="36" customHeight="1" x14ac:dyDescent="0.2">
      <c r="A72" s="201"/>
      <c r="B72" s="202"/>
      <c r="C72" s="203" t="s">
        <v>203</v>
      </c>
      <c r="D72" s="198"/>
      <c r="E72" s="204"/>
      <c r="F72" s="198"/>
      <c r="G72" s="199"/>
      <c r="H72" s="195">
        <f t="shared" si="5"/>
        <v>0</v>
      </c>
      <c r="I72" s="26" t="str">
        <f t="shared" ca="1" si="6"/>
        <v>LOCKED</v>
      </c>
      <c r="J72" s="16" t="str">
        <f t="shared" si="10"/>
        <v>LANDSCAPING</v>
      </c>
      <c r="K72" s="17">
        <f>MATCH(J72,'Pay Items'!$K$1:$K$646,0)</f>
        <v>618</v>
      </c>
      <c r="L72" s="19" t="str">
        <f t="shared" ca="1" si="7"/>
        <v>F0</v>
      </c>
      <c r="M72" s="19" t="str">
        <f t="shared" ca="1" si="8"/>
        <v>C2</v>
      </c>
      <c r="N72" s="19" t="str">
        <f t="shared" ca="1" si="9"/>
        <v>C2</v>
      </c>
    </row>
    <row r="73" spans="1:14" s="196" customFormat="1" ht="36" customHeight="1" x14ac:dyDescent="0.2">
      <c r="A73" s="205" t="s">
        <v>243</v>
      </c>
      <c r="B73" s="190" t="s">
        <v>967</v>
      </c>
      <c r="C73" s="191" t="s">
        <v>148</v>
      </c>
      <c r="D73" s="192" t="s">
        <v>1571</v>
      </c>
      <c r="E73" s="193"/>
      <c r="F73" s="198"/>
      <c r="G73" s="199"/>
      <c r="H73" s="195">
        <f t="shared" si="5"/>
        <v>0</v>
      </c>
      <c r="I73" s="26" t="str">
        <f t="shared" ca="1" si="6"/>
        <v>LOCKED</v>
      </c>
      <c r="J73" s="16" t="str">
        <f t="shared" si="10"/>
        <v>G001SoddingCW 3510-R9</v>
      </c>
      <c r="K73" s="17" t="e">
        <f>MATCH(J73,'Pay Items'!$K$1:$K$646,0)</f>
        <v>#N/A</v>
      </c>
      <c r="L73" s="19" t="str">
        <f t="shared" ca="1" si="7"/>
        <v>F0</v>
      </c>
      <c r="M73" s="19" t="str">
        <f t="shared" ca="1" si="8"/>
        <v>C2</v>
      </c>
      <c r="N73" s="19" t="str">
        <f t="shared" ca="1" si="9"/>
        <v>C2</v>
      </c>
    </row>
    <row r="74" spans="1:14" s="196" customFormat="1" ht="36" customHeight="1" x14ac:dyDescent="0.2">
      <c r="A74" s="205" t="s">
        <v>244</v>
      </c>
      <c r="B74" s="200" t="s">
        <v>351</v>
      </c>
      <c r="C74" s="191" t="s">
        <v>886</v>
      </c>
      <c r="D74" s="192"/>
      <c r="E74" s="193" t="s">
        <v>179</v>
      </c>
      <c r="F74" s="194">
        <v>250</v>
      </c>
      <c r="G74" s="360">
        <v>1</v>
      </c>
      <c r="H74" s="195">
        <f t="shared" ref="H74:H75" si="11">ROUND(G74*F74,2)</f>
        <v>250</v>
      </c>
      <c r="I74" s="26" t="str">
        <f t="shared" ca="1" si="6"/>
        <v/>
      </c>
      <c r="J74" s="16" t="str">
        <f t="shared" si="10"/>
        <v>G002width &lt; 600 mmm²</v>
      </c>
      <c r="K74" s="17">
        <f>MATCH(J74,'Pay Items'!$K$1:$K$646,0)</f>
        <v>620</v>
      </c>
      <c r="L74" s="19" t="str">
        <f t="shared" ca="1" si="7"/>
        <v>F0</v>
      </c>
      <c r="M74" s="19" t="str">
        <f t="shared" ca="1" si="8"/>
        <v>C2</v>
      </c>
      <c r="N74" s="19" t="str">
        <f t="shared" ca="1" si="9"/>
        <v>C2</v>
      </c>
    </row>
    <row r="75" spans="1:14" s="196" customFormat="1" ht="36" customHeight="1" x14ac:dyDescent="0.2">
      <c r="A75" s="205" t="s">
        <v>245</v>
      </c>
      <c r="B75" s="200" t="s">
        <v>352</v>
      </c>
      <c r="C75" s="191" t="s">
        <v>887</v>
      </c>
      <c r="D75" s="192"/>
      <c r="E75" s="193" t="s">
        <v>179</v>
      </c>
      <c r="F75" s="194">
        <v>600</v>
      </c>
      <c r="G75" s="360">
        <v>1</v>
      </c>
      <c r="H75" s="195">
        <f t="shared" si="11"/>
        <v>600</v>
      </c>
      <c r="I75" s="26" t="str">
        <f t="shared" ca="1" si="6"/>
        <v/>
      </c>
      <c r="J75" s="16" t="str">
        <f t="shared" si="10"/>
        <v>G003width &gt; or = 600 mmm²</v>
      </c>
      <c r="K75" s="17">
        <f>MATCH(J75,'Pay Items'!$K$1:$K$646,0)</f>
        <v>621</v>
      </c>
      <c r="L75" s="19" t="str">
        <f t="shared" ca="1" si="7"/>
        <v>F0</v>
      </c>
      <c r="M75" s="19" t="str">
        <f t="shared" ca="1" si="8"/>
        <v>C2</v>
      </c>
      <c r="N75" s="19" t="str">
        <f t="shared" ca="1" si="9"/>
        <v>C2</v>
      </c>
    </row>
    <row r="76" spans="1:14" ht="12" customHeight="1" x14ac:dyDescent="0.2">
      <c r="A76" s="172"/>
      <c r="B76" s="224"/>
      <c r="C76" s="225"/>
      <c r="D76" s="186"/>
      <c r="E76" s="173"/>
      <c r="F76" s="187"/>
      <c r="G76" s="164"/>
      <c r="H76" s="188"/>
      <c r="I76" s="26" t="str">
        <f t="shared" ca="1" si="6"/>
        <v>LOCKED</v>
      </c>
      <c r="J76" s="16" t="str">
        <f t="shared" si="10"/>
        <v/>
      </c>
      <c r="K76" s="17" t="e">
        <f>MATCH(J76,'Pay Items'!$K$1:$K$646,0)</f>
        <v>#N/A</v>
      </c>
      <c r="L76" s="19" t="str">
        <f t="shared" ca="1" si="7"/>
        <v>G</v>
      </c>
      <c r="M76" s="19" t="str">
        <f t="shared" ca="1" si="8"/>
        <v>C2</v>
      </c>
      <c r="N76" s="19" t="str">
        <f t="shared" ca="1" si="9"/>
        <v>C2</v>
      </c>
    </row>
    <row r="77" spans="1:14" ht="48" customHeight="1" thickBot="1" x14ac:dyDescent="0.25">
      <c r="A77" s="226"/>
      <c r="B77" s="227" t="s">
        <v>609</v>
      </c>
      <c r="C77" s="422" t="str">
        <f>C8</f>
        <v>ASPHALT MILL &amp; FILL:  BALTIMORE ROAD FROM HAY STREET TO FISHER AVENUE</v>
      </c>
      <c r="D77" s="423"/>
      <c r="E77" s="423"/>
      <c r="F77" s="424"/>
      <c r="G77" s="226" t="s">
        <v>1572</v>
      </c>
      <c r="H77" s="226">
        <f>SUM(H8:H76)</f>
        <v>7107</v>
      </c>
      <c r="I77" s="26" t="str">
        <f t="shared" ca="1" si="6"/>
        <v>LOCKED</v>
      </c>
      <c r="J77" s="16" t="str">
        <f t="shared" si="10"/>
        <v>ASPHALT MILL &amp; FILL: BALTIMORE ROAD FROM HAY STREET TO FISHER AVENUE</v>
      </c>
      <c r="K77" s="17" t="e">
        <f>MATCH(J77,'Pay Items'!$K$1:$K$646,0)</f>
        <v>#N/A</v>
      </c>
      <c r="L77" s="19" t="str">
        <f t="shared" ca="1" si="7"/>
        <v>G</v>
      </c>
      <c r="M77" s="19" t="str">
        <f t="shared" ca="1" si="8"/>
        <v>C2</v>
      </c>
      <c r="N77" s="19" t="str">
        <f t="shared" ca="1" si="9"/>
        <v>C2</v>
      </c>
    </row>
    <row r="78" spans="1:14" s="183" customFormat="1" ht="48" customHeight="1" thickTop="1" x14ac:dyDescent="0.2">
      <c r="A78" s="180"/>
      <c r="B78" s="181" t="s">
        <v>610</v>
      </c>
      <c r="C78" s="437" t="s">
        <v>1573</v>
      </c>
      <c r="D78" s="438"/>
      <c r="E78" s="438"/>
      <c r="F78" s="439"/>
      <c r="G78" s="180"/>
      <c r="H78" s="182"/>
      <c r="I78" s="26" t="str">
        <f t="shared" ca="1" si="6"/>
        <v>LOCKED</v>
      </c>
      <c r="J78" s="16" t="str">
        <f t="shared" si="10"/>
        <v>ASPHALT RECONSTRUCTION: CHANCELLOR DRIVE FROM MARKHAM ROAD TO LAKEPOINT ROAD</v>
      </c>
      <c r="K78" s="17" t="e">
        <f>MATCH(J78,'Pay Items'!$K$1:$K$646,0)</f>
        <v>#N/A</v>
      </c>
      <c r="L78" s="19" t="str">
        <f t="shared" ca="1" si="7"/>
        <v>G</v>
      </c>
      <c r="M78" s="19" t="str">
        <f t="shared" ca="1" si="8"/>
        <v>C2</v>
      </c>
      <c r="N78" s="19" t="str">
        <f t="shared" ca="1" si="9"/>
        <v>C2</v>
      </c>
    </row>
    <row r="79" spans="1:14" ht="36" customHeight="1" x14ac:dyDescent="0.2">
      <c r="A79" s="172"/>
      <c r="B79" s="184"/>
      <c r="C79" s="185" t="s">
        <v>197</v>
      </c>
      <c r="D79" s="186"/>
      <c r="E79" s="187" t="s">
        <v>174</v>
      </c>
      <c r="F79" s="187" t="s">
        <v>174</v>
      </c>
      <c r="G79" s="172" t="s">
        <v>174</v>
      </c>
      <c r="H79" s="188"/>
      <c r="I79" s="26" t="str">
        <f t="shared" ca="1" si="6"/>
        <v>LOCKED</v>
      </c>
      <c r="J79" s="16" t="str">
        <f t="shared" si="10"/>
        <v>EARTH AND BASE WORKS</v>
      </c>
      <c r="K79" s="17">
        <f>MATCH(J79,'Pay Items'!$K$1:$K$646,0)</f>
        <v>3</v>
      </c>
      <c r="L79" s="19" t="str">
        <f t="shared" ca="1" si="7"/>
        <v>G</v>
      </c>
      <c r="M79" s="19" t="str">
        <f t="shared" ca="1" si="8"/>
        <v>C2</v>
      </c>
      <c r="N79" s="19" t="str">
        <f t="shared" ca="1" si="9"/>
        <v>C2</v>
      </c>
    </row>
    <row r="80" spans="1:14" s="196" customFormat="1" ht="36" customHeight="1" x14ac:dyDescent="0.2">
      <c r="A80" s="189" t="s">
        <v>440</v>
      </c>
      <c r="B80" s="190" t="s">
        <v>151</v>
      </c>
      <c r="C80" s="191" t="s">
        <v>105</v>
      </c>
      <c r="D80" s="192" t="s">
        <v>1298</v>
      </c>
      <c r="E80" s="193" t="s">
        <v>180</v>
      </c>
      <c r="F80" s="194">
        <v>2100</v>
      </c>
      <c r="G80" s="360">
        <v>1</v>
      </c>
      <c r="H80" s="195">
        <f t="shared" ref="H80:H144" si="12">ROUND(G80*F80,2)</f>
        <v>2100</v>
      </c>
      <c r="I80" s="26" t="str">
        <f t="shared" ca="1" si="6"/>
        <v/>
      </c>
      <c r="J80" s="16" t="str">
        <f t="shared" si="10"/>
        <v>A003ExcavationCW 3110-R22m³</v>
      </c>
      <c r="K80" s="17">
        <f>MATCH(J80,'Pay Items'!$K$1:$K$646,0)</f>
        <v>6</v>
      </c>
      <c r="L80" s="19" t="str">
        <f t="shared" ca="1" si="7"/>
        <v>F0</v>
      </c>
      <c r="M80" s="19" t="str">
        <f t="shared" ca="1" si="8"/>
        <v>C2</v>
      </c>
      <c r="N80" s="19" t="str">
        <f t="shared" ca="1" si="9"/>
        <v>C2</v>
      </c>
    </row>
    <row r="81" spans="1:14" s="196" customFormat="1" ht="36" customHeight="1" x14ac:dyDescent="0.2">
      <c r="A81" s="197" t="s">
        <v>248</v>
      </c>
      <c r="B81" s="190" t="s">
        <v>152</v>
      </c>
      <c r="C81" s="191" t="s">
        <v>94</v>
      </c>
      <c r="D81" s="192" t="s">
        <v>1299</v>
      </c>
      <c r="E81" s="193" t="s">
        <v>179</v>
      </c>
      <c r="F81" s="194">
        <v>4105</v>
      </c>
      <c r="G81" s="360">
        <v>1</v>
      </c>
      <c r="H81" s="195">
        <f t="shared" si="12"/>
        <v>4105</v>
      </c>
      <c r="I81" s="26" t="str">
        <f t="shared" ca="1" si="6"/>
        <v/>
      </c>
      <c r="J81" s="16" t="str">
        <f t="shared" si="10"/>
        <v>A004Sub-Grade CompactionCW 3110-R22m²</v>
      </c>
      <c r="K81" s="17">
        <f>MATCH(J81,'Pay Items'!$K$1:$K$646,0)</f>
        <v>7</v>
      </c>
      <c r="L81" s="19" t="str">
        <f t="shared" ca="1" si="7"/>
        <v>F0</v>
      </c>
      <c r="M81" s="19" t="str">
        <f t="shared" ca="1" si="8"/>
        <v>C2</v>
      </c>
      <c r="N81" s="19" t="str">
        <f t="shared" ca="1" si="9"/>
        <v>C2</v>
      </c>
    </row>
    <row r="82" spans="1:14" s="196" customFormat="1" ht="36" customHeight="1" x14ac:dyDescent="0.2">
      <c r="A82" s="197" t="s">
        <v>250</v>
      </c>
      <c r="B82" s="190" t="s">
        <v>1574</v>
      </c>
      <c r="C82" s="191" t="s">
        <v>1081</v>
      </c>
      <c r="D82" s="192" t="s">
        <v>1299</v>
      </c>
      <c r="E82" s="193"/>
      <c r="F82" s="198"/>
      <c r="G82" s="199"/>
      <c r="H82" s="195">
        <f t="shared" si="12"/>
        <v>0</v>
      </c>
      <c r="I82" s="26" t="str">
        <f t="shared" ca="1" si="6"/>
        <v>LOCKED</v>
      </c>
      <c r="J82" s="16" t="str">
        <f t="shared" si="10"/>
        <v>A007Supplying and Placing Sub-base MaterialCW 3110-R22</v>
      </c>
      <c r="K82" s="17">
        <f>MATCH(J82,'Pay Items'!$K$1:$K$646,0)</f>
        <v>10</v>
      </c>
      <c r="L82" s="19" t="str">
        <f t="shared" ca="1" si="7"/>
        <v>F0</v>
      </c>
      <c r="M82" s="19" t="str">
        <f t="shared" ca="1" si="8"/>
        <v>C2</v>
      </c>
      <c r="N82" s="19" t="str">
        <f t="shared" ca="1" si="9"/>
        <v>C2</v>
      </c>
    </row>
    <row r="83" spans="1:14" s="196" customFormat="1" ht="36" customHeight="1" x14ac:dyDescent="0.2">
      <c r="A83" s="197" t="s">
        <v>1090</v>
      </c>
      <c r="B83" s="200" t="s">
        <v>351</v>
      </c>
      <c r="C83" s="191" t="s">
        <v>1091</v>
      </c>
      <c r="D83" s="192" t="s">
        <v>1575</v>
      </c>
      <c r="E83" s="193" t="s">
        <v>181</v>
      </c>
      <c r="F83" s="194">
        <v>3450</v>
      </c>
      <c r="G83" s="360">
        <v>1</v>
      </c>
      <c r="H83" s="195">
        <f t="shared" si="12"/>
        <v>3450</v>
      </c>
      <c r="I83" s="26" t="str">
        <f t="shared" ca="1" si="6"/>
        <v/>
      </c>
      <c r="J83" s="16" t="str">
        <f t="shared" si="10"/>
        <v>A007B250 mm Granular B Recycled Concretetonne</v>
      </c>
      <c r="K83" s="17">
        <f>MATCH(J83,'Pay Items'!$K$1:$K$646,0)</f>
        <v>14</v>
      </c>
      <c r="L83" s="19" t="str">
        <f t="shared" ca="1" si="7"/>
        <v>F0</v>
      </c>
      <c r="M83" s="19" t="str">
        <f t="shared" ca="1" si="8"/>
        <v>C2</v>
      </c>
      <c r="N83" s="19" t="str">
        <f t="shared" ca="1" si="9"/>
        <v>C2</v>
      </c>
    </row>
    <row r="84" spans="1:14" s="196" customFormat="1" ht="36" customHeight="1" x14ac:dyDescent="0.2">
      <c r="A84" s="197" t="s">
        <v>251</v>
      </c>
      <c r="B84" s="190" t="s">
        <v>154</v>
      </c>
      <c r="C84" s="191" t="s">
        <v>320</v>
      </c>
      <c r="D84" s="192" t="s">
        <v>1298</v>
      </c>
      <c r="E84" s="193"/>
      <c r="F84" s="198"/>
      <c r="G84" s="199"/>
      <c r="H84" s="195">
        <f t="shared" si="12"/>
        <v>0</v>
      </c>
      <c r="I84" s="26" t="str">
        <f t="shared" ca="1" si="6"/>
        <v>LOCKED</v>
      </c>
      <c r="J84" s="16" t="str">
        <f t="shared" si="10"/>
        <v>A010Supplying and Placing Base Course MaterialCW 3110-R22</v>
      </c>
      <c r="K84" s="17">
        <f>MATCH(J84,'Pay Items'!$K$1:$K$646,0)</f>
        <v>27</v>
      </c>
      <c r="L84" s="19" t="str">
        <f t="shared" ca="1" si="7"/>
        <v>F0</v>
      </c>
      <c r="M84" s="19" t="str">
        <f t="shared" ca="1" si="8"/>
        <v>C2</v>
      </c>
      <c r="N84" s="19" t="str">
        <f t="shared" ca="1" si="9"/>
        <v>C2</v>
      </c>
    </row>
    <row r="85" spans="1:14" s="196" customFormat="1" ht="36" customHeight="1" x14ac:dyDescent="0.2">
      <c r="A85" s="197" t="s">
        <v>1114</v>
      </c>
      <c r="B85" s="200" t="s">
        <v>351</v>
      </c>
      <c r="C85" s="191" t="s">
        <v>1115</v>
      </c>
      <c r="D85" s="192" t="s">
        <v>174</v>
      </c>
      <c r="E85" s="193" t="s">
        <v>180</v>
      </c>
      <c r="F85" s="194">
        <v>450</v>
      </c>
      <c r="G85" s="360">
        <v>1</v>
      </c>
      <c r="H85" s="195">
        <f t="shared" si="12"/>
        <v>450</v>
      </c>
      <c r="I85" s="26" t="str">
        <f t="shared" ca="1" si="6"/>
        <v/>
      </c>
      <c r="J85" s="16" t="str">
        <f t="shared" si="10"/>
        <v>A010A1Base Course Material - Granular A Limestonem³</v>
      </c>
      <c r="K85" s="17">
        <f>MATCH(J85,'Pay Items'!$K$1:$K$646,0)</f>
        <v>28</v>
      </c>
      <c r="L85" s="19" t="str">
        <f t="shared" ca="1" si="7"/>
        <v>F0</v>
      </c>
      <c r="M85" s="19" t="str">
        <f t="shared" ca="1" si="8"/>
        <v>C2</v>
      </c>
      <c r="N85" s="19" t="str">
        <f t="shared" ca="1" si="9"/>
        <v>C2</v>
      </c>
    </row>
    <row r="86" spans="1:14" s="196" customFormat="1" ht="36" customHeight="1" x14ac:dyDescent="0.2">
      <c r="A86" s="189" t="s">
        <v>253</v>
      </c>
      <c r="B86" s="190" t="s">
        <v>155</v>
      </c>
      <c r="C86" s="191" t="s">
        <v>109</v>
      </c>
      <c r="D86" s="192" t="s">
        <v>1298</v>
      </c>
      <c r="E86" s="193" t="s">
        <v>179</v>
      </c>
      <c r="F86" s="194">
        <v>2000</v>
      </c>
      <c r="G86" s="360">
        <v>1</v>
      </c>
      <c r="H86" s="195">
        <f t="shared" si="12"/>
        <v>2000</v>
      </c>
      <c r="I86" s="26" t="str">
        <f t="shared" ca="1" si="6"/>
        <v/>
      </c>
      <c r="J86" s="16" t="str">
        <f t="shared" si="10"/>
        <v>A012Grading of BoulevardsCW 3110-R22m²</v>
      </c>
      <c r="K86" s="17">
        <f>MATCH(J86,'Pay Items'!$K$1:$K$646,0)</f>
        <v>37</v>
      </c>
      <c r="L86" s="19" t="str">
        <f t="shared" ca="1" si="7"/>
        <v>F0</v>
      </c>
      <c r="M86" s="19" t="str">
        <f t="shared" ca="1" si="8"/>
        <v>C2</v>
      </c>
      <c r="N86" s="19" t="str">
        <f t="shared" ca="1" si="9"/>
        <v>C2</v>
      </c>
    </row>
    <row r="87" spans="1:14" s="196" customFormat="1" ht="36" customHeight="1" x14ac:dyDescent="0.2">
      <c r="A87" s="197" t="s">
        <v>260</v>
      </c>
      <c r="B87" s="190" t="s">
        <v>160</v>
      </c>
      <c r="C87" s="191" t="s">
        <v>1127</v>
      </c>
      <c r="D87" s="192" t="s">
        <v>1128</v>
      </c>
      <c r="E87" s="193"/>
      <c r="F87" s="198"/>
      <c r="G87" s="199"/>
      <c r="H87" s="195">
        <f t="shared" si="12"/>
        <v>0</v>
      </c>
      <c r="I87" s="26" t="str">
        <f t="shared" ca="1" si="6"/>
        <v>LOCKED</v>
      </c>
      <c r="J87" s="16" t="str">
        <f t="shared" si="10"/>
        <v>A022Geotextile FabricCW 3130-R5</v>
      </c>
      <c r="K87" s="17">
        <f>MATCH(J87,'Pay Items'!$K$1:$K$646,0)</f>
        <v>46</v>
      </c>
      <c r="L87" s="19" t="str">
        <f t="shared" ca="1" si="7"/>
        <v>F0</v>
      </c>
      <c r="M87" s="19" t="str">
        <f t="shared" ca="1" si="8"/>
        <v>C2</v>
      </c>
      <c r="N87" s="19" t="str">
        <f t="shared" ca="1" si="9"/>
        <v>C2</v>
      </c>
    </row>
    <row r="88" spans="1:14" s="196" customFormat="1" ht="36" customHeight="1" x14ac:dyDescent="0.2">
      <c r="A88" s="197" t="s">
        <v>1131</v>
      </c>
      <c r="B88" s="200" t="s">
        <v>351</v>
      </c>
      <c r="C88" s="191" t="s">
        <v>1132</v>
      </c>
      <c r="D88" s="192" t="s">
        <v>174</v>
      </c>
      <c r="E88" s="193" t="s">
        <v>179</v>
      </c>
      <c r="F88" s="194">
        <v>4105</v>
      </c>
      <c r="G88" s="360">
        <v>1</v>
      </c>
      <c r="H88" s="195">
        <f t="shared" si="12"/>
        <v>4105</v>
      </c>
      <c r="I88" s="26" t="str">
        <f t="shared" ca="1" si="6"/>
        <v/>
      </c>
      <c r="J88" s="16" t="str">
        <f t="shared" si="10"/>
        <v>A022A2Separation/Filtration Fabricm²</v>
      </c>
      <c r="K88" s="17">
        <f>MATCH(J88,'Pay Items'!$K$1:$K$646,0)</f>
        <v>48</v>
      </c>
      <c r="L88" s="19" t="str">
        <f t="shared" ca="1" si="7"/>
        <v>F0</v>
      </c>
      <c r="M88" s="19" t="str">
        <f t="shared" ca="1" si="8"/>
        <v>C2</v>
      </c>
      <c r="N88" s="19" t="str">
        <f t="shared" ca="1" si="9"/>
        <v>C2</v>
      </c>
    </row>
    <row r="89" spans="1:14" s="196" customFormat="1" ht="36" customHeight="1" x14ac:dyDescent="0.2">
      <c r="A89" s="197" t="s">
        <v>1135</v>
      </c>
      <c r="B89" s="190" t="s">
        <v>370</v>
      </c>
      <c r="C89" s="191" t="s">
        <v>730</v>
      </c>
      <c r="D89" s="192" t="s">
        <v>1136</v>
      </c>
      <c r="E89" s="193"/>
      <c r="F89" s="198"/>
      <c r="G89" s="199"/>
      <c r="H89" s="195">
        <f t="shared" si="12"/>
        <v>0</v>
      </c>
      <c r="I89" s="26" t="str">
        <f t="shared" ca="1" si="6"/>
        <v>LOCKED</v>
      </c>
      <c r="J89" s="16" t="str">
        <f t="shared" si="10"/>
        <v>A022A4Supply and Install GeogridCW 3135-R2</v>
      </c>
      <c r="K89" s="17">
        <f>MATCH(J89,'Pay Items'!$K$1:$K$646,0)</f>
        <v>50</v>
      </c>
      <c r="L89" s="19" t="str">
        <f t="shared" ca="1" si="7"/>
        <v>F0</v>
      </c>
      <c r="M89" s="19" t="str">
        <f t="shared" ca="1" si="8"/>
        <v>C2</v>
      </c>
      <c r="N89" s="19" t="str">
        <f t="shared" ca="1" si="9"/>
        <v>C2</v>
      </c>
    </row>
    <row r="90" spans="1:14" s="196" customFormat="1" ht="36" customHeight="1" x14ac:dyDescent="0.2">
      <c r="A90" s="197" t="s">
        <v>1137</v>
      </c>
      <c r="B90" s="200" t="s">
        <v>351</v>
      </c>
      <c r="C90" s="191" t="s">
        <v>1138</v>
      </c>
      <c r="D90" s="192" t="s">
        <v>174</v>
      </c>
      <c r="E90" s="193" t="s">
        <v>179</v>
      </c>
      <c r="F90" s="194">
        <v>4105</v>
      </c>
      <c r="G90" s="360">
        <v>1</v>
      </c>
      <c r="H90" s="195">
        <f t="shared" si="12"/>
        <v>4105</v>
      </c>
      <c r="I90" s="26" t="str">
        <f t="shared" ca="1" si="6"/>
        <v/>
      </c>
      <c r="J90" s="16" t="str">
        <f t="shared" si="10"/>
        <v>A022A5Class A Geogridm²</v>
      </c>
      <c r="K90" s="17">
        <f>MATCH(J90,'Pay Items'!$K$1:$K$646,0)</f>
        <v>51</v>
      </c>
      <c r="L90" s="19" t="str">
        <f t="shared" ca="1" si="7"/>
        <v>F0</v>
      </c>
      <c r="M90" s="19" t="str">
        <f t="shared" ca="1" si="8"/>
        <v>C2</v>
      </c>
      <c r="N90" s="19" t="str">
        <f t="shared" ca="1" si="9"/>
        <v>C2</v>
      </c>
    </row>
    <row r="91" spans="1:14" s="196" customFormat="1" ht="36" customHeight="1" x14ac:dyDescent="0.2">
      <c r="A91" s="201"/>
      <c r="B91" s="202"/>
      <c r="C91" s="203" t="s">
        <v>1552</v>
      </c>
      <c r="D91" s="198"/>
      <c r="E91" s="204"/>
      <c r="F91" s="198"/>
      <c r="G91" s="199"/>
      <c r="H91" s="195">
        <f t="shared" si="12"/>
        <v>0</v>
      </c>
      <c r="I91" s="26" t="str">
        <f t="shared" ca="1" si="6"/>
        <v>LOCKED</v>
      </c>
      <c r="J91" s="16" t="str">
        <f t="shared" si="10"/>
        <v>ROADWORKS - REMOVALS/RENEWALS</v>
      </c>
      <c r="K91" s="17" t="e">
        <f>MATCH(J91,'Pay Items'!$K$1:$K$646,0)</f>
        <v>#N/A</v>
      </c>
      <c r="L91" s="19" t="str">
        <f t="shared" ca="1" si="7"/>
        <v>F0</v>
      </c>
      <c r="M91" s="19" t="str">
        <f t="shared" ca="1" si="8"/>
        <v>C2</v>
      </c>
      <c r="N91" s="19" t="str">
        <f t="shared" ca="1" si="9"/>
        <v>C2</v>
      </c>
    </row>
    <row r="92" spans="1:14" s="196" customFormat="1" ht="36" customHeight="1" x14ac:dyDescent="0.2">
      <c r="A92" s="205" t="s">
        <v>372</v>
      </c>
      <c r="B92" s="190" t="s">
        <v>161</v>
      </c>
      <c r="C92" s="191" t="s">
        <v>317</v>
      </c>
      <c r="D92" s="192" t="s">
        <v>1298</v>
      </c>
      <c r="E92" s="193"/>
      <c r="F92" s="198"/>
      <c r="G92" s="199"/>
      <c r="H92" s="195">
        <f t="shared" si="12"/>
        <v>0</v>
      </c>
      <c r="I92" s="26" t="str">
        <f t="shared" ca="1" si="6"/>
        <v>LOCKED</v>
      </c>
      <c r="J92" s="16" t="str">
        <f t="shared" si="10"/>
        <v>B001Pavement RemovalCW 3110-R22</v>
      </c>
      <c r="K92" s="17">
        <f>MATCH(J92,'Pay Items'!$K$1:$K$646,0)</f>
        <v>69</v>
      </c>
      <c r="L92" s="19" t="str">
        <f t="shared" ca="1" si="7"/>
        <v>F0</v>
      </c>
      <c r="M92" s="19" t="str">
        <f t="shared" ca="1" si="8"/>
        <v>C2</v>
      </c>
      <c r="N92" s="19" t="str">
        <f t="shared" ca="1" si="9"/>
        <v>C2</v>
      </c>
    </row>
    <row r="93" spans="1:14" s="196" customFormat="1" ht="36" customHeight="1" x14ac:dyDescent="0.2">
      <c r="A93" s="205" t="s">
        <v>443</v>
      </c>
      <c r="B93" s="200" t="s">
        <v>351</v>
      </c>
      <c r="C93" s="191" t="s">
        <v>318</v>
      </c>
      <c r="D93" s="192" t="s">
        <v>174</v>
      </c>
      <c r="E93" s="193" t="s">
        <v>179</v>
      </c>
      <c r="F93" s="194">
        <v>25</v>
      </c>
      <c r="G93" s="360">
        <v>1</v>
      </c>
      <c r="H93" s="195">
        <f t="shared" si="12"/>
        <v>25</v>
      </c>
      <c r="I93" s="26" t="str">
        <f t="shared" ca="1" si="6"/>
        <v/>
      </c>
      <c r="J93" s="16" t="str">
        <f t="shared" si="10"/>
        <v>B002Concrete Pavementm²</v>
      </c>
      <c r="K93" s="17">
        <f>MATCH(J93,'Pay Items'!$K$1:$K$646,0)</f>
        <v>70</v>
      </c>
      <c r="L93" s="19" t="str">
        <f t="shared" ca="1" si="7"/>
        <v>F0</v>
      </c>
      <c r="M93" s="19" t="str">
        <f t="shared" ca="1" si="8"/>
        <v>C2</v>
      </c>
      <c r="N93" s="19" t="str">
        <f t="shared" ca="1" si="9"/>
        <v>C2</v>
      </c>
    </row>
    <row r="94" spans="1:14" s="196" customFormat="1" ht="36" customHeight="1" x14ac:dyDescent="0.2">
      <c r="A94" s="205" t="s">
        <v>263</v>
      </c>
      <c r="B94" s="200" t="s">
        <v>352</v>
      </c>
      <c r="C94" s="191" t="s">
        <v>319</v>
      </c>
      <c r="D94" s="192" t="s">
        <v>174</v>
      </c>
      <c r="E94" s="193" t="s">
        <v>179</v>
      </c>
      <c r="F94" s="194">
        <v>20</v>
      </c>
      <c r="G94" s="360">
        <v>1</v>
      </c>
      <c r="H94" s="195">
        <f t="shared" si="12"/>
        <v>20</v>
      </c>
      <c r="I94" s="26" t="str">
        <f t="shared" ca="1" si="6"/>
        <v/>
      </c>
      <c r="J94" s="16" t="str">
        <f t="shared" si="10"/>
        <v>B003Asphalt Pavementm²</v>
      </c>
      <c r="K94" s="17">
        <f>MATCH(J94,'Pay Items'!$K$1:$K$646,0)</f>
        <v>71</v>
      </c>
      <c r="L94" s="19" t="str">
        <f t="shared" ca="1" si="7"/>
        <v>F0</v>
      </c>
      <c r="M94" s="19" t="str">
        <f t="shared" ca="1" si="8"/>
        <v>C2</v>
      </c>
      <c r="N94" s="19" t="str">
        <f t="shared" ca="1" si="9"/>
        <v>C2</v>
      </c>
    </row>
    <row r="95" spans="1:14" s="196" customFormat="1" ht="36" customHeight="1" x14ac:dyDescent="0.2">
      <c r="A95" s="205" t="s">
        <v>302</v>
      </c>
      <c r="B95" s="190" t="s">
        <v>192</v>
      </c>
      <c r="C95" s="191" t="s">
        <v>162</v>
      </c>
      <c r="D95" s="192" t="s">
        <v>922</v>
      </c>
      <c r="E95" s="193"/>
      <c r="F95" s="198"/>
      <c r="G95" s="199"/>
      <c r="H95" s="195">
        <f t="shared" si="12"/>
        <v>0</v>
      </c>
      <c r="I95" s="26" t="str">
        <f t="shared" ca="1" si="6"/>
        <v>LOCKED</v>
      </c>
      <c r="J95" s="16" t="str">
        <f t="shared" si="10"/>
        <v>B094Drilled DowelsCW 3230-R8</v>
      </c>
      <c r="K95" s="17">
        <f>MATCH(J95,'Pay Items'!$K$1:$K$646,0)</f>
        <v>164</v>
      </c>
      <c r="L95" s="19" t="str">
        <f t="shared" ca="1" si="7"/>
        <v>F0</v>
      </c>
      <c r="M95" s="19" t="str">
        <f t="shared" ca="1" si="8"/>
        <v>C2</v>
      </c>
      <c r="N95" s="19" t="str">
        <f t="shared" ca="1" si="9"/>
        <v>C2</v>
      </c>
    </row>
    <row r="96" spans="1:14" s="196" customFormat="1" ht="36" customHeight="1" x14ac:dyDescent="0.2">
      <c r="A96" s="205" t="s">
        <v>303</v>
      </c>
      <c r="B96" s="200" t="s">
        <v>351</v>
      </c>
      <c r="C96" s="191" t="s">
        <v>190</v>
      </c>
      <c r="D96" s="192" t="s">
        <v>174</v>
      </c>
      <c r="E96" s="193" t="s">
        <v>182</v>
      </c>
      <c r="F96" s="194">
        <v>30</v>
      </c>
      <c r="G96" s="360">
        <v>1</v>
      </c>
      <c r="H96" s="195">
        <f t="shared" si="12"/>
        <v>30</v>
      </c>
      <c r="I96" s="26" t="str">
        <f t="shared" ca="1" si="6"/>
        <v/>
      </c>
      <c r="J96" s="16" t="str">
        <f t="shared" si="10"/>
        <v>B09519.1 mm Diametereach</v>
      </c>
      <c r="K96" s="17">
        <f>MATCH(J96,'Pay Items'!$K$1:$K$646,0)</f>
        <v>165</v>
      </c>
      <c r="L96" s="19" t="str">
        <f t="shared" ca="1" si="7"/>
        <v>F0</v>
      </c>
      <c r="M96" s="19" t="str">
        <f t="shared" ca="1" si="8"/>
        <v>C2</v>
      </c>
      <c r="N96" s="19" t="str">
        <f t="shared" ca="1" si="9"/>
        <v>C2</v>
      </c>
    </row>
    <row r="97" spans="1:14" s="196" customFormat="1" ht="36" customHeight="1" x14ac:dyDescent="0.2">
      <c r="A97" s="205" t="s">
        <v>305</v>
      </c>
      <c r="B97" s="190" t="s">
        <v>156</v>
      </c>
      <c r="C97" s="191" t="s">
        <v>163</v>
      </c>
      <c r="D97" s="192" t="s">
        <v>922</v>
      </c>
      <c r="E97" s="193"/>
      <c r="F97" s="198"/>
      <c r="G97" s="199"/>
      <c r="H97" s="195">
        <f t="shared" si="12"/>
        <v>0</v>
      </c>
      <c r="I97" s="26" t="str">
        <f t="shared" ca="1" si="6"/>
        <v>LOCKED</v>
      </c>
      <c r="J97" s="16" t="str">
        <f t="shared" si="10"/>
        <v>B097Drilled Tie BarsCW 3230-R8</v>
      </c>
      <c r="K97" s="17">
        <f>MATCH(J97,'Pay Items'!$K$1:$K$646,0)</f>
        <v>167</v>
      </c>
      <c r="L97" s="19" t="str">
        <f t="shared" ca="1" si="7"/>
        <v>F0</v>
      </c>
      <c r="M97" s="19" t="str">
        <f t="shared" ca="1" si="8"/>
        <v>C2</v>
      </c>
      <c r="N97" s="19" t="str">
        <f t="shared" ca="1" si="9"/>
        <v>C2</v>
      </c>
    </row>
    <row r="98" spans="1:14" s="196" customFormat="1" ht="36" customHeight="1" x14ac:dyDescent="0.2">
      <c r="A98" s="205" t="s">
        <v>306</v>
      </c>
      <c r="B98" s="200" t="s">
        <v>351</v>
      </c>
      <c r="C98" s="191" t="s">
        <v>188</v>
      </c>
      <c r="D98" s="192" t="s">
        <v>174</v>
      </c>
      <c r="E98" s="193" t="s">
        <v>182</v>
      </c>
      <c r="F98" s="194">
        <v>150</v>
      </c>
      <c r="G98" s="360">
        <v>1</v>
      </c>
      <c r="H98" s="195">
        <f t="shared" si="12"/>
        <v>150</v>
      </c>
      <c r="I98" s="26" t="str">
        <f t="shared" ca="1" si="6"/>
        <v/>
      </c>
      <c r="J98" s="16" t="str">
        <f t="shared" si="10"/>
        <v>B09820 M Deformed Tie Bareach</v>
      </c>
      <c r="K98" s="17">
        <f>MATCH(J98,'Pay Items'!$K$1:$K$646,0)</f>
        <v>169</v>
      </c>
      <c r="L98" s="19" t="str">
        <f t="shared" ca="1" si="7"/>
        <v>F0</v>
      </c>
      <c r="M98" s="19" t="str">
        <f t="shared" ca="1" si="8"/>
        <v>C2</v>
      </c>
      <c r="N98" s="19" t="str">
        <f t="shared" ca="1" si="9"/>
        <v>C2</v>
      </c>
    </row>
    <row r="99" spans="1:14" s="196" customFormat="1" ht="36" customHeight="1" x14ac:dyDescent="0.2">
      <c r="A99" s="205" t="s">
        <v>806</v>
      </c>
      <c r="B99" s="190" t="s">
        <v>157</v>
      </c>
      <c r="C99" s="191" t="s">
        <v>336</v>
      </c>
      <c r="D99" s="192" t="s">
        <v>1335</v>
      </c>
      <c r="E99" s="193"/>
      <c r="F99" s="198"/>
      <c r="G99" s="199"/>
      <c r="H99" s="195">
        <f t="shared" si="12"/>
        <v>0</v>
      </c>
      <c r="I99" s="26" t="str">
        <f t="shared" ca="1" si="6"/>
        <v>LOCKED</v>
      </c>
      <c r="J99" s="16" t="str">
        <f t="shared" si="10"/>
        <v>B114rlMiscellaneous Concrete Slab RenewalCW 3235-R9</v>
      </c>
      <c r="K99" s="17">
        <f>MATCH(J99,'Pay Items'!$K$1:$K$646,0)</f>
        <v>192</v>
      </c>
      <c r="L99" s="19" t="str">
        <f t="shared" ca="1" si="7"/>
        <v>F0</v>
      </c>
      <c r="M99" s="19" t="str">
        <f t="shared" ca="1" si="8"/>
        <v>C2</v>
      </c>
      <c r="N99" s="19" t="str">
        <f t="shared" ca="1" si="9"/>
        <v>C2</v>
      </c>
    </row>
    <row r="100" spans="1:14" s="196" customFormat="1" ht="36" customHeight="1" x14ac:dyDescent="0.2">
      <c r="A100" s="205" t="s">
        <v>810</v>
      </c>
      <c r="B100" s="200" t="s">
        <v>351</v>
      </c>
      <c r="C100" s="191" t="s">
        <v>1556</v>
      </c>
      <c r="D100" s="192" t="s">
        <v>398</v>
      </c>
      <c r="E100" s="193"/>
      <c r="F100" s="198"/>
      <c r="G100" s="199"/>
      <c r="H100" s="195">
        <f t="shared" si="12"/>
        <v>0</v>
      </c>
      <c r="I100" s="26" t="str">
        <f t="shared" ca="1" si="6"/>
        <v>LOCKED</v>
      </c>
      <c r="J100" s="16" t="str">
        <f t="shared" si="10"/>
        <v>B118rl100 mm Type 5 Concrete SidewalkSD-228A</v>
      </c>
      <c r="K100" s="17" t="e">
        <f>MATCH(J100,'Pay Items'!$K$1:$K$646,0)</f>
        <v>#N/A</v>
      </c>
      <c r="L100" s="19" t="str">
        <f t="shared" ca="1" si="7"/>
        <v>F0</v>
      </c>
      <c r="M100" s="19" t="str">
        <f t="shared" ca="1" si="8"/>
        <v>C2</v>
      </c>
      <c r="N100" s="19" t="str">
        <f t="shared" ca="1" si="9"/>
        <v>C2</v>
      </c>
    </row>
    <row r="101" spans="1:14" s="196" customFormat="1" ht="36" customHeight="1" x14ac:dyDescent="0.2">
      <c r="A101" s="205" t="s">
        <v>811</v>
      </c>
      <c r="B101" s="207" t="s">
        <v>701</v>
      </c>
      <c r="C101" s="191" t="s">
        <v>702</v>
      </c>
      <c r="D101" s="192"/>
      <c r="E101" s="193" t="s">
        <v>179</v>
      </c>
      <c r="F101" s="194">
        <v>5</v>
      </c>
      <c r="G101" s="360">
        <v>1</v>
      </c>
      <c r="H101" s="195">
        <f t="shared" si="12"/>
        <v>5</v>
      </c>
      <c r="I101" s="26" t="str">
        <f t="shared" ca="1" si="6"/>
        <v/>
      </c>
      <c r="J101" s="16" t="str">
        <f t="shared" si="10"/>
        <v>B119rlLess than 5 sq.m.m²</v>
      </c>
      <c r="K101" s="17">
        <f>MATCH(J101,'Pay Items'!$K$1:$K$646,0)</f>
        <v>197</v>
      </c>
      <c r="L101" s="19" t="str">
        <f t="shared" ca="1" si="7"/>
        <v>F0</v>
      </c>
      <c r="M101" s="19" t="str">
        <f t="shared" ca="1" si="8"/>
        <v>C2</v>
      </c>
      <c r="N101" s="19" t="str">
        <f t="shared" ca="1" si="9"/>
        <v>C2</v>
      </c>
    </row>
    <row r="102" spans="1:14" s="196" customFormat="1" ht="36" customHeight="1" x14ac:dyDescent="0.2">
      <c r="A102" s="205" t="s">
        <v>812</v>
      </c>
      <c r="B102" s="207" t="s">
        <v>703</v>
      </c>
      <c r="C102" s="191" t="s">
        <v>704</v>
      </c>
      <c r="D102" s="192"/>
      <c r="E102" s="193" t="s">
        <v>179</v>
      </c>
      <c r="F102" s="194">
        <v>72</v>
      </c>
      <c r="G102" s="360">
        <v>1</v>
      </c>
      <c r="H102" s="195">
        <f t="shared" si="12"/>
        <v>72</v>
      </c>
      <c r="I102" s="26" t="str">
        <f t="shared" ca="1" si="6"/>
        <v/>
      </c>
      <c r="J102" s="16" t="str">
        <f t="shared" si="10"/>
        <v>B120rl5 sq.m. to 20 sq.m.m²</v>
      </c>
      <c r="K102" s="17">
        <f>MATCH(J102,'Pay Items'!$K$1:$K$646,0)</f>
        <v>198</v>
      </c>
      <c r="L102" s="19" t="str">
        <f t="shared" ca="1" si="7"/>
        <v>F0</v>
      </c>
      <c r="M102" s="19" t="str">
        <f t="shared" ca="1" si="8"/>
        <v>C2</v>
      </c>
      <c r="N102" s="19" t="str">
        <f t="shared" ca="1" si="9"/>
        <v>C2</v>
      </c>
    </row>
    <row r="103" spans="1:14" s="196" customFormat="1" ht="36" customHeight="1" x14ac:dyDescent="0.2">
      <c r="A103" s="205" t="s">
        <v>813</v>
      </c>
      <c r="B103" s="207" t="s">
        <v>705</v>
      </c>
      <c r="C103" s="191" t="s">
        <v>706</v>
      </c>
      <c r="D103" s="192" t="s">
        <v>174</v>
      </c>
      <c r="E103" s="193" t="s">
        <v>179</v>
      </c>
      <c r="F103" s="194">
        <v>680</v>
      </c>
      <c r="G103" s="360">
        <v>1</v>
      </c>
      <c r="H103" s="195">
        <f t="shared" si="12"/>
        <v>680</v>
      </c>
      <c r="I103" s="26" t="str">
        <f t="shared" ca="1" si="6"/>
        <v/>
      </c>
      <c r="J103" s="16" t="str">
        <f t="shared" si="10"/>
        <v>B121rlGreater than 20 sq.m.m²</v>
      </c>
      <c r="K103" s="17">
        <f>MATCH(J103,'Pay Items'!$K$1:$K$646,0)</f>
        <v>199</v>
      </c>
      <c r="L103" s="19" t="str">
        <f t="shared" ca="1" si="7"/>
        <v>F0</v>
      </c>
      <c r="M103" s="19" t="str">
        <f t="shared" ca="1" si="8"/>
        <v>C2</v>
      </c>
      <c r="N103" s="19" t="str">
        <f t="shared" ca="1" si="9"/>
        <v>C2</v>
      </c>
    </row>
    <row r="104" spans="1:14" s="196" customFormat="1" ht="36" customHeight="1" x14ac:dyDescent="0.2">
      <c r="A104" s="205" t="s">
        <v>905</v>
      </c>
      <c r="B104" s="200" t="s">
        <v>352</v>
      </c>
      <c r="C104" s="191" t="s">
        <v>1557</v>
      </c>
      <c r="D104" s="192" t="s">
        <v>174</v>
      </c>
      <c r="E104" s="193"/>
      <c r="F104" s="198"/>
      <c r="G104" s="199"/>
      <c r="H104" s="195">
        <f t="shared" si="12"/>
        <v>0</v>
      </c>
      <c r="I104" s="26" t="str">
        <f t="shared" ca="1" si="6"/>
        <v>LOCKED</v>
      </c>
      <c r="J104" s="16" t="str">
        <f t="shared" si="10"/>
        <v>B121rlA150 mm Type 2 Concrete Reinforced Sidewalk</v>
      </c>
      <c r="K104" s="17" t="e">
        <f>MATCH(J104,'Pay Items'!$K$1:$K$646,0)</f>
        <v>#N/A</v>
      </c>
      <c r="L104" s="19" t="str">
        <f t="shared" ca="1" si="7"/>
        <v>F0</v>
      </c>
      <c r="M104" s="19" t="str">
        <f t="shared" ca="1" si="8"/>
        <v>C2</v>
      </c>
      <c r="N104" s="19" t="str">
        <f t="shared" ca="1" si="9"/>
        <v>C2</v>
      </c>
    </row>
    <row r="105" spans="1:14" s="196" customFormat="1" ht="36" customHeight="1" x14ac:dyDescent="0.2">
      <c r="A105" s="205" t="s">
        <v>907</v>
      </c>
      <c r="B105" s="207" t="s">
        <v>701</v>
      </c>
      <c r="C105" s="191" t="s">
        <v>704</v>
      </c>
      <c r="D105" s="192"/>
      <c r="E105" s="193" t="s">
        <v>179</v>
      </c>
      <c r="F105" s="194">
        <v>40</v>
      </c>
      <c r="G105" s="360">
        <v>1</v>
      </c>
      <c r="H105" s="195">
        <f t="shared" si="12"/>
        <v>40</v>
      </c>
      <c r="I105" s="26" t="str">
        <f t="shared" ca="1" si="6"/>
        <v/>
      </c>
      <c r="J105" s="16" t="str">
        <f t="shared" si="10"/>
        <v>B121rlC5 sq.m. to 20 sq.m.m²</v>
      </c>
      <c r="K105" s="17">
        <f>MATCH(J105,'Pay Items'!$K$1:$K$646,0)</f>
        <v>202</v>
      </c>
      <c r="L105" s="19" t="str">
        <f t="shared" ca="1" si="7"/>
        <v>F0</v>
      </c>
      <c r="M105" s="19" t="str">
        <f t="shared" ca="1" si="8"/>
        <v>C2</v>
      </c>
      <c r="N105" s="19" t="str">
        <f t="shared" ca="1" si="9"/>
        <v>C2</v>
      </c>
    </row>
    <row r="106" spans="1:14" s="196" customFormat="1" ht="36" customHeight="1" x14ac:dyDescent="0.2">
      <c r="A106" s="205"/>
      <c r="B106" s="190" t="s">
        <v>164</v>
      </c>
      <c r="C106" s="191" t="s">
        <v>413</v>
      </c>
      <c r="D106" s="192" t="s">
        <v>6</v>
      </c>
      <c r="E106" s="193" t="s">
        <v>179</v>
      </c>
      <c r="F106" s="208">
        <v>5</v>
      </c>
      <c r="G106" s="360">
        <v>1</v>
      </c>
      <c r="H106" s="195">
        <f t="shared" si="12"/>
        <v>5</v>
      </c>
      <c r="I106" s="26" t="str">
        <f t="shared" ca="1" si="6"/>
        <v/>
      </c>
      <c r="J106" s="16" t="str">
        <f t="shared" si="10"/>
        <v>Adjustment of Precast Sidewalk BlocksCW 3235-R9m²</v>
      </c>
      <c r="K106" s="17" t="e">
        <f>MATCH(J106,'Pay Items'!$K$1:$K$646,0)</f>
        <v>#N/A</v>
      </c>
      <c r="L106" s="19" t="str">
        <f t="shared" ca="1" si="7"/>
        <v>F0</v>
      </c>
      <c r="M106" s="19" t="str">
        <f t="shared" ca="1" si="8"/>
        <v>C2</v>
      </c>
      <c r="N106" s="19" t="str">
        <f t="shared" ca="1" si="9"/>
        <v>C2</v>
      </c>
    </row>
    <row r="107" spans="1:14" s="196" customFormat="1" ht="36" customHeight="1" x14ac:dyDescent="0.2">
      <c r="A107" s="205" t="s">
        <v>474</v>
      </c>
      <c r="B107" s="190" t="s">
        <v>165</v>
      </c>
      <c r="C107" s="191" t="s">
        <v>414</v>
      </c>
      <c r="D107" s="192" t="s">
        <v>6</v>
      </c>
      <c r="E107" s="193" t="s">
        <v>179</v>
      </c>
      <c r="F107" s="194">
        <v>5</v>
      </c>
      <c r="G107" s="360">
        <v>1</v>
      </c>
      <c r="H107" s="195">
        <f t="shared" si="12"/>
        <v>5</v>
      </c>
      <c r="I107" s="26" t="str">
        <f t="shared" ca="1" si="6"/>
        <v/>
      </c>
      <c r="J107" s="16" t="str">
        <f t="shared" si="10"/>
        <v>B125Supply of Precast Sidewalk BlocksCW 3235-R9m²</v>
      </c>
      <c r="K107" s="17">
        <f>MATCH(J107,'Pay Items'!$K$1:$K$646,0)</f>
        <v>207</v>
      </c>
      <c r="L107" s="19" t="str">
        <f t="shared" ca="1" si="7"/>
        <v>F0</v>
      </c>
      <c r="M107" s="19" t="str">
        <f t="shared" ca="1" si="8"/>
        <v>C2</v>
      </c>
      <c r="N107" s="19" t="str">
        <f t="shared" ca="1" si="9"/>
        <v>C2</v>
      </c>
    </row>
    <row r="108" spans="1:14" s="196" customFormat="1" ht="36" customHeight="1" x14ac:dyDescent="0.2">
      <c r="A108" s="205" t="s">
        <v>615</v>
      </c>
      <c r="B108" s="190" t="s">
        <v>159</v>
      </c>
      <c r="C108" s="191" t="s">
        <v>604</v>
      </c>
      <c r="D108" s="192" t="s">
        <v>6</v>
      </c>
      <c r="E108" s="193" t="s">
        <v>179</v>
      </c>
      <c r="F108" s="194">
        <v>5</v>
      </c>
      <c r="G108" s="360">
        <v>1</v>
      </c>
      <c r="H108" s="195">
        <f t="shared" si="12"/>
        <v>5</v>
      </c>
      <c r="I108" s="26" t="str">
        <f t="shared" ca="1" si="6"/>
        <v/>
      </c>
      <c r="J108" s="16" t="str">
        <f t="shared" si="10"/>
        <v>B125ARemoval of Precast Sidewalk BlocksCW 3235-R9m²</v>
      </c>
      <c r="K108" s="17">
        <f>MATCH(J108,'Pay Items'!$K$1:$K$646,0)</f>
        <v>208</v>
      </c>
      <c r="L108" s="19" t="str">
        <f t="shared" ca="1" si="7"/>
        <v>F0</v>
      </c>
      <c r="M108" s="19" t="str">
        <f t="shared" ca="1" si="8"/>
        <v>C2</v>
      </c>
      <c r="N108" s="19" t="str">
        <f t="shared" ca="1" si="9"/>
        <v>C2</v>
      </c>
    </row>
    <row r="109" spans="1:14" s="196" customFormat="1" ht="36" customHeight="1" x14ac:dyDescent="0.2">
      <c r="A109" s="205" t="s">
        <v>816</v>
      </c>
      <c r="B109" s="190" t="s">
        <v>689</v>
      </c>
      <c r="C109" s="191" t="s">
        <v>340</v>
      </c>
      <c r="D109" s="192" t="s">
        <v>919</v>
      </c>
      <c r="E109" s="193"/>
      <c r="F109" s="198"/>
      <c r="G109" s="199"/>
      <c r="H109" s="195">
        <f t="shared" si="12"/>
        <v>0</v>
      </c>
      <c r="I109" s="26" t="str">
        <f t="shared" ca="1" si="6"/>
        <v>LOCKED</v>
      </c>
      <c r="J109" s="16" t="str">
        <f t="shared" si="10"/>
        <v>B126rConcrete Curb RemovalCW 3240-R10</v>
      </c>
      <c r="K109" s="17">
        <f>MATCH(J109,'Pay Items'!$K$1:$K$646,0)</f>
        <v>209</v>
      </c>
      <c r="L109" s="19" t="str">
        <f t="shared" ca="1" si="7"/>
        <v>F0</v>
      </c>
      <c r="M109" s="19" t="str">
        <f t="shared" ca="1" si="8"/>
        <v>C2</v>
      </c>
      <c r="N109" s="19" t="str">
        <f t="shared" ca="1" si="9"/>
        <v>C2</v>
      </c>
    </row>
    <row r="110" spans="1:14" s="196" customFormat="1" ht="36" customHeight="1" x14ac:dyDescent="0.2">
      <c r="A110" s="205" t="s">
        <v>819</v>
      </c>
      <c r="B110" s="200" t="s">
        <v>351</v>
      </c>
      <c r="C110" s="191" t="s">
        <v>402</v>
      </c>
      <c r="D110" s="192" t="s">
        <v>174</v>
      </c>
      <c r="E110" s="193" t="s">
        <v>183</v>
      </c>
      <c r="F110" s="194">
        <v>580</v>
      </c>
      <c r="G110" s="360">
        <v>1</v>
      </c>
      <c r="H110" s="195">
        <f t="shared" si="12"/>
        <v>580</v>
      </c>
      <c r="I110" s="26" t="str">
        <f t="shared" ca="1" si="6"/>
        <v/>
      </c>
      <c r="J110" s="16" t="str">
        <f t="shared" si="10"/>
        <v>B129rCurb and Gutterm</v>
      </c>
      <c r="K110" s="17">
        <f>MATCH(J110,'Pay Items'!$K$1:$K$646,0)</f>
        <v>214</v>
      </c>
      <c r="L110" s="19" t="str">
        <f t="shared" ca="1" si="7"/>
        <v>F0</v>
      </c>
      <c r="M110" s="19" t="str">
        <f t="shared" ca="1" si="8"/>
        <v>C2</v>
      </c>
      <c r="N110" s="19" t="str">
        <f t="shared" ca="1" si="9"/>
        <v>C2</v>
      </c>
    </row>
    <row r="111" spans="1:14" s="196" customFormat="1" ht="36" customHeight="1" x14ac:dyDescent="0.2">
      <c r="A111" s="205" t="s">
        <v>876</v>
      </c>
      <c r="B111" s="190" t="s">
        <v>167</v>
      </c>
      <c r="C111" s="191" t="s">
        <v>910</v>
      </c>
      <c r="D111" s="192" t="s">
        <v>961</v>
      </c>
      <c r="E111" s="193" t="s">
        <v>182</v>
      </c>
      <c r="F111" s="208">
        <v>10</v>
      </c>
      <c r="G111" s="360">
        <v>1</v>
      </c>
      <c r="H111" s="195">
        <f t="shared" si="12"/>
        <v>10</v>
      </c>
      <c r="I111" s="26" t="str">
        <f t="shared" ca="1" si="6"/>
        <v/>
      </c>
      <c r="J111" s="16" t="str">
        <f t="shared" si="10"/>
        <v>B219Detectable Warning Surface TilesCW 3326-R3each</v>
      </c>
      <c r="K111" s="17">
        <f>MATCH(J111,'Pay Items'!$K$1:$K$646,0)</f>
        <v>341</v>
      </c>
      <c r="L111" s="19" t="str">
        <f t="shared" ca="1" si="7"/>
        <v>F0</v>
      </c>
      <c r="M111" s="19" t="str">
        <f t="shared" ca="1" si="8"/>
        <v>C2</v>
      </c>
      <c r="N111" s="19" t="str">
        <f t="shared" ca="1" si="9"/>
        <v>C2</v>
      </c>
    </row>
    <row r="112" spans="1:14" s="196" customFormat="1" ht="36" customHeight="1" x14ac:dyDescent="0.2">
      <c r="A112" s="201"/>
      <c r="B112" s="210"/>
      <c r="C112" s="203" t="s">
        <v>1576</v>
      </c>
      <c r="D112" s="198"/>
      <c r="E112" s="228"/>
      <c r="F112" s="198"/>
      <c r="G112" s="199"/>
      <c r="H112" s="195">
        <f t="shared" si="12"/>
        <v>0</v>
      </c>
      <c r="I112" s="26" t="str">
        <f t="shared" ca="1" si="6"/>
        <v>LOCKED</v>
      </c>
      <c r="J112" s="16" t="str">
        <f t="shared" si="10"/>
        <v>ROADWORKS - NEW CONSTRUCTION</v>
      </c>
      <c r="K112" s="17" t="e">
        <f>MATCH(J112,'Pay Items'!$K$1:$K$646,0)</f>
        <v>#N/A</v>
      </c>
      <c r="L112" s="19" t="str">
        <f t="shared" ca="1" si="7"/>
        <v>F0</v>
      </c>
      <c r="M112" s="19" t="str">
        <f t="shared" ca="1" si="8"/>
        <v>C2</v>
      </c>
      <c r="N112" s="19" t="str">
        <f t="shared" ca="1" si="9"/>
        <v>C2</v>
      </c>
    </row>
    <row r="113" spans="1:14" s="196" customFormat="1" ht="48" customHeight="1" x14ac:dyDescent="0.2">
      <c r="A113" s="189" t="s">
        <v>210</v>
      </c>
      <c r="B113" s="190" t="s">
        <v>168</v>
      </c>
      <c r="C113" s="191" t="s">
        <v>469</v>
      </c>
      <c r="D113" s="192" t="s">
        <v>1425</v>
      </c>
      <c r="E113" s="193"/>
      <c r="F113" s="198"/>
      <c r="G113" s="199"/>
      <c r="H113" s="195">
        <f t="shared" si="12"/>
        <v>0</v>
      </c>
      <c r="I113" s="26" t="str">
        <f t="shared" ca="1" si="6"/>
        <v>LOCKED</v>
      </c>
      <c r="J113" s="16" t="str">
        <f t="shared" si="10"/>
        <v>C001Concrete Pavements, Median Slabs, Bull-noses, and Safety MediansCW 3310-R18</v>
      </c>
      <c r="K113" s="17">
        <f>MATCH(J113,'Pay Items'!$K$1:$K$646,0)</f>
        <v>344</v>
      </c>
      <c r="L113" s="19" t="str">
        <f t="shared" ca="1" si="7"/>
        <v>F0</v>
      </c>
      <c r="M113" s="19" t="str">
        <f t="shared" ca="1" si="8"/>
        <v>C2</v>
      </c>
      <c r="N113" s="19" t="str">
        <f t="shared" ca="1" si="9"/>
        <v>C2</v>
      </c>
    </row>
    <row r="114" spans="1:14" s="196" customFormat="1" ht="48" customHeight="1" x14ac:dyDescent="0.2">
      <c r="A114" s="189" t="s">
        <v>215</v>
      </c>
      <c r="B114" s="200" t="s">
        <v>351</v>
      </c>
      <c r="C114" s="191" t="s">
        <v>1577</v>
      </c>
      <c r="D114" s="192" t="s">
        <v>174</v>
      </c>
      <c r="E114" s="193" t="s">
        <v>179</v>
      </c>
      <c r="F114" s="208">
        <v>230</v>
      </c>
      <c r="G114" s="360">
        <v>1</v>
      </c>
      <c r="H114" s="195">
        <f t="shared" si="12"/>
        <v>230</v>
      </c>
      <c r="I114" s="26" t="str">
        <f t="shared" ca="1" si="6"/>
        <v/>
      </c>
      <c r="J114" s="16" t="str">
        <f t="shared" si="10"/>
        <v>C011Construction of 150 mm Type 2 Concrete Pavement (Reinforced)m²</v>
      </c>
      <c r="K114" s="17" t="e">
        <f>MATCH(J114,'Pay Items'!$K$1:$K$646,0)</f>
        <v>#N/A</v>
      </c>
      <c r="L114" s="19" t="str">
        <f t="shared" ca="1" si="7"/>
        <v>F0</v>
      </c>
      <c r="M114" s="19" t="str">
        <f t="shared" ca="1" si="8"/>
        <v>C2</v>
      </c>
      <c r="N114" s="19" t="str">
        <f t="shared" ca="1" si="9"/>
        <v>C2</v>
      </c>
    </row>
    <row r="115" spans="1:14" s="196" customFormat="1" ht="36" customHeight="1" x14ac:dyDescent="0.2">
      <c r="A115" s="189" t="s">
        <v>381</v>
      </c>
      <c r="B115" s="190" t="s">
        <v>169</v>
      </c>
      <c r="C115" s="191" t="s">
        <v>124</v>
      </c>
      <c r="D115" s="192" t="s">
        <v>1425</v>
      </c>
      <c r="E115" s="193"/>
      <c r="F115" s="198"/>
      <c r="G115" s="199"/>
      <c r="H115" s="195">
        <f t="shared" si="12"/>
        <v>0</v>
      </c>
      <c r="I115" s="26" t="str">
        <f t="shared" ca="1" si="6"/>
        <v>LOCKED</v>
      </c>
      <c r="J115" s="16" t="str">
        <f t="shared" si="10"/>
        <v>C019Concrete Pavements for Early OpeningCW 3310-R18</v>
      </c>
      <c r="K115" s="17">
        <f>MATCH(J115,'Pay Items'!$K$1:$K$646,0)</f>
        <v>359</v>
      </c>
      <c r="L115" s="19" t="str">
        <f t="shared" ca="1" si="7"/>
        <v>F0</v>
      </c>
      <c r="M115" s="19" t="str">
        <f t="shared" ca="1" si="8"/>
        <v>C2</v>
      </c>
      <c r="N115" s="19" t="str">
        <f t="shared" ca="1" si="9"/>
        <v>C2</v>
      </c>
    </row>
    <row r="116" spans="1:14" s="196" customFormat="1" ht="60" customHeight="1" x14ac:dyDescent="0.2">
      <c r="A116" s="189" t="s">
        <v>1197</v>
      </c>
      <c r="B116" s="200" t="s">
        <v>351</v>
      </c>
      <c r="C116" s="191" t="s">
        <v>1284</v>
      </c>
      <c r="D116" s="192"/>
      <c r="E116" s="193" t="s">
        <v>179</v>
      </c>
      <c r="F116" s="208">
        <v>220</v>
      </c>
      <c r="G116" s="360">
        <v>1</v>
      </c>
      <c r="H116" s="195">
        <f t="shared" si="12"/>
        <v>220</v>
      </c>
      <c r="I116" s="26" t="str">
        <f t="shared" ca="1" si="6"/>
        <v/>
      </c>
      <c r="J116" s="16" t="str">
        <f t="shared" si="10"/>
        <v>C029-72Construction of 150 mm Type 4 Concrete Pavement for Early Opening 72 Hour (Reinforced)m²</v>
      </c>
      <c r="K116" s="17">
        <f>MATCH(J116,'Pay Items'!$K$1:$K$646,0)</f>
        <v>380</v>
      </c>
      <c r="L116" s="19" t="str">
        <f t="shared" ca="1" si="7"/>
        <v>F0</v>
      </c>
      <c r="M116" s="19" t="str">
        <f t="shared" ca="1" si="8"/>
        <v>C2</v>
      </c>
      <c r="N116" s="19" t="str">
        <f t="shared" ca="1" si="9"/>
        <v>C2</v>
      </c>
    </row>
    <row r="117" spans="1:14" s="196" customFormat="1" ht="48" customHeight="1" x14ac:dyDescent="0.2">
      <c r="A117" s="189" t="s">
        <v>390</v>
      </c>
      <c r="B117" s="190" t="s">
        <v>170</v>
      </c>
      <c r="C117" s="191" t="s">
        <v>367</v>
      </c>
      <c r="D117" s="192" t="s">
        <v>1425</v>
      </c>
      <c r="E117" s="193"/>
      <c r="F117" s="198"/>
      <c r="G117" s="199"/>
      <c r="H117" s="195">
        <f t="shared" si="12"/>
        <v>0</v>
      </c>
      <c r="I117" s="26" t="str">
        <f t="shared" ca="1" si="6"/>
        <v>LOCKED</v>
      </c>
      <c r="J117" s="16" t="str">
        <f t="shared" si="10"/>
        <v>C032Concrete Curbs, Curb and Gutter, and Splash StripsCW 3310-R18</v>
      </c>
      <c r="K117" s="17">
        <f>MATCH(J117,'Pay Items'!$K$1:$K$646,0)</f>
        <v>384</v>
      </c>
      <c r="L117" s="19" t="str">
        <f t="shared" ca="1" si="7"/>
        <v>F0</v>
      </c>
      <c r="M117" s="19" t="str">
        <f t="shared" ca="1" si="8"/>
        <v>C2</v>
      </c>
      <c r="N117" s="19" t="str">
        <f t="shared" ca="1" si="9"/>
        <v>C2</v>
      </c>
    </row>
    <row r="118" spans="1:14" s="196" customFormat="1" ht="60" customHeight="1" x14ac:dyDescent="0.2">
      <c r="A118" s="229" t="s">
        <v>544</v>
      </c>
      <c r="B118" s="200" t="s">
        <v>351</v>
      </c>
      <c r="C118" s="191" t="s">
        <v>1578</v>
      </c>
      <c r="D118" s="192" t="s">
        <v>344</v>
      </c>
      <c r="E118" s="193" t="s">
        <v>183</v>
      </c>
      <c r="F118" s="208">
        <v>470</v>
      </c>
      <c r="G118" s="360">
        <v>1</v>
      </c>
      <c r="H118" s="195">
        <f t="shared" si="12"/>
        <v>470</v>
      </c>
      <c r="I118" s="26" t="str">
        <f t="shared" ca="1" si="6"/>
        <v/>
      </c>
      <c r="J118" s="16" t="str">
        <f t="shared" si="10"/>
        <v>C038Construction of Curb and Gutter (180 mm ht Slip Form, Barrier, Integral, 600 mm width, 150 mm Plain Type 2 Concrete Pavement)SD-200m</v>
      </c>
      <c r="K118" s="17" t="e">
        <f>MATCH(J118,'Pay Items'!$K$1:$K$646,0)</f>
        <v>#N/A</v>
      </c>
      <c r="L118" s="19" t="str">
        <f t="shared" ca="1" si="7"/>
        <v>F0</v>
      </c>
      <c r="M118" s="19" t="str">
        <f t="shared" ca="1" si="8"/>
        <v>C2</v>
      </c>
      <c r="N118" s="19" t="str">
        <f t="shared" ca="1" si="9"/>
        <v>C2</v>
      </c>
    </row>
    <row r="119" spans="1:14" s="196" customFormat="1" ht="72" customHeight="1" x14ac:dyDescent="0.2">
      <c r="A119" s="189" t="s">
        <v>545</v>
      </c>
      <c r="B119" s="200" t="s">
        <v>352</v>
      </c>
      <c r="C119" s="191" t="s">
        <v>1579</v>
      </c>
      <c r="D119" s="192" t="s">
        <v>449</v>
      </c>
      <c r="E119" s="193" t="s">
        <v>183</v>
      </c>
      <c r="F119" s="208">
        <v>40</v>
      </c>
      <c r="G119" s="360">
        <v>1</v>
      </c>
      <c r="H119" s="195">
        <f t="shared" si="12"/>
        <v>40</v>
      </c>
      <c r="I119" s="26" t="str">
        <f t="shared" ca="1" si="6"/>
        <v/>
      </c>
      <c r="J119" s="16" t="str">
        <f t="shared" si="10"/>
        <v>C039Construction of Curb and Gutter (180 mm ht Slip Form, Modified Barrier, Integral, 600 mm width, 150 mm Plain Type 2 Concrete Pavement)SD-200 SD-203Bm</v>
      </c>
      <c r="K119" s="17" t="e">
        <f>MATCH(J119,'Pay Items'!$K$1:$K$646,0)</f>
        <v>#N/A</v>
      </c>
      <c r="L119" s="19" t="str">
        <f t="shared" ca="1" si="7"/>
        <v>F0</v>
      </c>
      <c r="M119" s="19" t="str">
        <f t="shared" ca="1" si="8"/>
        <v>C2</v>
      </c>
      <c r="N119" s="19" t="str">
        <f t="shared" ca="1" si="9"/>
        <v>C2</v>
      </c>
    </row>
    <row r="120" spans="1:14" s="196" customFormat="1" ht="60" customHeight="1" x14ac:dyDescent="0.2">
      <c r="A120" s="189" t="s">
        <v>392</v>
      </c>
      <c r="B120" s="200" t="s">
        <v>353</v>
      </c>
      <c r="C120" s="191" t="s">
        <v>1580</v>
      </c>
      <c r="D120" s="192" t="s">
        <v>450</v>
      </c>
      <c r="E120" s="193" t="s">
        <v>183</v>
      </c>
      <c r="F120" s="208">
        <v>65</v>
      </c>
      <c r="G120" s="360">
        <v>1</v>
      </c>
      <c r="H120" s="195">
        <f t="shared" si="12"/>
        <v>65</v>
      </c>
      <c r="I120" s="26" t="str">
        <f t="shared" ca="1" si="6"/>
        <v/>
      </c>
      <c r="J120" s="16" t="str">
        <f t="shared" si="10"/>
        <v>C040Construction of Curb and Gutter (40 mm ht, Lip Curb, Integral, 600 mm width, 150 mm Slip Form Type 2 Concrete Pavement)SD-200 SD-202Bm</v>
      </c>
      <c r="K120" s="17" t="e">
        <f>MATCH(J120,'Pay Items'!$K$1:$K$646,0)</f>
        <v>#N/A</v>
      </c>
      <c r="L120" s="19" t="str">
        <f t="shared" ca="1" si="7"/>
        <v>F0</v>
      </c>
      <c r="M120" s="19" t="str">
        <f t="shared" ca="1" si="8"/>
        <v>C2</v>
      </c>
      <c r="N120" s="19" t="str">
        <f t="shared" ca="1" si="9"/>
        <v>C2</v>
      </c>
    </row>
    <row r="121" spans="1:14" s="196" customFormat="1" ht="60" customHeight="1" x14ac:dyDescent="0.2">
      <c r="A121" s="189" t="s">
        <v>393</v>
      </c>
      <c r="B121" s="200" t="s">
        <v>354</v>
      </c>
      <c r="C121" s="191" t="s">
        <v>1581</v>
      </c>
      <c r="D121" s="192" t="s">
        <v>1213</v>
      </c>
      <c r="E121" s="193" t="s">
        <v>183</v>
      </c>
      <c r="F121" s="208">
        <v>20</v>
      </c>
      <c r="G121" s="360">
        <v>1</v>
      </c>
      <c r="H121" s="195">
        <f t="shared" si="12"/>
        <v>20</v>
      </c>
      <c r="I121" s="26" t="str">
        <f t="shared" ca="1" si="6"/>
        <v/>
      </c>
      <c r="J121" s="16" t="str">
        <f t="shared" si="10"/>
        <v>C041Construction of Curb and Gutter (8-12 mm ht, Curb Ramp, Integral, 600 mm width, 150 mm Plain Type 2 Concrete Pavement)SD-200 SD-229Em</v>
      </c>
      <c r="K121" s="17" t="e">
        <f>MATCH(J121,'Pay Items'!$K$1:$K$646,0)</f>
        <v>#N/A</v>
      </c>
      <c r="L121" s="19" t="str">
        <f t="shared" ca="1" si="7"/>
        <v>F0</v>
      </c>
      <c r="M121" s="19" t="str">
        <f t="shared" ca="1" si="8"/>
        <v>C2</v>
      </c>
      <c r="N121" s="19" t="str">
        <f t="shared" ca="1" si="9"/>
        <v>C2</v>
      </c>
    </row>
    <row r="122" spans="1:14" s="196" customFormat="1" ht="36" customHeight="1" x14ac:dyDescent="0.2">
      <c r="A122" s="189" t="s">
        <v>37</v>
      </c>
      <c r="B122" s="190" t="s">
        <v>171</v>
      </c>
      <c r="C122" s="191" t="s">
        <v>405</v>
      </c>
      <c r="D122" s="192" t="s">
        <v>1183</v>
      </c>
      <c r="E122" s="209"/>
      <c r="F122" s="198"/>
      <c r="G122" s="199"/>
      <c r="H122" s="195">
        <f t="shared" si="12"/>
        <v>0</v>
      </c>
      <c r="I122" s="26" t="str">
        <f t="shared" ca="1" si="6"/>
        <v>LOCKED</v>
      </c>
      <c r="J122" s="16" t="str">
        <f t="shared" si="10"/>
        <v>C055Construction of Asphaltic Concrete PavementsCW 3410-R12</v>
      </c>
      <c r="K122" s="17">
        <f>MATCH(J122,'Pay Items'!$K$1:$K$646,0)</f>
        <v>425</v>
      </c>
      <c r="L122" s="19" t="str">
        <f t="shared" ca="1" si="7"/>
        <v>F0</v>
      </c>
      <c r="M122" s="19" t="str">
        <f t="shared" ca="1" si="8"/>
        <v>C2</v>
      </c>
      <c r="N122" s="19" t="str">
        <f t="shared" ca="1" si="9"/>
        <v>C2</v>
      </c>
    </row>
    <row r="123" spans="1:14" s="196" customFormat="1" ht="36" customHeight="1" x14ac:dyDescent="0.2">
      <c r="A123" s="189" t="s">
        <v>406</v>
      </c>
      <c r="B123" s="200" t="s">
        <v>351</v>
      </c>
      <c r="C123" s="191" t="s">
        <v>364</v>
      </c>
      <c r="D123" s="192"/>
      <c r="E123" s="193"/>
      <c r="F123" s="198"/>
      <c r="G123" s="199"/>
      <c r="H123" s="195">
        <f t="shared" si="12"/>
        <v>0</v>
      </c>
      <c r="I123" s="26" t="str">
        <f t="shared" ca="1" si="6"/>
        <v>LOCKED</v>
      </c>
      <c r="J123" s="16" t="str">
        <f t="shared" si="10"/>
        <v>C056Main Line Paving</v>
      </c>
      <c r="K123" s="17">
        <f>MATCH(J123,'Pay Items'!$K$1:$K$646,0)</f>
        <v>426</v>
      </c>
      <c r="L123" s="19" t="str">
        <f t="shared" ca="1" si="7"/>
        <v>F0</v>
      </c>
      <c r="M123" s="19" t="str">
        <f t="shared" ca="1" si="8"/>
        <v>C2</v>
      </c>
      <c r="N123" s="19" t="str">
        <f t="shared" ca="1" si="9"/>
        <v>C2</v>
      </c>
    </row>
    <row r="124" spans="1:14" s="196" customFormat="1" ht="36" customHeight="1" x14ac:dyDescent="0.2">
      <c r="A124" s="189" t="s">
        <v>408</v>
      </c>
      <c r="B124" s="207" t="s">
        <v>701</v>
      </c>
      <c r="C124" s="191" t="s">
        <v>719</v>
      </c>
      <c r="D124" s="192"/>
      <c r="E124" s="193" t="s">
        <v>181</v>
      </c>
      <c r="F124" s="194">
        <v>380</v>
      </c>
      <c r="G124" s="360">
        <v>1</v>
      </c>
      <c r="H124" s="195">
        <f t="shared" si="12"/>
        <v>380</v>
      </c>
      <c r="I124" s="26" t="str">
        <f t="shared" ca="1" si="6"/>
        <v/>
      </c>
      <c r="J124" s="16" t="str">
        <f t="shared" si="10"/>
        <v>C058Type IAtonne</v>
      </c>
      <c r="K124" s="17">
        <f>MATCH(J124,'Pay Items'!$K$1:$K$646,0)</f>
        <v>427</v>
      </c>
      <c r="L124" s="19" t="str">
        <f t="shared" ca="1" si="7"/>
        <v>F0</v>
      </c>
      <c r="M124" s="19" t="str">
        <f t="shared" ca="1" si="8"/>
        <v>C2</v>
      </c>
      <c r="N124" s="19" t="str">
        <f t="shared" ca="1" si="9"/>
        <v>C2</v>
      </c>
    </row>
    <row r="125" spans="1:14" s="196" customFormat="1" ht="36" customHeight="1" x14ac:dyDescent="0.2">
      <c r="A125" s="189" t="s">
        <v>409</v>
      </c>
      <c r="B125" s="200" t="s">
        <v>352</v>
      </c>
      <c r="C125" s="191" t="s">
        <v>365</v>
      </c>
      <c r="D125" s="192"/>
      <c r="E125" s="193"/>
      <c r="F125" s="198"/>
      <c r="G125" s="199"/>
      <c r="H125" s="195">
        <f t="shared" si="12"/>
        <v>0</v>
      </c>
      <c r="I125" s="26" t="str">
        <f t="shared" ca="1" si="6"/>
        <v>LOCKED</v>
      </c>
      <c r="J125" s="16" t="str">
        <f t="shared" si="10"/>
        <v>C059Tie-ins and Approaches</v>
      </c>
      <c r="K125" s="17">
        <f>MATCH(J125,'Pay Items'!$K$1:$K$646,0)</f>
        <v>429</v>
      </c>
      <c r="L125" s="19" t="str">
        <f t="shared" ca="1" si="7"/>
        <v>F0</v>
      </c>
      <c r="M125" s="19" t="str">
        <f t="shared" ca="1" si="8"/>
        <v>C2</v>
      </c>
      <c r="N125" s="19" t="str">
        <f t="shared" ca="1" si="9"/>
        <v>C2</v>
      </c>
    </row>
    <row r="126" spans="1:14" s="196" customFormat="1" ht="36" customHeight="1" x14ac:dyDescent="0.2">
      <c r="A126" s="189" t="s">
        <v>410</v>
      </c>
      <c r="B126" s="207" t="s">
        <v>701</v>
      </c>
      <c r="C126" s="191" t="s">
        <v>719</v>
      </c>
      <c r="D126" s="192"/>
      <c r="E126" s="193" t="s">
        <v>181</v>
      </c>
      <c r="F126" s="194">
        <v>60</v>
      </c>
      <c r="G126" s="360">
        <v>1</v>
      </c>
      <c r="H126" s="195">
        <f t="shared" si="12"/>
        <v>60</v>
      </c>
      <c r="I126" s="26" t="str">
        <f t="shared" ca="1" si="6"/>
        <v/>
      </c>
      <c r="J126" s="16" t="str">
        <f t="shared" si="10"/>
        <v>C060Type IAtonne</v>
      </c>
      <c r="K126" s="17">
        <f>MATCH(J126,'Pay Items'!$K$1:$K$646,0)</f>
        <v>430</v>
      </c>
      <c r="L126" s="19" t="str">
        <f t="shared" ca="1" si="7"/>
        <v>F0</v>
      </c>
      <c r="M126" s="19" t="str">
        <f t="shared" ca="1" si="8"/>
        <v>C2</v>
      </c>
      <c r="N126" s="19" t="str">
        <f t="shared" ca="1" si="9"/>
        <v>C2</v>
      </c>
    </row>
    <row r="127" spans="1:14" s="196" customFormat="1" ht="48" customHeight="1" x14ac:dyDescent="0.2">
      <c r="A127" s="215" t="s">
        <v>547</v>
      </c>
      <c r="B127" s="190" t="s">
        <v>172</v>
      </c>
      <c r="C127" s="191" t="s">
        <v>196</v>
      </c>
      <c r="D127" s="192" t="s">
        <v>1076</v>
      </c>
      <c r="E127" s="193" t="s">
        <v>181</v>
      </c>
      <c r="F127" s="194">
        <v>550</v>
      </c>
      <c r="G127" s="360">
        <v>1</v>
      </c>
      <c r="H127" s="195">
        <f t="shared" si="12"/>
        <v>550</v>
      </c>
      <c r="I127" s="26" t="str">
        <f t="shared" ca="1" si="6"/>
        <v/>
      </c>
      <c r="J127" s="16" t="str">
        <f t="shared" si="10"/>
        <v>C063Construction of Asphaltic Concrete Base Course (Type III)CW 3410-R12tonne</v>
      </c>
      <c r="K127" s="17">
        <f>MATCH(J127,'Pay Items'!$K$1:$K$646,0)</f>
        <v>433</v>
      </c>
      <c r="L127" s="19" t="str">
        <f t="shared" ca="1" si="7"/>
        <v>F0</v>
      </c>
      <c r="M127" s="19" t="str">
        <f t="shared" ca="1" si="8"/>
        <v>C2</v>
      </c>
      <c r="N127" s="19" t="str">
        <f t="shared" ca="1" si="9"/>
        <v>C2</v>
      </c>
    </row>
    <row r="128" spans="1:14" s="196" customFormat="1" ht="36" customHeight="1" x14ac:dyDescent="0.2">
      <c r="A128" s="201"/>
      <c r="B128" s="210"/>
      <c r="C128" s="203" t="s">
        <v>200</v>
      </c>
      <c r="D128" s="198"/>
      <c r="E128" s="211"/>
      <c r="F128" s="198"/>
      <c r="G128" s="199"/>
      <c r="H128" s="195">
        <f t="shared" si="12"/>
        <v>0</v>
      </c>
      <c r="I128" s="26" t="str">
        <f t="shared" ca="1" si="6"/>
        <v>LOCKED</v>
      </c>
      <c r="J128" s="16" t="str">
        <f t="shared" si="10"/>
        <v>JOINT AND CRACK SEALING</v>
      </c>
      <c r="K128" s="17">
        <f>MATCH(J128,'Pay Items'!$K$1:$K$646,0)</f>
        <v>436</v>
      </c>
      <c r="L128" s="19" t="str">
        <f t="shared" ca="1" si="7"/>
        <v>F0</v>
      </c>
      <c r="M128" s="19" t="str">
        <f t="shared" ca="1" si="8"/>
        <v>C2</v>
      </c>
      <c r="N128" s="19" t="str">
        <f t="shared" ca="1" si="9"/>
        <v>C2</v>
      </c>
    </row>
    <row r="129" spans="1:14" s="196" customFormat="1" ht="36" customHeight="1" x14ac:dyDescent="0.2">
      <c r="A129" s="189" t="s">
        <v>548</v>
      </c>
      <c r="B129" s="190" t="s">
        <v>371</v>
      </c>
      <c r="C129" s="191" t="s">
        <v>99</v>
      </c>
      <c r="D129" s="192" t="s">
        <v>737</v>
      </c>
      <c r="E129" s="193" t="s">
        <v>183</v>
      </c>
      <c r="F129" s="208">
        <v>580</v>
      </c>
      <c r="G129" s="360">
        <v>1</v>
      </c>
      <c r="H129" s="195">
        <f t="shared" si="12"/>
        <v>580</v>
      </c>
      <c r="I129" s="26" t="str">
        <f t="shared" ca="1" si="6"/>
        <v/>
      </c>
      <c r="J129" s="16" t="str">
        <f t="shared" si="10"/>
        <v>D006Reflective Crack MaintenanceCW 3250-R7m</v>
      </c>
      <c r="K129" s="17">
        <f>MATCH(J129,'Pay Items'!$K$1:$K$646,0)</f>
        <v>442</v>
      </c>
      <c r="L129" s="19" t="str">
        <f t="shared" ca="1" si="7"/>
        <v>F0</v>
      </c>
      <c r="M129" s="19" t="str">
        <f t="shared" ca="1" si="8"/>
        <v>C2</v>
      </c>
      <c r="N129" s="19" t="str">
        <f t="shared" ca="1" si="9"/>
        <v>C2</v>
      </c>
    </row>
    <row r="130" spans="1:14" s="196" customFormat="1" ht="48" customHeight="1" x14ac:dyDescent="0.2">
      <c r="A130" s="201"/>
      <c r="B130" s="210"/>
      <c r="C130" s="203" t="s">
        <v>201</v>
      </c>
      <c r="D130" s="198"/>
      <c r="E130" s="211"/>
      <c r="F130" s="198"/>
      <c r="G130" s="199"/>
      <c r="H130" s="195">
        <f t="shared" si="12"/>
        <v>0</v>
      </c>
      <c r="I130" s="26" t="str">
        <f t="shared" ca="1" si="6"/>
        <v>LOCKED</v>
      </c>
      <c r="J130" s="16" t="str">
        <f t="shared" si="10"/>
        <v>ASSOCIATED DRAINAGE AND UNDERGROUND WORKS</v>
      </c>
      <c r="K130" s="17">
        <f>MATCH(J130,'Pay Items'!$K$1:$K$646,0)</f>
        <v>444</v>
      </c>
      <c r="L130" s="19" t="str">
        <f t="shared" ca="1" si="7"/>
        <v>F0</v>
      </c>
      <c r="M130" s="19" t="str">
        <f t="shared" ca="1" si="8"/>
        <v>C2</v>
      </c>
      <c r="N130" s="19" t="str">
        <f t="shared" ca="1" si="9"/>
        <v>C2</v>
      </c>
    </row>
    <row r="131" spans="1:14" s="196" customFormat="1" ht="36" customHeight="1" x14ac:dyDescent="0.2">
      <c r="A131" s="189" t="s">
        <v>225</v>
      </c>
      <c r="B131" s="190" t="s">
        <v>207</v>
      </c>
      <c r="C131" s="191" t="s">
        <v>416</v>
      </c>
      <c r="D131" s="192" t="s">
        <v>11</v>
      </c>
      <c r="E131" s="193"/>
      <c r="F131" s="198"/>
      <c r="G131" s="199"/>
      <c r="H131" s="195">
        <f t="shared" si="12"/>
        <v>0</v>
      </c>
      <c r="I131" s="26" t="str">
        <f t="shared" ca="1" si="6"/>
        <v>LOCKED</v>
      </c>
      <c r="J131" s="16" t="str">
        <f t="shared" si="10"/>
        <v>E003Catch BasinCW 2130-R12</v>
      </c>
      <c r="K131" s="17">
        <f>MATCH(J131,'Pay Items'!$K$1:$K$646,0)</f>
        <v>445</v>
      </c>
      <c r="L131" s="19" t="str">
        <f t="shared" ca="1" si="7"/>
        <v>F0</v>
      </c>
      <c r="M131" s="19" t="str">
        <f t="shared" ca="1" si="8"/>
        <v>C2</v>
      </c>
      <c r="N131" s="19" t="str">
        <f t="shared" ca="1" si="9"/>
        <v>C2</v>
      </c>
    </row>
    <row r="132" spans="1:14" s="196" customFormat="1" ht="36" customHeight="1" x14ac:dyDescent="0.2">
      <c r="A132" s="189" t="s">
        <v>1011</v>
      </c>
      <c r="B132" s="200" t="s">
        <v>351</v>
      </c>
      <c r="C132" s="191" t="s">
        <v>986</v>
      </c>
      <c r="D132" s="192"/>
      <c r="E132" s="193" t="s">
        <v>182</v>
      </c>
      <c r="F132" s="208">
        <v>6</v>
      </c>
      <c r="G132" s="360">
        <v>1</v>
      </c>
      <c r="H132" s="195">
        <f t="shared" si="12"/>
        <v>6</v>
      </c>
      <c r="I132" s="26" t="str">
        <f t="shared" ca="1" si="6"/>
        <v/>
      </c>
      <c r="J132" s="16" t="str">
        <f t="shared" si="10"/>
        <v>E004ASD-024, 1800 mm deepeach</v>
      </c>
      <c r="K132" s="17">
        <f>MATCH(J132,'Pay Items'!$K$1:$K$646,0)</f>
        <v>447</v>
      </c>
      <c r="L132" s="19" t="str">
        <f t="shared" ca="1" si="7"/>
        <v>F0</v>
      </c>
      <c r="M132" s="19" t="str">
        <f t="shared" ca="1" si="8"/>
        <v>C2</v>
      </c>
      <c r="N132" s="19" t="str">
        <f t="shared" ca="1" si="9"/>
        <v>C2</v>
      </c>
    </row>
    <row r="133" spans="1:14" s="196" customFormat="1" ht="36" customHeight="1" x14ac:dyDescent="0.2">
      <c r="A133" s="189" t="s">
        <v>230</v>
      </c>
      <c r="B133" s="190" t="s">
        <v>313</v>
      </c>
      <c r="C133" s="191" t="s">
        <v>421</v>
      </c>
      <c r="D133" s="192" t="s">
        <v>11</v>
      </c>
      <c r="E133" s="193"/>
      <c r="F133" s="198"/>
      <c r="G133" s="199"/>
      <c r="H133" s="195">
        <f t="shared" si="12"/>
        <v>0</v>
      </c>
      <c r="I133" s="26" t="str">
        <f t="shared" ca="1" si="6"/>
        <v>LOCKED</v>
      </c>
      <c r="J133" s="16" t="str">
        <f t="shared" si="10"/>
        <v>E008Sewer ServiceCW 2130-R12</v>
      </c>
      <c r="K133" s="17">
        <f>MATCH(J133,'Pay Items'!$K$1:$K$646,0)</f>
        <v>457</v>
      </c>
      <c r="L133" s="19" t="str">
        <f t="shared" ca="1" si="7"/>
        <v>F0</v>
      </c>
      <c r="M133" s="19" t="str">
        <f t="shared" ca="1" si="8"/>
        <v>C2</v>
      </c>
      <c r="N133" s="19" t="str">
        <f t="shared" ca="1" si="9"/>
        <v>C2</v>
      </c>
    </row>
    <row r="134" spans="1:14" s="196" customFormat="1" ht="36" customHeight="1" x14ac:dyDescent="0.2">
      <c r="A134" s="189" t="s">
        <v>54</v>
      </c>
      <c r="B134" s="200" t="s">
        <v>351</v>
      </c>
      <c r="C134" s="191" t="s">
        <v>1565</v>
      </c>
      <c r="D134" s="192"/>
      <c r="E134" s="193"/>
      <c r="F134" s="198"/>
      <c r="G134" s="199"/>
      <c r="H134" s="195">
        <f t="shared" si="12"/>
        <v>0</v>
      </c>
      <c r="I134" s="26" t="str">
        <f t="shared" ref="I134:I197" ca="1" si="13">IF(CELL("protect",$G134)=1, "LOCKED", "")</f>
        <v>LOCKED</v>
      </c>
      <c r="J134" s="16" t="str">
        <f t="shared" si="10"/>
        <v>E009250 mm, PVC</v>
      </c>
      <c r="K134" s="17" t="e">
        <f>MATCH(J134,'Pay Items'!$K$1:$K$646,0)</f>
        <v>#N/A</v>
      </c>
      <c r="L134" s="19" t="str">
        <f t="shared" ref="L134:L197" ca="1" si="14">CELL("format",$F134)</f>
        <v>F0</v>
      </c>
      <c r="M134" s="19" t="str">
        <f t="shared" ref="M134:M197" ca="1" si="15">CELL("format",$G134)</f>
        <v>C2</v>
      </c>
      <c r="N134" s="19" t="str">
        <f t="shared" ref="N134:N197" ca="1" si="16">CELL("format",$H134)</f>
        <v>C2</v>
      </c>
    </row>
    <row r="135" spans="1:14" s="196" customFormat="1" ht="48" customHeight="1" x14ac:dyDescent="0.2">
      <c r="A135" s="189" t="s">
        <v>55</v>
      </c>
      <c r="B135" s="207" t="s">
        <v>701</v>
      </c>
      <c r="C135" s="191" t="s">
        <v>1582</v>
      </c>
      <c r="D135" s="192"/>
      <c r="E135" s="193" t="s">
        <v>183</v>
      </c>
      <c r="F135" s="208">
        <v>35</v>
      </c>
      <c r="G135" s="360">
        <v>1</v>
      </c>
      <c r="H135" s="195">
        <f t="shared" si="12"/>
        <v>35</v>
      </c>
      <c r="I135" s="26" t="str">
        <f t="shared" ca="1" si="13"/>
        <v/>
      </c>
      <c r="J135" s="16" t="str">
        <f t="shared" ref="J135:J198" si="17">CLEAN(CONCATENATE(TRIM($A135),TRIM($C135),IF(LEFT($D135)&lt;&gt;"E",TRIM($D135),),TRIM($E135)))</f>
        <v>E010In a Trench, Class 3 Type Sand Bedding, Class 3 Backfillm</v>
      </c>
      <c r="K135" s="17" t="e">
        <f>MATCH(J135,'Pay Items'!$K$1:$K$646,0)</f>
        <v>#N/A</v>
      </c>
      <c r="L135" s="19" t="str">
        <f t="shared" ca="1" si="14"/>
        <v>F0</v>
      </c>
      <c r="M135" s="19" t="str">
        <f t="shared" ca="1" si="15"/>
        <v>C2</v>
      </c>
      <c r="N135" s="19" t="str">
        <f t="shared" ca="1" si="16"/>
        <v>C2</v>
      </c>
    </row>
    <row r="136" spans="1:14" s="196" customFormat="1" ht="36" customHeight="1" x14ac:dyDescent="0.2">
      <c r="A136" s="189" t="s">
        <v>68</v>
      </c>
      <c r="B136" s="190" t="s">
        <v>311</v>
      </c>
      <c r="C136" s="212" t="s">
        <v>1061</v>
      </c>
      <c r="D136" s="213" t="s">
        <v>1062</v>
      </c>
      <c r="E136" s="193"/>
      <c r="F136" s="198"/>
      <c r="G136" s="199"/>
      <c r="H136" s="195">
        <f t="shared" si="12"/>
        <v>0</v>
      </c>
      <c r="I136" s="26" t="str">
        <f t="shared" ca="1" si="13"/>
        <v>LOCKED</v>
      </c>
      <c r="J136" s="16" t="str">
        <f t="shared" si="17"/>
        <v>E023Frames &amp; CoversCW 3210-R8</v>
      </c>
      <c r="K136" s="17">
        <f>MATCH(J136,'Pay Items'!$K$1:$K$646,0)</f>
        <v>511</v>
      </c>
      <c r="L136" s="19" t="str">
        <f t="shared" ca="1" si="14"/>
        <v>F0</v>
      </c>
      <c r="M136" s="19" t="str">
        <f t="shared" ca="1" si="15"/>
        <v>C2</v>
      </c>
      <c r="N136" s="19" t="str">
        <f t="shared" ca="1" si="16"/>
        <v>C2</v>
      </c>
    </row>
    <row r="137" spans="1:14" s="196" customFormat="1" ht="48" customHeight="1" x14ac:dyDescent="0.2">
      <c r="A137" s="189" t="s">
        <v>69</v>
      </c>
      <c r="B137" s="200" t="s">
        <v>351</v>
      </c>
      <c r="C137" s="214" t="s">
        <v>1215</v>
      </c>
      <c r="D137" s="192"/>
      <c r="E137" s="193" t="s">
        <v>182</v>
      </c>
      <c r="F137" s="208">
        <v>1</v>
      </c>
      <c r="G137" s="360">
        <v>1</v>
      </c>
      <c r="H137" s="195">
        <f t="shared" si="12"/>
        <v>1</v>
      </c>
      <c r="I137" s="26" t="str">
        <f t="shared" ca="1" si="13"/>
        <v/>
      </c>
      <c r="J137" s="16" t="str">
        <f t="shared" si="17"/>
        <v>E024AP-006 - Standard Frame for Manhole and Catch Basineach</v>
      </c>
      <c r="K137" s="17">
        <f>MATCH(J137,'Pay Items'!$K$1:$K$646,0)</f>
        <v>512</v>
      </c>
      <c r="L137" s="19" t="str">
        <f t="shared" ca="1" si="14"/>
        <v>F0</v>
      </c>
      <c r="M137" s="19" t="str">
        <f t="shared" ca="1" si="15"/>
        <v>C2</v>
      </c>
      <c r="N137" s="19" t="str">
        <f t="shared" ca="1" si="16"/>
        <v>C2</v>
      </c>
    </row>
    <row r="138" spans="1:14" s="196" customFormat="1" ht="48" customHeight="1" x14ac:dyDescent="0.2">
      <c r="A138" s="189" t="s">
        <v>70</v>
      </c>
      <c r="B138" s="200" t="s">
        <v>352</v>
      </c>
      <c r="C138" s="214" t="s">
        <v>1216</v>
      </c>
      <c r="D138" s="192"/>
      <c r="E138" s="193" t="s">
        <v>182</v>
      </c>
      <c r="F138" s="208">
        <v>1</v>
      </c>
      <c r="G138" s="360">
        <v>1</v>
      </c>
      <c r="H138" s="195">
        <f t="shared" si="12"/>
        <v>1</v>
      </c>
      <c r="I138" s="26" t="str">
        <f t="shared" ca="1" si="13"/>
        <v/>
      </c>
      <c r="J138" s="16" t="str">
        <f t="shared" si="17"/>
        <v>E025AP-007 - Standard Solid Cover for Standard Frameeach</v>
      </c>
      <c r="K138" s="17">
        <f>MATCH(J138,'Pay Items'!$K$1:$K$646,0)</f>
        <v>513</v>
      </c>
      <c r="L138" s="19" t="str">
        <f t="shared" ca="1" si="14"/>
        <v>F0</v>
      </c>
      <c r="M138" s="19" t="str">
        <f t="shared" ca="1" si="15"/>
        <v>C2</v>
      </c>
      <c r="N138" s="19" t="str">
        <f t="shared" ca="1" si="16"/>
        <v>C2</v>
      </c>
    </row>
    <row r="139" spans="1:14" s="196" customFormat="1" ht="36" customHeight="1" x14ac:dyDescent="0.2">
      <c r="A139" s="230" t="s">
        <v>75</v>
      </c>
      <c r="B139" s="231" t="s">
        <v>457</v>
      </c>
      <c r="C139" s="232" t="s">
        <v>423</v>
      </c>
      <c r="D139" s="233" t="s">
        <v>11</v>
      </c>
      <c r="E139" s="234"/>
      <c r="F139" s="198"/>
      <c r="G139" s="199"/>
      <c r="H139" s="195">
        <f t="shared" si="12"/>
        <v>0</v>
      </c>
      <c r="I139" s="26" t="str">
        <f t="shared" ca="1" si="13"/>
        <v>LOCKED</v>
      </c>
      <c r="J139" s="16" t="str">
        <f t="shared" si="17"/>
        <v>E032Connecting to Existing ManholeCW 2130-R12</v>
      </c>
      <c r="K139" s="17">
        <f>MATCH(J139,'Pay Items'!$K$1:$K$646,0)</f>
        <v>524</v>
      </c>
      <c r="L139" s="19" t="str">
        <f t="shared" ca="1" si="14"/>
        <v>F0</v>
      </c>
      <c r="M139" s="19" t="str">
        <f t="shared" ca="1" si="15"/>
        <v>C2</v>
      </c>
      <c r="N139" s="19" t="str">
        <f t="shared" ca="1" si="16"/>
        <v>C2</v>
      </c>
    </row>
    <row r="140" spans="1:14" s="196" customFormat="1" ht="36" customHeight="1" x14ac:dyDescent="0.2">
      <c r="A140" s="230" t="s">
        <v>76</v>
      </c>
      <c r="B140" s="235" t="s">
        <v>351</v>
      </c>
      <c r="C140" s="232" t="s">
        <v>992</v>
      </c>
      <c r="D140" s="233"/>
      <c r="E140" s="234" t="s">
        <v>182</v>
      </c>
      <c r="F140" s="208">
        <v>2</v>
      </c>
      <c r="G140" s="360">
        <v>1</v>
      </c>
      <c r="H140" s="195">
        <f t="shared" si="12"/>
        <v>2</v>
      </c>
      <c r="I140" s="26" t="str">
        <f t="shared" ca="1" si="13"/>
        <v/>
      </c>
      <c r="J140" s="16" t="str">
        <f t="shared" si="17"/>
        <v>E033250 mm Catch Basin Leadeach</v>
      </c>
      <c r="K140" s="17">
        <f>MATCH(J140,'Pay Items'!$K$1:$K$646,0)</f>
        <v>527</v>
      </c>
      <c r="L140" s="19" t="str">
        <f t="shared" ca="1" si="14"/>
        <v>F0</v>
      </c>
      <c r="M140" s="19" t="str">
        <f t="shared" ca="1" si="15"/>
        <v>C2</v>
      </c>
      <c r="N140" s="19" t="str">
        <f t="shared" ca="1" si="16"/>
        <v>C2</v>
      </c>
    </row>
    <row r="141" spans="1:14" s="196" customFormat="1" ht="36" customHeight="1" x14ac:dyDescent="0.2">
      <c r="A141" s="189" t="s">
        <v>79</v>
      </c>
      <c r="B141" s="190" t="s">
        <v>312</v>
      </c>
      <c r="C141" s="216" t="s">
        <v>425</v>
      </c>
      <c r="D141" s="192" t="s">
        <v>11</v>
      </c>
      <c r="E141" s="193"/>
      <c r="F141" s="198"/>
      <c r="G141" s="199"/>
      <c r="H141" s="195">
        <f t="shared" si="12"/>
        <v>0</v>
      </c>
      <c r="I141" s="26" t="str">
        <f t="shared" ca="1" si="13"/>
        <v>LOCKED</v>
      </c>
      <c r="J141" s="16" t="str">
        <f t="shared" si="17"/>
        <v>E036Connecting to Existing SewerCW 2130-R12</v>
      </c>
      <c r="K141" s="17">
        <f>MATCH(J141,'Pay Items'!$K$1:$K$646,0)</f>
        <v>540</v>
      </c>
      <c r="L141" s="19" t="str">
        <f t="shared" ca="1" si="14"/>
        <v>F0</v>
      </c>
      <c r="M141" s="19" t="str">
        <f t="shared" ca="1" si="15"/>
        <v>C2</v>
      </c>
      <c r="N141" s="19" t="str">
        <f t="shared" ca="1" si="16"/>
        <v>C2</v>
      </c>
    </row>
    <row r="142" spans="1:14" s="196" customFormat="1" ht="36" customHeight="1" x14ac:dyDescent="0.2">
      <c r="A142" s="189" t="s">
        <v>80</v>
      </c>
      <c r="B142" s="200" t="s">
        <v>351</v>
      </c>
      <c r="C142" s="216" t="s">
        <v>1568</v>
      </c>
      <c r="D142" s="192"/>
      <c r="E142" s="193"/>
      <c r="F142" s="198"/>
      <c r="G142" s="199"/>
      <c r="H142" s="195">
        <f t="shared" si="12"/>
        <v>0</v>
      </c>
      <c r="I142" s="26" t="str">
        <f t="shared" ca="1" si="13"/>
        <v>LOCKED</v>
      </c>
      <c r="J142" s="16" t="str">
        <f t="shared" si="17"/>
        <v>E037250 mm PVC Connecting Pipe</v>
      </c>
      <c r="K142" s="17" t="e">
        <f>MATCH(J142,'Pay Items'!$K$1:$K$646,0)</f>
        <v>#N/A</v>
      </c>
      <c r="L142" s="19" t="str">
        <f t="shared" ca="1" si="14"/>
        <v>F0</v>
      </c>
      <c r="M142" s="19" t="str">
        <f t="shared" ca="1" si="15"/>
        <v>C2</v>
      </c>
      <c r="N142" s="19" t="str">
        <f t="shared" ca="1" si="16"/>
        <v>C2</v>
      </c>
    </row>
    <row r="143" spans="1:14" s="196" customFormat="1" ht="36" customHeight="1" x14ac:dyDescent="0.2">
      <c r="A143" s="189" t="s">
        <v>1054</v>
      </c>
      <c r="B143" s="207" t="s">
        <v>701</v>
      </c>
      <c r="C143" s="191" t="s">
        <v>1583</v>
      </c>
      <c r="D143" s="192"/>
      <c r="E143" s="193" t="s">
        <v>182</v>
      </c>
      <c r="F143" s="208">
        <v>2</v>
      </c>
      <c r="G143" s="360">
        <v>1</v>
      </c>
      <c r="H143" s="195">
        <f t="shared" si="12"/>
        <v>2</v>
      </c>
      <c r="I143" s="26" t="str">
        <f t="shared" ca="1" si="13"/>
        <v/>
      </c>
      <c r="J143" s="16" t="str">
        <f t="shared" si="17"/>
        <v>E041AConnecting to 600 mm Concrete LDSeach</v>
      </c>
      <c r="K143" s="17" t="e">
        <f>MATCH(J143,'Pay Items'!$K$1:$K$646,0)</f>
        <v>#N/A</v>
      </c>
      <c r="L143" s="19" t="str">
        <f t="shared" ca="1" si="14"/>
        <v>F0</v>
      </c>
      <c r="M143" s="19" t="str">
        <f t="shared" ca="1" si="15"/>
        <v>C2</v>
      </c>
      <c r="N143" s="19" t="str">
        <f t="shared" ca="1" si="16"/>
        <v>C2</v>
      </c>
    </row>
    <row r="144" spans="1:14" s="196" customFormat="1" ht="36" customHeight="1" x14ac:dyDescent="0.2">
      <c r="A144" s="189" t="s">
        <v>1072</v>
      </c>
      <c r="B144" s="207" t="s">
        <v>703</v>
      </c>
      <c r="C144" s="191" t="s">
        <v>1584</v>
      </c>
      <c r="D144" s="192"/>
      <c r="E144" s="193" t="s">
        <v>182</v>
      </c>
      <c r="F144" s="208">
        <v>2</v>
      </c>
      <c r="G144" s="360">
        <v>1</v>
      </c>
      <c r="H144" s="195">
        <f t="shared" si="12"/>
        <v>2</v>
      </c>
      <c r="I144" s="26" t="str">
        <f t="shared" ca="1" si="13"/>
        <v/>
      </c>
      <c r="J144" s="16" t="str">
        <f t="shared" si="17"/>
        <v>E041BConnecting to 750 mm Concrete LDSeach</v>
      </c>
      <c r="K144" s="17" t="e">
        <f>MATCH(J144,'Pay Items'!$K$1:$K$646,0)</f>
        <v>#N/A</v>
      </c>
      <c r="L144" s="19" t="str">
        <f t="shared" ca="1" si="14"/>
        <v>F0</v>
      </c>
      <c r="M144" s="19" t="str">
        <f t="shared" ca="1" si="15"/>
        <v>C2</v>
      </c>
      <c r="N144" s="19" t="str">
        <f t="shared" ca="1" si="16"/>
        <v>C2</v>
      </c>
    </row>
    <row r="145" spans="1:14" s="196" customFormat="1" ht="36" customHeight="1" x14ac:dyDescent="0.2">
      <c r="A145" s="189" t="s">
        <v>431</v>
      </c>
      <c r="B145" s="190" t="s">
        <v>468</v>
      </c>
      <c r="C145" s="191" t="s">
        <v>694</v>
      </c>
      <c r="D145" s="192" t="s">
        <v>11</v>
      </c>
      <c r="E145" s="193" t="s">
        <v>182</v>
      </c>
      <c r="F145" s="208">
        <v>6</v>
      </c>
      <c r="G145" s="360">
        <v>1</v>
      </c>
      <c r="H145" s="195">
        <f t="shared" ref="H145:H160" si="18">ROUND(G145*F145,2)</f>
        <v>6</v>
      </c>
      <c r="I145" s="26" t="str">
        <f t="shared" ca="1" si="13"/>
        <v/>
      </c>
      <c r="J145" s="16" t="str">
        <f t="shared" si="17"/>
        <v>E046Removal of Existing Catch BasinsCW 2130-R12each</v>
      </c>
      <c r="K145" s="17">
        <f>MATCH(J145,'Pay Items'!$K$1:$K$646,0)</f>
        <v>552</v>
      </c>
      <c r="L145" s="19" t="str">
        <f t="shared" ca="1" si="14"/>
        <v>F0</v>
      </c>
      <c r="M145" s="19" t="str">
        <f t="shared" ca="1" si="15"/>
        <v>C2</v>
      </c>
      <c r="N145" s="19" t="str">
        <f t="shared" ca="1" si="16"/>
        <v>C2</v>
      </c>
    </row>
    <row r="146" spans="1:14" s="196" customFormat="1" ht="36" customHeight="1" x14ac:dyDescent="0.2">
      <c r="A146" s="189" t="s">
        <v>433</v>
      </c>
      <c r="B146" s="190" t="s">
        <v>616</v>
      </c>
      <c r="C146" s="191" t="s">
        <v>427</v>
      </c>
      <c r="D146" s="192" t="s">
        <v>11</v>
      </c>
      <c r="E146" s="193" t="s">
        <v>182</v>
      </c>
      <c r="F146" s="208">
        <v>3</v>
      </c>
      <c r="G146" s="360">
        <v>1</v>
      </c>
      <c r="H146" s="195">
        <f t="shared" si="18"/>
        <v>3</v>
      </c>
      <c r="I146" s="26" t="str">
        <f t="shared" ca="1" si="13"/>
        <v/>
      </c>
      <c r="J146" s="16" t="str">
        <f t="shared" si="17"/>
        <v>E047Removal of Existing Catch PitCW 2130-R12each</v>
      </c>
      <c r="K146" s="17">
        <f>MATCH(J146,'Pay Items'!$K$1:$K$646,0)</f>
        <v>553</v>
      </c>
      <c r="L146" s="19" t="str">
        <f t="shared" ca="1" si="14"/>
        <v>F0</v>
      </c>
      <c r="M146" s="19" t="str">
        <f t="shared" ca="1" si="15"/>
        <v>C2</v>
      </c>
      <c r="N146" s="19" t="str">
        <f t="shared" ca="1" si="16"/>
        <v>C2</v>
      </c>
    </row>
    <row r="147" spans="1:14" s="196" customFormat="1" ht="36" customHeight="1" x14ac:dyDescent="0.2">
      <c r="A147" s="189" t="s">
        <v>438</v>
      </c>
      <c r="B147" s="190" t="s">
        <v>877</v>
      </c>
      <c r="C147" s="191" t="s">
        <v>315</v>
      </c>
      <c r="D147" s="192" t="s">
        <v>12</v>
      </c>
      <c r="E147" s="193" t="s">
        <v>183</v>
      </c>
      <c r="F147" s="208">
        <v>72</v>
      </c>
      <c r="G147" s="360">
        <v>1</v>
      </c>
      <c r="H147" s="195">
        <f t="shared" si="18"/>
        <v>72</v>
      </c>
      <c r="I147" s="26" t="str">
        <f t="shared" ca="1" si="13"/>
        <v/>
      </c>
      <c r="J147" s="16" t="str">
        <f t="shared" si="17"/>
        <v>E051Installation of SubdrainsCW 3120-R4m</v>
      </c>
      <c r="K147" s="17">
        <f>MATCH(J147,'Pay Items'!$K$1:$K$646,0)</f>
        <v>558</v>
      </c>
      <c r="L147" s="19" t="str">
        <f t="shared" ca="1" si="14"/>
        <v>F0</v>
      </c>
      <c r="M147" s="19" t="str">
        <f t="shared" ca="1" si="15"/>
        <v>C2</v>
      </c>
      <c r="N147" s="19" t="str">
        <f t="shared" ca="1" si="16"/>
        <v>C2</v>
      </c>
    </row>
    <row r="148" spans="1:14" s="196" customFormat="1" ht="36" customHeight="1" x14ac:dyDescent="0.2">
      <c r="A148" s="215" t="s">
        <v>998</v>
      </c>
      <c r="B148" s="236" t="s">
        <v>1585</v>
      </c>
      <c r="C148" s="237" t="s">
        <v>1000</v>
      </c>
      <c r="D148" s="238" t="s">
        <v>581</v>
      </c>
      <c r="E148" s="193"/>
      <c r="F148" s="198"/>
      <c r="G148" s="199"/>
      <c r="H148" s="195">
        <f t="shared" si="18"/>
        <v>0</v>
      </c>
      <c r="I148" s="26" t="str">
        <f t="shared" ca="1" si="13"/>
        <v>LOCKED</v>
      </c>
      <c r="J148" s="16" t="str">
        <f t="shared" si="17"/>
        <v>E072Watermain and Water Service Insulation</v>
      </c>
      <c r="K148" s="17">
        <f>MATCH(J148,'Pay Items'!$K$1:$K$646,0)</f>
        <v>586</v>
      </c>
      <c r="L148" s="19" t="str">
        <f t="shared" ca="1" si="14"/>
        <v>F0</v>
      </c>
      <c r="M148" s="19" t="str">
        <f t="shared" ca="1" si="15"/>
        <v>C2</v>
      </c>
      <c r="N148" s="19" t="str">
        <f t="shared" ca="1" si="16"/>
        <v>C2</v>
      </c>
    </row>
    <row r="149" spans="1:14" s="196" customFormat="1" ht="36" customHeight="1" x14ac:dyDescent="0.2">
      <c r="A149" s="215" t="s">
        <v>1001</v>
      </c>
      <c r="B149" s="239" t="s">
        <v>351</v>
      </c>
      <c r="C149" s="240" t="s">
        <v>1586</v>
      </c>
      <c r="D149" s="238"/>
      <c r="E149" s="193" t="s">
        <v>179</v>
      </c>
      <c r="F149" s="208">
        <v>288</v>
      </c>
      <c r="G149" s="360">
        <v>1</v>
      </c>
      <c r="H149" s="195">
        <f>ROUND(G149*F149,2)</f>
        <v>288</v>
      </c>
      <c r="I149" s="26" t="str">
        <f t="shared" ca="1" si="13"/>
        <v/>
      </c>
      <c r="J149" s="16" t="str">
        <f t="shared" si="17"/>
        <v>E073Pipe Under Roadway Excavation (SD-018)m²</v>
      </c>
      <c r="K149" s="17" t="e">
        <f>MATCH(J149,'Pay Items'!$K$1:$K$646,0)</f>
        <v>#N/A</v>
      </c>
      <c r="L149" s="19" t="str">
        <f t="shared" ca="1" si="14"/>
        <v>F0</v>
      </c>
      <c r="M149" s="19" t="str">
        <f t="shared" ca="1" si="15"/>
        <v>C2</v>
      </c>
      <c r="N149" s="19" t="str">
        <f t="shared" ca="1" si="16"/>
        <v>C2</v>
      </c>
    </row>
    <row r="150" spans="1:14" s="196" customFormat="1" ht="36" customHeight="1" x14ac:dyDescent="0.2">
      <c r="A150" s="201"/>
      <c r="B150" s="219"/>
      <c r="C150" s="203" t="s">
        <v>202</v>
      </c>
      <c r="D150" s="198"/>
      <c r="E150" s="211"/>
      <c r="F150" s="198"/>
      <c r="G150" s="199"/>
      <c r="H150" s="195">
        <f t="shared" ref="H150" si="19">ROUND(G150*F150,2)</f>
        <v>0</v>
      </c>
      <c r="I150" s="26" t="str">
        <f t="shared" ca="1" si="13"/>
        <v>LOCKED</v>
      </c>
      <c r="J150" s="16" t="str">
        <f t="shared" si="17"/>
        <v>ADJUSTMENTS</v>
      </c>
      <c r="K150" s="17">
        <f>MATCH(J150,'Pay Items'!$K$1:$K$646,0)</f>
        <v>589</v>
      </c>
      <c r="L150" s="19" t="str">
        <f t="shared" ca="1" si="14"/>
        <v>F0</v>
      </c>
      <c r="M150" s="19" t="str">
        <f t="shared" ca="1" si="15"/>
        <v>C2</v>
      </c>
      <c r="N150" s="19" t="str">
        <f t="shared" ca="1" si="16"/>
        <v>C2</v>
      </c>
    </row>
    <row r="151" spans="1:14" s="196" customFormat="1" ht="36" customHeight="1" x14ac:dyDescent="0.2">
      <c r="A151" s="189" t="s">
        <v>231</v>
      </c>
      <c r="B151" s="190" t="s">
        <v>1587</v>
      </c>
      <c r="C151" s="214" t="s">
        <v>1063</v>
      </c>
      <c r="D151" s="213" t="s">
        <v>1062</v>
      </c>
      <c r="E151" s="193" t="s">
        <v>182</v>
      </c>
      <c r="F151" s="208">
        <v>6</v>
      </c>
      <c r="G151" s="360">
        <v>1</v>
      </c>
      <c r="H151" s="195">
        <f t="shared" si="18"/>
        <v>6</v>
      </c>
      <c r="I151" s="26" t="str">
        <f t="shared" ca="1" si="13"/>
        <v/>
      </c>
      <c r="J151" s="16" t="str">
        <f t="shared" si="17"/>
        <v>F001Adjustment of Manholes/Catch Basins FramesCW 3210-R8each</v>
      </c>
      <c r="K151" s="17">
        <f>MATCH(J151,'Pay Items'!$K$1:$K$646,0)</f>
        <v>590</v>
      </c>
      <c r="L151" s="19" t="str">
        <f t="shared" ca="1" si="14"/>
        <v>F0</v>
      </c>
      <c r="M151" s="19" t="str">
        <f t="shared" ca="1" si="15"/>
        <v>C2</v>
      </c>
      <c r="N151" s="19" t="str">
        <f t="shared" ca="1" si="16"/>
        <v>C2</v>
      </c>
    </row>
    <row r="152" spans="1:14" s="196" customFormat="1" ht="36" customHeight="1" x14ac:dyDescent="0.2">
      <c r="A152" s="189" t="s">
        <v>232</v>
      </c>
      <c r="B152" s="190" t="s">
        <v>1588</v>
      </c>
      <c r="C152" s="191" t="s">
        <v>685</v>
      </c>
      <c r="D152" s="192" t="s">
        <v>11</v>
      </c>
      <c r="E152" s="193"/>
      <c r="F152" s="198"/>
      <c r="G152" s="199"/>
      <c r="H152" s="195">
        <f t="shared" si="18"/>
        <v>0</v>
      </c>
      <c r="I152" s="26" t="str">
        <f t="shared" ca="1" si="13"/>
        <v>LOCKED</v>
      </c>
      <c r="J152" s="16" t="str">
        <f t="shared" si="17"/>
        <v>F002Replacing Existing RisersCW 2130-R12</v>
      </c>
      <c r="K152" s="17">
        <f>MATCH(J152,'Pay Items'!$K$1:$K$646,0)</f>
        <v>591</v>
      </c>
      <c r="L152" s="19" t="str">
        <f t="shared" ca="1" si="14"/>
        <v>F0</v>
      </c>
      <c r="M152" s="19" t="str">
        <f t="shared" ca="1" si="15"/>
        <v>C2</v>
      </c>
      <c r="N152" s="19" t="str">
        <f t="shared" ca="1" si="16"/>
        <v>C2</v>
      </c>
    </row>
    <row r="153" spans="1:14" s="196" customFormat="1" ht="36" customHeight="1" x14ac:dyDescent="0.2">
      <c r="A153" s="189" t="s">
        <v>686</v>
      </c>
      <c r="B153" s="200" t="s">
        <v>351</v>
      </c>
      <c r="C153" s="191" t="s">
        <v>696</v>
      </c>
      <c r="D153" s="192"/>
      <c r="E153" s="193" t="s">
        <v>184</v>
      </c>
      <c r="F153" s="241">
        <v>1.5</v>
      </c>
      <c r="G153" s="360">
        <v>1</v>
      </c>
      <c r="H153" s="195">
        <f t="shared" si="18"/>
        <v>1.5</v>
      </c>
      <c r="I153" s="26" t="str">
        <f t="shared" ca="1" si="13"/>
        <v/>
      </c>
      <c r="J153" s="16" t="str">
        <f t="shared" si="17"/>
        <v>F002APre-cast Concrete Risersvert. m</v>
      </c>
      <c r="K153" s="17">
        <f>MATCH(J153,'Pay Items'!$K$1:$K$646,0)</f>
        <v>592</v>
      </c>
      <c r="L153" s="19" t="str">
        <f t="shared" ca="1" si="14"/>
        <v>F1</v>
      </c>
      <c r="M153" s="19" t="str">
        <f t="shared" ca="1" si="15"/>
        <v>C2</v>
      </c>
      <c r="N153" s="19" t="str">
        <f t="shared" ca="1" si="16"/>
        <v>C2</v>
      </c>
    </row>
    <row r="154" spans="1:14" s="196" customFormat="1" ht="36" customHeight="1" x14ac:dyDescent="0.2">
      <c r="A154" s="189" t="s">
        <v>238</v>
      </c>
      <c r="B154" s="190" t="s">
        <v>1589</v>
      </c>
      <c r="C154" s="191" t="s">
        <v>600</v>
      </c>
      <c r="D154" s="213" t="s">
        <v>1062</v>
      </c>
      <c r="E154" s="193" t="s">
        <v>182</v>
      </c>
      <c r="F154" s="208">
        <v>4</v>
      </c>
      <c r="G154" s="360">
        <v>1</v>
      </c>
      <c r="H154" s="195">
        <f t="shared" si="18"/>
        <v>4</v>
      </c>
      <c r="I154" s="26" t="str">
        <f t="shared" ca="1" si="13"/>
        <v/>
      </c>
      <c r="J154" s="16" t="str">
        <f t="shared" si="17"/>
        <v>F009Adjustment of Valve BoxesCW 3210-R8each</v>
      </c>
      <c r="K154" s="17">
        <f>MATCH(J154,'Pay Items'!$K$1:$K$646,0)</f>
        <v>600</v>
      </c>
      <c r="L154" s="19" t="str">
        <f t="shared" ca="1" si="14"/>
        <v>F0</v>
      </c>
      <c r="M154" s="19" t="str">
        <f t="shared" ca="1" si="15"/>
        <v>C2</v>
      </c>
      <c r="N154" s="19" t="str">
        <f t="shared" ca="1" si="16"/>
        <v>C2</v>
      </c>
    </row>
    <row r="155" spans="1:14" s="196" customFormat="1" ht="36" customHeight="1" x14ac:dyDescent="0.2">
      <c r="A155" s="189" t="s">
        <v>239</v>
      </c>
      <c r="B155" s="190" t="s">
        <v>1590</v>
      </c>
      <c r="C155" s="191" t="s">
        <v>601</v>
      </c>
      <c r="D155" s="213" t="s">
        <v>1062</v>
      </c>
      <c r="E155" s="193" t="s">
        <v>182</v>
      </c>
      <c r="F155" s="208">
        <v>4</v>
      </c>
      <c r="G155" s="360">
        <v>1</v>
      </c>
      <c r="H155" s="195">
        <f t="shared" si="18"/>
        <v>4</v>
      </c>
      <c r="I155" s="26" t="str">
        <f t="shared" ca="1" si="13"/>
        <v/>
      </c>
      <c r="J155" s="16" t="str">
        <f t="shared" si="17"/>
        <v>F011Adjustment of Curb Stop BoxesCW 3210-R8each</v>
      </c>
      <c r="K155" s="17">
        <f>MATCH(J155,'Pay Items'!$K$1:$K$646,0)</f>
        <v>602</v>
      </c>
      <c r="L155" s="19" t="str">
        <f t="shared" ca="1" si="14"/>
        <v>F0</v>
      </c>
      <c r="M155" s="19" t="str">
        <f t="shared" ca="1" si="15"/>
        <v>C2</v>
      </c>
      <c r="N155" s="19" t="str">
        <f t="shared" ca="1" si="16"/>
        <v>C2</v>
      </c>
    </row>
    <row r="156" spans="1:14" s="196" customFormat="1" ht="36" customHeight="1" x14ac:dyDescent="0.2">
      <c r="A156" s="220" t="s">
        <v>242</v>
      </c>
      <c r="B156" s="221" t="s">
        <v>1591</v>
      </c>
      <c r="C156" s="214" t="s">
        <v>603</v>
      </c>
      <c r="D156" s="213" t="s">
        <v>1062</v>
      </c>
      <c r="E156" s="222" t="s">
        <v>182</v>
      </c>
      <c r="F156" s="223">
        <v>5</v>
      </c>
      <c r="G156" s="362">
        <v>1</v>
      </c>
      <c r="H156" s="195">
        <f t="shared" si="18"/>
        <v>5</v>
      </c>
      <c r="I156" s="26" t="str">
        <f t="shared" ca="1" si="13"/>
        <v/>
      </c>
      <c r="J156" s="16" t="str">
        <f t="shared" si="17"/>
        <v>F018Curb Stop ExtensionsCW 3210-R8each</v>
      </c>
      <c r="K156" s="17">
        <f>MATCH(J156,'Pay Items'!$K$1:$K$646,0)</f>
        <v>603</v>
      </c>
      <c r="L156" s="19" t="str">
        <f t="shared" ca="1" si="14"/>
        <v>F0</v>
      </c>
      <c r="M156" s="19" t="str">
        <f t="shared" ca="1" si="15"/>
        <v>C2</v>
      </c>
      <c r="N156" s="19" t="str">
        <f t="shared" ca="1" si="16"/>
        <v>C2</v>
      </c>
    </row>
    <row r="157" spans="1:14" s="196" customFormat="1" ht="36" customHeight="1" x14ac:dyDescent="0.2">
      <c r="A157" s="201"/>
      <c r="B157" s="202"/>
      <c r="C157" s="203" t="s">
        <v>203</v>
      </c>
      <c r="D157" s="198"/>
      <c r="E157" s="204"/>
      <c r="F157" s="198"/>
      <c r="G157" s="199"/>
      <c r="H157" s="195">
        <f t="shared" si="18"/>
        <v>0</v>
      </c>
      <c r="I157" s="26" t="str">
        <f t="shared" ca="1" si="13"/>
        <v>LOCKED</v>
      </c>
      <c r="J157" s="16" t="str">
        <f t="shared" si="17"/>
        <v>LANDSCAPING</v>
      </c>
      <c r="K157" s="17">
        <f>MATCH(J157,'Pay Items'!$K$1:$K$646,0)</f>
        <v>618</v>
      </c>
      <c r="L157" s="19" t="str">
        <f t="shared" ca="1" si="14"/>
        <v>F0</v>
      </c>
      <c r="M157" s="19" t="str">
        <f t="shared" ca="1" si="15"/>
        <v>C2</v>
      </c>
      <c r="N157" s="19" t="str">
        <f t="shared" ca="1" si="16"/>
        <v>C2</v>
      </c>
    </row>
    <row r="158" spans="1:14" s="196" customFormat="1" ht="36" customHeight="1" x14ac:dyDescent="0.2">
      <c r="A158" s="205" t="s">
        <v>243</v>
      </c>
      <c r="B158" s="190" t="s">
        <v>1592</v>
      </c>
      <c r="C158" s="191" t="s">
        <v>148</v>
      </c>
      <c r="D158" s="192" t="s">
        <v>1571</v>
      </c>
      <c r="E158" s="193"/>
      <c r="F158" s="198"/>
      <c r="G158" s="199"/>
      <c r="H158" s="195">
        <f t="shared" si="18"/>
        <v>0</v>
      </c>
      <c r="I158" s="26" t="str">
        <f t="shared" ca="1" si="13"/>
        <v>LOCKED</v>
      </c>
      <c r="J158" s="16" t="str">
        <f t="shared" si="17"/>
        <v>G001SoddingCW 3510-R9</v>
      </c>
      <c r="K158" s="17" t="e">
        <f>MATCH(J158,'Pay Items'!$K$1:$K$646,0)</f>
        <v>#N/A</v>
      </c>
      <c r="L158" s="19" t="str">
        <f t="shared" ca="1" si="14"/>
        <v>F0</v>
      </c>
      <c r="M158" s="19" t="str">
        <f t="shared" ca="1" si="15"/>
        <v>C2</v>
      </c>
      <c r="N158" s="19" t="str">
        <f t="shared" ca="1" si="16"/>
        <v>C2</v>
      </c>
    </row>
    <row r="159" spans="1:14" s="196" customFormat="1" ht="36" customHeight="1" x14ac:dyDescent="0.2">
      <c r="A159" s="205" t="s">
        <v>244</v>
      </c>
      <c r="B159" s="200" t="s">
        <v>351</v>
      </c>
      <c r="C159" s="191" t="s">
        <v>886</v>
      </c>
      <c r="D159" s="192"/>
      <c r="E159" s="193" t="s">
        <v>179</v>
      </c>
      <c r="F159" s="194">
        <v>350</v>
      </c>
      <c r="G159" s="360">
        <v>1</v>
      </c>
      <c r="H159" s="195">
        <f t="shared" si="18"/>
        <v>350</v>
      </c>
      <c r="I159" s="26" t="str">
        <f t="shared" ca="1" si="13"/>
        <v/>
      </c>
      <c r="J159" s="16" t="str">
        <f t="shared" si="17"/>
        <v>G002width &lt; 600 mmm²</v>
      </c>
      <c r="K159" s="17">
        <f>MATCH(J159,'Pay Items'!$K$1:$K$646,0)</f>
        <v>620</v>
      </c>
      <c r="L159" s="19" t="str">
        <f t="shared" ca="1" si="14"/>
        <v>F0</v>
      </c>
      <c r="M159" s="19" t="str">
        <f t="shared" ca="1" si="15"/>
        <v>C2</v>
      </c>
      <c r="N159" s="19" t="str">
        <f t="shared" ca="1" si="16"/>
        <v>C2</v>
      </c>
    </row>
    <row r="160" spans="1:14" s="196" customFormat="1" ht="36" customHeight="1" x14ac:dyDescent="0.2">
      <c r="A160" s="205" t="s">
        <v>245</v>
      </c>
      <c r="B160" s="200" t="s">
        <v>352</v>
      </c>
      <c r="C160" s="191" t="s">
        <v>887</v>
      </c>
      <c r="D160" s="192"/>
      <c r="E160" s="193" t="s">
        <v>179</v>
      </c>
      <c r="F160" s="194">
        <v>1650</v>
      </c>
      <c r="G160" s="360">
        <v>1</v>
      </c>
      <c r="H160" s="195">
        <f t="shared" si="18"/>
        <v>1650</v>
      </c>
      <c r="I160" s="26" t="str">
        <f t="shared" ca="1" si="13"/>
        <v/>
      </c>
      <c r="J160" s="16" t="str">
        <f t="shared" si="17"/>
        <v>G003width &gt; or = 600 mmm²</v>
      </c>
      <c r="K160" s="17">
        <f>MATCH(J160,'Pay Items'!$K$1:$K$646,0)</f>
        <v>621</v>
      </c>
      <c r="L160" s="19" t="str">
        <f t="shared" ca="1" si="14"/>
        <v>F0</v>
      </c>
      <c r="M160" s="19" t="str">
        <f t="shared" ca="1" si="15"/>
        <v>C2</v>
      </c>
      <c r="N160" s="19" t="str">
        <f t="shared" ca="1" si="16"/>
        <v>C2</v>
      </c>
    </row>
    <row r="161" spans="1:14" ht="9.75" customHeight="1" x14ac:dyDescent="0.2">
      <c r="A161" s="172"/>
      <c r="B161" s="224"/>
      <c r="C161" s="225"/>
      <c r="D161" s="186"/>
      <c r="E161" s="173"/>
      <c r="F161" s="187"/>
      <c r="G161" s="172"/>
      <c r="H161" s="188"/>
      <c r="I161" s="26" t="str">
        <f t="shared" ca="1" si="13"/>
        <v>LOCKED</v>
      </c>
      <c r="J161" s="16" t="str">
        <f t="shared" si="17"/>
        <v/>
      </c>
      <c r="K161" s="17" t="e">
        <f>MATCH(J161,'Pay Items'!$K$1:$K$646,0)</f>
        <v>#N/A</v>
      </c>
      <c r="L161" s="19" t="str">
        <f t="shared" ca="1" si="14"/>
        <v>G</v>
      </c>
      <c r="M161" s="19" t="str">
        <f t="shared" ca="1" si="15"/>
        <v>C2</v>
      </c>
      <c r="N161" s="19" t="str">
        <f t="shared" ca="1" si="16"/>
        <v>C2</v>
      </c>
    </row>
    <row r="162" spans="1:14" s="183" customFormat="1" ht="48" customHeight="1" thickBot="1" x14ac:dyDescent="0.25">
      <c r="A162" s="242"/>
      <c r="B162" s="227" t="s">
        <v>610</v>
      </c>
      <c r="C162" s="422" t="str">
        <f>C78</f>
        <v>ASPHALT RECONSTRUCTION:  CHANCELLOR DRIVE FROM MARKHAM ROAD TO LAKEPOINT ROAD</v>
      </c>
      <c r="D162" s="423"/>
      <c r="E162" s="423"/>
      <c r="F162" s="424"/>
      <c r="G162" s="242" t="s">
        <v>1572</v>
      </c>
      <c r="H162" s="242">
        <f>SUM(H78:H161)</f>
        <v>26995.5</v>
      </c>
      <c r="I162" s="26" t="str">
        <f t="shared" ca="1" si="13"/>
        <v>LOCKED</v>
      </c>
      <c r="J162" s="16" t="str">
        <f t="shared" si="17"/>
        <v>ASPHALT RECONSTRUCTION: CHANCELLOR DRIVE FROM MARKHAM ROAD TO LAKEPOINT ROAD</v>
      </c>
      <c r="K162" s="17" t="e">
        <f>MATCH(J162,'Pay Items'!$K$1:$K$646,0)</f>
        <v>#N/A</v>
      </c>
      <c r="L162" s="19" t="str">
        <f t="shared" ca="1" si="14"/>
        <v>G</v>
      </c>
      <c r="M162" s="19" t="str">
        <f t="shared" ca="1" si="15"/>
        <v>C2</v>
      </c>
      <c r="N162" s="19" t="str">
        <f t="shared" ca="1" si="16"/>
        <v>C2</v>
      </c>
    </row>
    <row r="163" spans="1:14" s="183" customFormat="1" ht="48" customHeight="1" thickTop="1" x14ac:dyDescent="0.2">
      <c r="A163" s="180"/>
      <c r="B163" s="181" t="s">
        <v>369</v>
      </c>
      <c r="C163" s="437" t="s">
        <v>1593</v>
      </c>
      <c r="D163" s="438"/>
      <c r="E163" s="438"/>
      <c r="F163" s="439"/>
      <c r="G163" s="180"/>
      <c r="H163" s="182"/>
      <c r="I163" s="26" t="str">
        <f t="shared" ca="1" si="13"/>
        <v>LOCKED</v>
      </c>
      <c r="J163" s="16" t="str">
        <f t="shared" si="17"/>
        <v>ASPHALT RECONSTRUCTION: DE L'EGLISE AVENUE FROM ST. PIERRE STREET TO CAMPEAU STREET</v>
      </c>
      <c r="K163" s="17" t="e">
        <f>MATCH(J163,'Pay Items'!$K$1:$K$646,0)</f>
        <v>#N/A</v>
      </c>
      <c r="L163" s="19" t="str">
        <f t="shared" ca="1" si="14"/>
        <v>G</v>
      </c>
      <c r="M163" s="19" t="str">
        <f t="shared" ca="1" si="15"/>
        <v>C2</v>
      </c>
      <c r="N163" s="19" t="str">
        <f t="shared" ca="1" si="16"/>
        <v>C2</v>
      </c>
    </row>
    <row r="164" spans="1:14" ht="36" customHeight="1" x14ac:dyDescent="0.2">
      <c r="A164" s="172"/>
      <c r="B164" s="184"/>
      <c r="C164" s="185" t="s">
        <v>197</v>
      </c>
      <c r="D164" s="186"/>
      <c r="E164" s="187" t="s">
        <v>174</v>
      </c>
      <c r="F164" s="198"/>
      <c r="G164" s="199"/>
      <c r="H164" s="195">
        <f t="shared" ref="H164:H227" si="20">ROUND(G164*F164,2)</f>
        <v>0</v>
      </c>
      <c r="I164" s="26" t="str">
        <f t="shared" ca="1" si="13"/>
        <v>LOCKED</v>
      </c>
      <c r="J164" s="16" t="str">
        <f t="shared" si="17"/>
        <v>EARTH AND BASE WORKS</v>
      </c>
      <c r="K164" s="17">
        <f>MATCH(J164,'Pay Items'!$K$1:$K$646,0)</f>
        <v>3</v>
      </c>
      <c r="L164" s="19" t="str">
        <f t="shared" ca="1" si="14"/>
        <v>F0</v>
      </c>
      <c r="M164" s="19" t="str">
        <f t="shared" ca="1" si="15"/>
        <v>C2</v>
      </c>
      <c r="N164" s="19" t="str">
        <f t="shared" ca="1" si="16"/>
        <v>C2</v>
      </c>
    </row>
    <row r="165" spans="1:14" s="196" customFormat="1" ht="36" customHeight="1" x14ac:dyDescent="0.2">
      <c r="A165" s="189" t="s">
        <v>440</v>
      </c>
      <c r="B165" s="190" t="s">
        <v>117</v>
      </c>
      <c r="C165" s="191" t="s">
        <v>105</v>
      </c>
      <c r="D165" s="192" t="s">
        <v>1298</v>
      </c>
      <c r="E165" s="193" t="s">
        <v>180</v>
      </c>
      <c r="F165" s="194">
        <v>2250</v>
      </c>
      <c r="G165" s="360">
        <v>1</v>
      </c>
      <c r="H165" s="195">
        <f t="shared" si="20"/>
        <v>2250</v>
      </c>
      <c r="I165" s="26" t="str">
        <f t="shared" ca="1" si="13"/>
        <v/>
      </c>
      <c r="J165" s="16" t="str">
        <f t="shared" si="17"/>
        <v>A003ExcavationCW 3110-R22m³</v>
      </c>
      <c r="K165" s="17">
        <f>MATCH(J165,'Pay Items'!$K$1:$K$646,0)</f>
        <v>6</v>
      </c>
      <c r="L165" s="19" t="str">
        <f t="shared" ca="1" si="14"/>
        <v>F0</v>
      </c>
      <c r="M165" s="19" t="str">
        <f t="shared" ca="1" si="15"/>
        <v>C2</v>
      </c>
      <c r="N165" s="19" t="str">
        <f t="shared" ca="1" si="16"/>
        <v>C2</v>
      </c>
    </row>
    <row r="166" spans="1:14" s="196" customFormat="1" ht="36" customHeight="1" x14ac:dyDescent="0.2">
      <c r="A166" s="197" t="s">
        <v>248</v>
      </c>
      <c r="B166" s="190" t="s">
        <v>119</v>
      </c>
      <c r="C166" s="191" t="s">
        <v>94</v>
      </c>
      <c r="D166" s="192" t="s">
        <v>1299</v>
      </c>
      <c r="E166" s="193" t="s">
        <v>179</v>
      </c>
      <c r="F166" s="194">
        <v>4875</v>
      </c>
      <c r="G166" s="360">
        <v>1</v>
      </c>
      <c r="H166" s="195">
        <f t="shared" si="20"/>
        <v>4875</v>
      </c>
      <c r="I166" s="26" t="str">
        <f t="shared" ca="1" si="13"/>
        <v/>
      </c>
      <c r="J166" s="16" t="str">
        <f t="shared" si="17"/>
        <v>A004Sub-Grade CompactionCW 3110-R22m²</v>
      </c>
      <c r="K166" s="17">
        <f>MATCH(J166,'Pay Items'!$K$1:$K$646,0)</f>
        <v>7</v>
      </c>
      <c r="L166" s="19" t="str">
        <f t="shared" ca="1" si="14"/>
        <v>F0</v>
      </c>
      <c r="M166" s="19" t="str">
        <f t="shared" ca="1" si="15"/>
        <v>C2</v>
      </c>
      <c r="N166" s="19" t="str">
        <f t="shared" ca="1" si="16"/>
        <v>C2</v>
      </c>
    </row>
    <row r="167" spans="1:14" s="196" customFormat="1" ht="36" customHeight="1" x14ac:dyDescent="0.2">
      <c r="A167" s="197" t="s">
        <v>250</v>
      </c>
      <c r="B167" s="190" t="s">
        <v>120</v>
      </c>
      <c r="C167" s="191" t="s">
        <v>1081</v>
      </c>
      <c r="D167" s="192" t="s">
        <v>1299</v>
      </c>
      <c r="E167" s="193"/>
      <c r="F167" s="198"/>
      <c r="G167" s="199"/>
      <c r="H167" s="195">
        <f t="shared" si="20"/>
        <v>0</v>
      </c>
      <c r="I167" s="26" t="str">
        <f t="shared" ca="1" si="13"/>
        <v>LOCKED</v>
      </c>
      <c r="J167" s="16" t="str">
        <f t="shared" si="17"/>
        <v>A007Supplying and Placing Sub-base MaterialCW 3110-R22</v>
      </c>
      <c r="K167" s="17">
        <f>MATCH(J167,'Pay Items'!$K$1:$K$646,0)</f>
        <v>10</v>
      </c>
      <c r="L167" s="19" t="str">
        <f t="shared" ca="1" si="14"/>
        <v>F0</v>
      </c>
      <c r="M167" s="19" t="str">
        <f t="shared" ca="1" si="15"/>
        <v>C2</v>
      </c>
      <c r="N167" s="19" t="str">
        <f t="shared" ca="1" si="16"/>
        <v>C2</v>
      </c>
    </row>
    <row r="168" spans="1:14" s="196" customFormat="1" ht="36" customHeight="1" x14ac:dyDescent="0.2">
      <c r="A168" s="197" t="s">
        <v>1090</v>
      </c>
      <c r="B168" s="200" t="s">
        <v>351</v>
      </c>
      <c r="C168" s="191" t="s">
        <v>1091</v>
      </c>
      <c r="D168" s="192" t="s">
        <v>1575</v>
      </c>
      <c r="E168" s="193" t="s">
        <v>181</v>
      </c>
      <c r="F168" s="194">
        <v>3925</v>
      </c>
      <c r="G168" s="360">
        <v>1</v>
      </c>
      <c r="H168" s="195">
        <f t="shared" si="20"/>
        <v>3925</v>
      </c>
      <c r="I168" s="26" t="str">
        <f t="shared" ca="1" si="13"/>
        <v/>
      </c>
      <c r="J168" s="16" t="str">
        <f t="shared" si="17"/>
        <v>A007B250 mm Granular B Recycled Concretetonne</v>
      </c>
      <c r="K168" s="17">
        <f>MATCH(J168,'Pay Items'!$K$1:$K$646,0)</f>
        <v>14</v>
      </c>
      <c r="L168" s="19" t="str">
        <f t="shared" ca="1" si="14"/>
        <v>F0</v>
      </c>
      <c r="M168" s="19" t="str">
        <f t="shared" ca="1" si="15"/>
        <v>C2</v>
      </c>
      <c r="N168" s="19" t="str">
        <f t="shared" ca="1" si="16"/>
        <v>C2</v>
      </c>
    </row>
    <row r="169" spans="1:14" s="196" customFormat="1" ht="36" customHeight="1" x14ac:dyDescent="0.2">
      <c r="A169" s="197" t="s">
        <v>251</v>
      </c>
      <c r="B169" s="190" t="s">
        <v>121</v>
      </c>
      <c r="C169" s="191" t="s">
        <v>320</v>
      </c>
      <c r="D169" s="192" t="s">
        <v>1298</v>
      </c>
      <c r="E169" s="193"/>
      <c r="F169" s="198"/>
      <c r="G169" s="199"/>
      <c r="H169" s="195">
        <f t="shared" si="20"/>
        <v>0</v>
      </c>
      <c r="I169" s="26" t="str">
        <f t="shared" ca="1" si="13"/>
        <v>LOCKED</v>
      </c>
      <c r="J169" s="16" t="str">
        <f t="shared" si="17"/>
        <v>A010Supplying and Placing Base Course MaterialCW 3110-R22</v>
      </c>
      <c r="K169" s="17">
        <f>MATCH(J169,'Pay Items'!$K$1:$K$646,0)</f>
        <v>27</v>
      </c>
      <c r="L169" s="19" t="str">
        <f t="shared" ca="1" si="14"/>
        <v>F0</v>
      </c>
      <c r="M169" s="19" t="str">
        <f t="shared" ca="1" si="15"/>
        <v>C2</v>
      </c>
      <c r="N169" s="19" t="str">
        <f t="shared" ca="1" si="16"/>
        <v>C2</v>
      </c>
    </row>
    <row r="170" spans="1:14" s="196" customFormat="1" ht="36" customHeight="1" x14ac:dyDescent="0.2">
      <c r="A170" s="197" t="s">
        <v>1114</v>
      </c>
      <c r="B170" s="200" t="s">
        <v>351</v>
      </c>
      <c r="C170" s="191" t="s">
        <v>1115</v>
      </c>
      <c r="D170" s="192" t="s">
        <v>174</v>
      </c>
      <c r="E170" s="193" t="s">
        <v>180</v>
      </c>
      <c r="F170" s="194">
        <v>490</v>
      </c>
      <c r="G170" s="360">
        <v>1</v>
      </c>
      <c r="H170" s="195">
        <f t="shared" si="20"/>
        <v>490</v>
      </c>
      <c r="I170" s="26" t="str">
        <f t="shared" ca="1" si="13"/>
        <v/>
      </c>
      <c r="J170" s="16" t="str">
        <f t="shared" si="17"/>
        <v>A010A1Base Course Material - Granular A Limestonem³</v>
      </c>
      <c r="K170" s="17">
        <f>MATCH(J170,'Pay Items'!$K$1:$K$646,0)</f>
        <v>28</v>
      </c>
      <c r="L170" s="19" t="str">
        <f t="shared" ca="1" si="14"/>
        <v>F0</v>
      </c>
      <c r="M170" s="19" t="str">
        <f t="shared" ca="1" si="15"/>
        <v>C2</v>
      </c>
      <c r="N170" s="19" t="str">
        <f t="shared" ca="1" si="16"/>
        <v>C2</v>
      </c>
    </row>
    <row r="171" spans="1:14" s="196" customFormat="1" ht="36" customHeight="1" x14ac:dyDescent="0.2">
      <c r="A171" s="189" t="s">
        <v>253</v>
      </c>
      <c r="B171" s="190" t="s">
        <v>122</v>
      </c>
      <c r="C171" s="191" t="s">
        <v>109</v>
      </c>
      <c r="D171" s="192" t="s">
        <v>1298</v>
      </c>
      <c r="E171" s="193" t="s">
        <v>179</v>
      </c>
      <c r="F171" s="194">
        <v>1400</v>
      </c>
      <c r="G171" s="360">
        <v>1</v>
      </c>
      <c r="H171" s="195">
        <f t="shared" si="20"/>
        <v>1400</v>
      </c>
      <c r="I171" s="26" t="str">
        <f t="shared" ca="1" si="13"/>
        <v/>
      </c>
      <c r="J171" s="16" t="str">
        <f t="shared" si="17"/>
        <v>A012Grading of BoulevardsCW 3110-R22m²</v>
      </c>
      <c r="K171" s="17">
        <f>MATCH(J171,'Pay Items'!$K$1:$K$646,0)</f>
        <v>37</v>
      </c>
      <c r="L171" s="19" t="str">
        <f t="shared" ca="1" si="14"/>
        <v>F0</v>
      </c>
      <c r="M171" s="19" t="str">
        <f t="shared" ca="1" si="15"/>
        <v>C2</v>
      </c>
      <c r="N171" s="19" t="str">
        <f t="shared" ca="1" si="16"/>
        <v>C2</v>
      </c>
    </row>
    <row r="172" spans="1:14" s="196" customFormat="1" ht="36" customHeight="1" x14ac:dyDescent="0.2">
      <c r="A172" s="197" t="s">
        <v>260</v>
      </c>
      <c r="B172" s="190" t="s">
        <v>374</v>
      </c>
      <c r="C172" s="191" t="s">
        <v>1127</v>
      </c>
      <c r="D172" s="192" t="s">
        <v>1128</v>
      </c>
      <c r="E172" s="193"/>
      <c r="F172" s="198"/>
      <c r="G172" s="199"/>
      <c r="H172" s="195">
        <f t="shared" si="20"/>
        <v>0</v>
      </c>
      <c r="I172" s="26" t="str">
        <f t="shared" ca="1" si="13"/>
        <v>LOCKED</v>
      </c>
      <c r="J172" s="16" t="str">
        <f t="shared" si="17"/>
        <v>A022Geotextile FabricCW 3130-R5</v>
      </c>
      <c r="K172" s="17">
        <f>MATCH(J172,'Pay Items'!$K$1:$K$646,0)</f>
        <v>46</v>
      </c>
      <c r="L172" s="19" t="str">
        <f t="shared" ca="1" si="14"/>
        <v>F0</v>
      </c>
      <c r="M172" s="19" t="str">
        <f t="shared" ca="1" si="15"/>
        <v>C2</v>
      </c>
      <c r="N172" s="19" t="str">
        <f t="shared" ca="1" si="16"/>
        <v>C2</v>
      </c>
    </row>
    <row r="173" spans="1:14" s="196" customFormat="1" ht="36" customHeight="1" x14ac:dyDescent="0.2">
      <c r="A173" s="197" t="s">
        <v>1131</v>
      </c>
      <c r="B173" s="200" t="s">
        <v>351</v>
      </c>
      <c r="C173" s="191" t="s">
        <v>1132</v>
      </c>
      <c r="D173" s="192" t="s">
        <v>174</v>
      </c>
      <c r="E173" s="193" t="s">
        <v>179</v>
      </c>
      <c r="F173" s="194">
        <v>4875</v>
      </c>
      <c r="G173" s="360">
        <v>1</v>
      </c>
      <c r="H173" s="195">
        <f t="shared" si="20"/>
        <v>4875</v>
      </c>
      <c r="I173" s="26" t="str">
        <f t="shared" ca="1" si="13"/>
        <v/>
      </c>
      <c r="J173" s="16" t="str">
        <f t="shared" si="17"/>
        <v>A022A2Separation/Filtration Fabricm²</v>
      </c>
      <c r="K173" s="17">
        <f>MATCH(J173,'Pay Items'!$K$1:$K$646,0)</f>
        <v>48</v>
      </c>
      <c r="L173" s="19" t="str">
        <f t="shared" ca="1" si="14"/>
        <v>F0</v>
      </c>
      <c r="M173" s="19" t="str">
        <f t="shared" ca="1" si="15"/>
        <v>C2</v>
      </c>
      <c r="N173" s="19" t="str">
        <f t="shared" ca="1" si="16"/>
        <v>C2</v>
      </c>
    </row>
    <row r="174" spans="1:14" s="196" customFormat="1" ht="36" customHeight="1" x14ac:dyDescent="0.2">
      <c r="A174" s="197" t="s">
        <v>1135</v>
      </c>
      <c r="B174" s="190" t="s">
        <v>375</v>
      </c>
      <c r="C174" s="191" t="s">
        <v>730</v>
      </c>
      <c r="D174" s="192" t="s">
        <v>1136</v>
      </c>
      <c r="E174" s="193"/>
      <c r="F174" s="198"/>
      <c r="G174" s="199"/>
      <c r="H174" s="195">
        <f t="shared" si="20"/>
        <v>0</v>
      </c>
      <c r="I174" s="26" t="str">
        <f t="shared" ca="1" si="13"/>
        <v>LOCKED</v>
      </c>
      <c r="J174" s="16" t="str">
        <f t="shared" si="17"/>
        <v>A022A4Supply and Install GeogridCW 3135-R2</v>
      </c>
      <c r="K174" s="17">
        <f>MATCH(J174,'Pay Items'!$K$1:$K$646,0)</f>
        <v>50</v>
      </c>
      <c r="L174" s="19" t="str">
        <f t="shared" ca="1" si="14"/>
        <v>F0</v>
      </c>
      <c r="M174" s="19" t="str">
        <f t="shared" ca="1" si="15"/>
        <v>C2</v>
      </c>
      <c r="N174" s="19" t="str">
        <f t="shared" ca="1" si="16"/>
        <v>C2</v>
      </c>
    </row>
    <row r="175" spans="1:14" s="196" customFormat="1" ht="36" customHeight="1" x14ac:dyDescent="0.2">
      <c r="A175" s="197" t="s">
        <v>1137</v>
      </c>
      <c r="B175" s="200" t="s">
        <v>351</v>
      </c>
      <c r="C175" s="191" t="s">
        <v>1138</v>
      </c>
      <c r="D175" s="192" t="s">
        <v>174</v>
      </c>
      <c r="E175" s="193" t="s">
        <v>179</v>
      </c>
      <c r="F175" s="194">
        <v>4875</v>
      </c>
      <c r="G175" s="360">
        <v>1</v>
      </c>
      <c r="H175" s="195">
        <f t="shared" si="20"/>
        <v>4875</v>
      </c>
      <c r="I175" s="26" t="str">
        <f t="shared" ca="1" si="13"/>
        <v/>
      </c>
      <c r="J175" s="16" t="str">
        <f t="shared" si="17"/>
        <v>A022A5Class A Geogridm²</v>
      </c>
      <c r="K175" s="17">
        <f>MATCH(J175,'Pay Items'!$K$1:$K$646,0)</f>
        <v>51</v>
      </c>
      <c r="L175" s="19" t="str">
        <f t="shared" ca="1" si="14"/>
        <v>F0</v>
      </c>
      <c r="M175" s="19" t="str">
        <f t="shared" ca="1" si="15"/>
        <v>C2</v>
      </c>
      <c r="N175" s="19" t="str">
        <f t="shared" ca="1" si="16"/>
        <v>C2</v>
      </c>
    </row>
    <row r="176" spans="1:14" s="196" customFormat="1" ht="36" customHeight="1" x14ac:dyDescent="0.2">
      <c r="A176" s="201"/>
      <c r="B176" s="202"/>
      <c r="C176" s="203" t="s">
        <v>1552</v>
      </c>
      <c r="D176" s="198"/>
      <c r="E176" s="204"/>
      <c r="F176" s="198"/>
      <c r="G176" s="199"/>
      <c r="H176" s="195">
        <f t="shared" si="20"/>
        <v>0</v>
      </c>
      <c r="I176" s="26" t="str">
        <f t="shared" ca="1" si="13"/>
        <v>LOCKED</v>
      </c>
      <c r="J176" s="16" t="str">
        <f t="shared" si="17"/>
        <v>ROADWORKS - REMOVALS/RENEWALS</v>
      </c>
      <c r="K176" s="17" t="e">
        <f>MATCH(J176,'Pay Items'!$K$1:$K$646,0)</f>
        <v>#N/A</v>
      </c>
      <c r="L176" s="19" t="str">
        <f t="shared" ca="1" si="14"/>
        <v>F0</v>
      </c>
      <c r="M176" s="19" t="str">
        <f t="shared" ca="1" si="15"/>
        <v>C2</v>
      </c>
      <c r="N176" s="19" t="str">
        <f t="shared" ca="1" si="16"/>
        <v>C2</v>
      </c>
    </row>
    <row r="177" spans="1:14" s="196" customFormat="1" ht="36" customHeight="1" x14ac:dyDescent="0.2">
      <c r="A177" s="205" t="s">
        <v>372</v>
      </c>
      <c r="B177" s="190" t="s">
        <v>376</v>
      </c>
      <c r="C177" s="191" t="s">
        <v>317</v>
      </c>
      <c r="D177" s="192" t="s">
        <v>1298</v>
      </c>
      <c r="E177" s="193"/>
      <c r="F177" s="198"/>
      <c r="G177" s="199"/>
      <c r="H177" s="195">
        <f t="shared" si="20"/>
        <v>0</v>
      </c>
      <c r="I177" s="26" t="str">
        <f t="shared" ca="1" si="13"/>
        <v>LOCKED</v>
      </c>
      <c r="J177" s="16" t="str">
        <f t="shared" si="17"/>
        <v>B001Pavement RemovalCW 3110-R22</v>
      </c>
      <c r="K177" s="17">
        <f>MATCH(J177,'Pay Items'!$K$1:$K$646,0)</f>
        <v>69</v>
      </c>
      <c r="L177" s="19" t="str">
        <f t="shared" ca="1" si="14"/>
        <v>F0</v>
      </c>
      <c r="M177" s="19" t="str">
        <f t="shared" ca="1" si="15"/>
        <v>C2</v>
      </c>
      <c r="N177" s="19" t="str">
        <f t="shared" ca="1" si="16"/>
        <v>C2</v>
      </c>
    </row>
    <row r="178" spans="1:14" s="196" customFormat="1" ht="36" customHeight="1" x14ac:dyDescent="0.2">
      <c r="A178" s="205" t="s">
        <v>443</v>
      </c>
      <c r="B178" s="200" t="s">
        <v>351</v>
      </c>
      <c r="C178" s="191" t="s">
        <v>318</v>
      </c>
      <c r="D178" s="192" t="s">
        <v>174</v>
      </c>
      <c r="E178" s="193" t="s">
        <v>179</v>
      </c>
      <c r="F178" s="194">
        <v>50</v>
      </c>
      <c r="G178" s="360">
        <v>1</v>
      </c>
      <c r="H178" s="195">
        <f t="shared" si="20"/>
        <v>50</v>
      </c>
      <c r="I178" s="26" t="str">
        <f t="shared" ca="1" si="13"/>
        <v/>
      </c>
      <c r="J178" s="16" t="str">
        <f t="shared" si="17"/>
        <v>B002Concrete Pavementm²</v>
      </c>
      <c r="K178" s="17">
        <f>MATCH(J178,'Pay Items'!$K$1:$K$646,0)</f>
        <v>70</v>
      </c>
      <c r="L178" s="19" t="str">
        <f t="shared" ca="1" si="14"/>
        <v>F0</v>
      </c>
      <c r="M178" s="19" t="str">
        <f t="shared" ca="1" si="15"/>
        <v>C2</v>
      </c>
      <c r="N178" s="19" t="str">
        <f t="shared" ca="1" si="16"/>
        <v>C2</v>
      </c>
    </row>
    <row r="179" spans="1:14" s="196" customFormat="1" ht="36" customHeight="1" x14ac:dyDescent="0.2">
      <c r="A179" s="205" t="s">
        <v>263</v>
      </c>
      <c r="B179" s="200" t="s">
        <v>352</v>
      </c>
      <c r="C179" s="191" t="s">
        <v>319</v>
      </c>
      <c r="D179" s="192" t="s">
        <v>174</v>
      </c>
      <c r="E179" s="193" t="s">
        <v>179</v>
      </c>
      <c r="F179" s="194">
        <v>25</v>
      </c>
      <c r="G179" s="360">
        <v>1</v>
      </c>
      <c r="H179" s="195">
        <f t="shared" si="20"/>
        <v>25</v>
      </c>
      <c r="I179" s="26" t="str">
        <f t="shared" ca="1" si="13"/>
        <v/>
      </c>
      <c r="J179" s="16" t="str">
        <f t="shared" si="17"/>
        <v>B003Asphalt Pavementm²</v>
      </c>
      <c r="K179" s="17">
        <f>MATCH(J179,'Pay Items'!$K$1:$K$646,0)</f>
        <v>71</v>
      </c>
      <c r="L179" s="19" t="str">
        <f t="shared" ca="1" si="14"/>
        <v>F0</v>
      </c>
      <c r="M179" s="19" t="str">
        <f t="shared" ca="1" si="15"/>
        <v>C2</v>
      </c>
      <c r="N179" s="19" t="str">
        <f t="shared" ca="1" si="16"/>
        <v>C2</v>
      </c>
    </row>
    <row r="180" spans="1:14" s="196" customFormat="1" ht="36" customHeight="1" x14ac:dyDescent="0.2">
      <c r="A180" s="205" t="s">
        <v>302</v>
      </c>
      <c r="B180" s="190" t="s">
        <v>377</v>
      </c>
      <c r="C180" s="191" t="s">
        <v>162</v>
      </c>
      <c r="D180" s="192" t="s">
        <v>922</v>
      </c>
      <c r="E180" s="193"/>
      <c r="F180" s="198"/>
      <c r="G180" s="199"/>
      <c r="H180" s="195">
        <f t="shared" si="20"/>
        <v>0</v>
      </c>
      <c r="I180" s="26" t="str">
        <f t="shared" ca="1" si="13"/>
        <v>LOCKED</v>
      </c>
      <c r="J180" s="16" t="str">
        <f t="shared" si="17"/>
        <v>B094Drilled DowelsCW 3230-R8</v>
      </c>
      <c r="K180" s="17">
        <f>MATCH(J180,'Pay Items'!$K$1:$K$646,0)</f>
        <v>164</v>
      </c>
      <c r="L180" s="19" t="str">
        <f t="shared" ca="1" si="14"/>
        <v>F0</v>
      </c>
      <c r="M180" s="19" t="str">
        <f t="shared" ca="1" si="15"/>
        <v>C2</v>
      </c>
      <c r="N180" s="19" t="str">
        <f t="shared" ca="1" si="16"/>
        <v>C2</v>
      </c>
    </row>
    <row r="181" spans="1:14" s="196" customFormat="1" ht="36" customHeight="1" x14ac:dyDescent="0.2">
      <c r="A181" s="205" t="s">
        <v>303</v>
      </c>
      <c r="B181" s="200" t="s">
        <v>351</v>
      </c>
      <c r="C181" s="191" t="s">
        <v>190</v>
      </c>
      <c r="D181" s="192" t="s">
        <v>174</v>
      </c>
      <c r="E181" s="193" t="s">
        <v>182</v>
      </c>
      <c r="F181" s="194">
        <v>40</v>
      </c>
      <c r="G181" s="360">
        <v>1</v>
      </c>
      <c r="H181" s="195">
        <f t="shared" si="20"/>
        <v>40</v>
      </c>
      <c r="I181" s="26" t="str">
        <f t="shared" ca="1" si="13"/>
        <v/>
      </c>
      <c r="J181" s="16" t="str">
        <f t="shared" si="17"/>
        <v>B09519.1 mm Diametereach</v>
      </c>
      <c r="K181" s="17">
        <f>MATCH(J181,'Pay Items'!$K$1:$K$646,0)</f>
        <v>165</v>
      </c>
      <c r="L181" s="19" t="str">
        <f t="shared" ca="1" si="14"/>
        <v>F0</v>
      </c>
      <c r="M181" s="19" t="str">
        <f t="shared" ca="1" si="15"/>
        <v>C2</v>
      </c>
      <c r="N181" s="19" t="str">
        <f t="shared" ca="1" si="16"/>
        <v>C2</v>
      </c>
    </row>
    <row r="182" spans="1:14" s="196" customFormat="1" ht="36" customHeight="1" x14ac:dyDescent="0.2">
      <c r="A182" s="205" t="s">
        <v>305</v>
      </c>
      <c r="B182" s="190" t="s">
        <v>378</v>
      </c>
      <c r="C182" s="191" t="s">
        <v>163</v>
      </c>
      <c r="D182" s="192" t="s">
        <v>922</v>
      </c>
      <c r="E182" s="193"/>
      <c r="F182" s="198"/>
      <c r="G182" s="199"/>
      <c r="H182" s="195">
        <f t="shared" si="20"/>
        <v>0</v>
      </c>
      <c r="I182" s="26" t="str">
        <f t="shared" ca="1" si="13"/>
        <v>LOCKED</v>
      </c>
      <c r="J182" s="16" t="str">
        <f t="shared" si="17"/>
        <v>B097Drilled Tie BarsCW 3230-R8</v>
      </c>
      <c r="K182" s="17">
        <f>MATCH(J182,'Pay Items'!$K$1:$K$646,0)</f>
        <v>167</v>
      </c>
      <c r="L182" s="19" t="str">
        <f t="shared" ca="1" si="14"/>
        <v>F0</v>
      </c>
      <c r="M182" s="19" t="str">
        <f t="shared" ca="1" si="15"/>
        <v>C2</v>
      </c>
      <c r="N182" s="19" t="str">
        <f t="shared" ca="1" si="16"/>
        <v>C2</v>
      </c>
    </row>
    <row r="183" spans="1:14" s="196" customFormat="1" ht="36" customHeight="1" x14ac:dyDescent="0.2">
      <c r="A183" s="205" t="s">
        <v>306</v>
      </c>
      <c r="B183" s="200" t="s">
        <v>351</v>
      </c>
      <c r="C183" s="191" t="s">
        <v>188</v>
      </c>
      <c r="D183" s="192" t="s">
        <v>174</v>
      </c>
      <c r="E183" s="193" t="s">
        <v>182</v>
      </c>
      <c r="F183" s="194">
        <v>60</v>
      </c>
      <c r="G183" s="360">
        <v>1</v>
      </c>
      <c r="H183" s="195">
        <f t="shared" si="20"/>
        <v>60</v>
      </c>
      <c r="I183" s="26" t="str">
        <f t="shared" ca="1" si="13"/>
        <v/>
      </c>
      <c r="J183" s="16" t="str">
        <f t="shared" si="17"/>
        <v>B09820 M Deformed Tie Bareach</v>
      </c>
      <c r="K183" s="17">
        <f>MATCH(J183,'Pay Items'!$K$1:$K$646,0)</f>
        <v>169</v>
      </c>
      <c r="L183" s="19" t="str">
        <f t="shared" ca="1" si="14"/>
        <v>F0</v>
      </c>
      <c r="M183" s="19" t="str">
        <f t="shared" ca="1" si="15"/>
        <v>C2</v>
      </c>
      <c r="N183" s="19" t="str">
        <f t="shared" ca="1" si="16"/>
        <v>C2</v>
      </c>
    </row>
    <row r="184" spans="1:14" s="196" customFormat="1" ht="36" customHeight="1" x14ac:dyDescent="0.2">
      <c r="A184" s="205" t="s">
        <v>806</v>
      </c>
      <c r="B184" s="190" t="s">
        <v>379</v>
      </c>
      <c r="C184" s="191" t="s">
        <v>336</v>
      </c>
      <c r="D184" s="192" t="s">
        <v>1335</v>
      </c>
      <c r="E184" s="193"/>
      <c r="F184" s="198"/>
      <c r="G184" s="199"/>
      <c r="H184" s="195">
        <f t="shared" si="20"/>
        <v>0</v>
      </c>
      <c r="I184" s="26" t="str">
        <f t="shared" ca="1" si="13"/>
        <v>LOCKED</v>
      </c>
      <c r="J184" s="16" t="str">
        <f t="shared" si="17"/>
        <v>B114rlMiscellaneous Concrete Slab RenewalCW 3235-R9</v>
      </c>
      <c r="K184" s="17">
        <f>MATCH(J184,'Pay Items'!$K$1:$K$646,0)</f>
        <v>192</v>
      </c>
      <c r="L184" s="19" t="str">
        <f t="shared" ca="1" si="14"/>
        <v>F0</v>
      </c>
      <c r="M184" s="19" t="str">
        <f t="shared" ca="1" si="15"/>
        <v>C2</v>
      </c>
      <c r="N184" s="19" t="str">
        <f t="shared" ca="1" si="16"/>
        <v>C2</v>
      </c>
    </row>
    <row r="185" spans="1:14" s="196" customFormat="1" ht="36" customHeight="1" x14ac:dyDescent="0.2">
      <c r="A185" s="205" t="s">
        <v>810</v>
      </c>
      <c r="B185" s="200" t="s">
        <v>351</v>
      </c>
      <c r="C185" s="191" t="s">
        <v>1556</v>
      </c>
      <c r="D185" s="192" t="s">
        <v>398</v>
      </c>
      <c r="E185" s="193"/>
      <c r="F185" s="198"/>
      <c r="G185" s="199"/>
      <c r="H185" s="195">
        <f t="shared" si="20"/>
        <v>0</v>
      </c>
      <c r="I185" s="26" t="str">
        <f t="shared" ca="1" si="13"/>
        <v>LOCKED</v>
      </c>
      <c r="J185" s="16" t="str">
        <f t="shared" si="17"/>
        <v>B118rl100 mm Type 5 Concrete SidewalkSD-228A</v>
      </c>
      <c r="K185" s="17" t="e">
        <f>MATCH(J185,'Pay Items'!$K$1:$K$646,0)</f>
        <v>#N/A</v>
      </c>
      <c r="L185" s="19" t="str">
        <f t="shared" ca="1" si="14"/>
        <v>F0</v>
      </c>
      <c r="M185" s="19" t="str">
        <f t="shared" ca="1" si="15"/>
        <v>C2</v>
      </c>
      <c r="N185" s="19" t="str">
        <f t="shared" ca="1" si="16"/>
        <v>C2</v>
      </c>
    </row>
    <row r="186" spans="1:14" s="196" customFormat="1" ht="36" customHeight="1" x14ac:dyDescent="0.2">
      <c r="A186" s="205" t="s">
        <v>811</v>
      </c>
      <c r="B186" s="207" t="s">
        <v>701</v>
      </c>
      <c r="C186" s="191" t="s">
        <v>702</v>
      </c>
      <c r="D186" s="192"/>
      <c r="E186" s="193" t="s">
        <v>179</v>
      </c>
      <c r="F186" s="194">
        <v>86</v>
      </c>
      <c r="G186" s="360">
        <v>1</v>
      </c>
      <c r="H186" s="195">
        <f t="shared" si="20"/>
        <v>86</v>
      </c>
      <c r="I186" s="26" t="str">
        <f t="shared" ca="1" si="13"/>
        <v/>
      </c>
      <c r="J186" s="16" t="str">
        <f t="shared" si="17"/>
        <v>B119rlLess than 5 sq.m.m²</v>
      </c>
      <c r="K186" s="17">
        <f>MATCH(J186,'Pay Items'!$K$1:$K$646,0)</f>
        <v>197</v>
      </c>
      <c r="L186" s="19" t="str">
        <f t="shared" ca="1" si="14"/>
        <v>F0</v>
      </c>
      <c r="M186" s="19" t="str">
        <f t="shared" ca="1" si="15"/>
        <v>C2</v>
      </c>
      <c r="N186" s="19" t="str">
        <f t="shared" ca="1" si="16"/>
        <v>C2</v>
      </c>
    </row>
    <row r="187" spans="1:14" s="196" customFormat="1" ht="36" customHeight="1" x14ac:dyDescent="0.2">
      <c r="A187" s="205" t="s">
        <v>812</v>
      </c>
      <c r="B187" s="207" t="s">
        <v>703</v>
      </c>
      <c r="C187" s="191" t="s">
        <v>704</v>
      </c>
      <c r="D187" s="192"/>
      <c r="E187" s="193" t="s">
        <v>179</v>
      </c>
      <c r="F187" s="194">
        <v>85</v>
      </c>
      <c r="G187" s="360">
        <v>1</v>
      </c>
      <c r="H187" s="195">
        <f t="shared" si="20"/>
        <v>85</v>
      </c>
      <c r="I187" s="26" t="str">
        <f t="shared" ca="1" si="13"/>
        <v/>
      </c>
      <c r="J187" s="16" t="str">
        <f t="shared" si="17"/>
        <v>B120rl5 sq.m. to 20 sq.m.m²</v>
      </c>
      <c r="K187" s="17">
        <f>MATCH(J187,'Pay Items'!$K$1:$K$646,0)</f>
        <v>198</v>
      </c>
      <c r="L187" s="19" t="str">
        <f t="shared" ca="1" si="14"/>
        <v>F0</v>
      </c>
      <c r="M187" s="19" t="str">
        <f t="shared" ca="1" si="15"/>
        <v>C2</v>
      </c>
      <c r="N187" s="19" t="str">
        <f t="shared" ca="1" si="16"/>
        <v>C2</v>
      </c>
    </row>
    <row r="188" spans="1:14" s="196" customFormat="1" ht="36" customHeight="1" x14ac:dyDescent="0.2">
      <c r="A188" s="205" t="s">
        <v>813</v>
      </c>
      <c r="B188" s="207" t="s">
        <v>705</v>
      </c>
      <c r="C188" s="191" t="s">
        <v>706</v>
      </c>
      <c r="D188" s="192" t="s">
        <v>174</v>
      </c>
      <c r="E188" s="193" t="s">
        <v>179</v>
      </c>
      <c r="F188" s="194">
        <v>427</v>
      </c>
      <c r="G188" s="360">
        <v>1</v>
      </c>
      <c r="H188" s="195">
        <f t="shared" si="20"/>
        <v>427</v>
      </c>
      <c r="I188" s="26" t="str">
        <f t="shared" ca="1" si="13"/>
        <v/>
      </c>
      <c r="J188" s="16" t="str">
        <f t="shared" si="17"/>
        <v>B121rlGreater than 20 sq.m.m²</v>
      </c>
      <c r="K188" s="17">
        <f>MATCH(J188,'Pay Items'!$K$1:$K$646,0)</f>
        <v>199</v>
      </c>
      <c r="L188" s="19" t="str">
        <f t="shared" ca="1" si="14"/>
        <v>F0</v>
      </c>
      <c r="M188" s="19" t="str">
        <f t="shared" ca="1" si="15"/>
        <v>C2</v>
      </c>
      <c r="N188" s="19" t="str">
        <f t="shared" ca="1" si="16"/>
        <v>C2</v>
      </c>
    </row>
    <row r="189" spans="1:14" s="196" customFormat="1" ht="36" customHeight="1" x14ac:dyDescent="0.2">
      <c r="A189" s="205" t="s">
        <v>905</v>
      </c>
      <c r="B189" s="200" t="s">
        <v>352</v>
      </c>
      <c r="C189" s="191" t="s">
        <v>1557</v>
      </c>
      <c r="D189" s="192" t="s">
        <v>174</v>
      </c>
      <c r="E189" s="193"/>
      <c r="F189" s="198"/>
      <c r="G189" s="199"/>
      <c r="H189" s="195">
        <f t="shared" si="20"/>
        <v>0</v>
      </c>
      <c r="I189" s="26" t="str">
        <f t="shared" ca="1" si="13"/>
        <v>LOCKED</v>
      </c>
      <c r="J189" s="16" t="str">
        <f t="shared" si="17"/>
        <v>B121rlA150 mm Type 2 Concrete Reinforced Sidewalk</v>
      </c>
      <c r="K189" s="17" t="e">
        <f>MATCH(J189,'Pay Items'!$K$1:$K$646,0)</f>
        <v>#N/A</v>
      </c>
      <c r="L189" s="19" t="str">
        <f t="shared" ca="1" si="14"/>
        <v>F0</v>
      </c>
      <c r="M189" s="19" t="str">
        <f t="shared" ca="1" si="15"/>
        <v>C2</v>
      </c>
      <c r="N189" s="19" t="str">
        <f t="shared" ca="1" si="16"/>
        <v>C2</v>
      </c>
    </row>
    <row r="190" spans="1:14" s="196" customFormat="1" ht="36" customHeight="1" x14ac:dyDescent="0.2">
      <c r="A190" s="205" t="s">
        <v>907</v>
      </c>
      <c r="B190" s="207" t="s">
        <v>701</v>
      </c>
      <c r="C190" s="191" t="s">
        <v>704</v>
      </c>
      <c r="D190" s="192"/>
      <c r="E190" s="193" t="s">
        <v>179</v>
      </c>
      <c r="F190" s="194">
        <v>160</v>
      </c>
      <c r="G190" s="360">
        <v>1</v>
      </c>
      <c r="H190" s="195">
        <f t="shared" si="20"/>
        <v>160</v>
      </c>
      <c r="I190" s="26" t="str">
        <f t="shared" ca="1" si="13"/>
        <v/>
      </c>
      <c r="J190" s="16" t="str">
        <f t="shared" si="17"/>
        <v>B121rlC5 sq.m. to 20 sq.m.m²</v>
      </c>
      <c r="K190" s="17">
        <f>MATCH(J190,'Pay Items'!$K$1:$K$646,0)</f>
        <v>202</v>
      </c>
      <c r="L190" s="19" t="str">
        <f t="shared" ca="1" si="14"/>
        <v>F0</v>
      </c>
      <c r="M190" s="19" t="str">
        <f t="shared" ca="1" si="15"/>
        <v>C2</v>
      </c>
      <c r="N190" s="19" t="str">
        <f t="shared" ca="1" si="16"/>
        <v>C2</v>
      </c>
    </row>
    <row r="191" spans="1:14" s="196" customFormat="1" ht="36" customHeight="1" x14ac:dyDescent="0.2">
      <c r="A191" s="205" t="s">
        <v>473</v>
      </c>
      <c r="B191" s="190" t="s">
        <v>736</v>
      </c>
      <c r="C191" s="191" t="s">
        <v>413</v>
      </c>
      <c r="D191" s="192" t="s">
        <v>6</v>
      </c>
      <c r="E191" s="193" t="s">
        <v>179</v>
      </c>
      <c r="F191" s="208">
        <v>15</v>
      </c>
      <c r="G191" s="360">
        <v>1</v>
      </c>
      <c r="H191" s="195">
        <f t="shared" si="20"/>
        <v>15</v>
      </c>
      <c r="I191" s="26" t="str">
        <f t="shared" ca="1" si="13"/>
        <v/>
      </c>
      <c r="J191" s="16" t="str">
        <f t="shared" si="17"/>
        <v>B124Adjustment of Precast Sidewalk BlocksCW 3235-R9m²</v>
      </c>
      <c r="K191" s="17">
        <f>MATCH(J191,'Pay Items'!$K$1:$K$646,0)</f>
        <v>206</v>
      </c>
      <c r="L191" s="19" t="str">
        <f t="shared" ca="1" si="14"/>
        <v>F0</v>
      </c>
      <c r="M191" s="19" t="str">
        <f t="shared" ca="1" si="15"/>
        <v>C2</v>
      </c>
      <c r="N191" s="19" t="str">
        <f t="shared" ca="1" si="16"/>
        <v>C2</v>
      </c>
    </row>
    <row r="192" spans="1:14" s="196" customFormat="1" ht="36" customHeight="1" x14ac:dyDescent="0.2">
      <c r="A192" s="205" t="s">
        <v>474</v>
      </c>
      <c r="B192" s="190" t="s">
        <v>1594</v>
      </c>
      <c r="C192" s="191" t="s">
        <v>414</v>
      </c>
      <c r="D192" s="192" t="s">
        <v>6</v>
      </c>
      <c r="E192" s="193" t="s">
        <v>179</v>
      </c>
      <c r="F192" s="194">
        <v>10</v>
      </c>
      <c r="G192" s="360">
        <v>1</v>
      </c>
      <c r="H192" s="195">
        <f t="shared" si="20"/>
        <v>10</v>
      </c>
      <c r="I192" s="26" t="str">
        <f t="shared" ca="1" si="13"/>
        <v/>
      </c>
      <c r="J192" s="16" t="str">
        <f t="shared" si="17"/>
        <v>B125Supply of Precast Sidewalk BlocksCW 3235-R9m²</v>
      </c>
      <c r="K192" s="17">
        <f>MATCH(J192,'Pay Items'!$K$1:$K$646,0)</f>
        <v>207</v>
      </c>
      <c r="L192" s="19" t="str">
        <f t="shared" ca="1" si="14"/>
        <v>F0</v>
      </c>
      <c r="M192" s="19" t="str">
        <f t="shared" ca="1" si="15"/>
        <v>C2</v>
      </c>
      <c r="N192" s="19" t="str">
        <f t="shared" ca="1" si="16"/>
        <v>C2</v>
      </c>
    </row>
    <row r="193" spans="1:14" s="196" customFormat="1" ht="36" customHeight="1" x14ac:dyDescent="0.2">
      <c r="A193" s="205" t="s">
        <v>615</v>
      </c>
      <c r="B193" s="190" t="s">
        <v>1595</v>
      </c>
      <c r="C193" s="191" t="s">
        <v>604</v>
      </c>
      <c r="D193" s="192" t="s">
        <v>6</v>
      </c>
      <c r="E193" s="193" t="s">
        <v>179</v>
      </c>
      <c r="F193" s="194">
        <v>15</v>
      </c>
      <c r="G193" s="360">
        <v>1</v>
      </c>
      <c r="H193" s="195">
        <f t="shared" si="20"/>
        <v>15</v>
      </c>
      <c r="I193" s="26" t="str">
        <f t="shared" ca="1" si="13"/>
        <v/>
      </c>
      <c r="J193" s="16" t="str">
        <f t="shared" si="17"/>
        <v>B125ARemoval of Precast Sidewalk BlocksCW 3235-R9m²</v>
      </c>
      <c r="K193" s="17">
        <f>MATCH(J193,'Pay Items'!$K$1:$K$646,0)</f>
        <v>208</v>
      </c>
      <c r="L193" s="19" t="str">
        <f t="shared" ca="1" si="14"/>
        <v>F0</v>
      </c>
      <c r="M193" s="19" t="str">
        <f t="shared" ca="1" si="15"/>
        <v>C2</v>
      </c>
      <c r="N193" s="19" t="str">
        <f t="shared" ca="1" si="16"/>
        <v>C2</v>
      </c>
    </row>
    <row r="194" spans="1:14" s="196" customFormat="1" ht="36" customHeight="1" x14ac:dyDescent="0.2">
      <c r="A194" s="205" t="s">
        <v>816</v>
      </c>
      <c r="B194" s="190" t="s">
        <v>1596</v>
      </c>
      <c r="C194" s="191" t="s">
        <v>340</v>
      </c>
      <c r="D194" s="192" t="s">
        <v>919</v>
      </c>
      <c r="E194" s="193"/>
      <c r="F194" s="198"/>
      <c r="G194" s="199"/>
      <c r="H194" s="195">
        <f t="shared" si="20"/>
        <v>0</v>
      </c>
      <c r="I194" s="26" t="str">
        <f t="shared" ca="1" si="13"/>
        <v>LOCKED</v>
      </c>
      <c r="J194" s="16" t="str">
        <f t="shared" si="17"/>
        <v>B126rConcrete Curb RemovalCW 3240-R10</v>
      </c>
      <c r="K194" s="17">
        <f>MATCH(J194,'Pay Items'!$K$1:$K$646,0)</f>
        <v>209</v>
      </c>
      <c r="L194" s="19" t="str">
        <f t="shared" ca="1" si="14"/>
        <v>F0</v>
      </c>
      <c r="M194" s="19" t="str">
        <f t="shared" ca="1" si="15"/>
        <v>C2</v>
      </c>
      <c r="N194" s="19" t="str">
        <f t="shared" ca="1" si="16"/>
        <v>C2</v>
      </c>
    </row>
    <row r="195" spans="1:14" s="196" customFormat="1" ht="36" customHeight="1" x14ac:dyDescent="0.2">
      <c r="A195" s="205" t="s">
        <v>819</v>
      </c>
      <c r="B195" s="200" t="s">
        <v>351</v>
      </c>
      <c r="C195" s="191" t="s">
        <v>402</v>
      </c>
      <c r="D195" s="192" t="s">
        <v>174</v>
      </c>
      <c r="E195" s="193" t="s">
        <v>183</v>
      </c>
      <c r="F195" s="194">
        <v>764</v>
      </c>
      <c r="G195" s="360">
        <v>1</v>
      </c>
      <c r="H195" s="195">
        <f t="shared" si="20"/>
        <v>764</v>
      </c>
      <c r="I195" s="26" t="str">
        <f t="shared" ca="1" si="13"/>
        <v/>
      </c>
      <c r="J195" s="16" t="str">
        <f t="shared" si="17"/>
        <v>B129rCurb and Gutterm</v>
      </c>
      <c r="K195" s="17">
        <f>MATCH(J195,'Pay Items'!$K$1:$K$646,0)</f>
        <v>214</v>
      </c>
      <c r="L195" s="19" t="str">
        <f t="shared" ca="1" si="14"/>
        <v>F0</v>
      </c>
      <c r="M195" s="19" t="str">
        <f t="shared" ca="1" si="15"/>
        <v>C2</v>
      </c>
      <c r="N195" s="19" t="str">
        <f t="shared" ca="1" si="16"/>
        <v>C2</v>
      </c>
    </row>
    <row r="196" spans="1:14" s="196" customFormat="1" ht="36" customHeight="1" x14ac:dyDescent="0.2">
      <c r="A196" s="206" t="s">
        <v>476</v>
      </c>
      <c r="B196" s="190" t="s">
        <v>1597</v>
      </c>
      <c r="C196" s="191" t="s">
        <v>166</v>
      </c>
      <c r="D196" s="192" t="s">
        <v>733</v>
      </c>
      <c r="E196" s="193" t="s">
        <v>179</v>
      </c>
      <c r="F196" s="194">
        <v>10</v>
      </c>
      <c r="G196" s="360">
        <v>1</v>
      </c>
      <c r="H196" s="195">
        <f t="shared" si="20"/>
        <v>10</v>
      </c>
      <c r="I196" s="26" t="str">
        <f t="shared" ca="1" si="13"/>
        <v/>
      </c>
      <c r="J196" s="16" t="str">
        <f t="shared" si="17"/>
        <v>B189Regrading Existing Interlocking Paving StonesCW 3330-R5m²</v>
      </c>
      <c r="K196" s="17">
        <f>MATCH(J196,'Pay Items'!$K$1:$K$646,0)</f>
        <v>318</v>
      </c>
      <c r="L196" s="19" t="str">
        <f t="shared" ca="1" si="14"/>
        <v>F0</v>
      </c>
      <c r="M196" s="19" t="str">
        <f t="shared" ca="1" si="15"/>
        <v>C2</v>
      </c>
      <c r="N196" s="19" t="str">
        <f t="shared" ca="1" si="16"/>
        <v>C2</v>
      </c>
    </row>
    <row r="197" spans="1:14" s="196" customFormat="1" ht="36" customHeight="1" x14ac:dyDescent="0.2">
      <c r="A197" s="206" t="s">
        <v>876</v>
      </c>
      <c r="B197" s="190" t="s">
        <v>1598</v>
      </c>
      <c r="C197" s="191" t="s">
        <v>910</v>
      </c>
      <c r="D197" s="192" t="s">
        <v>961</v>
      </c>
      <c r="E197" s="193" t="s">
        <v>182</v>
      </c>
      <c r="F197" s="194">
        <v>16</v>
      </c>
      <c r="G197" s="363">
        <v>1</v>
      </c>
      <c r="H197" s="195">
        <f t="shared" si="20"/>
        <v>16</v>
      </c>
      <c r="I197" s="26" t="str">
        <f t="shared" ca="1" si="13"/>
        <v/>
      </c>
      <c r="J197" s="16" t="str">
        <f t="shared" si="17"/>
        <v>B219Detectable Warning Surface TilesCW 3326-R3each</v>
      </c>
      <c r="K197" s="17">
        <f>MATCH(J197,'Pay Items'!$K$1:$K$646,0)</f>
        <v>341</v>
      </c>
      <c r="L197" s="19" t="str">
        <f t="shared" ca="1" si="14"/>
        <v>F0</v>
      </c>
      <c r="M197" s="19" t="str">
        <f t="shared" ca="1" si="15"/>
        <v>C2</v>
      </c>
      <c r="N197" s="19" t="str">
        <f t="shared" ca="1" si="16"/>
        <v>C2</v>
      </c>
    </row>
    <row r="198" spans="1:14" s="196" customFormat="1" ht="36" customHeight="1" x14ac:dyDescent="0.2">
      <c r="A198" s="201"/>
      <c r="B198" s="210"/>
      <c r="C198" s="203" t="s">
        <v>1576</v>
      </c>
      <c r="D198" s="198"/>
      <c r="E198" s="228"/>
      <c r="F198" s="198"/>
      <c r="G198" s="199"/>
      <c r="H198" s="195">
        <f t="shared" si="20"/>
        <v>0</v>
      </c>
      <c r="I198" s="26" t="str">
        <f t="shared" ref="I198:I261" ca="1" si="21">IF(CELL("protect",$G198)=1, "LOCKED", "")</f>
        <v>LOCKED</v>
      </c>
      <c r="J198" s="16" t="str">
        <f t="shared" si="17"/>
        <v>ROADWORKS - NEW CONSTRUCTION</v>
      </c>
      <c r="K198" s="17" t="e">
        <f>MATCH(J198,'Pay Items'!$K$1:$K$646,0)</f>
        <v>#N/A</v>
      </c>
      <c r="L198" s="19" t="str">
        <f t="shared" ref="L198:L261" ca="1" si="22">CELL("format",$F198)</f>
        <v>F0</v>
      </c>
      <c r="M198" s="19" t="str">
        <f t="shared" ref="M198:M261" ca="1" si="23">CELL("format",$G198)</f>
        <v>C2</v>
      </c>
      <c r="N198" s="19" t="str">
        <f t="shared" ref="N198:N261" ca="1" si="24">CELL("format",$H198)</f>
        <v>C2</v>
      </c>
    </row>
    <row r="199" spans="1:14" s="196" customFormat="1" ht="48" customHeight="1" x14ac:dyDescent="0.2">
      <c r="A199" s="189" t="s">
        <v>210</v>
      </c>
      <c r="B199" s="190" t="s">
        <v>1599</v>
      </c>
      <c r="C199" s="191" t="s">
        <v>469</v>
      </c>
      <c r="D199" s="192" t="s">
        <v>1425</v>
      </c>
      <c r="E199" s="193"/>
      <c r="F199" s="198"/>
      <c r="G199" s="199"/>
      <c r="H199" s="195">
        <f t="shared" si="20"/>
        <v>0</v>
      </c>
      <c r="I199" s="26" t="str">
        <f t="shared" ca="1" si="21"/>
        <v>LOCKED</v>
      </c>
      <c r="J199" s="16" t="str">
        <f t="shared" ref="J199:J262" si="25">CLEAN(CONCATENATE(TRIM($A199),TRIM($C199),IF(LEFT($D199)&lt;&gt;"E",TRIM($D199),),TRIM($E199)))</f>
        <v>C001Concrete Pavements, Median Slabs, Bull-noses, and Safety MediansCW 3310-R18</v>
      </c>
      <c r="K199" s="17">
        <f>MATCH(J199,'Pay Items'!$K$1:$K$646,0)</f>
        <v>344</v>
      </c>
      <c r="L199" s="19" t="str">
        <f t="shared" ca="1" si="22"/>
        <v>F0</v>
      </c>
      <c r="M199" s="19" t="str">
        <f t="shared" ca="1" si="23"/>
        <v>C2</v>
      </c>
      <c r="N199" s="19" t="str">
        <f t="shared" ca="1" si="24"/>
        <v>C2</v>
      </c>
    </row>
    <row r="200" spans="1:14" s="196" customFormat="1" ht="48" customHeight="1" x14ac:dyDescent="0.2">
      <c r="A200" s="189" t="s">
        <v>215</v>
      </c>
      <c r="B200" s="200" t="s">
        <v>351</v>
      </c>
      <c r="C200" s="191" t="s">
        <v>1577</v>
      </c>
      <c r="D200" s="192" t="s">
        <v>174</v>
      </c>
      <c r="E200" s="193" t="s">
        <v>179</v>
      </c>
      <c r="F200" s="208">
        <v>270</v>
      </c>
      <c r="G200" s="360">
        <v>1</v>
      </c>
      <c r="H200" s="195">
        <f t="shared" si="20"/>
        <v>270</v>
      </c>
      <c r="I200" s="26" t="str">
        <f t="shared" ca="1" si="21"/>
        <v/>
      </c>
      <c r="J200" s="16" t="str">
        <f t="shared" si="25"/>
        <v>C011Construction of 150 mm Type 2 Concrete Pavement (Reinforced)m²</v>
      </c>
      <c r="K200" s="17" t="e">
        <f>MATCH(J200,'Pay Items'!$K$1:$K$646,0)</f>
        <v>#N/A</v>
      </c>
      <c r="L200" s="19" t="str">
        <f t="shared" ca="1" si="22"/>
        <v>F0</v>
      </c>
      <c r="M200" s="19" t="str">
        <f t="shared" ca="1" si="23"/>
        <v>C2</v>
      </c>
      <c r="N200" s="19" t="str">
        <f t="shared" ca="1" si="24"/>
        <v>C2</v>
      </c>
    </row>
    <row r="201" spans="1:14" s="196" customFormat="1" ht="36" customHeight="1" x14ac:dyDescent="0.2">
      <c r="A201" s="189" t="s">
        <v>381</v>
      </c>
      <c r="B201" s="190" t="s">
        <v>1600</v>
      </c>
      <c r="C201" s="191" t="s">
        <v>124</v>
      </c>
      <c r="D201" s="192" t="s">
        <v>1425</v>
      </c>
      <c r="E201" s="193"/>
      <c r="F201" s="198"/>
      <c r="G201" s="199"/>
      <c r="H201" s="195">
        <f t="shared" si="20"/>
        <v>0</v>
      </c>
      <c r="I201" s="26" t="str">
        <f t="shared" ca="1" si="21"/>
        <v>LOCKED</v>
      </c>
      <c r="J201" s="16" t="str">
        <f t="shared" si="25"/>
        <v>C019Concrete Pavements for Early OpeningCW 3310-R18</v>
      </c>
      <c r="K201" s="17">
        <f>MATCH(J201,'Pay Items'!$K$1:$K$646,0)</f>
        <v>359</v>
      </c>
      <c r="L201" s="19" t="str">
        <f t="shared" ca="1" si="22"/>
        <v>F0</v>
      </c>
      <c r="M201" s="19" t="str">
        <f t="shared" ca="1" si="23"/>
        <v>C2</v>
      </c>
      <c r="N201" s="19" t="str">
        <f t="shared" ca="1" si="24"/>
        <v>C2</v>
      </c>
    </row>
    <row r="202" spans="1:14" s="196" customFormat="1" ht="60" customHeight="1" x14ac:dyDescent="0.2">
      <c r="A202" s="189" t="s">
        <v>1197</v>
      </c>
      <c r="B202" s="200" t="s">
        <v>351</v>
      </c>
      <c r="C202" s="191" t="s">
        <v>1284</v>
      </c>
      <c r="D202" s="192"/>
      <c r="E202" s="193" t="s">
        <v>179</v>
      </c>
      <c r="F202" s="208">
        <v>260</v>
      </c>
      <c r="G202" s="360">
        <v>1</v>
      </c>
      <c r="H202" s="195">
        <f t="shared" si="20"/>
        <v>260</v>
      </c>
      <c r="I202" s="26" t="str">
        <f t="shared" ca="1" si="21"/>
        <v/>
      </c>
      <c r="J202" s="16" t="str">
        <f t="shared" si="25"/>
        <v>C029-72Construction of 150 mm Type 4 Concrete Pavement for Early Opening 72 Hour (Reinforced)m²</v>
      </c>
      <c r="K202" s="17">
        <f>MATCH(J202,'Pay Items'!$K$1:$K$646,0)</f>
        <v>380</v>
      </c>
      <c r="L202" s="19" t="str">
        <f t="shared" ca="1" si="22"/>
        <v>F0</v>
      </c>
      <c r="M202" s="19" t="str">
        <f t="shared" ca="1" si="23"/>
        <v>C2</v>
      </c>
      <c r="N202" s="19" t="str">
        <f t="shared" ca="1" si="24"/>
        <v>C2</v>
      </c>
    </row>
    <row r="203" spans="1:14" s="196" customFormat="1" ht="48" customHeight="1" x14ac:dyDescent="0.2">
      <c r="A203" s="189" t="s">
        <v>390</v>
      </c>
      <c r="B203" s="190" t="s">
        <v>1601</v>
      </c>
      <c r="C203" s="191" t="s">
        <v>367</v>
      </c>
      <c r="D203" s="192" t="s">
        <v>1425</v>
      </c>
      <c r="E203" s="193"/>
      <c r="F203" s="198"/>
      <c r="G203" s="199"/>
      <c r="H203" s="195">
        <f t="shared" si="20"/>
        <v>0</v>
      </c>
      <c r="I203" s="26" t="str">
        <f t="shared" ca="1" si="21"/>
        <v>LOCKED</v>
      </c>
      <c r="J203" s="16" t="str">
        <f t="shared" si="25"/>
        <v>C032Concrete Curbs, Curb and Gutter, and Splash StripsCW 3310-R18</v>
      </c>
      <c r="K203" s="17">
        <f>MATCH(J203,'Pay Items'!$K$1:$K$646,0)</f>
        <v>384</v>
      </c>
      <c r="L203" s="19" t="str">
        <f t="shared" ca="1" si="22"/>
        <v>F0</v>
      </c>
      <c r="M203" s="19" t="str">
        <f t="shared" ca="1" si="23"/>
        <v>C2</v>
      </c>
      <c r="N203" s="19" t="str">
        <f t="shared" ca="1" si="24"/>
        <v>C2</v>
      </c>
    </row>
    <row r="204" spans="1:14" s="196" customFormat="1" ht="60" customHeight="1" x14ac:dyDescent="0.2">
      <c r="A204" s="189" t="s">
        <v>544</v>
      </c>
      <c r="B204" s="200" t="s">
        <v>351</v>
      </c>
      <c r="C204" s="191" t="s">
        <v>1578</v>
      </c>
      <c r="D204" s="192" t="s">
        <v>344</v>
      </c>
      <c r="E204" s="193" t="s">
        <v>183</v>
      </c>
      <c r="F204" s="208">
        <v>542</v>
      </c>
      <c r="G204" s="360">
        <v>1</v>
      </c>
      <c r="H204" s="195">
        <f t="shared" si="20"/>
        <v>542</v>
      </c>
      <c r="I204" s="26" t="str">
        <f t="shared" ca="1" si="21"/>
        <v/>
      </c>
      <c r="J204" s="16" t="str">
        <f t="shared" si="25"/>
        <v>C038Construction of Curb and Gutter (180 mm ht Slip Form, Barrier, Integral, 600 mm width, 150 mm Plain Type 2 Concrete Pavement)SD-200m</v>
      </c>
      <c r="K204" s="17" t="e">
        <f>MATCH(J204,'Pay Items'!$K$1:$K$646,0)</f>
        <v>#N/A</v>
      </c>
      <c r="L204" s="19" t="str">
        <f t="shared" ca="1" si="22"/>
        <v>F0</v>
      </c>
      <c r="M204" s="19" t="str">
        <f t="shared" ca="1" si="23"/>
        <v>C2</v>
      </c>
      <c r="N204" s="19" t="str">
        <f t="shared" ca="1" si="24"/>
        <v>C2</v>
      </c>
    </row>
    <row r="205" spans="1:14" s="196" customFormat="1" ht="72" customHeight="1" x14ac:dyDescent="0.2">
      <c r="A205" s="189" t="s">
        <v>545</v>
      </c>
      <c r="B205" s="200" t="s">
        <v>352</v>
      </c>
      <c r="C205" s="191" t="s">
        <v>1579</v>
      </c>
      <c r="D205" s="192" t="s">
        <v>449</v>
      </c>
      <c r="E205" s="193" t="s">
        <v>183</v>
      </c>
      <c r="F205" s="208">
        <v>45</v>
      </c>
      <c r="G205" s="360">
        <v>1</v>
      </c>
      <c r="H205" s="195">
        <f t="shared" si="20"/>
        <v>45</v>
      </c>
      <c r="I205" s="26" t="str">
        <f t="shared" ca="1" si="21"/>
        <v/>
      </c>
      <c r="J205" s="16" t="str">
        <f t="shared" si="25"/>
        <v>C039Construction of Curb and Gutter (180 mm ht Slip Form, Modified Barrier, Integral, 600 mm width, 150 mm Plain Type 2 Concrete Pavement)SD-200 SD-203Bm</v>
      </c>
      <c r="K205" s="17" t="e">
        <f>MATCH(J205,'Pay Items'!$K$1:$K$646,0)</f>
        <v>#N/A</v>
      </c>
      <c r="L205" s="19" t="str">
        <f t="shared" ca="1" si="22"/>
        <v>F0</v>
      </c>
      <c r="M205" s="19" t="str">
        <f t="shared" ca="1" si="23"/>
        <v>C2</v>
      </c>
      <c r="N205" s="19" t="str">
        <f t="shared" ca="1" si="24"/>
        <v>C2</v>
      </c>
    </row>
    <row r="206" spans="1:14" s="196" customFormat="1" ht="60" customHeight="1" x14ac:dyDescent="0.2">
      <c r="A206" s="189" t="s">
        <v>392</v>
      </c>
      <c r="B206" s="200" t="s">
        <v>353</v>
      </c>
      <c r="C206" s="191" t="s">
        <v>1602</v>
      </c>
      <c r="D206" s="192" t="s">
        <v>450</v>
      </c>
      <c r="E206" s="193" t="s">
        <v>183</v>
      </c>
      <c r="F206" s="208">
        <v>153</v>
      </c>
      <c r="G206" s="360">
        <v>1</v>
      </c>
      <c r="H206" s="195">
        <f t="shared" si="20"/>
        <v>153</v>
      </c>
      <c r="I206" s="26" t="str">
        <f t="shared" ca="1" si="21"/>
        <v/>
      </c>
      <c r="J206" s="16" t="str">
        <f t="shared" si="25"/>
        <v>C040Construction of Curb and Gutter (40 mm ht, Lip Curb, Integral, 600 mm width, 150 mm Plain Slip Form Type 2 Concrete Pavement)SD-200 SD-202Bm</v>
      </c>
      <c r="K206" s="17" t="e">
        <f>MATCH(J206,'Pay Items'!$K$1:$K$646,0)</f>
        <v>#N/A</v>
      </c>
      <c r="L206" s="19" t="str">
        <f t="shared" ca="1" si="22"/>
        <v>F0</v>
      </c>
      <c r="M206" s="19" t="str">
        <f t="shared" ca="1" si="23"/>
        <v>C2</v>
      </c>
      <c r="N206" s="19" t="str">
        <f t="shared" ca="1" si="24"/>
        <v>C2</v>
      </c>
    </row>
    <row r="207" spans="1:14" s="196" customFormat="1" ht="60" customHeight="1" x14ac:dyDescent="0.2">
      <c r="A207" s="189" t="s">
        <v>393</v>
      </c>
      <c r="B207" s="200" t="s">
        <v>354</v>
      </c>
      <c r="C207" s="191" t="s">
        <v>1581</v>
      </c>
      <c r="D207" s="192" t="s">
        <v>1213</v>
      </c>
      <c r="E207" s="193" t="s">
        <v>183</v>
      </c>
      <c r="F207" s="208">
        <v>45</v>
      </c>
      <c r="G207" s="360">
        <v>1</v>
      </c>
      <c r="H207" s="195">
        <f t="shared" si="20"/>
        <v>45</v>
      </c>
      <c r="I207" s="26" t="str">
        <f t="shared" ca="1" si="21"/>
        <v/>
      </c>
      <c r="J207" s="16" t="str">
        <f t="shared" si="25"/>
        <v>C041Construction of Curb and Gutter (8-12 mm ht, Curb Ramp, Integral, 600 mm width, 150 mm Plain Type 2 Concrete Pavement)SD-200 SD-229Em</v>
      </c>
      <c r="K207" s="17" t="e">
        <f>MATCH(J207,'Pay Items'!$K$1:$K$646,0)</f>
        <v>#N/A</v>
      </c>
      <c r="L207" s="19" t="str">
        <f t="shared" ca="1" si="22"/>
        <v>F0</v>
      </c>
      <c r="M207" s="19" t="str">
        <f t="shared" ca="1" si="23"/>
        <v>C2</v>
      </c>
      <c r="N207" s="19" t="str">
        <f t="shared" ca="1" si="24"/>
        <v>C2</v>
      </c>
    </row>
    <row r="208" spans="1:14" s="196" customFormat="1" ht="36" customHeight="1" x14ac:dyDescent="0.2">
      <c r="A208" s="189" t="s">
        <v>37</v>
      </c>
      <c r="B208" s="190" t="s">
        <v>1603</v>
      </c>
      <c r="C208" s="191" t="s">
        <v>405</v>
      </c>
      <c r="D208" s="192" t="s">
        <v>1183</v>
      </c>
      <c r="E208" s="209"/>
      <c r="F208" s="198"/>
      <c r="G208" s="199"/>
      <c r="H208" s="195">
        <f t="shared" si="20"/>
        <v>0</v>
      </c>
      <c r="I208" s="26" t="str">
        <f t="shared" ca="1" si="21"/>
        <v>LOCKED</v>
      </c>
      <c r="J208" s="16" t="str">
        <f t="shared" si="25"/>
        <v>C055Construction of Asphaltic Concrete PavementsCW 3410-R12</v>
      </c>
      <c r="K208" s="17">
        <f>MATCH(J208,'Pay Items'!$K$1:$K$646,0)</f>
        <v>425</v>
      </c>
      <c r="L208" s="19" t="str">
        <f t="shared" ca="1" si="22"/>
        <v>F0</v>
      </c>
      <c r="M208" s="19" t="str">
        <f t="shared" ca="1" si="23"/>
        <v>C2</v>
      </c>
      <c r="N208" s="19" t="str">
        <f t="shared" ca="1" si="24"/>
        <v>C2</v>
      </c>
    </row>
    <row r="209" spans="1:14" s="243" customFormat="1" ht="36" customHeight="1" x14ac:dyDescent="0.2">
      <c r="A209" s="189" t="s">
        <v>406</v>
      </c>
      <c r="B209" s="200" t="s">
        <v>351</v>
      </c>
      <c r="C209" s="191" t="s">
        <v>364</v>
      </c>
      <c r="D209" s="192"/>
      <c r="E209" s="193"/>
      <c r="F209" s="198"/>
      <c r="G209" s="199"/>
      <c r="H209" s="195">
        <f t="shared" si="20"/>
        <v>0</v>
      </c>
      <c r="I209" s="26" t="str">
        <f t="shared" ca="1" si="21"/>
        <v>LOCKED</v>
      </c>
      <c r="J209" s="16" t="str">
        <f t="shared" si="25"/>
        <v>C056Main Line Paving</v>
      </c>
      <c r="K209" s="17">
        <f>MATCH(J209,'Pay Items'!$K$1:$K$646,0)</f>
        <v>426</v>
      </c>
      <c r="L209" s="19" t="str">
        <f t="shared" ca="1" si="22"/>
        <v>F0</v>
      </c>
      <c r="M209" s="19" t="str">
        <f t="shared" ca="1" si="23"/>
        <v>C2</v>
      </c>
      <c r="N209" s="19" t="str">
        <f t="shared" ca="1" si="24"/>
        <v>C2</v>
      </c>
    </row>
    <row r="210" spans="1:14" s="243" customFormat="1" ht="36" customHeight="1" x14ac:dyDescent="0.2">
      <c r="A210" s="189" t="s">
        <v>408</v>
      </c>
      <c r="B210" s="207" t="s">
        <v>701</v>
      </c>
      <c r="C210" s="191" t="s">
        <v>719</v>
      </c>
      <c r="D210" s="192"/>
      <c r="E210" s="193" t="s">
        <v>181</v>
      </c>
      <c r="F210" s="194">
        <v>395</v>
      </c>
      <c r="G210" s="360">
        <v>1</v>
      </c>
      <c r="H210" s="195">
        <f t="shared" si="20"/>
        <v>395</v>
      </c>
      <c r="I210" s="26" t="str">
        <f t="shared" ca="1" si="21"/>
        <v/>
      </c>
      <c r="J210" s="16" t="str">
        <f t="shared" si="25"/>
        <v>C058Type IAtonne</v>
      </c>
      <c r="K210" s="17">
        <f>MATCH(J210,'Pay Items'!$K$1:$K$646,0)</f>
        <v>427</v>
      </c>
      <c r="L210" s="19" t="str">
        <f t="shared" ca="1" si="22"/>
        <v>F0</v>
      </c>
      <c r="M210" s="19" t="str">
        <f t="shared" ca="1" si="23"/>
        <v>C2</v>
      </c>
      <c r="N210" s="19" t="str">
        <f t="shared" ca="1" si="24"/>
        <v>C2</v>
      </c>
    </row>
    <row r="211" spans="1:14" s="196" customFormat="1" ht="36" customHeight="1" x14ac:dyDescent="0.2">
      <c r="A211" s="189" t="s">
        <v>409</v>
      </c>
      <c r="B211" s="200" t="s">
        <v>352</v>
      </c>
      <c r="C211" s="191" t="s">
        <v>365</v>
      </c>
      <c r="D211" s="192"/>
      <c r="E211" s="193"/>
      <c r="F211" s="198"/>
      <c r="G211" s="199"/>
      <c r="H211" s="195">
        <f t="shared" si="20"/>
        <v>0</v>
      </c>
      <c r="I211" s="26" t="str">
        <f t="shared" ca="1" si="21"/>
        <v>LOCKED</v>
      </c>
      <c r="J211" s="16" t="str">
        <f t="shared" si="25"/>
        <v>C059Tie-ins and Approaches</v>
      </c>
      <c r="K211" s="17">
        <f>MATCH(J211,'Pay Items'!$K$1:$K$646,0)</f>
        <v>429</v>
      </c>
      <c r="L211" s="19" t="str">
        <f t="shared" ca="1" si="22"/>
        <v>F0</v>
      </c>
      <c r="M211" s="19" t="str">
        <f t="shared" ca="1" si="23"/>
        <v>C2</v>
      </c>
      <c r="N211" s="19" t="str">
        <f t="shared" ca="1" si="24"/>
        <v>C2</v>
      </c>
    </row>
    <row r="212" spans="1:14" s="196" customFormat="1" ht="36" customHeight="1" x14ac:dyDescent="0.2">
      <c r="A212" s="189" t="s">
        <v>410</v>
      </c>
      <c r="B212" s="207" t="s">
        <v>701</v>
      </c>
      <c r="C212" s="191" t="s">
        <v>719</v>
      </c>
      <c r="D212" s="192"/>
      <c r="E212" s="193" t="s">
        <v>181</v>
      </c>
      <c r="F212" s="194">
        <v>70</v>
      </c>
      <c r="G212" s="360">
        <v>1</v>
      </c>
      <c r="H212" s="195">
        <f t="shared" si="20"/>
        <v>70</v>
      </c>
      <c r="I212" s="26" t="str">
        <f t="shared" ca="1" si="21"/>
        <v/>
      </c>
      <c r="J212" s="16" t="str">
        <f t="shared" si="25"/>
        <v>C060Type IAtonne</v>
      </c>
      <c r="K212" s="17">
        <f>MATCH(J212,'Pay Items'!$K$1:$K$646,0)</f>
        <v>430</v>
      </c>
      <c r="L212" s="19" t="str">
        <f t="shared" ca="1" si="22"/>
        <v>F0</v>
      </c>
      <c r="M212" s="19" t="str">
        <f t="shared" ca="1" si="23"/>
        <v>C2</v>
      </c>
      <c r="N212" s="19" t="str">
        <f t="shared" ca="1" si="24"/>
        <v>C2</v>
      </c>
    </row>
    <row r="213" spans="1:14" s="196" customFormat="1" ht="48" customHeight="1" x14ac:dyDescent="0.2">
      <c r="A213" s="229" t="s">
        <v>547</v>
      </c>
      <c r="B213" s="190" t="s">
        <v>1604</v>
      </c>
      <c r="C213" s="191" t="s">
        <v>196</v>
      </c>
      <c r="D213" s="192" t="s">
        <v>1076</v>
      </c>
      <c r="E213" s="193" t="s">
        <v>181</v>
      </c>
      <c r="F213" s="194">
        <v>592</v>
      </c>
      <c r="G213" s="360">
        <v>1</v>
      </c>
      <c r="H213" s="195">
        <f t="shared" si="20"/>
        <v>592</v>
      </c>
      <c r="I213" s="26" t="str">
        <f t="shared" ca="1" si="21"/>
        <v/>
      </c>
      <c r="J213" s="16" t="str">
        <f t="shared" si="25"/>
        <v>C063Construction of Asphaltic Concrete Base Course (Type III)CW 3410-R12tonne</v>
      </c>
      <c r="K213" s="17">
        <f>MATCH(J213,'Pay Items'!$K$1:$K$646,0)</f>
        <v>433</v>
      </c>
      <c r="L213" s="19" t="str">
        <f t="shared" ca="1" si="22"/>
        <v>F0</v>
      </c>
      <c r="M213" s="19" t="str">
        <f t="shared" ca="1" si="23"/>
        <v>C2</v>
      </c>
      <c r="N213" s="19" t="str">
        <f t="shared" ca="1" si="24"/>
        <v>C2</v>
      </c>
    </row>
    <row r="214" spans="1:14" s="196" customFormat="1" ht="36" customHeight="1" x14ac:dyDescent="0.2">
      <c r="A214" s="201"/>
      <c r="B214" s="210"/>
      <c r="C214" s="203" t="s">
        <v>200</v>
      </c>
      <c r="D214" s="198"/>
      <c r="E214" s="211"/>
      <c r="F214" s="198"/>
      <c r="G214" s="199"/>
      <c r="H214" s="195">
        <f t="shared" si="20"/>
        <v>0</v>
      </c>
      <c r="I214" s="26" t="str">
        <f t="shared" ca="1" si="21"/>
        <v>LOCKED</v>
      </c>
      <c r="J214" s="16" t="str">
        <f t="shared" si="25"/>
        <v>JOINT AND CRACK SEALING</v>
      </c>
      <c r="K214" s="17">
        <f>MATCH(J214,'Pay Items'!$K$1:$K$646,0)</f>
        <v>436</v>
      </c>
      <c r="L214" s="19" t="str">
        <f t="shared" ca="1" si="22"/>
        <v>F0</v>
      </c>
      <c r="M214" s="19" t="str">
        <f t="shared" ca="1" si="23"/>
        <v>C2</v>
      </c>
      <c r="N214" s="19" t="str">
        <f t="shared" ca="1" si="24"/>
        <v>C2</v>
      </c>
    </row>
    <row r="215" spans="1:14" s="196" customFormat="1" ht="36" customHeight="1" x14ac:dyDescent="0.2">
      <c r="A215" s="189" t="s">
        <v>548</v>
      </c>
      <c r="B215" s="190" t="s">
        <v>1605</v>
      </c>
      <c r="C215" s="191" t="s">
        <v>99</v>
      </c>
      <c r="D215" s="192" t="s">
        <v>737</v>
      </c>
      <c r="E215" s="193" t="s">
        <v>183</v>
      </c>
      <c r="F215" s="208">
        <v>550</v>
      </c>
      <c r="G215" s="360">
        <v>1</v>
      </c>
      <c r="H215" s="195">
        <f t="shared" si="20"/>
        <v>550</v>
      </c>
      <c r="I215" s="26" t="str">
        <f t="shared" ca="1" si="21"/>
        <v/>
      </c>
      <c r="J215" s="16" t="str">
        <f t="shared" si="25"/>
        <v>D006Reflective Crack MaintenanceCW 3250-R7m</v>
      </c>
      <c r="K215" s="17">
        <f>MATCH(J215,'Pay Items'!$K$1:$K$646,0)</f>
        <v>442</v>
      </c>
      <c r="L215" s="19" t="str">
        <f t="shared" ca="1" si="22"/>
        <v>F0</v>
      </c>
      <c r="M215" s="19" t="str">
        <f t="shared" ca="1" si="23"/>
        <v>C2</v>
      </c>
      <c r="N215" s="19" t="str">
        <f t="shared" ca="1" si="24"/>
        <v>C2</v>
      </c>
    </row>
    <row r="216" spans="1:14" s="196" customFormat="1" ht="48" customHeight="1" x14ac:dyDescent="0.2">
      <c r="A216" s="201"/>
      <c r="B216" s="210"/>
      <c r="C216" s="203" t="s">
        <v>201</v>
      </c>
      <c r="D216" s="198"/>
      <c r="E216" s="211"/>
      <c r="F216" s="198"/>
      <c r="G216" s="199"/>
      <c r="H216" s="195">
        <f t="shared" si="20"/>
        <v>0</v>
      </c>
      <c r="I216" s="26" t="str">
        <f t="shared" ca="1" si="21"/>
        <v>LOCKED</v>
      </c>
      <c r="J216" s="16" t="str">
        <f t="shared" si="25"/>
        <v>ASSOCIATED DRAINAGE AND UNDERGROUND WORKS</v>
      </c>
      <c r="K216" s="17">
        <f>MATCH(J216,'Pay Items'!$K$1:$K$646,0)</f>
        <v>444</v>
      </c>
      <c r="L216" s="19" t="str">
        <f t="shared" ca="1" si="22"/>
        <v>F0</v>
      </c>
      <c r="M216" s="19" t="str">
        <f t="shared" ca="1" si="23"/>
        <v>C2</v>
      </c>
      <c r="N216" s="19" t="str">
        <f t="shared" ca="1" si="24"/>
        <v>C2</v>
      </c>
    </row>
    <row r="217" spans="1:14" s="196" customFormat="1" ht="36" customHeight="1" x14ac:dyDescent="0.2">
      <c r="A217" s="189" t="s">
        <v>225</v>
      </c>
      <c r="B217" s="190" t="s">
        <v>1606</v>
      </c>
      <c r="C217" s="191" t="s">
        <v>416</v>
      </c>
      <c r="D217" s="192" t="s">
        <v>11</v>
      </c>
      <c r="E217" s="193"/>
      <c r="F217" s="198"/>
      <c r="G217" s="199"/>
      <c r="H217" s="195">
        <f t="shared" si="20"/>
        <v>0</v>
      </c>
      <c r="I217" s="26" t="str">
        <f t="shared" ca="1" si="21"/>
        <v>LOCKED</v>
      </c>
      <c r="J217" s="16" t="str">
        <f t="shared" si="25"/>
        <v>E003Catch BasinCW 2130-R12</v>
      </c>
      <c r="K217" s="17">
        <f>MATCH(J217,'Pay Items'!$K$1:$K$646,0)</f>
        <v>445</v>
      </c>
      <c r="L217" s="19" t="str">
        <f t="shared" ca="1" si="22"/>
        <v>F0</v>
      </c>
      <c r="M217" s="19" t="str">
        <f t="shared" ca="1" si="23"/>
        <v>C2</v>
      </c>
      <c r="N217" s="19" t="str">
        <f t="shared" ca="1" si="24"/>
        <v>C2</v>
      </c>
    </row>
    <row r="218" spans="1:14" s="196" customFormat="1" ht="36" customHeight="1" x14ac:dyDescent="0.2">
      <c r="A218" s="189" t="s">
        <v>1011</v>
      </c>
      <c r="B218" s="200" t="s">
        <v>351</v>
      </c>
      <c r="C218" s="191" t="s">
        <v>985</v>
      </c>
      <c r="D218" s="192"/>
      <c r="E218" s="193" t="s">
        <v>182</v>
      </c>
      <c r="F218" s="208">
        <v>2</v>
      </c>
      <c r="G218" s="360">
        <v>1</v>
      </c>
      <c r="H218" s="195">
        <f t="shared" si="20"/>
        <v>2</v>
      </c>
      <c r="I218" s="26" t="str">
        <f t="shared" ca="1" si="21"/>
        <v/>
      </c>
      <c r="J218" s="16" t="str">
        <f t="shared" si="25"/>
        <v>E004ASD-024, 1200 mm deepeach</v>
      </c>
      <c r="K218" s="17" t="e">
        <f>MATCH(J218,'Pay Items'!$K$1:$K$646,0)</f>
        <v>#N/A</v>
      </c>
      <c r="L218" s="19" t="str">
        <f t="shared" ca="1" si="22"/>
        <v>F0</v>
      </c>
      <c r="M218" s="19" t="str">
        <f t="shared" ca="1" si="23"/>
        <v>C2</v>
      </c>
      <c r="N218" s="19" t="str">
        <f t="shared" ca="1" si="24"/>
        <v>C2</v>
      </c>
    </row>
    <row r="219" spans="1:14" s="196" customFormat="1" ht="36" customHeight="1" x14ac:dyDescent="0.2">
      <c r="A219" s="189" t="s">
        <v>230</v>
      </c>
      <c r="B219" s="190" t="s">
        <v>1607</v>
      </c>
      <c r="C219" s="191" t="s">
        <v>421</v>
      </c>
      <c r="D219" s="192" t="s">
        <v>11</v>
      </c>
      <c r="E219" s="193"/>
      <c r="F219" s="198"/>
      <c r="G219" s="199"/>
      <c r="H219" s="195">
        <f t="shared" si="20"/>
        <v>0</v>
      </c>
      <c r="I219" s="26" t="str">
        <f t="shared" ca="1" si="21"/>
        <v>LOCKED</v>
      </c>
      <c r="J219" s="16" t="str">
        <f t="shared" si="25"/>
        <v>E008Sewer ServiceCW 2130-R12</v>
      </c>
      <c r="K219" s="17">
        <f>MATCH(J219,'Pay Items'!$K$1:$K$646,0)</f>
        <v>457</v>
      </c>
      <c r="L219" s="19" t="str">
        <f t="shared" ca="1" si="22"/>
        <v>F0</v>
      </c>
      <c r="M219" s="19" t="str">
        <f t="shared" ca="1" si="23"/>
        <v>C2</v>
      </c>
      <c r="N219" s="19" t="str">
        <f t="shared" ca="1" si="24"/>
        <v>C2</v>
      </c>
    </row>
    <row r="220" spans="1:14" s="196" customFormat="1" ht="36" customHeight="1" x14ac:dyDescent="0.2">
      <c r="A220" s="189" t="s">
        <v>54</v>
      </c>
      <c r="B220" s="200" t="s">
        <v>351</v>
      </c>
      <c r="C220" s="191" t="s">
        <v>1565</v>
      </c>
      <c r="D220" s="192"/>
      <c r="E220" s="193"/>
      <c r="F220" s="198"/>
      <c r="G220" s="199"/>
      <c r="H220" s="195">
        <f t="shared" si="20"/>
        <v>0</v>
      </c>
      <c r="I220" s="26" t="str">
        <f t="shared" ca="1" si="21"/>
        <v>LOCKED</v>
      </c>
      <c r="J220" s="16" t="str">
        <f t="shared" si="25"/>
        <v>E009250 mm, PVC</v>
      </c>
      <c r="K220" s="17" t="e">
        <f>MATCH(J220,'Pay Items'!$K$1:$K$646,0)</f>
        <v>#N/A</v>
      </c>
      <c r="L220" s="19" t="str">
        <f t="shared" ca="1" si="22"/>
        <v>F0</v>
      </c>
      <c r="M220" s="19" t="str">
        <f t="shared" ca="1" si="23"/>
        <v>C2</v>
      </c>
      <c r="N220" s="19" t="str">
        <f t="shared" ca="1" si="24"/>
        <v>C2</v>
      </c>
    </row>
    <row r="221" spans="1:14" s="196" customFormat="1" ht="48" customHeight="1" x14ac:dyDescent="0.2">
      <c r="A221" s="189" t="s">
        <v>55</v>
      </c>
      <c r="B221" s="207" t="s">
        <v>701</v>
      </c>
      <c r="C221" s="191" t="s">
        <v>1582</v>
      </c>
      <c r="D221" s="192"/>
      <c r="E221" s="193" t="s">
        <v>183</v>
      </c>
      <c r="F221" s="208">
        <v>5</v>
      </c>
      <c r="G221" s="360">
        <v>1</v>
      </c>
      <c r="H221" s="195">
        <f t="shared" si="20"/>
        <v>5</v>
      </c>
      <c r="I221" s="26" t="str">
        <f t="shared" ca="1" si="21"/>
        <v/>
      </c>
      <c r="J221" s="16" t="str">
        <f t="shared" si="25"/>
        <v>E010In a Trench, Class 3 Type Sand Bedding, Class 3 Backfillm</v>
      </c>
      <c r="K221" s="17" t="e">
        <f>MATCH(J221,'Pay Items'!$K$1:$K$646,0)</f>
        <v>#N/A</v>
      </c>
      <c r="L221" s="19" t="str">
        <f t="shared" ca="1" si="22"/>
        <v>F0</v>
      </c>
      <c r="M221" s="19" t="str">
        <f t="shared" ca="1" si="23"/>
        <v>C2</v>
      </c>
      <c r="N221" s="19" t="str">
        <f t="shared" ca="1" si="24"/>
        <v>C2</v>
      </c>
    </row>
    <row r="222" spans="1:14" s="196" customFormat="1" ht="36" customHeight="1" x14ac:dyDescent="0.2">
      <c r="A222" s="189" t="s">
        <v>68</v>
      </c>
      <c r="B222" s="190" t="s">
        <v>1608</v>
      </c>
      <c r="C222" s="212" t="s">
        <v>1061</v>
      </c>
      <c r="D222" s="213" t="s">
        <v>1062</v>
      </c>
      <c r="E222" s="193"/>
      <c r="F222" s="198"/>
      <c r="G222" s="199"/>
      <c r="H222" s="195">
        <f t="shared" si="20"/>
        <v>0</v>
      </c>
      <c r="I222" s="26" t="str">
        <f t="shared" ca="1" si="21"/>
        <v>LOCKED</v>
      </c>
      <c r="J222" s="16" t="str">
        <f t="shared" si="25"/>
        <v>E023Frames &amp; CoversCW 3210-R8</v>
      </c>
      <c r="K222" s="17">
        <f>MATCH(J222,'Pay Items'!$K$1:$K$646,0)</f>
        <v>511</v>
      </c>
      <c r="L222" s="19" t="str">
        <f t="shared" ca="1" si="22"/>
        <v>F0</v>
      </c>
      <c r="M222" s="19" t="str">
        <f t="shared" ca="1" si="23"/>
        <v>C2</v>
      </c>
      <c r="N222" s="19" t="str">
        <f t="shared" ca="1" si="24"/>
        <v>C2</v>
      </c>
    </row>
    <row r="223" spans="1:14" s="196" customFormat="1" ht="48" customHeight="1" x14ac:dyDescent="0.2">
      <c r="A223" s="189" t="s">
        <v>69</v>
      </c>
      <c r="B223" s="200" t="s">
        <v>351</v>
      </c>
      <c r="C223" s="214" t="s">
        <v>1215</v>
      </c>
      <c r="D223" s="192"/>
      <c r="E223" s="193" t="s">
        <v>182</v>
      </c>
      <c r="F223" s="208">
        <v>1</v>
      </c>
      <c r="G223" s="360">
        <v>1</v>
      </c>
      <c r="H223" s="195">
        <f t="shared" si="20"/>
        <v>1</v>
      </c>
      <c r="I223" s="26" t="str">
        <f t="shared" ca="1" si="21"/>
        <v/>
      </c>
      <c r="J223" s="16" t="str">
        <f t="shared" si="25"/>
        <v>E024AP-006 - Standard Frame for Manhole and Catch Basineach</v>
      </c>
      <c r="K223" s="17">
        <f>MATCH(J223,'Pay Items'!$K$1:$K$646,0)</f>
        <v>512</v>
      </c>
      <c r="L223" s="19" t="str">
        <f t="shared" ca="1" si="22"/>
        <v>F0</v>
      </c>
      <c r="M223" s="19" t="str">
        <f t="shared" ca="1" si="23"/>
        <v>C2</v>
      </c>
      <c r="N223" s="19" t="str">
        <f t="shared" ca="1" si="24"/>
        <v>C2</v>
      </c>
    </row>
    <row r="224" spans="1:14" s="196" customFormat="1" ht="48" customHeight="1" x14ac:dyDescent="0.2">
      <c r="A224" s="189" t="s">
        <v>70</v>
      </c>
      <c r="B224" s="200" t="s">
        <v>352</v>
      </c>
      <c r="C224" s="214" t="s">
        <v>1216</v>
      </c>
      <c r="D224" s="192"/>
      <c r="E224" s="193" t="s">
        <v>182</v>
      </c>
      <c r="F224" s="208">
        <v>1</v>
      </c>
      <c r="G224" s="360">
        <v>1</v>
      </c>
      <c r="H224" s="195">
        <f t="shared" si="20"/>
        <v>1</v>
      </c>
      <c r="I224" s="26" t="str">
        <f t="shared" ca="1" si="21"/>
        <v/>
      </c>
      <c r="J224" s="16" t="str">
        <f t="shared" si="25"/>
        <v>E025AP-007 - Standard Solid Cover for Standard Frameeach</v>
      </c>
      <c r="K224" s="17">
        <f>MATCH(J224,'Pay Items'!$K$1:$K$646,0)</f>
        <v>513</v>
      </c>
      <c r="L224" s="19" t="str">
        <f t="shared" ca="1" si="22"/>
        <v>F0</v>
      </c>
      <c r="M224" s="19" t="str">
        <f t="shared" ca="1" si="23"/>
        <v>C2</v>
      </c>
      <c r="N224" s="19" t="str">
        <f t="shared" ca="1" si="24"/>
        <v>C2</v>
      </c>
    </row>
    <row r="225" spans="1:14" s="196" customFormat="1" ht="48" customHeight="1" x14ac:dyDescent="0.2">
      <c r="A225" s="189" t="s">
        <v>85</v>
      </c>
      <c r="B225" s="190" t="s">
        <v>1609</v>
      </c>
      <c r="C225" s="216" t="s">
        <v>728</v>
      </c>
      <c r="D225" s="192" t="s">
        <v>11</v>
      </c>
      <c r="E225" s="193"/>
      <c r="F225" s="198"/>
      <c r="G225" s="199"/>
      <c r="H225" s="195">
        <f t="shared" si="20"/>
        <v>0</v>
      </c>
      <c r="I225" s="26" t="str">
        <f t="shared" ca="1" si="21"/>
        <v>LOCKED</v>
      </c>
      <c r="J225" s="16" t="str">
        <f t="shared" si="25"/>
        <v>E042Connecting New Sewer Service to Existing Sewer ServiceCW 2130-R12</v>
      </c>
      <c r="K225" s="17">
        <f>MATCH(J225,'Pay Items'!$K$1:$K$646,0)</f>
        <v>548</v>
      </c>
      <c r="L225" s="19" t="str">
        <f t="shared" ca="1" si="22"/>
        <v>F0</v>
      </c>
      <c r="M225" s="19" t="str">
        <f t="shared" ca="1" si="23"/>
        <v>C2</v>
      </c>
      <c r="N225" s="19" t="str">
        <f t="shared" ca="1" si="24"/>
        <v>C2</v>
      </c>
    </row>
    <row r="226" spans="1:14" s="196" customFormat="1" ht="36" customHeight="1" x14ac:dyDescent="0.2">
      <c r="A226" s="189" t="s">
        <v>86</v>
      </c>
      <c r="B226" s="200" t="s">
        <v>351</v>
      </c>
      <c r="C226" s="216" t="s">
        <v>1008</v>
      </c>
      <c r="D226" s="192"/>
      <c r="E226" s="193" t="s">
        <v>182</v>
      </c>
      <c r="F226" s="208">
        <v>2</v>
      </c>
      <c r="G226" s="360">
        <v>1</v>
      </c>
      <c r="H226" s="195">
        <f t="shared" si="20"/>
        <v>2</v>
      </c>
      <c r="I226" s="26" t="str">
        <f t="shared" ca="1" si="21"/>
        <v/>
      </c>
      <c r="J226" s="16" t="str">
        <f t="shared" si="25"/>
        <v>E043250 mmeach</v>
      </c>
      <c r="K226" s="17" t="e">
        <f>MATCH(J226,'Pay Items'!$K$1:$K$646,0)</f>
        <v>#N/A</v>
      </c>
      <c r="L226" s="19" t="str">
        <f t="shared" ca="1" si="22"/>
        <v>F0</v>
      </c>
      <c r="M226" s="19" t="str">
        <f t="shared" ca="1" si="23"/>
        <v>C2</v>
      </c>
      <c r="N226" s="19" t="str">
        <f t="shared" ca="1" si="24"/>
        <v>C2</v>
      </c>
    </row>
    <row r="227" spans="1:14" s="196" customFormat="1" ht="36" customHeight="1" x14ac:dyDescent="0.2">
      <c r="A227" s="189" t="s">
        <v>431</v>
      </c>
      <c r="B227" s="190" t="s">
        <v>1610</v>
      </c>
      <c r="C227" s="191" t="s">
        <v>694</v>
      </c>
      <c r="D227" s="192" t="s">
        <v>11</v>
      </c>
      <c r="E227" s="193" t="s">
        <v>182</v>
      </c>
      <c r="F227" s="208">
        <v>2</v>
      </c>
      <c r="G227" s="360">
        <v>1</v>
      </c>
      <c r="H227" s="195">
        <f t="shared" si="20"/>
        <v>2</v>
      </c>
      <c r="I227" s="26" t="str">
        <f t="shared" ca="1" si="21"/>
        <v/>
      </c>
      <c r="J227" s="16" t="str">
        <f t="shared" si="25"/>
        <v>E046Removal of Existing Catch BasinsCW 2130-R12each</v>
      </c>
      <c r="K227" s="17">
        <f>MATCH(J227,'Pay Items'!$K$1:$K$646,0)</f>
        <v>552</v>
      </c>
      <c r="L227" s="19" t="str">
        <f t="shared" ca="1" si="22"/>
        <v>F0</v>
      </c>
      <c r="M227" s="19" t="str">
        <f t="shared" ca="1" si="23"/>
        <v>C2</v>
      </c>
      <c r="N227" s="19" t="str">
        <f t="shared" ca="1" si="24"/>
        <v>C2</v>
      </c>
    </row>
    <row r="228" spans="1:14" s="196" customFormat="1" ht="36" customHeight="1" x14ac:dyDescent="0.2">
      <c r="A228" s="189" t="s">
        <v>438</v>
      </c>
      <c r="B228" s="190" t="s">
        <v>1611</v>
      </c>
      <c r="C228" s="191" t="s">
        <v>315</v>
      </c>
      <c r="D228" s="192" t="s">
        <v>12</v>
      </c>
      <c r="E228" s="193" t="s">
        <v>183</v>
      </c>
      <c r="F228" s="208">
        <v>24</v>
      </c>
      <c r="G228" s="360">
        <v>1</v>
      </c>
      <c r="H228" s="195">
        <f t="shared" ref="H228:H229" si="26">ROUND(G228*F228,2)</f>
        <v>24</v>
      </c>
      <c r="I228" s="26" t="str">
        <f t="shared" ca="1" si="21"/>
        <v/>
      </c>
      <c r="J228" s="16" t="str">
        <f t="shared" si="25"/>
        <v>E051Installation of SubdrainsCW 3120-R4m</v>
      </c>
      <c r="K228" s="17">
        <f>MATCH(J228,'Pay Items'!$K$1:$K$646,0)</f>
        <v>558</v>
      </c>
      <c r="L228" s="19" t="str">
        <f t="shared" ca="1" si="22"/>
        <v>F0</v>
      </c>
      <c r="M228" s="19" t="str">
        <f t="shared" ca="1" si="23"/>
        <v>C2</v>
      </c>
      <c r="N228" s="19" t="str">
        <f t="shared" ca="1" si="24"/>
        <v>C2</v>
      </c>
    </row>
    <row r="229" spans="1:14" s="196" customFormat="1" ht="36" customHeight="1" x14ac:dyDescent="0.2">
      <c r="A229" s="215" t="s">
        <v>998</v>
      </c>
      <c r="B229" s="236" t="s">
        <v>1612</v>
      </c>
      <c r="C229" s="237" t="s">
        <v>1000</v>
      </c>
      <c r="D229" s="238" t="s">
        <v>581</v>
      </c>
      <c r="E229" s="193"/>
      <c r="F229" s="198"/>
      <c r="G229" s="199"/>
      <c r="H229" s="195">
        <f t="shared" si="26"/>
        <v>0</v>
      </c>
      <c r="I229" s="26" t="str">
        <f t="shared" ca="1" si="21"/>
        <v>LOCKED</v>
      </c>
      <c r="J229" s="16" t="str">
        <f t="shared" si="25"/>
        <v>E072Watermain and Water Service Insulation</v>
      </c>
      <c r="K229" s="17">
        <f>MATCH(J229,'Pay Items'!$K$1:$K$646,0)</f>
        <v>586</v>
      </c>
      <c r="L229" s="19" t="str">
        <f t="shared" ca="1" si="22"/>
        <v>F0</v>
      </c>
      <c r="M229" s="19" t="str">
        <f t="shared" ca="1" si="23"/>
        <v>C2</v>
      </c>
      <c r="N229" s="19" t="str">
        <f t="shared" ca="1" si="24"/>
        <v>C2</v>
      </c>
    </row>
    <row r="230" spans="1:14" s="196" customFormat="1" ht="36" customHeight="1" x14ac:dyDescent="0.2">
      <c r="A230" s="215" t="s">
        <v>1001</v>
      </c>
      <c r="B230" s="239" t="s">
        <v>351</v>
      </c>
      <c r="C230" s="240" t="s">
        <v>1586</v>
      </c>
      <c r="D230" s="238"/>
      <c r="E230" s="193" t="s">
        <v>179</v>
      </c>
      <c r="F230" s="208">
        <v>444</v>
      </c>
      <c r="G230" s="360">
        <v>1</v>
      </c>
      <c r="H230" s="195">
        <f>ROUND(G230*F230,2)</f>
        <v>444</v>
      </c>
      <c r="I230" s="26" t="str">
        <f t="shared" ca="1" si="21"/>
        <v/>
      </c>
      <c r="J230" s="16" t="str">
        <f t="shared" si="25"/>
        <v>E073Pipe Under Roadway Excavation (SD-018)m²</v>
      </c>
      <c r="K230" s="17" t="e">
        <f>MATCH(J230,'Pay Items'!$K$1:$K$646,0)</f>
        <v>#N/A</v>
      </c>
      <c r="L230" s="19" t="str">
        <f t="shared" ca="1" si="22"/>
        <v>F0</v>
      </c>
      <c r="M230" s="19" t="str">
        <f t="shared" ca="1" si="23"/>
        <v>C2</v>
      </c>
      <c r="N230" s="19" t="str">
        <f t="shared" ca="1" si="24"/>
        <v>C2</v>
      </c>
    </row>
    <row r="231" spans="1:14" s="196" customFormat="1" ht="36" customHeight="1" x14ac:dyDescent="0.2">
      <c r="A231" s="201"/>
      <c r="B231" s="219"/>
      <c r="C231" s="203" t="s">
        <v>202</v>
      </c>
      <c r="D231" s="198"/>
      <c r="E231" s="211"/>
      <c r="F231" s="198"/>
      <c r="G231" s="199"/>
      <c r="H231" s="195">
        <f t="shared" ref="H231:H244" si="27">ROUND(G231*F231,2)</f>
        <v>0</v>
      </c>
      <c r="I231" s="26" t="str">
        <f t="shared" ca="1" si="21"/>
        <v>LOCKED</v>
      </c>
      <c r="J231" s="16" t="str">
        <f t="shared" si="25"/>
        <v>ADJUSTMENTS</v>
      </c>
      <c r="K231" s="17">
        <f>MATCH(J231,'Pay Items'!$K$1:$K$646,0)</f>
        <v>589</v>
      </c>
      <c r="L231" s="19" t="str">
        <f t="shared" ca="1" si="22"/>
        <v>F0</v>
      </c>
      <c r="M231" s="19" t="str">
        <f t="shared" ca="1" si="23"/>
        <v>C2</v>
      </c>
      <c r="N231" s="19" t="str">
        <f t="shared" ca="1" si="24"/>
        <v>C2</v>
      </c>
    </row>
    <row r="232" spans="1:14" s="196" customFormat="1" ht="36" customHeight="1" x14ac:dyDescent="0.2">
      <c r="A232" s="189" t="s">
        <v>231</v>
      </c>
      <c r="B232" s="190" t="s">
        <v>1613</v>
      </c>
      <c r="C232" s="214" t="s">
        <v>1063</v>
      </c>
      <c r="D232" s="213" t="s">
        <v>1062</v>
      </c>
      <c r="E232" s="193" t="s">
        <v>182</v>
      </c>
      <c r="F232" s="208">
        <v>9</v>
      </c>
      <c r="G232" s="360">
        <v>1</v>
      </c>
      <c r="H232" s="195">
        <f t="shared" si="27"/>
        <v>9</v>
      </c>
      <c r="I232" s="26" t="str">
        <f t="shared" ca="1" si="21"/>
        <v/>
      </c>
      <c r="J232" s="16" t="str">
        <f t="shared" si="25"/>
        <v>F001Adjustment of Manholes/Catch Basins FramesCW 3210-R8each</v>
      </c>
      <c r="K232" s="17">
        <f>MATCH(J232,'Pay Items'!$K$1:$K$646,0)</f>
        <v>590</v>
      </c>
      <c r="L232" s="19" t="str">
        <f t="shared" ca="1" si="22"/>
        <v>F0</v>
      </c>
      <c r="M232" s="19" t="str">
        <f t="shared" ca="1" si="23"/>
        <v>C2</v>
      </c>
      <c r="N232" s="19" t="str">
        <f t="shared" ca="1" si="24"/>
        <v>C2</v>
      </c>
    </row>
    <row r="233" spans="1:14" s="196" customFormat="1" ht="36" customHeight="1" x14ac:dyDescent="0.2">
      <c r="A233" s="189" t="s">
        <v>232</v>
      </c>
      <c r="B233" s="190" t="s">
        <v>1614</v>
      </c>
      <c r="C233" s="191" t="s">
        <v>685</v>
      </c>
      <c r="D233" s="192" t="s">
        <v>11</v>
      </c>
      <c r="E233" s="193"/>
      <c r="F233" s="198"/>
      <c r="G233" s="199"/>
      <c r="H233" s="195">
        <f t="shared" si="27"/>
        <v>0</v>
      </c>
      <c r="I233" s="26" t="str">
        <f t="shared" ca="1" si="21"/>
        <v>LOCKED</v>
      </c>
      <c r="J233" s="16" t="str">
        <f t="shared" si="25"/>
        <v>F002Replacing Existing RisersCW 2130-R12</v>
      </c>
      <c r="K233" s="17">
        <f>MATCH(J233,'Pay Items'!$K$1:$K$646,0)</f>
        <v>591</v>
      </c>
      <c r="L233" s="19" t="str">
        <f t="shared" ca="1" si="22"/>
        <v>F0</v>
      </c>
      <c r="M233" s="19" t="str">
        <f t="shared" ca="1" si="23"/>
        <v>C2</v>
      </c>
      <c r="N233" s="19" t="str">
        <f t="shared" ca="1" si="24"/>
        <v>C2</v>
      </c>
    </row>
    <row r="234" spans="1:14" s="196" customFormat="1" ht="36" customHeight="1" x14ac:dyDescent="0.2">
      <c r="A234" s="189" t="s">
        <v>686</v>
      </c>
      <c r="B234" s="200" t="s">
        <v>351</v>
      </c>
      <c r="C234" s="191" t="s">
        <v>696</v>
      </c>
      <c r="D234" s="192"/>
      <c r="E234" s="193" t="s">
        <v>184</v>
      </c>
      <c r="F234" s="241">
        <v>0.3</v>
      </c>
      <c r="G234" s="360">
        <v>1</v>
      </c>
      <c r="H234" s="195">
        <f t="shared" si="27"/>
        <v>0.3</v>
      </c>
      <c r="I234" s="26" t="str">
        <f t="shared" ca="1" si="21"/>
        <v/>
      </c>
      <c r="J234" s="16" t="str">
        <f t="shared" si="25"/>
        <v>F002APre-cast Concrete Risersvert. m</v>
      </c>
      <c r="K234" s="17">
        <f>MATCH(J234,'Pay Items'!$K$1:$K$646,0)</f>
        <v>592</v>
      </c>
      <c r="L234" s="19" t="str">
        <f t="shared" ca="1" si="22"/>
        <v>F1</v>
      </c>
      <c r="M234" s="19" t="str">
        <f t="shared" ca="1" si="23"/>
        <v>C2</v>
      </c>
      <c r="N234" s="19" t="str">
        <f t="shared" ca="1" si="24"/>
        <v>C2</v>
      </c>
    </row>
    <row r="235" spans="1:14" s="196" customFormat="1" ht="36" customHeight="1" x14ac:dyDescent="0.2">
      <c r="A235" s="189" t="s">
        <v>233</v>
      </c>
      <c r="B235" s="190" t="s">
        <v>1615</v>
      </c>
      <c r="C235" s="214" t="s">
        <v>1222</v>
      </c>
      <c r="D235" s="213" t="s">
        <v>1062</v>
      </c>
      <c r="E235" s="193"/>
      <c r="F235" s="198"/>
      <c r="G235" s="199"/>
      <c r="H235" s="195">
        <f t="shared" si="27"/>
        <v>0</v>
      </c>
      <c r="I235" s="26" t="str">
        <f t="shared" ca="1" si="21"/>
        <v>LOCKED</v>
      </c>
      <c r="J235" s="16" t="str">
        <f t="shared" si="25"/>
        <v>F003Lifter Rings (AP-010)CW 3210-R8</v>
      </c>
      <c r="K235" s="17">
        <f>MATCH(J235,'Pay Items'!$K$1:$K$646,0)</f>
        <v>595</v>
      </c>
      <c r="L235" s="19" t="str">
        <f t="shared" ca="1" si="22"/>
        <v>F0</v>
      </c>
      <c r="M235" s="19" t="str">
        <f t="shared" ca="1" si="23"/>
        <v>C2</v>
      </c>
      <c r="N235" s="19" t="str">
        <f t="shared" ca="1" si="24"/>
        <v>C2</v>
      </c>
    </row>
    <row r="236" spans="1:14" s="196" customFormat="1" ht="36" customHeight="1" x14ac:dyDescent="0.2">
      <c r="A236" s="189" t="s">
        <v>235</v>
      </c>
      <c r="B236" s="200" t="s">
        <v>351</v>
      </c>
      <c r="C236" s="191" t="s">
        <v>883</v>
      </c>
      <c r="D236" s="192"/>
      <c r="E236" s="193" t="s">
        <v>182</v>
      </c>
      <c r="F236" s="208">
        <v>1</v>
      </c>
      <c r="G236" s="360">
        <v>1</v>
      </c>
      <c r="H236" s="195">
        <f t="shared" si="27"/>
        <v>1</v>
      </c>
      <c r="I236" s="26" t="str">
        <f t="shared" ca="1" si="21"/>
        <v/>
      </c>
      <c r="J236" s="16" t="str">
        <f t="shared" si="25"/>
        <v>F00551 mmeach</v>
      </c>
      <c r="K236" s="17">
        <f>MATCH(J236,'Pay Items'!$K$1:$K$646,0)</f>
        <v>597</v>
      </c>
      <c r="L236" s="19" t="str">
        <f t="shared" ca="1" si="22"/>
        <v>F0</v>
      </c>
      <c r="M236" s="19" t="str">
        <f t="shared" ca="1" si="23"/>
        <v>C2</v>
      </c>
      <c r="N236" s="19" t="str">
        <f t="shared" ca="1" si="24"/>
        <v>C2</v>
      </c>
    </row>
    <row r="237" spans="1:14" s="196" customFormat="1" ht="36" customHeight="1" x14ac:dyDescent="0.2">
      <c r="A237" s="189" t="s">
        <v>238</v>
      </c>
      <c r="B237" s="190" t="s">
        <v>1616</v>
      </c>
      <c r="C237" s="191" t="s">
        <v>600</v>
      </c>
      <c r="D237" s="213" t="s">
        <v>1062</v>
      </c>
      <c r="E237" s="193" t="s">
        <v>182</v>
      </c>
      <c r="F237" s="208">
        <v>5</v>
      </c>
      <c r="G237" s="360">
        <v>1</v>
      </c>
      <c r="H237" s="195">
        <f t="shared" si="27"/>
        <v>5</v>
      </c>
      <c r="I237" s="26" t="str">
        <f t="shared" ca="1" si="21"/>
        <v/>
      </c>
      <c r="J237" s="16" t="str">
        <f t="shared" si="25"/>
        <v>F009Adjustment of Valve BoxesCW 3210-R8each</v>
      </c>
      <c r="K237" s="17">
        <f>MATCH(J237,'Pay Items'!$K$1:$K$646,0)</f>
        <v>600</v>
      </c>
      <c r="L237" s="19" t="str">
        <f t="shared" ca="1" si="22"/>
        <v>F0</v>
      </c>
      <c r="M237" s="19" t="str">
        <f t="shared" ca="1" si="23"/>
        <v>C2</v>
      </c>
      <c r="N237" s="19" t="str">
        <f t="shared" ca="1" si="24"/>
        <v>C2</v>
      </c>
    </row>
    <row r="238" spans="1:14" s="196" customFormat="1" ht="36" customHeight="1" x14ac:dyDescent="0.2">
      <c r="A238" s="215" t="s">
        <v>460</v>
      </c>
      <c r="B238" s="190" t="s">
        <v>1617</v>
      </c>
      <c r="C238" s="191" t="s">
        <v>602</v>
      </c>
      <c r="D238" s="213" t="s">
        <v>1062</v>
      </c>
      <c r="E238" s="193" t="s">
        <v>182</v>
      </c>
      <c r="F238" s="208">
        <v>5</v>
      </c>
      <c r="G238" s="360">
        <v>1</v>
      </c>
      <c r="H238" s="195">
        <f t="shared" si="27"/>
        <v>5</v>
      </c>
      <c r="I238" s="26" t="str">
        <f t="shared" ca="1" si="21"/>
        <v/>
      </c>
      <c r="J238" s="16" t="str">
        <f t="shared" si="25"/>
        <v>F010Valve Box ExtensionsCW 3210-R8each</v>
      </c>
      <c r="K238" s="17">
        <f>MATCH(J238,'Pay Items'!$K$1:$K$646,0)</f>
        <v>601</v>
      </c>
      <c r="L238" s="19" t="str">
        <f t="shared" ca="1" si="22"/>
        <v>F0</v>
      </c>
      <c r="M238" s="19" t="str">
        <f t="shared" ca="1" si="23"/>
        <v>C2</v>
      </c>
      <c r="N238" s="19" t="str">
        <f t="shared" ca="1" si="24"/>
        <v>C2</v>
      </c>
    </row>
    <row r="239" spans="1:14" s="196" customFormat="1" ht="36" customHeight="1" x14ac:dyDescent="0.2">
      <c r="A239" s="189" t="s">
        <v>239</v>
      </c>
      <c r="B239" s="190" t="s">
        <v>1618</v>
      </c>
      <c r="C239" s="191" t="s">
        <v>601</v>
      </c>
      <c r="D239" s="213" t="s">
        <v>1062</v>
      </c>
      <c r="E239" s="193" t="s">
        <v>182</v>
      </c>
      <c r="F239" s="208">
        <v>5</v>
      </c>
      <c r="G239" s="360">
        <v>1</v>
      </c>
      <c r="H239" s="195">
        <f t="shared" si="27"/>
        <v>5</v>
      </c>
      <c r="I239" s="26" t="str">
        <f t="shared" ca="1" si="21"/>
        <v/>
      </c>
      <c r="J239" s="16" t="str">
        <f t="shared" si="25"/>
        <v>F011Adjustment of Curb Stop BoxesCW 3210-R8each</v>
      </c>
      <c r="K239" s="17">
        <f>MATCH(J239,'Pay Items'!$K$1:$K$646,0)</f>
        <v>602</v>
      </c>
      <c r="L239" s="19" t="str">
        <f t="shared" ca="1" si="22"/>
        <v>F0</v>
      </c>
      <c r="M239" s="19" t="str">
        <f t="shared" ca="1" si="23"/>
        <v>C2</v>
      </c>
      <c r="N239" s="19" t="str">
        <f t="shared" ca="1" si="24"/>
        <v>C2</v>
      </c>
    </row>
    <row r="240" spans="1:14" s="196" customFormat="1" ht="36" customHeight="1" x14ac:dyDescent="0.2">
      <c r="A240" s="220" t="s">
        <v>242</v>
      </c>
      <c r="B240" s="221" t="s">
        <v>1619</v>
      </c>
      <c r="C240" s="214" t="s">
        <v>603</v>
      </c>
      <c r="D240" s="213" t="s">
        <v>1062</v>
      </c>
      <c r="E240" s="222" t="s">
        <v>182</v>
      </c>
      <c r="F240" s="223">
        <v>5</v>
      </c>
      <c r="G240" s="362">
        <v>1</v>
      </c>
      <c r="H240" s="195">
        <f t="shared" si="27"/>
        <v>5</v>
      </c>
      <c r="I240" s="26" t="str">
        <f t="shared" ca="1" si="21"/>
        <v/>
      </c>
      <c r="J240" s="16" t="str">
        <f t="shared" si="25"/>
        <v>F018Curb Stop ExtensionsCW 3210-R8each</v>
      </c>
      <c r="K240" s="17">
        <f>MATCH(J240,'Pay Items'!$K$1:$K$646,0)</f>
        <v>603</v>
      </c>
      <c r="L240" s="19" t="str">
        <f t="shared" ca="1" si="22"/>
        <v>F0</v>
      </c>
      <c r="M240" s="19" t="str">
        <f t="shared" ca="1" si="23"/>
        <v>C2</v>
      </c>
      <c r="N240" s="19" t="str">
        <f t="shared" ca="1" si="24"/>
        <v>C2</v>
      </c>
    </row>
    <row r="241" spans="1:14" s="196" customFormat="1" ht="36" customHeight="1" x14ac:dyDescent="0.2">
      <c r="A241" s="201"/>
      <c r="B241" s="202"/>
      <c r="C241" s="203" t="s">
        <v>203</v>
      </c>
      <c r="D241" s="198"/>
      <c r="E241" s="204"/>
      <c r="F241" s="198"/>
      <c r="G241" s="199"/>
      <c r="H241" s="195">
        <f t="shared" si="27"/>
        <v>0</v>
      </c>
      <c r="I241" s="26" t="str">
        <f t="shared" ca="1" si="21"/>
        <v>LOCKED</v>
      </c>
      <c r="J241" s="16" t="str">
        <f t="shared" si="25"/>
        <v>LANDSCAPING</v>
      </c>
      <c r="K241" s="17">
        <f>MATCH(J241,'Pay Items'!$K$1:$K$646,0)</f>
        <v>618</v>
      </c>
      <c r="L241" s="19" t="str">
        <f t="shared" ca="1" si="22"/>
        <v>F0</v>
      </c>
      <c r="M241" s="19" t="str">
        <f t="shared" ca="1" si="23"/>
        <v>C2</v>
      </c>
      <c r="N241" s="19" t="str">
        <f t="shared" ca="1" si="24"/>
        <v>C2</v>
      </c>
    </row>
    <row r="242" spans="1:14" s="196" customFormat="1" ht="36" customHeight="1" x14ac:dyDescent="0.2">
      <c r="A242" s="205" t="s">
        <v>243</v>
      </c>
      <c r="B242" s="190" t="s">
        <v>1620</v>
      </c>
      <c r="C242" s="191" t="s">
        <v>148</v>
      </c>
      <c r="D242" s="192" t="s">
        <v>1571</v>
      </c>
      <c r="E242" s="193"/>
      <c r="F242" s="198"/>
      <c r="G242" s="199"/>
      <c r="H242" s="195">
        <f t="shared" si="27"/>
        <v>0</v>
      </c>
      <c r="I242" s="26" t="str">
        <f t="shared" ca="1" si="21"/>
        <v>LOCKED</v>
      </c>
      <c r="J242" s="16" t="str">
        <f t="shared" si="25"/>
        <v>G001SoddingCW 3510-R9</v>
      </c>
      <c r="K242" s="17" t="e">
        <f>MATCH(J242,'Pay Items'!$K$1:$K$646,0)</f>
        <v>#N/A</v>
      </c>
      <c r="L242" s="19" t="str">
        <f t="shared" ca="1" si="22"/>
        <v>F0</v>
      </c>
      <c r="M242" s="19" t="str">
        <f t="shared" ca="1" si="23"/>
        <v>C2</v>
      </c>
      <c r="N242" s="19" t="str">
        <f t="shared" ca="1" si="24"/>
        <v>C2</v>
      </c>
    </row>
    <row r="243" spans="1:14" s="196" customFormat="1" ht="36" customHeight="1" x14ac:dyDescent="0.2">
      <c r="A243" s="205" t="s">
        <v>244</v>
      </c>
      <c r="B243" s="200" t="s">
        <v>351</v>
      </c>
      <c r="C243" s="191" t="s">
        <v>886</v>
      </c>
      <c r="D243" s="192"/>
      <c r="E243" s="193" t="s">
        <v>179</v>
      </c>
      <c r="F243" s="194">
        <v>230</v>
      </c>
      <c r="G243" s="360">
        <v>1</v>
      </c>
      <c r="H243" s="195">
        <f t="shared" si="27"/>
        <v>230</v>
      </c>
      <c r="I243" s="26" t="str">
        <f t="shared" ca="1" si="21"/>
        <v/>
      </c>
      <c r="J243" s="16" t="str">
        <f t="shared" si="25"/>
        <v>G002width &lt; 600 mmm²</v>
      </c>
      <c r="K243" s="17">
        <f>MATCH(J243,'Pay Items'!$K$1:$K$646,0)</f>
        <v>620</v>
      </c>
      <c r="L243" s="19" t="str">
        <f t="shared" ca="1" si="22"/>
        <v>F0</v>
      </c>
      <c r="M243" s="19" t="str">
        <f t="shared" ca="1" si="23"/>
        <v>C2</v>
      </c>
      <c r="N243" s="19" t="str">
        <f t="shared" ca="1" si="24"/>
        <v>C2</v>
      </c>
    </row>
    <row r="244" spans="1:14" s="196" customFormat="1" ht="36" customHeight="1" x14ac:dyDescent="0.2">
      <c r="A244" s="205" t="s">
        <v>245</v>
      </c>
      <c r="B244" s="200" t="s">
        <v>352</v>
      </c>
      <c r="C244" s="191" t="s">
        <v>887</v>
      </c>
      <c r="D244" s="192"/>
      <c r="E244" s="193" t="s">
        <v>179</v>
      </c>
      <c r="F244" s="194">
        <v>1170</v>
      </c>
      <c r="G244" s="360">
        <v>1</v>
      </c>
      <c r="H244" s="195">
        <f t="shared" si="27"/>
        <v>1170</v>
      </c>
      <c r="I244" s="26" t="str">
        <f t="shared" ca="1" si="21"/>
        <v/>
      </c>
      <c r="J244" s="16" t="str">
        <f t="shared" si="25"/>
        <v>G003width &gt; or = 600 mmm²</v>
      </c>
      <c r="K244" s="17">
        <f>MATCH(J244,'Pay Items'!$K$1:$K$646,0)</f>
        <v>621</v>
      </c>
      <c r="L244" s="19" t="str">
        <f t="shared" ca="1" si="22"/>
        <v>F0</v>
      </c>
      <c r="M244" s="19" t="str">
        <f t="shared" ca="1" si="23"/>
        <v>C2</v>
      </c>
      <c r="N244" s="19" t="str">
        <f t="shared" ca="1" si="24"/>
        <v>C2</v>
      </c>
    </row>
    <row r="245" spans="1:14" ht="11.25" customHeight="1" x14ac:dyDescent="0.2">
      <c r="A245" s="172"/>
      <c r="B245" s="224"/>
      <c r="C245" s="225"/>
      <c r="D245" s="186"/>
      <c r="E245" s="173"/>
      <c r="F245" s="187"/>
      <c r="G245" s="172"/>
      <c r="H245" s="188"/>
      <c r="I245" s="26" t="str">
        <f t="shared" ca="1" si="21"/>
        <v>LOCKED</v>
      </c>
      <c r="J245" s="16" t="str">
        <f t="shared" si="25"/>
        <v/>
      </c>
      <c r="K245" s="17" t="e">
        <f>MATCH(J245,'Pay Items'!$K$1:$K$646,0)</f>
        <v>#N/A</v>
      </c>
      <c r="L245" s="19" t="str">
        <f t="shared" ca="1" si="22"/>
        <v>G</v>
      </c>
      <c r="M245" s="19" t="str">
        <f t="shared" ca="1" si="23"/>
        <v>C2</v>
      </c>
      <c r="N245" s="19" t="str">
        <f t="shared" ca="1" si="24"/>
        <v>C2</v>
      </c>
    </row>
    <row r="246" spans="1:14" s="183" customFormat="1" ht="48" customHeight="1" thickBot="1" x14ac:dyDescent="0.25">
      <c r="A246" s="242"/>
      <c r="B246" s="227" t="s">
        <v>369</v>
      </c>
      <c r="C246" s="422" t="str">
        <f>C163</f>
        <v>ASPHALT RECONSTRUCTION:  DE L'EGLISE AVENUE FROM ST. PIERRE STREET TO CAMPEAU STREET</v>
      </c>
      <c r="D246" s="423"/>
      <c r="E246" s="423"/>
      <c r="F246" s="424"/>
      <c r="G246" s="242" t="s">
        <v>1572</v>
      </c>
      <c r="H246" s="242">
        <f>SUM(H163:H245)</f>
        <v>29286.3</v>
      </c>
      <c r="I246" s="26" t="str">
        <f t="shared" ca="1" si="21"/>
        <v>LOCKED</v>
      </c>
      <c r="J246" s="16" t="str">
        <f t="shared" si="25"/>
        <v>ASPHALT RECONSTRUCTION: DE L'EGLISE AVENUE FROM ST. PIERRE STREET TO CAMPEAU STREET</v>
      </c>
      <c r="K246" s="17" t="e">
        <f>MATCH(J246,'Pay Items'!$K$1:$K$646,0)</f>
        <v>#N/A</v>
      </c>
      <c r="L246" s="19" t="str">
        <f t="shared" ca="1" si="22"/>
        <v>G</v>
      </c>
      <c r="M246" s="19" t="str">
        <f t="shared" ca="1" si="23"/>
        <v>C2</v>
      </c>
      <c r="N246" s="19" t="str">
        <f t="shared" ca="1" si="24"/>
        <v>C2</v>
      </c>
    </row>
    <row r="247" spans="1:14" s="183" customFormat="1" ht="48" customHeight="1" thickTop="1" x14ac:dyDescent="0.2">
      <c r="A247" s="180"/>
      <c r="B247" s="181" t="s">
        <v>39</v>
      </c>
      <c r="C247" s="437" t="s">
        <v>1621</v>
      </c>
      <c r="D247" s="438"/>
      <c r="E247" s="438"/>
      <c r="F247" s="439"/>
      <c r="G247" s="180"/>
      <c r="H247" s="182"/>
      <c r="I247" s="26" t="str">
        <f t="shared" ca="1" si="21"/>
        <v>LOCKED</v>
      </c>
      <c r="J247" s="16" t="str">
        <f t="shared" si="25"/>
        <v>ASPHALT REHABILITATION: MARKHAM ROAD FROM CHANCELLOR DRIVE EAST TO FOREST LAKE DRIVE</v>
      </c>
      <c r="K247" s="17" t="e">
        <f>MATCH(J247,'Pay Items'!$K$1:$K$646,0)</f>
        <v>#N/A</v>
      </c>
      <c r="L247" s="19" t="str">
        <f t="shared" ca="1" si="22"/>
        <v>G</v>
      </c>
      <c r="M247" s="19" t="str">
        <f t="shared" ca="1" si="23"/>
        <v>C2</v>
      </c>
      <c r="N247" s="19" t="str">
        <f t="shared" ca="1" si="24"/>
        <v>C2</v>
      </c>
    </row>
    <row r="248" spans="1:14" s="183" customFormat="1" ht="36" customHeight="1" x14ac:dyDescent="0.2">
      <c r="A248" s="180"/>
      <c r="B248" s="184"/>
      <c r="C248" s="185" t="s">
        <v>197</v>
      </c>
      <c r="D248" s="186"/>
      <c r="E248" s="187" t="s">
        <v>174</v>
      </c>
      <c r="F248" s="198"/>
      <c r="G248" s="199"/>
      <c r="H248" s="195">
        <f t="shared" ref="H248:H311" si="28">ROUND(G248*F248,2)</f>
        <v>0</v>
      </c>
      <c r="I248" s="26" t="str">
        <f t="shared" ca="1" si="21"/>
        <v>LOCKED</v>
      </c>
      <c r="J248" s="16" t="str">
        <f t="shared" si="25"/>
        <v>EARTH AND BASE WORKS</v>
      </c>
      <c r="K248" s="17">
        <f>MATCH(J248,'Pay Items'!$K$1:$K$646,0)</f>
        <v>3</v>
      </c>
      <c r="L248" s="19" t="str">
        <f t="shared" ca="1" si="22"/>
        <v>F0</v>
      </c>
      <c r="M248" s="19" t="str">
        <f t="shared" ca="1" si="23"/>
        <v>C2</v>
      </c>
      <c r="N248" s="19" t="str">
        <f t="shared" ca="1" si="24"/>
        <v>C2</v>
      </c>
    </row>
    <row r="249" spans="1:14" s="244" customFormat="1" ht="36" customHeight="1" x14ac:dyDescent="0.2">
      <c r="A249" s="189" t="s">
        <v>440</v>
      </c>
      <c r="B249" s="190" t="s">
        <v>445</v>
      </c>
      <c r="C249" s="191" t="s">
        <v>105</v>
      </c>
      <c r="D249" s="192" t="s">
        <v>1298</v>
      </c>
      <c r="E249" s="193" t="s">
        <v>180</v>
      </c>
      <c r="F249" s="194">
        <v>60</v>
      </c>
      <c r="G249" s="360">
        <v>1</v>
      </c>
      <c r="H249" s="195">
        <f t="shared" si="28"/>
        <v>60</v>
      </c>
      <c r="I249" s="26" t="str">
        <f t="shared" ca="1" si="21"/>
        <v/>
      </c>
      <c r="J249" s="16" t="str">
        <f t="shared" si="25"/>
        <v>A003ExcavationCW 3110-R22m³</v>
      </c>
      <c r="K249" s="17">
        <f>MATCH(J249,'Pay Items'!$K$1:$K$646,0)</f>
        <v>6</v>
      </c>
      <c r="L249" s="19" t="str">
        <f t="shared" ca="1" si="22"/>
        <v>F0</v>
      </c>
      <c r="M249" s="19" t="str">
        <f t="shared" ca="1" si="23"/>
        <v>C2</v>
      </c>
      <c r="N249" s="19" t="str">
        <f t="shared" ca="1" si="24"/>
        <v>C2</v>
      </c>
    </row>
    <row r="250" spans="1:14" s="244" customFormat="1" ht="36" customHeight="1" x14ac:dyDescent="0.2">
      <c r="A250" s="197" t="s">
        <v>251</v>
      </c>
      <c r="B250" s="190" t="s">
        <v>123</v>
      </c>
      <c r="C250" s="191" t="s">
        <v>320</v>
      </c>
      <c r="D250" s="192" t="s">
        <v>1298</v>
      </c>
      <c r="E250" s="193"/>
      <c r="F250" s="198"/>
      <c r="G250" s="199"/>
      <c r="H250" s="195">
        <f t="shared" si="28"/>
        <v>0</v>
      </c>
      <c r="I250" s="26" t="str">
        <f t="shared" ca="1" si="21"/>
        <v>LOCKED</v>
      </c>
      <c r="J250" s="16" t="str">
        <f t="shared" si="25"/>
        <v>A010Supplying and Placing Base Course MaterialCW 3110-R22</v>
      </c>
      <c r="K250" s="17">
        <f>MATCH(J250,'Pay Items'!$K$1:$K$646,0)</f>
        <v>27</v>
      </c>
      <c r="L250" s="19" t="str">
        <f t="shared" ca="1" si="22"/>
        <v>F0</v>
      </c>
      <c r="M250" s="19" t="str">
        <f t="shared" ca="1" si="23"/>
        <v>C2</v>
      </c>
      <c r="N250" s="19" t="str">
        <f t="shared" ca="1" si="24"/>
        <v>C2</v>
      </c>
    </row>
    <row r="251" spans="1:14" s="244" customFormat="1" ht="36" customHeight="1" x14ac:dyDescent="0.2">
      <c r="A251" s="197" t="s">
        <v>1114</v>
      </c>
      <c r="B251" s="200" t="s">
        <v>351</v>
      </c>
      <c r="C251" s="191" t="s">
        <v>1115</v>
      </c>
      <c r="D251" s="192" t="s">
        <v>174</v>
      </c>
      <c r="E251" s="193" t="s">
        <v>180</v>
      </c>
      <c r="F251" s="194">
        <v>80</v>
      </c>
      <c r="G251" s="360">
        <v>1</v>
      </c>
      <c r="H251" s="195">
        <f t="shared" si="28"/>
        <v>80</v>
      </c>
      <c r="I251" s="26" t="str">
        <f t="shared" ca="1" si="21"/>
        <v/>
      </c>
      <c r="J251" s="16" t="str">
        <f t="shared" si="25"/>
        <v>A010A1Base Course Material - Granular A Limestonem³</v>
      </c>
      <c r="K251" s="17">
        <f>MATCH(J251,'Pay Items'!$K$1:$K$646,0)</f>
        <v>28</v>
      </c>
      <c r="L251" s="19" t="str">
        <f t="shared" ca="1" si="22"/>
        <v>F0</v>
      </c>
      <c r="M251" s="19" t="str">
        <f t="shared" ca="1" si="23"/>
        <v>C2</v>
      </c>
      <c r="N251" s="19" t="str">
        <f t="shared" ca="1" si="24"/>
        <v>C2</v>
      </c>
    </row>
    <row r="252" spans="1:14" s="244" customFormat="1" ht="36" customHeight="1" x14ac:dyDescent="0.2">
      <c r="A252" s="189" t="s">
        <v>253</v>
      </c>
      <c r="B252" s="190" t="s">
        <v>125</v>
      </c>
      <c r="C252" s="191" t="s">
        <v>109</v>
      </c>
      <c r="D252" s="192" t="s">
        <v>1298</v>
      </c>
      <c r="E252" s="193" t="s">
        <v>179</v>
      </c>
      <c r="F252" s="194">
        <v>2200</v>
      </c>
      <c r="G252" s="360">
        <v>1</v>
      </c>
      <c r="H252" s="195">
        <f t="shared" si="28"/>
        <v>2200</v>
      </c>
      <c r="I252" s="26" t="str">
        <f t="shared" ca="1" si="21"/>
        <v/>
      </c>
      <c r="J252" s="16" t="str">
        <f t="shared" si="25"/>
        <v>A012Grading of BoulevardsCW 3110-R22m²</v>
      </c>
      <c r="K252" s="17">
        <f>MATCH(J252,'Pay Items'!$K$1:$K$646,0)</f>
        <v>37</v>
      </c>
      <c r="L252" s="19" t="str">
        <f t="shared" ca="1" si="22"/>
        <v>F0</v>
      </c>
      <c r="M252" s="19" t="str">
        <f t="shared" ca="1" si="23"/>
        <v>C2</v>
      </c>
      <c r="N252" s="19" t="str">
        <f t="shared" ca="1" si="24"/>
        <v>C2</v>
      </c>
    </row>
    <row r="253" spans="1:14" s="244" customFormat="1" ht="36" customHeight="1" x14ac:dyDescent="0.2">
      <c r="A253" s="245"/>
      <c r="B253" s="202"/>
      <c r="C253" s="203" t="s">
        <v>1552</v>
      </c>
      <c r="D253" s="198"/>
      <c r="E253" s="204"/>
      <c r="F253" s="198"/>
      <c r="G253" s="199"/>
      <c r="H253" s="195">
        <f t="shared" si="28"/>
        <v>0</v>
      </c>
      <c r="I253" s="26" t="str">
        <f t="shared" ca="1" si="21"/>
        <v>LOCKED</v>
      </c>
      <c r="J253" s="16" t="str">
        <f t="shared" si="25"/>
        <v>ROADWORKS - REMOVALS/RENEWALS</v>
      </c>
      <c r="K253" s="17" t="e">
        <f>MATCH(J253,'Pay Items'!$K$1:$K$646,0)</f>
        <v>#N/A</v>
      </c>
      <c r="L253" s="19" t="str">
        <f t="shared" ca="1" si="22"/>
        <v>F0</v>
      </c>
      <c r="M253" s="19" t="str">
        <f t="shared" ca="1" si="23"/>
        <v>C2</v>
      </c>
      <c r="N253" s="19" t="str">
        <f t="shared" ca="1" si="24"/>
        <v>C2</v>
      </c>
    </row>
    <row r="254" spans="1:14" s="244" customFormat="1" ht="36" customHeight="1" x14ac:dyDescent="0.2">
      <c r="A254" s="205" t="s">
        <v>372</v>
      </c>
      <c r="B254" s="190" t="s">
        <v>126</v>
      </c>
      <c r="C254" s="191" t="s">
        <v>317</v>
      </c>
      <c r="D254" s="192" t="s">
        <v>1298</v>
      </c>
      <c r="E254" s="193"/>
      <c r="F254" s="198"/>
      <c r="G254" s="199"/>
      <c r="H254" s="195">
        <f t="shared" si="28"/>
        <v>0</v>
      </c>
      <c r="I254" s="26" t="str">
        <f t="shared" ca="1" si="21"/>
        <v>LOCKED</v>
      </c>
      <c r="J254" s="16" t="str">
        <f t="shared" si="25"/>
        <v>B001Pavement RemovalCW 3110-R22</v>
      </c>
      <c r="K254" s="17">
        <f>MATCH(J254,'Pay Items'!$K$1:$K$646,0)</f>
        <v>69</v>
      </c>
      <c r="L254" s="19" t="str">
        <f t="shared" ca="1" si="22"/>
        <v>F0</v>
      </c>
      <c r="M254" s="19" t="str">
        <f t="shared" ca="1" si="23"/>
        <v>C2</v>
      </c>
      <c r="N254" s="19" t="str">
        <f t="shared" ca="1" si="24"/>
        <v>C2</v>
      </c>
    </row>
    <row r="255" spans="1:14" s="244" customFormat="1" ht="36" customHeight="1" x14ac:dyDescent="0.2">
      <c r="A255" s="205" t="s">
        <v>443</v>
      </c>
      <c r="B255" s="200" t="s">
        <v>351</v>
      </c>
      <c r="C255" s="191" t="s">
        <v>318</v>
      </c>
      <c r="D255" s="192" t="s">
        <v>174</v>
      </c>
      <c r="E255" s="193" t="s">
        <v>179</v>
      </c>
      <c r="F255" s="194">
        <v>280</v>
      </c>
      <c r="G255" s="360">
        <v>1</v>
      </c>
      <c r="H255" s="195">
        <f t="shared" si="28"/>
        <v>280</v>
      </c>
      <c r="I255" s="26" t="str">
        <f t="shared" ca="1" si="21"/>
        <v/>
      </c>
      <c r="J255" s="16" t="str">
        <f t="shared" si="25"/>
        <v>B002Concrete Pavementm²</v>
      </c>
      <c r="K255" s="17">
        <f>MATCH(J255,'Pay Items'!$K$1:$K$646,0)</f>
        <v>70</v>
      </c>
      <c r="L255" s="19" t="str">
        <f t="shared" ca="1" si="22"/>
        <v>F0</v>
      </c>
      <c r="M255" s="19" t="str">
        <f t="shared" ca="1" si="23"/>
        <v>C2</v>
      </c>
      <c r="N255" s="19" t="str">
        <f t="shared" ca="1" si="24"/>
        <v>C2</v>
      </c>
    </row>
    <row r="256" spans="1:14" s="244" customFormat="1" ht="36" customHeight="1" x14ac:dyDescent="0.2">
      <c r="A256" s="205" t="s">
        <v>263</v>
      </c>
      <c r="B256" s="200" t="s">
        <v>352</v>
      </c>
      <c r="C256" s="191" t="s">
        <v>319</v>
      </c>
      <c r="D256" s="192" t="s">
        <v>174</v>
      </c>
      <c r="E256" s="193" t="s">
        <v>179</v>
      </c>
      <c r="F256" s="194">
        <v>25</v>
      </c>
      <c r="G256" s="360">
        <v>1</v>
      </c>
      <c r="H256" s="195">
        <f t="shared" si="28"/>
        <v>25</v>
      </c>
      <c r="I256" s="26" t="str">
        <f t="shared" ca="1" si="21"/>
        <v/>
      </c>
      <c r="J256" s="16" t="str">
        <f t="shared" si="25"/>
        <v>B003Asphalt Pavementm²</v>
      </c>
      <c r="K256" s="17">
        <f>MATCH(J256,'Pay Items'!$K$1:$K$646,0)</f>
        <v>71</v>
      </c>
      <c r="L256" s="19" t="str">
        <f t="shared" ca="1" si="22"/>
        <v>F0</v>
      </c>
      <c r="M256" s="19" t="str">
        <f t="shared" ca="1" si="23"/>
        <v>C2</v>
      </c>
      <c r="N256" s="19" t="str">
        <f t="shared" ca="1" si="24"/>
        <v>C2</v>
      </c>
    </row>
    <row r="257" spans="1:14" s="244" customFormat="1" ht="36" customHeight="1" x14ac:dyDescent="0.2">
      <c r="A257" s="205" t="s">
        <v>302</v>
      </c>
      <c r="B257" s="190" t="s">
        <v>1622</v>
      </c>
      <c r="C257" s="191" t="s">
        <v>162</v>
      </c>
      <c r="D257" s="192" t="s">
        <v>922</v>
      </c>
      <c r="E257" s="193"/>
      <c r="F257" s="198"/>
      <c r="G257" s="199"/>
      <c r="H257" s="195">
        <f t="shared" si="28"/>
        <v>0</v>
      </c>
      <c r="I257" s="26" t="str">
        <f t="shared" ca="1" si="21"/>
        <v>LOCKED</v>
      </c>
      <c r="J257" s="16" t="str">
        <f t="shared" si="25"/>
        <v>B094Drilled DowelsCW 3230-R8</v>
      </c>
      <c r="K257" s="17">
        <f>MATCH(J257,'Pay Items'!$K$1:$K$646,0)</f>
        <v>164</v>
      </c>
      <c r="L257" s="19" t="str">
        <f t="shared" ca="1" si="22"/>
        <v>F0</v>
      </c>
      <c r="M257" s="19" t="str">
        <f t="shared" ca="1" si="23"/>
        <v>C2</v>
      </c>
      <c r="N257" s="19" t="str">
        <f t="shared" ca="1" si="24"/>
        <v>C2</v>
      </c>
    </row>
    <row r="258" spans="1:14" s="244" customFormat="1" ht="36" customHeight="1" x14ac:dyDescent="0.2">
      <c r="A258" s="205" t="s">
        <v>303</v>
      </c>
      <c r="B258" s="200" t="s">
        <v>351</v>
      </c>
      <c r="C258" s="191" t="s">
        <v>190</v>
      </c>
      <c r="D258" s="192" t="s">
        <v>174</v>
      </c>
      <c r="E258" s="193" t="s">
        <v>182</v>
      </c>
      <c r="F258" s="194">
        <v>20</v>
      </c>
      <c r="G258" s="360">
        <v>1</v>
      </c>
      <c r="H258" s="195">
        <f t="shared" si="28"/>
        <v>20</v>
      </c>
      <c r="I258" s="26" t="str">
        <f t="shared" ca="1" si="21"/>
        <v/>
      </c>
      <c r="J258" s="16" t="str">
        <f t="shared" si="25"/>
        <v>B09519.1 mm Diametereach</v>
      </c>
      <c r="K258" s="17">
        <f>MATCH(J258,'Pay Items'!$K$1:$K$646,0)</f>
        <v>165</v>
      </c>
      <c r="L258" s="19" t="str">
        <f t="shared" ca="1" si="22"/>
        <v>F0</v>
      </c>
      <c r="M258" s="19" t="str">
        <f t="shared" ca="1" si="23"/>
        <v>C2</v>
      </c>
      <c r="N258" s="19" t="str">
        <f t="shared" ca="1" si="24"/>
        <v>C2</v>
      </c>
    </row>
    <row r="259" spans="1:14" s="244" customFormat="1" ht="36" customHeight="1" x14ac:dyDescent="0.2">
      <c r="A259" s="205" t="s">
        <v>305</v>
      </c>
      <c r="B259" s="190" t="s">
        <v>1623</v>
      </c>
      <c r="C259" s="191" t="s">
        <v>163</v>
      </c>
      <c r="D259" s="192" t="s">
        <v>922</v>
      </c>
      <c r="E259" s="193"/>
      <c r="F259" s="198"/>
      <c r="G259" s="199"/>
      <c r="H259" s="195">
        <f t="shared" si="28"/>
        <v>0</v>
      </c>
      <c r="I259" s="26" t="str">
        <f t="shared" ca="1" si="21"/>
        <v>LOCKED</v>
      </c>
      <c r="J259" s="16" t="str">
        <f t="shared" si="25"/>
        <v>B097Drilled Tie BarsCW 3230-R8</v>
      </c>
      <c r="K259" s="17">
        <f>MATCH(J259,'Pay Items'!$K$1:$K$646,0)</f>
        <v>167</v>
      </c>
      <c r="L259" s="19" t="str">
        <f t="shared" ca="1" si="22"/>
        <v>F0</v>
      </c>
      <c r="M259" s="19" t="str">
        <f t="shared" ca="1" si="23"/>
        <v>C2</v>
      </c>
      <c r="N259" s="19" t="str">
        <f t="shared" ca="1" si="24"/>
        <v>C2</v>
      </c>
    </row>
    <row r="260" spans="1:14" s="244" customFormat="1" ht="36" customHeight="1" x14ac:dyDescent="0.2">
      <c r="A260" s="205" t="s">
        <v>306</v>
      </c>
      <c r="B260" s="200" t="s">
        <v>351</v>
      </c>
      <c r="C260" s="191" t="s">
        <v>188</v>
      </c>
      <c r="D260" s="192" t="s">
        <v>174</v>
      </c>
      <c r="E260" s="193" t="s">
        <v>182</v>
      </c>
      <c r="F260" s="194">
        <v>60</v>
      </c>
      <c r="G260" s="360">
        <v>1</v>
      </c>
      <c r="H260" s="195">
        <f t="shared" si="28"/>
        <v>60</v>
      </c>
      <c r="I260" s="26" t="str">
        <f t="shared" ca="1" si="21"/>
        <v/>
      </c>
      <c r="J260" s="16" t="str">
        <f t="shared" si="25"/>
        <v>B09820 M Deformed Tie Bareach</v>
      </c>
      <c r="K260" s="17">
        <f>MATCH(J260,'Pay Items'!$K$1:$K$646,0)</f>
        <v>169</v>
      </c>
      <c r="L260" s="19" t="str">
        <f t="shared" ca="1" si="22"/>
        <v>F0</v>
      </c>
      <c r="M260" s="19" t="str">
        <f t="shared" ca="1" si="23"/>
        <v>C2</v>
      </c>
      <c r="N260" s="19" t="str">
        <f t="shared" ca="1" si="24"/>
        <v>C2</v>
      </c>
    </row>
    <row r="261" spans="1:14" s="244" customFormat="1" ht="36" customHeight="1" x14ac:dyDescent="0.2">
      <c r="A261" s="205" t="s">
        <v>806</v>
      </c>
      <c r="B261" s="190" t="s">
        <v>1624</v>
      </c>
      <c r="C261" s="191" t="s">
        <v>336</v>
      </c>
      <c r="D261" s="192" t="s">
        <v>1335</v>
      </c>
      <c r="E261" s="193"/>
      <c r="F261" s="198"/>
      <c r="G261" s="199"/>
      <c r="H261" s="195">
        <f t="shared" si="28"/>
        <v>0</v>
      </c>
      <c r="I261" s="26" t="str">
        <f t="shared" ca="1" si="21"/>
        <v>LOCKED</v>
      </c>
      <c r="J261" s="16" t="str">
        <f t="shared" si="25"/>
        <v>B114rlMiscellaneous Concrete Slab RenewalCW 3235-R9</v>
      </c>
      <c r="K261" s="17">
        <f>MATCH(J261,'Pay Items'!$K$1:$K$646,0)</f>
        <v>192</v>
      </c>
      <c r="L261" s="19" t="str">
        <f t="shared" ca="1" si="22"/>
        <v>F0</v>
      </c>
      <c r="M261" s="19" t="str">
        <f t="shared" ca="1" si="23"/>
        <v>C2</v>
      </c>
      <c r="N261" s="19" t="str">
        <f t="shared" ca="1" si="24"/>
        <v>C2</v>
      </c>
    </row>
    <row r="262" spans="1:14" s="244" customFormat="1" ht="36" customHeight="1" x14ac:dyDescent="0.2">
      <c r="A262" s="205" t="s">
        <v>810</v>
      </c>
      <c r="B262" s="200" t="s">
        <v>351</v>
      </c>
      <c r="C262" s="191" t="s">
        <v>1556</v>
      </c>
      <c r="D262" s="192" t="s">
        <v>398</v>
      </c>
      <c r="E262" s="193"/>
      <c r="F262" s="198"/>
      <c r="G262" s="199"/>
      <c r="H262" s="195">
        <f t="shared" si="28"/>
        <v>0</v>
      </c>
      <c r="I262" s="26" t="str">
        <f t="shared" ref="I262:I325" ca="1" si="29">IF(CELL("protect",$G262)=1, "LOCKED", "")</f>
        <v>LOCKED</v>
      </c>
      <c r="J262" s="16" t="str">
        <f t="shared" si="25"/>
        <v>B118rl100 mm Type 5 Concrete SidewalkSD-228A</v>
      </c>
      <c r="K262" s="17" t="e">
        <f>MATCH(J262,'Pay Items'!$K$1:$K$646,0)</f>
        <v>#N/A</v>
      </c>
      <c r="L262" s="19" t="str">
        <f t="shared" ref="L262:L325" ca="1" si="30">CELL("format",$F262)</f>
        <v>F0</v>
      </c>
      <c r="M262" s="19" t="str">
        <f t="shared" ref="M262:M325" ca="1" si="31">CELL("format",$G262)</f>
        <v>C2</v>
      </c>
      <c r="N262" s="19" t="str">
        <f t="shared" ref="N262:N325" ca="1" si="32">CELL("format",$H262)</f>
        <v>C2</v>
      </c>
    </row>
    <row r="263" spans="1:14" s="244" customFormat="1" ht="36" customHeight="1" x14ac:dyDescent="0.2">
      <c r="A263" s="205" t="s">
        <v>811</v>
      </c>
      <c r="B263" s="207" t="s">
        <v>701</v>
      </c>
      <c r="C263" s="191" t="s">
        <v>702</v>
      </c>
      <c r="D263" s="192"/>
      <c r="E263" s="193" t="s">
        <v>179</v>
      </c>
      <c r="F263" s="194">
        <v>10</v>
      </c>
      <c r="G263" s="360">
        <v>1</v>
      </c>
      <c r="H263" s="195">
        <f t="shared" si="28"/>
        <v>10</v>
      </c>
      <c r="I263" s="26" t="str">
        <f t="shared" ca="1" si="29"/>
        <v/>
      </c>
      <c r="J263" s="16" t="str">
        <f t="shared" ref="J263:J326" si="33">CLEAN(CONCATENATE(TRIM($A263),TRIM($C263),IF(LEFT($D263)&lt;&gt;"E",TRIM($D263),),TRIM($E263)))</f>
        <v>B119rlLess than 5 sq.m.m²</v>
      </c>
      <c r="K263" s="17">
        <f>MATCH(J263,'Pay Items'!$K$1:$K$646,0)</f>
        <v>197</v>
      </c>
      <c r="L263" s="19" t="str">
        <f t="shared" ca="1" si="30"/>
        <v>F0</v>
      </c>
      <c r="M263" s="19" t="str">
        <f t="shared" ca="1" si="31"/>
        <v>C2</v>
      </c>
      <c r="N263" s="19" t="str">
        <f t="shared" ca="1" si="32"/>
        <v>C2</v>
      </c>
    </row>
    <row r="264" spans="1:14" s="244" customFormat="1" ht="36" customHeight="1" x14ac:dyDescent="0.2">
      <c r="A264" s="205" t="s">
        <v>812</v>
      </c>
      <c r="B264" s="207" t="s">
        <v>703</v>
      </c>
      <c r="C264" s="191" t="s">
        <v>704</v>
      </c>
      <c r="D264" s="192"/>
      <c r="E264" s="193" t="s">
        <v>179</v>
      </c>
      <c r="F264" s="194">
        <v>45</v>
      </c>
      <c r="G264" s="360">
        <v>1</v>
      </c>
      <c r="H264" s="195">
        <f t="shared" si="28"/>
        <v>45</v>
      </c>
      <c r="I264" s="26" t="str">
        <f t="shared" ca="1" si="29"/>
        <v/>
      </c>
      <c r="J264" s="16" t="str">
        <f t="shared" si="33"/>
        <v>B120rl5 sq.m. to 20 sq.m.m²</v>
      </c>
      <c r="K264" s="17">
        <f>MATCH(J264,'Pay Items'!$K$1:$K$646,0)</f>
        <v>198</v>
      </c>
      <c r="L264" s="19" t="str">
        <f t="shared" ca="1" si="30"/>
        <v>F0</v>
      </c>
      <c r="M264" s="19" t="str">
        <f t="shared" ca="1" si="31"/>
        <v>C2</v>
      </c>
      <c r="N264" s="19" t="str">
        <f t="shared" ca="1" si="32"/>
        <v>C2</v>
      </c>
    </row>
    <row r="265" spans="1:14" s="244" customFormat="1" ht="36" customHeight="1" x14ac:dyDescent="0.2">
      <c r="A265" s="205" t="s">
        <v>813</v>
      </c>
      <c r="B265" s="207" t="s">
        <v>705</v>
      </c>
      <c r="C265" s="191" t="s">
        <v>706</v>
      </c>
      <c r="D265" s="192" t="s">
        <v>174</v>
      </c>
      <c r="E265" s="193" t="s">
        <v>179</v>
      </c>
      <c r="F265" s="194">
        <v>580</v>
      </c>
      <c r="G265" s="360">
        <v>1</v>
      </c>
      <c r="H265" s="195">
        <f t="shared" si="28"/>
        <v>580</v>
      </c>
      <c r="I265" s="26" t="str">
        <f t="shared" ca="1" si="29"/>
        <v/>
      </c>
      <c r="J265" s="16" t="str">
        <f t="shared" si="33"/>
        <v>B121rlGreater than 20 sq.m.m²</v>
      </c>
      <c r="K265" s="17">
        <f>MATCH(J265,'Pay Items'!$K$1:$K$646,0)</f>
        <v>199</v>
      </c>
      <c r="L265" s="19" t="str">
        <f t="shared" ca="1" si="30"/>
        <v>F0</v>
      </c>
      <c r="M265" s="19" t="str">
        <f t="shared" ca="1" si="31"/>
        <v>C2</v>
      </c>
      <c r="N265" s="19" t="str">
        <f t="shared" ca="1" si="32"/>
        <v>C2</v>
      </c>
    </row>
    <row r="266" spans="1:14" s="244" customFormat="1" ht="36" customHeight="1" x14ac:dyDescent="0.2">
      <c r="A266" s="205" t="s">
        <v>473</v>
      </c>
      <c r="B266" s="190" t="s">
        <v>1625</v>
      </c>
      <c r="C266" s="191" t="s">
        <v>413</v>
      </c>
      <c r="D266" s="192" t="s">
        <v>6</v>
      </c>
      <c r="E266" s="193" t="s">
        <v>179</v>
      </c>
      <c r="F266" s="208">
        <v>5</v>
      </c>
      <c r="G266" s="360">
        <v>1</v>
      </c>
      <c r="H266" s="195">
        <f t="shared" si="28"/>
        <v>5</v>
      </c>
      <c r="I266" s="26" t="str">
        <f t="shared" ca="1" si="29"/>
        <v/>
      </c>
      <c r="J266" s="16" t="str">
        <f t="shared" si="33"/>
        <v>B124Adjustment of Precast Sidewalk BlocksCW 3235-R9m²</v>
      </c>
      <c r="K266" s="17">
        <f>MATCH(J266,'Pay Items'!$K$1:$K$646,0)</f>
        <v>206</v>
      </c>
      <c r="L266" s="19" t="str">
        <f t="shared" ca="1" si="30"/>
        <v>F0</v>
      </c>
      <c r="M266" s="19" t="str">
        <f t="shared" ca="1" si="31"/>
        <v>C2</v>
      </c>
      <c r="N266" s="19" t="str">
        <f t="shared" ca="1" si="32"/>
        <v>C2</v>
      </c>
    </row>
    <row r="267" spans="1:14" s="244" customFormat="1" ht="36" customHeight="1" x14ac:dyDescent="0.2">
      <c r="A267" s="205" t="s">
        <v>474</v>
      </c>
      <c r="B267" s="190" t="s">
        <v>1626</v>
      </c>
      <c r="C267" s="191" t="s">
        <v>414</v>
      </c>
      <c r="D267" s="192" t="s">
        <v>6</v>
      </c>
      <c r="E267" s="193" t="s">
        <v>179</v>
      </c>
      <c r="F267" s="194">
        <v>5</v>
      </c>
      <c r="G267" s="360">
        <v>1</v>
      </c>
      <c r="H267" s="195">
        <f t="shared" si="28"/>
        <v>5</v>
      </c>
      <c r="I267" s="26" t="str">
        <f t="shared" ca="1" si="29"/>
        <v/>
      </c>
      <c r="J267" s="16" t="str">
        <f t="shared" si="33"/>
        <v>B125Supply of Precast Sidewalk BlocksCW 3235-R9m²</v>
      </c>
      <c r="K267" s="17">
        <f>MATCH(J267,'Pay Items'!$K$1:$K$646,0)</f>
        <v>207</v>
      </c>
      <c r="L267" s="19" t="str">
        <f t="shared" ca="1" si="30"/>
        <v>F0</v>
      </c>
      <c r="M267" s="19" t="str">
        <f t="shared" ca="1" si="31"/>
        <v>C2</v>
      </c>
      <c r="N267" s="19" t="str">
        <f t="shared" ca="1" si="32"/>
        <v>C2</v>
      </c>
    </row>
    <row r="268" spans="1:14" s="244" customFormat="1" ht="36" customHeight="1" x14ac:dyDescent="0.2">
      <c r="A268" s="205" t="s">
        <v>615</v>
      </c>
      <c r="B268" s="190" t="s">
        <v>1627</v>
      </c>
      <c r="C268" s="191" t="s">
        <v>604</v>
      </c>
      <c r="D268" s="192" t="s">
        <v>6</v>
      </c>
      <c r="E268" s="193" t="s">
        <v>179</v>
      </c>
      <c r="F268" s="194">
        <v>5</v>
      </c>
      <c r="G268" s="360">
        <v>1</v>
      </c>
      <c r="H268" s="195">
        <f t="shared" si="28"/>
        <v>5</v>
      </c>
      <c r="I268" s="26" t="str">
        <f t="shared" ca="1" si="29"/>
        <v/>
      </c>
      <c r="J268" s="16" t="str">
        <f t="shared" si="33"/>
        <v>B125ARemoval of Precast Sidewalk BlocksCW 3235-R9m²</v>
      </c>
      <c r="K268" s="17">
        <f>MATCH(J268,'Pay Items'!$K$1:$K$646,0)</f>
        <v>208</v>
      </c>
      <c r="L268" s="19" t="str">
        <f t="shared" ca="1" si="30"/>
        <v>F0</v>
      </c>
      <c r="M268" s="19" t="str">
        <f t="shared" ca="1" si="31"/>
        <v>C2</v>
      </c>
      <c r="N268" s="19" t="str">
        <f t="shared" ca="1" si="32"/>
        <v>C2</v>
      </c>
    </row>
    <row r="269" spans="1:14" s="244" customFormat="1" ht="36" customHeight="1" x14ac:dyDescent="0.2">
      <c r="A269" s="205" t="s">
        <v>816</v>
      </c>
      <c r="B269" s="190" t="s">
        <v>1628</v>
      </c>
      <c r="C269" s="191" t="s">
        <v>340</v>
      </c>
      <c r="D269" s="192" t="s">
        <v>919</v>
      </c>
      <c r="E269" s="193"/>
      <c r="F269" s="198"/>
      <c r="G269" s="199"/>
      <c r="H269" s="195">
        <f t="shared" si="28"/>
        <v>0</v>
      </c>
      <c r="I269" s="26" t="str">
        <f t="shared" ca="1" si="29"/>
        <v>LOCKED</v>
      </c>
      <c r="J269" s="16" t="str">
        <f t="shared" si="33"/>
        <v>B126rConcrete Curb RemovalCW 3240-R10</v>
      </c>
      <c r="K269" s="17">
        <f>MATCH(J269,'Pay Items'!$K$1:$K$646,0)</f>
        <v>209</v>
      </c>
      <c r="L269" s="19" t="str">
        <f t="shared" ca="1" si="30"/>
        <v>F0</v>
      </c>
      <c r="M269" s="19" t="str">
        <f t="shared" ca="1" si="31"/>
        <v>C2</v>
      </c>
      <c r="N269" s="19" t="str">
        <f t="shared" ca="1" si="32"/>
        <v>C2</v>
      </c>
    </row>
    <row r="270" spans="1:14" s="244" customFormat="1" ht="36" customHeight="1" x14ac:dyDescent="0.2">
      <c r="A270" s="205" t="s">
        <v>819</v>
      </c>
      <c r="B270" s="200" t="s">
        <v>351</v>
      </c>
      <c r="C270" s="191" t="s">
        <v>402</v>
      </c>
      <c r="D270" s="192" t="s">
        <v>174</v>
      </c>
      <c r="E270" s="193" t="s">
        <v>183</v>
      </c>
      <c r="F270" s="194">
        <v>480</v>
      </c>
      <c r="G270" s="360">
        <v>1</v>
      </c>
      <c r="H270" s="195">
        <f t="shared" si="28"/>
        <v>480</v>
      </c>
      <c r="I270" s="26" t="str">
        <f t="shared" ca="1" si="29"/>
        <v/>
      </c>
      <c r="J270" s="16" t="str">
        <f t="shared" si="33"/>
        <v>B129rCurb and Gutterm</v>
      </c>
      <c r="K270" s="17">
        <f>MATCH(J270,'Pay Items'!$K$1:$K$646,0)</f>
        <v>214</v>
      </c>
      <c r="L270" s="19" t="str">
        <f t="shared" ca="1" si="30"/>
        <v>F0</v>
      </c>
      <c r="M270" s="19" t="str">
        <f t="shared" ca="1" si="31"/>
        <v>C2</v>
      </c>
      <c r="N270" s="19" t="str">
        <f t="shared" ca="1" si="32"/>
        <v>C2</v>
      </c>
    </row>
    <row r="271" spans="1:14" s="244" customFormat="1" ht="36" customHeight="1" x14ac:dyDescent="0.2">
      <c r="A271" s="206" t="s">
        <v>845</v>
      </c>
      <c r="B271" s="190" t="s">
        <v>1629</v>
      </c>
      <c r="C271" s="191" t="s">
        <v>158</v>
      </c>
      <c r="D271" s="192" t="s">
        <v>1390</v>
      </c>
      <c r="E271" s="193"/>
      <c r="F271" s="198"/>
      <c r="G271" s="199"/>
      <c r="H271" s="195">
        <f t="shared" si="28"/>
        <v>0</v>
      </c>
      <c r="I271" s="26" t="str">
        <f t="shared" ca="1" si="29"/>
        <v>LOCKED</v>
      </c>
      <c r="J271" s="16" t="str">
        <f t="shared" si="33"/>
        <v>B154rlConcrete Curb RenewalCW 3240-R10</v>
      </c>
      <c r="K271" s="17">
        <f>MATCH(J271,'Pay Items'!$K$1:$K$646,0)</f>
        <v>262</v>
      </c>
      <c r="L271" s="19" t="str">
        <f t="shared" ca="1" si="30"/>
        <v>F0</v>
      </c>
      <c r="M271" s="19" t="str">
        <f t="shared" ca="1" si="31"/>
        <v>C2</v>
      </c>
      <c r="N271" s="19" t="str">
        <f t="shared" ca="1" si="32"/>
        <v>C2</v>
      </c>
    </row>
    <row r="272" spans="1:14" s="244" customFormat="1" ht="48" customHeight="1" x14ac:dyDescent="0.2">
      <c r="A272" s="206" t="s">
        <v>846</v>
      </c>
      <c r="B272" s="200" t="s">
        <v>351</v>
      </c>
      <c r="C272" s="191" t="s">
        <v>1561</v>
      </c>
      <c r="D272" s="192" t="s">
        <v>712</v>
      </c>
      <c r="E272" s="193"/>
      <c r="F272" s="198"/>
      <c r="G272" s="199"/>
      <c r="H272" s="195">
        <f t="shared" si="28"/>
        <v>0</v>
      </c>
      <c r="I272" s="26" t="str">
        <f t="shared" ca="1" si="29"/>
        <v>LOCKED</v>
      </c>
      <c r="J272" s="16" t="str">
        <f t="shared" si="33"/>
        <v>B155rlType 2 Concrete Barrier (100 mm reveal ht, Dowelled)SD-205,SD-206A</v>
      </c>
      <c r="K272" s="17" t="e">
        <f>MATCH(J272,'Pay Items'!$K$1:$K$646,0)</f>
        <v>#N/A</v>
      </c>
      <c r="L272" s="19" t="str">
        <f t="shared" ca="1" si="30"/>
        <v>F0</v>
      </c>
      <c r="M272" s="19" t="str">
        <f t="shared" ca="1" si="31"/>
        <v>C2</v>
      </c>
      <c r="N272" s="19" t="str">
        <f t="shared" ca="1" si="32"/>
        <v>C2</v>
      </c>
    </row>
    <row r="273" spans="1:14" s="244" customFormat="1" ht="36" customHeight="1" x14ac:dyDescent="0.2">
      <c r="A273" s="206" t="s">
        <v>1393</v>
      </c>
      <c r="B273" s="246" t="s">
        <v>701</v>
      </c>
      <c r="C273" s="247" t="s">
        <v>714</v>
      </c>
      <c r="D273" s="248"/>
      <c r="E273" s="249" t="s">
        <v>183</v>
      </c>
      <c r="F273" s="194">
        <v>10</v>
      </c>
      <c r="G273" s="360">
        <v>1</v>
      </c>
      <c r="H273" s="195">
        <f t="shared" si="28"/>
        <v>10</v>
      </c>
      <c r="I273" s="26" t="str">
        <f t="shared" ca="1" si="29"/>
        <v/>
      </c>
      <c r="J273" s="16" t="str">
        <f t="shared" si="33"/>
        <v>B155rl^23 m to 30 mm</v>
      </c>
      <c r="K273" s="17">
        <f>MATCH(J273,'Pay Items'!$K$1:$K$646,0)</f>
        <v>267</v>
      </c>
      <c r="L273" s="19" t="str">
        <f t="shared" ca="1" si="30"/>
        <v>F0</v>
      </c>
      <c r="M273" s="19" t="str">
        <f t="shared" ca="1" si="31"/>
        <v>C2</v>
      </c>
      <c r="N273" s="19" t="str">
        <f t="shared" ca="1" si="32"/>
        <v>C2</v>
      </c>
    </row>
    <row r="274" spans="1:14" s="244" customFormat="1" ht="36" customHeight="1" x14ac:dyDescent="0.2">
      <c r="A274" s="205" t="s">
        <v>876</v>
      </c>
      <c r="B274" s="190" t="s">
        <v>1630</v>
      </c>
      <c r="C274" s="191" t="s">
        <v>910</v>
      </c>
      <c r="D274" s="192" t="s">
        <v>961</v>
      </c>
      <c r="E274" s="193" t="s">
        <v>182</v>
      </c>
      <c r="F274" s="208">
        <v>6</v>
      </c>
      <c r="G274" s="360">
        <v>1</v>
      </c>
      <c r="H274" s="195">
        <f t="shared" si="28"/>
        <v>6</v>
      </c>
      <c r="I274" s="26" t="str">
        <f t="shared" ca="1" si="29"/>
        <v/>
      </c>
      <c r="J274" s="16" t="str">
        <f t="shared" si="33"/>
        <v>B219Detectable Warning Surface TilesCW 3326-R3each</v>
      </c>
      <c r="K274" s="17">
        <f>MATCH(J274,'Pay Items'!$K$1:$K$646,0)</f>
        <v>341</v>
      </c>
      <c r="L274" s="19" t="str">
        <f t="shared" ca="1" si="30"/>
        <v>F0</v>
      </c>
      <c r="M274" s="19" t="str">
        <f t="shared" ca="1" si="31"/>
        <v>C2</v>
      </c>
      <c r="N274" s="19" t="str">
        <f t="shared" ca="1" si="32"/>
        <v>C2</v>
      </c>
    </row>
    <row r="275" spans="1:14" s="244" customFormat="1" ht="36" customHeight="1" x14ac:dyDescent="0.2">
      <c r="A275" s="245"/>
      <c r="B275" s="210"/>
      <c r="C275" s="203" t="s">
        <v>1576</v>
      </c>
      <c r="D275" s="198"/>
      <c r="E275" s="228"/>
      <c r="F275" s="198"/>
      <c r="G275" s="199"/>
      <c r="H275" s="195">
        <f t="shared" si="28"/>
        <v>0</v>
      </c>
      <c r="I275" s="26" t="str">
        <f t="shared" ca="1" si="29"/>
        <v>LOCKED</v>
      </c>
      <c r="J275" s="16" t="str">
        <f t="shared" si="33"/>
        <v>ROADWORKS - NEW CONSTRUCTION</v>
      </c>
      <c r="K275" s="17" t="e">
        <f>MATCH(J275,'Pay Items'!$K$1:$K$646,0)</f>
        <v>#N/A</v>
      </c>
      <c r="L275" s="19" t="str">
        <f t="shared" ca="1" si="30"/>
        <v>F0</v>
      </c>
      <c r="M275" s="19" t="str">
        <f t="shared" ca="1" si="31"/>
        <v>C2</v>
      </c>
      <c r="N275" s="19" t="str">
        <f t="shared" ca="1" si="32"/>
        <v>C2</v>
      </c>
    </row>
    <row r="276" spans="1:14" s="244" customFormat="1" ht="48" customHeight="1" x14ac:dyDescent="0.2">
      <c r="A276" s="189" t="s">
        <v>210</v>
      </c>
      <c r="B276" s="190" t="s">
        <v>1631</v>
      </c>
      <c r="C276" s="191" t="s">
        <v>469</v>
      </c>
      <c r="D276" s="192" t="s">
        <v>1425</v>
      </c>
      <c r="E276" s="193"/>
      <c r="F276" s="198"/>
      <c r="G276" s="199"/>
      <c r="H276" s="195">
        <f t="shared" si="28"/>
        <v>0</v>
      </c>
      <c r="I276" s="26" t="str">
        <f t="shared" ca="1" si="29"/>
        <v>LOCKED</v>
      </c>
      <c r="J276" s="16" t="str">
        <f t="shared" si="33"/>
        <v>C001Concrete Pavements, Median Slabs, Bull-noses, and Safety MediansCW 3310-R18</v>
      </c>
      <c r="K276" s="17">
        <f>MATCH(J276,'Pay Items'!$K$1:$K$646,0)</f>
        <v>344</v>
      </c>
      <c r="L276" s="19" t="str">
        <f t="shared" ca="1" si="30"/>
        <v>F0</v>
      </c>
      <c r="M276" s="19" t="str">
        <f t="shared" ca="1" si="31"/>
        <v>C2</v>
      </c>
      <c r="N276" s="19" t="str">
        <f t="shared" ca="1" si="32"/>
        <v>C2</v>
      </c>
    </row>
    <row r="277" spans="1:14" s="244" customFormat="1" ht="48" customHeight="1" x14ac:dyDescent="0.2">
      <c r="A277" s="189" t="s">
        <v>215</v>
      </c>
      <c r="B277" s="200" t="s">
        <v>351</v>
      </c>
      <c r="C277" s="191" t="s">
        <v>1577</v>
      </c>
      <c r="D277" s="192" t="s">
        <v>174</v>
      </c>
      <c r="E277" s="193" t="s">
        <v>179</v>
      </c>
      <c r="F277" s="208">
        <v>140</v>
      </c>
      <c r="G277" s="360">
        <v>1</v>
      </c>
      <c r="H277" s="195">
        <f t="shared" si="28"/>
        <v>140</v>
      </c>
      <c r="I277" s="26" t="str">
        <f t="shared" ca="1" si="29"/>
        <v/>
      </c>
      <c r="J277" s="16" t="str">
        <f t="shared" si="33"/>
        <v>C011Construction of 150 mm Type 2 Concrete Pavement (Reinforced)m²</v>
      </c>
      <c r="K277" s="17" t="e">
        <f>MATCH(J277,'Pay Items'!$K$1:$K$646,0)</f>
        <v>#N/A</v>
      </c>
      <c r="L277" s="19" t="str">
        <f t="shared" ca="1" si="30"/>
        <v>F0</v>
      </c>
      <c r="M277" s="19" t="str">
        <f t="shared" ca="1" si="31"/>
        <v>C2</v>
      </c>
      <c r="N277" s="19" t="str">
        <f t="shared" ca="1" si="32"/>
        <v>C2</v>
      </c>
    </row>
    <row r="278" spans="1:14" s="244" customFormat="1" ht="36" customHeight="1" x14ac:dyDescent="0.2">
      <c r="A278" s="189" t="s">
        <v>381</v>
      </c>
      <c r="B278" s="190" t="s">
        <v>1632</v>
      </c>
      <c r="C278" s="191" t="s">
        <v>124</v>
      </c>
      <c r="D278" s="192" t="s">
        <v>1425</v>
      </c>
      <c r="E278" s="193"/>
      <c r="F278" s="198"/>
      <c r="G278" s="199"/>
      <c r="H278" s="195">
        <f t="shared" si="28"/>
        <v>0</v>
      </c>
      <c r="I278" s="26" t="str">
        <f t="shared" ca="1" si="29"/>
        <v>LOCKED</v>
      </c>
      <c r="J278" s="16" t="str">
        <f t="shared" si="33"/>
        <v>C019Concrete Pavements for Early OpeningCW 3310-R18</v>
      </c>
      <c r="K278" s="17">
        <f>MATCH(J278,'Pay Items'!$K$1:$K$646,0)</f>
        <v>359</v>
      </c>
      <c r="L278" s="19" t="str">
        <f t="shared" ca="1" si="30"/>
        <v>F0</v>
      </c>
      <c r="M278" s="19" t="str">
        <f t="shared" ca="1" si="31"/>
        <v>C2</v>
      </c>
      <c r="N278" s="19" t="str">
        <f t="shared" ca="1" si="32"/>
        <v>C2</v>
      </c>
    </row>
    <row r="279" spans="1:14" s="244" customFormat="1" ht="60" customHeight="1" x14ac:dyDescent="0.2">
      <c r="A279" s="189" t="s">
        <v>1197</v>
      </c>
      <c r="B279" s="200" t="s">
        <v>351</v>
      </c>
      <c r="C279" s="191" t="s">
        <v>1284</v>
      </c>
      <c r="D279" s="192"/>
      <c r="E279" s="193" t="s">
        <v>179</v>
      </c>
      <c r="F279" s="208">
        <v>140</v>
      </c>
      <c r="G279" s="360">
        <v>1</v>
      </c>
      <c r="H279" s="195">
        <f t="shared" si="28"/>
        <v>140</v>
      </c>
      <c r="I279" s="26" t="str">
        <f t="shared" ca="1" si="29"/>
        <v/>
      </c>
      <c r="J279" s="16" t="str">
        <f t="shared" si="33"/>
        <v>C029-72Construction of 150 mm Type 4 Concrete Pavement for Early Opening 72 Hour (Reinforced)m²</v>
      </c>
      <c r="K279" s="17">
        <f>MATCH(J279,'Pay Items'!$K$1:$K$646,0)</f>
        <v>380</v>
      </c>
      <c r="L279" s="19" t="str">
        <f t="shared" ca="1" si="30"/>
        <v>F0</v>
      </c>
      <c r="M279" s="19" t="str">
        <f t="shared" ca="1" si="31"/>
        <v>C2</v>
      </c>
      <c r="N279" s="19" t="str">
        <f t="shared" ca="1" si="32"/>
        <v>C2</v>
      </c>
    </row>
    <row r="280" spans="1:14" s="244" customFormat="1" ht="48" customHeight="1" x14ac:dyDescent="0.2">
      <c r="A280" s="189" t="s">
        <v>390</v>
      </c>
      <c r="B280" s="190" t="s">
        <v>1633</v>
      </c>
      <c r="C280" s="191" t="s">
        <v>367</v>
      </c>
      <c r="D280" s="192" t="s">
        <v>1425</v>
      </c>
      <c r="E280" s="193"/>
      <c r="F280" s="198"/>
      <c r="G280" s="199"/>
      <c r="H280" s="195">
        <f t="shared" si="28"/>
        <v>0</v>
      </c>
      <c r="I280" s="26" t="str">
        <f t="shared" ca="1" si="29"/>
        <v>LOCKED</v>
      </c>
      <c r="J280" s="16" t="str">
        <f t="shared" si="33"/>
        <v>C032Concrete Curbs, Curb and Gutter, and Splash StripsCW 3310-R18</v>
      </c>
      <c r="K280" s="17">
        <f>MATCH(J280,'Pay Items'!$K$1:$K$646,0)</f>
        <v>384</v>
      </c>
      <c r="L280" s="19" t="str">
        <f t="shared" ca="1" si="30"/>
        <v>F0</v>
      </c>
      <c r="M280" s="19" t="str">
        <f t="shared" ca="1" si="31"/>
        <v>C2</v>
      </c>
      <c r="N280" s="19" t="str">
        <f t="shared" ca="1" si="32"/>
        <v>C2</v>
      </c>
    </row>
    <row r="281" spans="1:14" s="244" customFormat="1" ht="48" customHeight="1" x14ac:dyDescent="0.2">
      <c r="A281" s="215" t="s">
        <v>543</v>
      </c>
      <c r="B281" s="200" t="s">
        <v>351</v>
      </c>
      <c r="C281" s="191" t="s">
        <v>1634</v>
      </c>
      <c r="D281" s="192" t="s">
        <v>400</v>
      </c>
      <c r="E281" s="193" t="s">
        <v>183</v>
      </c>
      <c r="F281" s="208">
        <v>20</v>
      </c>
      <c r="G281" s="360">
        <v>1</v>
      </c>
      <c r="H281" s="195">
        <f t="shared" si="28"/>
        <v>20</v>
      </c>
      <c r="I281" s="26" t="str">
        <f t="shared" ca="1" si="29"/>
        <v/>
      </c>
      <c r="J281" s="16" t="str">
        <f t="shared" si="33"/>
        <v>C037Construction of Modified Barrier (150 mm ht, Type 2, Integral)SD-203Bm</v>
      </c>
      <c r="K281" s="17" t="e">
        <f>MATCH(J281,'Pay Items'!$K$1:$K$646,0)</f>
        <v>#N/A</v>
      </c>
      <c r="L281" s="19" t="str">
        <f t="shared" ca="1" si="30"/>
        <v>F0</v>
      </c>
      <c r="M281" s="19" t="str">
        <f t="shared" ca="1" si="31"/>
        <v>C2</v>
      </c>
      <c r="N281" s="19" t="str">
        <f t="shared" ca="1" si="32"/>
        <v>C2</v>
      </c>
    </row>
    <row r="282" spans="1:14" s="244" customFormat="1" ht="60" customHeight="1" x14ac:dyDescent="0.2">
      <c r="A282" s="189" t="s">
        <v>544</v>
      </c>
      <c r="B282" s="200" t="s">
        <v>352</v>
      </c>
      <c r="C282" s="191" t="s">
        <v>1578</v>
      </c>
      <c r="D282" s="192" t="s">
        <v>344</v>
      </c>
      <c r="E282" s="193" t="s">
        <v>183</v>
      </c>
      <c r="F282" s="208">
        <v>380</v>
      </c>
      <c r="G282" s="360">
        <v>1</v>
      </c>
      <c r="H282" s="195">
        <f t="shared" si="28"/>
        <v>380</v>
      </c>
      <c r="I282" s="26" t="str">
        <f t="shared" ca="1" si="29"/>
        <v/>
      </c>
      <c r="J282" s="16" t="str">
        <f t="shared" si="33"/>
        <v>C038Construction of Curb and Gutter (180 mm ht Slip Form, Barrier, Integral, 600 mm width, 150 mm Plain Type 2 Concrete Pavement)SD-200m</v>
      </c>
      <c r="K282" s="17" t="e">
        <f>MATCH(J282,'Pay Items'!$K$1:$K$646,0)</f>
        <v>#N/A</v>
      </c>
      <c r="L282" s="19" t="str">
        <f t="shared" ca="1" si="30"/>
        <v>F0</v>
      </c>
      <c r="M282" s="19" t="str">
        <f t="shared" ca="1" si="31"/>
        <v>C2</v>
      </c>
      <c r="N282" s="19" t="str">
        <f t="shared" ca="1" si="32"/>
        <v>C2</v>
      </c>
    </row>
    <row r="283" spans="1:14" s="244" customFormat="1" ht="72" customHeight="1" x14ac:dyDescent="0.2">
      <c r="A283" s="189" t="s">
        <v>545</v>
      </c>
      <c r="B283" s="200" t="s">
        <v>353</v>
      </c>
      <c r="C283" s="191" t="s">
        <v>1579</v>
      </c>
      <c r="D283" s="192" t="s">
        <v>449</v>
      </c>
      <c r="E283" s="193" t="s">
        <v>183</v>
      </c>
      <c r="F283" s="208">
        <v>40</v>
      </c>
      <c r="G283" s="360">
        <v>1</v>
      </c>
      <c r="H283" s="195">
        <f t="shared" si="28"/>
        <v>40</v>
      </c>
      <c r="I283" s="26" t="str">
        <f t="shared" ca="1" si="29"/>
        <v/>
      </c>
      <c r="J283" s="16" t="str">
        <f t="shared" si="33"/>
        <v>C039Construction of Curb and Gutter (180 mm ht Slip Form, Modified Barrier, Integral, 600 mm width, 150 mm Plain Type 2 Concrete Pavement)SD-200 SD-203Bm</v>
      </c>
      <c r="K283" s="17" t="e">
        <f>MATCH(J283,'Pay Items'!$K$1:$K$646,0)</f>
        <v>#N/A</v>
      </c>
      <c r="L283" s="19" t="str">
        <f t="shared" ca="1" si="30"/>
        <v>F0</v>
      </c>
      <c r="M283" s="19" t="str">
        <f t="shared" ca="1" si="31"/>
        <v>C2</v>
      </c>
      <c r="N283" s="19" t="str">
        <f t="shared" ca="1" si="32"/>
        <v>C2</v>
      </c>
    </row>
    <row r="284" spans="1:14" s="244" customFormat="1" ht="60" customHeight="1" x14ac:dyDescent="0.2">
      <c r="A284" s="189" t="s">
        <v>392</v>
      </c>
      <c r="B284" s="200" t="s">
        <v>354</v>
      </c>
      <c r="C284" s="191" t="s">
        <v>1602</v>
      </c>
      <c r="D284" s="192" t="s">
        <v>450</v>
      </c>
      <c r="E284" s="193" t="s">
        <v>183</v>
      </c>
      <c r="F284" s="208">
        <v>40</v>
      </c>
      <c r="G284" s="360">
        <v>1</v>
      </c>
      <c r="H284" s="195">
        <f t="shared" si="28"/>
        <v>40</v>
      </c>
      <c r="I284" s="26" t="str">
        <f t="shared" ca="1" si="29"/>
        <v/>
      </c>
      <c r="J284" s="16" t="str">
        <f t="shared" si="33"/>
        <v>C040Construction of Curb and Gutter (40 mm ht, Lip Curb, Integral, 600 mm width, 150 mm Plain Slip Form Type 2 Concrete Pavement)SD-200 SD-202Bm</v>
      </c>
      <c r="K284" s="17" t="e">
        <f>MATCH(J284,'Pay Items'!$K$1:$K$646,0)</f>
        <v>#N/A</v>
      </c>
      <c r="L284" s="19" t="str">
        <f t="shared" ca="1" si="30"/>
        <v>F0</v>
      </c>
      <c r="M284" s="19" t="str">
        <f t="shared" ca="1" si="31"/>
        <v>C2</v>
      </c>
      <c r="N284" s="19" t="str">
        <f t="shared" ca="1" si="32"/>
        <v>C2</v>
      </c>
    </row>
    <row r="285" spans="1:14" s="244" customFormat="1" ht="60" customHeight="1" x14ac:dyDescent="0.2">
      <c r="A285" s="189" t="s">
        <v>393</v>
      </c>
      <c r="B285" s="250" t="s">
        <v>355</v>
      </c>
      <c r="C285" s="191" t="s">
        <v>1581</v>
      </c>
      <c r="D285" s="192" t="s">
        <v>1213</v>
      </c>
      <c r="E285" s="193" t="s">
        <v>183</v>
      </c>
      <c r="F285" s="208">
        <v>10</v>
      </c>
      <c r="G285" s="360">
        <v>1</v>
      </c>
      <c r="H285" s="195">
        <f t="shared" si="28"/>
        <v>10</v>
      </c>
      <c r="I285" s="26" t="str">
        <f t="shared" ca="1" si="29"/>
        <v/>
      </c>
      <c r="J285" s="16" t="str">
        <f t="shared" si="33"/>
        <v>C041Construction of Curb and Gutter (8-12 mm ht, Curb Ramp, Integral, 600 mm width, 150 mm Plain Type 2 Concrete Pavement)SD-200 SD-229Em</v>
      </c>
      <c r="K285" s="17" t="e">
        <f>MATCH(J285,'Pay Items'!$K$1:$K$646,0)</f>
        <v>#N/A</v>
      </c>
      <c r="L285" s="19" t="str">
        <f t="shared" ca="1" si="30"/>
        <v>F0</v>
      </c>
      <c r="M285" s="19" t="str">
        <f t="shared" ca="1" si="31"/>
        <v>C2</v>
      </c>
      <c r="N285" s="19" t="str">
        <f t="shared" ca="1" si="32"/>
        <v>C2</v>
      </c>
    </row>
    <row r="286" spans="1:14" s="244" customFormat="1" ht="36" customHeight="1" x14ac:dyDescent="0.2">
      <c r="A286" s="189" t="s">
        <v>37</v>
      </c>
      <c r="B286" s="190" t="s">
        <v>1635</v>
      </c>
      <c r="C286" s="191" t="s">
        <v>405</v>
      </c>
      <c r="D286" s="192" t="s">
        <v>1183</v>
      </c>
      <c r="E286" s="209"/>
      <c r="F286" s="198"/>
      <c r="G286" s="199"/>
      <c r="H286" s="195">
        <f t="shared" si="28"/>
        <v>0</v>
      </c>
      <c r="I286" s="26" t="str">
        <f t="shared" ca="1" si="29"/>
        <v>LOCKED</v>
      </c>
      <c r="J286" s="16" t="str">
        <f t="shared" si="33"/>
        <v>C055Construction of Asphaltic Concrete PavementsCW 3410-R12</v>
      </c>
      <c r="K286" s="17">
        <f>MATCH(J286,'Pay Items'!$K$1:$K$646,0)</f>
        <v>425</v>
      </c>
      <c r="L286" s="19" t="str">
        <f t="shared" ca="1" si="30"/>
        <v>F0</v>
      </c>
      <c r="M286" s="19" t="str">
        <f t="shared" ca="1" si="31"/>
        <v>C2</v>
      </c>
      <c r="N286" s="19" t="str">
        <f t="shared" ca="1" si="32"/>
        <v>C2</v>
      </c>
    </row>
    <row r="287" spans="1:14" s="244" customFormat="1" ht="36" customHeight="1" x14ac:dyDescent="0.2">
      <c r="A287" s="189" t="s">
        <v>406</v>
      </c>
      <c r="B287" s="200" t="s">
        <v>351</v>
      </c>
      <c r="C287" s="191" t="s">
        <v>364</v>
      </c>
      <c r="D287" s="192"/>
      <c r="E287" s="193"/>
      <c r="F287" s="198"/>
      <c r="G287" s="199"/>
      <c r="H287" s="195">
        <f t="shared" si="28"/>
        <v>0</v>
      </c>
      <c r="I287" s="26" t="str">
        <f t="shared" ca="1" si="29"/>
        <v>LOCKED</v>
      </c>
      <c r="J287" s="16" t="str">
        <f t="shared" si="33"/>
        <v>C056Main Line Paving</v>
      </c>
      <c r="K287" s="17">
        <f>MATCH(J287,'Pay Items'!$K$1:$K$646,0)</f>
        <v>426</v>
      </c>
      <c r="L287" s="19" t="str">
        <f t="shared" ca="1" si="30"/>
        <v>F0</v>
      </c>
      <c r="M287" s="19" t="str">
        <f t="shared" ca="1" si="31"/>
        <v>C2</v>
      </c>
      <c r="N287" s="19" t="str">
        <f t="shared" ca="1" si="32"/>
        <v>C2</v>
      </c>
    </row>
    <row r="288" spans="1:14" s="244" customFormat="1" ht="36" customHeight="1" x14ac:dyDescent="0.2">
      <c r="A288" s="189" t="s">
        <v>408</v>
      </c>
      <c r="B288" s="207" t="s">
        <v>701</v>
      </c>
      <c r="C288" s="191" t="s">
        <v>719</v>
      </c>
      <c r="D288" s="192"/>
      <c r="E288" s="193" t="s">
        <v>181</v>
      </c>
      <c r="F288" s="194">
        <v>580</v>
      </c>
      <c r="G288" s="360">
        <v>1</v>
      </c>
      <c r="H288" s="195">
        <f t="shared" si="28"/>
        <v>580</v>
      </c>
      <c r="I288" s="26" t="str">
        <f t="shared" ca="1" si="29"/>
        <v/>
      </c>
      <c r="J288" s="16" t="str">
        <f t="shared" si="33"/>
        <v>C058Type IAtonne</v>
      </c>
      <c r="K288" s="17">
        <f>MATCH(J288,'Pay Items'!$K$1:$K$646,0)</f>
        <v>427</v>
      </c>
      <c r="L288" s="19" t="str">
        <f t="shared" ca="1" si="30"/>
        <v>F0</v>
      </c>
      <c r="M288" s="19" t="str">
        <f t="shared" ca="1" si="31"/>
        <v>C2</v>
      </c>
      <c r="N288" s="19" t="str">
        <f t="shared" ca="1" si="32"/>
        <v>C2</v>
      </c>
    </row>
    <row r="289" spans="1:14" s="244" customFormat="1" ht="36" customHeight="1" x14ac:dyDescent="0.2">
      <c r="A289" s="189" t="s">
        <v>409</v>
      </c>
      <c r="B289" s="200" t="s">
        <v>352</v>
      </c>
      <c r="C289" s="191" t="s">
        <v>365</v>
      </c>
      <c r="D289" s="192"/>
      <c r="E289" s="193"/>
      <c r="F289" s="198"/>
      <c r="G289" s="199"/>
      <c r="H289" s="195">
        <f t="shared" si="28"/>
        <v>0</v>
      </c>
      <c r="I289" s="26" t="str">
        <f t="shared" ca="1" si="29"/>
        <v>LOCKED</v>
      </c>
      <c r="J289" s="16" t="str">
        <f t="shared" si="33"/>
        <v>C059Tie-ins and Approaches</v>
      </c>
      <c r="K289" s="17">
        <f>MATCH(J289,'Pay Items'!$K$1:$K$646,0)</f>
        <v>429</v>
      </c>
      <c r="L289" s="19" t="str">
        <f t="shared" ca="1" si="30"/>
        <v>F0</v>
      </c>
      <c r="M289" s="19" t="str">
        <f t="shared" ca="1" si="31"/>
        <v>C2</v>
      </c>
      <c r="N289" s="19" t="str">
        <f t="shared" ca="1" si="32"/>
        <v>C2</v>
      </c>
    </row>
    <row r="290" spans="1:14" s="244" customFormat="1" ht="36" customHeight="1" x14ac:dyDescent="0.2">
      <c r="A290" s="189" t="s">
        <v>410</v>
      </c>
      <c r="B290" s="207" t="s">
        <v>701</v>
      </c>
      <c r="C290" s="191" t="s">
        <v>719</v>
      </c>
      <c r="D290" s="192"/>
      <c r="E290" s="193" t="s">
        <v>181</v>
      </c>
      <c r="F290" s="194">
        <v>50</v>
      </c>
      <c r="G290" s="360">
        <v>1</v>
      </c>
      <c r="H290" s="195">
        <f t="shared" si="28"/>
        <v>50</v>
      </c>
      <c r="I290" s="26" t="str">
        <f t="shared" ca="1" si="29"/>
        <v/>
      </c>
      <c r="J290" s="16" t="str">
        <f t="shared" si="33"/>
        <v>C060Type IAtonne</v>
      </c>
      <c r="K290" s="17">
        <f>MATCH(J290,'Pay Items'!$K$1:$K$646,0)</f>
        <v>430</v>
      </c>
      <c r="L290" s="19" t="str">
        <f t="shared" ca="1" si="30"/>
        <v>F0</v>
      </c>
      <c r="M290" s="19" t="str">
        <f t="shared" ca="1" si="31"/>
        <v>C2</v>
      </c>
      <c r="N290" s="19" t="str">
        <f t="shared" ca="1" si="32"/>
        <v>C2</v>
      </c>
    </row>
    <row r="291" spans="1:14" s="244" customFormat="1" ht="36" customHeight="1" x14ac:dyDescent="0.2">
      <c r="A291" s="245"/>
      <c r="B291" s="210"/>
      <c r="C291" s="203" t="s">
        <v>200</v>
      </c>
      <c r="D291" s="198"/>
      <c r="E291" s="211"/>
      <c r="F291" s="198"/>
      <c r="G291" s="199"/>
      <c r="H291" s="195">
        <f t="shared" si="28"/>
        <v>0</v>
      </c>
      <c r="I291" s="26" t="str">
        <f t="shared" ca="1" si="29"/>
        <v>LOCKED</v>
      </c>
      <c r="J291" s="16" t="str">
        <f t="shared" si="33"/>
        <v>JOINT AND CRACK SEALING</v>
      </c>
      <c r="K291" s="17">
        <f>MATCH(J291,'Pay Items'!$K$1:$K$646,0)</f>
        <v>436</v>
      </c>
      <c r="L291" s="19" t="str">
        <f t="shared" ca="1" si="30"/>
        <v>F0</v>
      </c>
      <c r="M291" s="19" t="str">
        <f t="shared" ca="1" si="31"/>
        <v>C2</v>
      </c>
      <c r="N291" s="19" t="str">
        <f t="shared" ca="1" si="32"/>
        <v>C2</v>
      </c>
    </row>
    <row r="292" spans="1:14" s="244" customFormat="1" ht="36" customHeight="1" x14ac:dyDescent="0.2">
      <c r="A292" s="189" t="s">
        <v>548</v>
      </c>
      <c r="B292" s="190" t="s">
        <v>1636</v>
      </c>
      <c r="C292" s="191" t="s">
        <v>99</v>
      </c>
      <c r="D292" s="192" t="s">
        <v>737</v>
      </c>
      <c r="E292" s="193" t="s">
        <v>183</v>
      </c>
      <c r="F292" s="208">
        <v>450</v>
      </c>
      <c r="G292" s="360">
        <v>1</v>
      </c>
      <c r="H292" s="195">
        <f t="shared" si="28"/>
        <v>450</v>
      </c>
      <c r="I292" s="26" t="str">
        <f t="shared" ca="1" si="29"/>
        <v/>
      </c>
      <c r="J292" s="16" t="str">
        <f t="shared" si="33"/>
        <v>D006Reflective Crack MaintenanceCW 3250-R7m</v>
      </c>
      <c r="K292" s="17">
        <f>MATCH(J292,'Pay Items'!$K$1:$K$646,0)</f>
        <v>442</v>
      </c>
      <c r="L292" s="19" t="str">
        <f t="shared" ca="1" si="30"/>
        <v>F0</v>
      </c>
      <c r="M292" s="19" t="str">
        <f t="shared" ca="1" si="31"/>
        <v>C2</v>
      </c>
      <c r="N292" s="19" t="str">
        <f t="shared" ca="1" si="32"/>
        <v>C2</v>
      </c>
    </row>
    <row r="293" spans="1:14" s="244" customFormat="1" ht="48" customHeight="1" x14ac:dyDescent="0.2">
      <c r="A293" s="245"/>
      <c r="B293" s="210"/>
      <c r="C293" s="203" t="s">
        <v>201</v>
      </c>
      <c r="D293" s="198"/>
      <c r="E293" s="211"/>
      <c r="F293" s="198"/>
      <c r="G293" s="199"/>
      <c r="H293" s="195">
        <f t="shared" si="28"/>
        <v>0</v>
      </c>
      <c r="I293" s="26" t="str">
        <f t="shared" ca="1" si="29"/>
        <v>LOCKED</v>
      </c>
      <c r="J293" s="16" t="str">
        <f t="shared" si="33"/>
        <v>ASSOCIATED DRAINAGE AND UNDERGROUND WORKS</v>
      </c>
      <c r="K293" s="17">
        <f>MATCH(J293,'Pay Items'!$K$1:$K$646,0)</f>
        <v>444</v>
      </c>
      <c r="L293" s="19" t="str">
        <f t="shared" ca="1" si="30"/>
        <v>F0</v>
      </c>
      <c r="M293" s="19" t="str">
        <f t="shared" ca="1" si="31"/>
        <v>C2</v>
      </c>
      <c r="N293" s="19" t="str">
        <f t="shared" ca="1" si="32"/>
        <v>C2</v>
      </c>
    </row>
    <row r="294" spans="1:14" s="244" customFormat="1" ht="36" customHeight="1" x14ac:dyDescent="0.2">
      <c r="A294" s="189" t="s">
        <v>225</v>
      </c>
      <c r="B294" s="190" t="s">
        <v>1637</v>
      </c>
      <c r="C294" s="191" t="s">
        <v>416</v>
      </c>
      <c r="D294" s="192" t="s">
        <v>11</v>
      </c>
      <c r="E294" s="193"/>
      <c r="F294" s="198"/>
      <c r="G294" s="199"/>
      <c r="H294" s="195">
        <f t="shared" si="28"/>
        <v>0</v>
      </c>
      <c r="I294" s="26" t="str">
        <f t="shared" ca="1" si="29"/>
        <v>LOCKED</v>
      </c>
      <c r="J294" s="16" t="str">
        <f t="shared" si="33"/>
        <v>E003Catch BasinCW 2130-R12</v>
      </c>
      <c r="K294" s="17">
        <f>MATCH(J294,'Pay Items'!$K$1:$K$646,0)</f>
        <v>445</v>
      </c>
      <c r="L294" s="19" t="str">
        <f t="shared" ca="1" si="30"/>
        <v>F0</v>
      </c>
      <c r="M294" s="19" t="str">
        <f t="shared" ca="1" si="31"/>
        <v>C2</v>
      </c>
      <c r="N294" s="19" t="str">
        <f t="shared" ca="1" si="32"/>
        <v>C2</v>
      </c>
    </row>
    <row r="295" spans="1:14" s="244" customFormat="1" ht="36" customHeight="1" x14ac:dyDescent="0.2">
      <c r="A295" s="189" t="s">
        <v>1011</v>
      </c>
      <c r="B295" s="200" t="s">
        <v>351</v>
      </c>
      <c r="C295" s="191" t="s">
        <v>985</v>
      </c>
      <c r="D295" s="192"/>
      <c r="E295" s="193" t="s">
        <v>182</v>
      </c>
      <c r="F295" s="208">
        <v>1</v>
      </c>
      <c r="G295" s="360">
        <v>1</v>
      </c>
      <c r="H295" s="195">
        <f t="shared" si="28"/>
        <v>1</v>
      </c>
      <c r="I295" s="26" t="str">
        <f t="shared" ca="1" si="29"/>
        <v/>
      </c>
      <c r="J295" s="16" t="str">
        <f t="shared" si="33"/>
        <v>E004ASD-024, 1200 mm deepeach</v>
      </c>
      <c r="K295" s="17" t="e">
        <f>MATCH(J295,'Pay Items'!$K$1:$K$646,0)</f>
        <v>#N/A</v>
      </c>
      <c r="L295" s="19" t="str">
        <f t="shared" ca="1" si="30"/>
        <v>F0</v>
      </c>
      <c r="M295" s="19" t="str">
        <f t="shared" ca="1" si="31"/>
        <v>C2</v>
      </c>
      <c r="N295" s="19" t="str">
        <f t="shared" ca="1" si="32"/>
        <v>C2</v>
      </c>
    </row>
    <row r="296" spans="1:14" s="244" customFormat="1" ht="36" customHeight="1" x14ac:dyDescent="0.2">
      <c r="A296" s="189" t="s">
        <v>230</v>
      </c>
      <c r="B296" s="190" t="s">
        <v>1638</v>
      </c>
      <c r="C296" s="191" t="s">
        <v>421</v>
      </c>
      <c r="D296" s="192" t="s">
        <v>11</v>
      </c>
      <c r="E296" s="193"/>
      <c r="F296" s="198"/>
      <c r="G296" s="199"/>
      <c r="H296" s="195">
        <f t="shared" si="28"/>
        <v>0</v>
      </c>
      <c r="I296" s="26" t="str">
        <f t="shared" ca="1" si="29"/>
        <v>LOCKED</v>
      </c>
      <c r="J296" s="16" t="str">
        <f t="shared" si="33"/>
        <v>E008Sewer ServiceCW 2130-R12</v>
      </c>
      <c r="K296" s="17">
        <f>MATCH(J296,'Pay Items'!$K$1:$K$646,0)</f>
        <v>457</v>
      </c>
      <c r="L296" s="19" t="str">
        <f t="shared" ca="1" si="30"/>
        <v>F0</v>
      </c>
      <c r="M296" s="19" t="str">
        <f t="shared" ca="1" si="31"/>
        <v>C2</v>
      </c>
      <c r="N296" s="19" t="str">
        <f t="shared" ca="1" si="32"/>
        <v>C2</v>
      </c>
    </row>
    <row r="297" spans="1:14" s="244" customFormat="1" ht="36" customHeight="1" x14ac:dyDescent="0.2">
      <c r="A297" s="189" t="s">
        <v>54</v>
      </c>
      <c r="B297" s="200" t="s">
        <v>351</v>
      </c>
      <c r="C297" s="191" t="s">
        <v>1565</v>
      </c>
      <c r="D297" s="192"/>
      <c r="E297" s="193"/>
      <c r="F297" s="198"/>
      <c r="G297" s="199"/>
      <c r="H297" s="195">
        <f t="shared" si="28"/>
        <v>0</v>
      </c>
      <c r="I297" s="26" t="str">
        <f t="shared" ca="1" si="29"/>
        <v>LOCKED</v>
      </c>
      <c r="J297" s="16" t="str">
        <f t="shared" si="33"/>
        <v>E009250 mm, PVC</v>
      </c>
      <c r="K297" s="17" t="e">
        <f>MATCH(J297,'Pay Items'!$K$1:$K$646,0)</f>
        <v>#N/A</v>
      </c>
      <c r="L297" s="19" t="str">
        <f t="shared" ca="1" si="30"/>
        <v>F0</v>
      </c>
      <c r="M297" s="19" t="str">
        <f t="shared" ca="1" si="31"/>
        <v>C2</v>
      </c>
      <c r="N297" s="19" t="str">
        <f t="shared" ca="1" si="32"/>
        <v>C2</v>
      </c>
    </row>
    <row r="298" spans="1:14" s="244" customFormat="1" ht="48" customHeight="1" x14ac:dyDescent="0.2">
      <c r="A298" s="189" t="s">
        <v>55</v>
      </c>
      <c r="B298" s="207" t="s">
        <v>701</v>
      </c>
      <c r="C298" s="191" t="s">
        <v>1582</v>
      </c>
      <c r="D298" s="192"/>
      <c r="E298" s="193" t="s">
        <v>183</v>
      </c>
      <c r="F298" s="208">
        <v>5</v>
      </c>
      <c r="G298" s="360">
        <v>1</v>
      </c>
      <c r="H298" s="195">
        <f t="shared" si="28"/>
        <v>5</v>
      </c>
      <c r="I298" s="26" t="str">
        <f t="shared" ca="1" si="29"/>
        <v/>
      </c>
      <c r="J298" s="16" t="str">
        <f t="shared" si="33"/>
        <v>E010In a Trench, Class 3 Type Sand Bedding, Class 3 Backfillm</v>
      </c>
      <c r="K298" s="17" t="e">
        <f>MATCH(J298,'Pay Items'!$K$1:$K$646,0)</f>
        <v>#N/A</v>
      </c>
      <c r="L298" s="19" t="str">
        <f t="shared" ca="1" si="30"/>
        <v>F0</v>
      </c>
      <c r="M298" s="19" t="str">
        <f t="shared" ca="1" si="31"/>
        <v>C2</v>
      </c>
      <c r="N298" s="19" t="str">
        <f t="shared" ca="1" si="32"/>
        <v>C2</v>
      </c>
    </row>
    <row r="299" spans="1:14" s="244" customFormat="1" ht="36" customHeight="1" x14ac:dyDescent="0.2">
      <c r="A299" s="189" t="s">
        <v>68</v>
      </c>
      <c r="B299" s="190" t="s">
        <v>1639</v>
      </c>
      <c r="C299" s="212" t="s">
        <v>1061</v>
      </c>
      <c r="D299" s="213" t="s">
        <v>1062</v>
      </c>
      <c r="E299" s="193"/>
      <c r="F299" s="198"/>
      <c r="G299" s="199"/>
      <c r="H299" s="195">
        <f t="shared" si="28"/>
        <v>0</v>
      </c>
      <c r="I299" s="26" t="str">
        <f t="shared" ca="1" si="29"/>
        <v>LOCKED</v>
      </c>
      <c r="J299" s="16" t="str">
        <f t="shared" si="33"/>
        <v>E023Frames &amp; CoversCW 3210-R8</v>
      </c>
      <c r="K299" s="17">
        <f>MATCH(J299,'Pay Items'!$K$1:$K$646,0)</f>
        <v>511</v>
      </c>
      <c r="L299" s="19" t="str">
        <f t="shared" ca="1" si="30"/>
        <v>F0</v>
      </c>
      <c r="M299" s="19" t="str">
        <f t="shared" ca="1" si="31"/>
        <v>C2</v>
      </c>
      <c r="N299" s="19" t="str">
        <f t="shared" ca="1" si="32"/>
        <v>C2</v>
      </c>
    </row>
    <row r="300" spans="1:14" s="244" customFormat="1" ht="48" customHeight="1" x14ac:dyDescent="0.2">
      <c r="A300" s="189" t="s">
        <v>69</v>
      </c>
      <c r="B300" s="200" t="s">
        <v>351</v>
      </c>
      <c r="C300" s="214" t="s">
        <v>1215</v>
      </c>
      <c r="D300" s="192"/>
      <c r="E300" s="193" t="s">
        <v>182</v>
      </c>
      <c r="F300" s="208">
        <v>1</v>
      </c>
      <c r="G300" s="360">
        <v>1</v>
      </c>
      <c r="H300" s="195">
        <f t="shared" si="28"/>
        <v>1</v>
      </c>
      <c r="I300" s="26" t="str">
        <f t="shared" ca="1" si="29"/>
        <v/>
      </c>
      <c r="J300" s="16" t="str">
        <f t="shared" si="33"/>
        <v>E024AP-006 - Standard Frame for Manhole and Catch Basineach</v>
      </c>
      <c r="K300" s="17">
        <f>MATCH(J300,'Pay Items'!$K$1:$K$646,0)</f>
        <v>512</v>
      </c>
      <c r="L300" s="19" t="str">
        <f t="shared" ca="1" si="30"/>
        <v>F0</v>
      </c>
      <c r="M300" s="19" t="str">
        <f t="shared" ca="1" si="31"/>
        <v>C2</v>
      </c>
      <c r="N300" s="19" t="str">
        <f t="shared" ca="1" si="32"/>
        <v>C2</v>
      </c>
    </row>
    <row r="301" spans="1:14" s="244" customFormat="1" ht="48" customHeight="1" x14ac:dyDescent="0.2">
      <c r="A301" s="189" t="s">
        <v>70</v>
      </c>
      <c r="B301" s="200" t="s">
        <v>352</v>
      </c>
      <c r="C301" s="214" t="s">
        <v>1216</v>
      </c>
      <c r="D301" s="192"/>
      <c r="E301" s="193" t="s">
        <v>182</v>
      </c>
      <c r="F301" s="208">
        <v>1</v>
      </c>
      <c r="G301" s="360">
        <v>1</v>
      </c>
      <c r="H301" s="195">
        <f t="shared" si="28"/>
        <v>1</v>
      </c>
      <c r="I301" s="26" t="str">
        <f t="shared" ca="1" si="29"/>
        <v/>
      </c>
      <c r="J301" s="16" t="str">
        <f t="shared" si="33"/>
        <v>E025AP-007 - Standard Solid Cover for Standard Frameeach</v>
      </c>
      <c r="K301" s="17">
        <f>MATCH(J301,'Pay Items'!$K$1:$K$646,0)</f>
        <v>513</v>
      </c>
      <c r="L301" s="19" t="str">
        <f t="shared" ca="1" si="30"/>
        <v>F0</v>
      </c>
      <c r="M301" s="19" t="str">
        <f t="shared" ca="1" si="31"/>
        <v>C2</v>
      </c>
      <c r="N301" s="19" t="str">
        <f t="shared" ca="1" si="32"/>
        <v>C2</v>
      </c>
    </row>
    <row r="302" spans="1:14" s="244" customFormat="1" ht="48" customHeight="1" x14ac:dyDescent="0.2">
      <c r="A302" s="189" t="s">
        <v>85</v>
      </c>
      <c r="B302" s="190" t="s">
        <v>1640</v>
      </c>
      <c r="C302" s="216" t="s">
        <v>728</v>
      </c>
      <c r="D302" s="192" t="s">
        <v>11</v>
      </c>
      <c r="E302" s="193"/>
      <c r="F302" s="198"/>
      <c r="G302" s="199"/>
      <c r="H302" s="195">
        <f t="shared" si="28"/>
        <v>0</v>
      </c>
      <c r="I302" s="26" t="str">
        <f t="shared" ca="1" si="29"/>
        <v>LOCKED</v>
      </c>
      <c r="J302" s="16" t="str">
        <f t="shared" si="33"/>
        <v>E042Connecting New Sewer Service to Existing Sewer ServiceCW 2130-R12</v>
      </c>
      <c r="K302" s="17">
        <f>MATCH(J302,'Pay Items'!$K$1:$K$646,0)</f>
        <v>548</v>
      </c>
      <c r="L302" s="19" t="str">
        <f t="shared" ca="1" si="30"/>
        <v>F0</v>
      </c>
      <c r="M302" s="19" t="str">
        <f t="shared" ca="1" si="31"/>
        <v>C2</v>
      </c>
      <c r="N302" s="19" t="str">
        <f t="shared" ca="1" si="32"/>
        <v>C2</v>
      </c>
    </row>
    <row r="303" spans="1:14" s="244" customFormat="1" ht="36" customHeight="1" x14ac:dyDescent="0.2">
      <c r="A303" s="189" t="s">
        <v>86</v>
      </c>
      <c r="B303" s="200" t="s">
        <v>351</v>
      </c>
      <c r="C303" s="216" t="s">
        <v>1008</v>
      </c>
      <c r="D303" s="192"/>
      <c r="E303" s="193" t="s">
        <v>182</v>
      </c>
      <c r="F303" s="208">
        <v>1</v>
      </c>
      <c r="G303" s="360">
        <v>1</v>
      </c>
      <c r="H303" s="195">
        <f t="shared" si="28"/>
        <v>1</v>
      </c>
      <c r="I303" s="26" t="str">
        <f t="shared" ca="1" si="29"/>
        <v/>
      </c>
      <c r="J303" s="16" t="str">
        <f t="shared" si="33"/>
        <v>E043250 mmeach</v>
      </c>
      <c r="K303" s="17" t="e">
        <f>MATCH(J303,'Pay Items'!$K$1:$K$646,0)</f>
        <v>#N/A</v>
      </c>
      <c r="L303" s="19" t="str">
        <f t="shared" ca="1" si="30"/>
        <v>F0</v>
      </c>
      <c r="M303" s="19" t="str">
        <f t="shared" ca="1" si="31"/>
        <v>C2</v>
      </c>
      <c r="N303" s="19" t="str">
        <f t="shared" ca="1" si="32"/>
        <v>C2</v>
      </c>
    </row>
    <row r="304" spans="1:14" s="244" customFormat="1" ht="36" customHeight="1" x14ac:dyDescent="0.2">
      <c r="A304" s="189" t="s">
        <v>431</v>
      </c>
      <c r="B304" s="190" t="s">
        <v>1641</v>
      </c>
      <c r="C304" s="191" t="s">
        <v>694</v>
      </c>
      <c r="D304" s="192" t="s">
        <v>11</v>
      </c>
      <c r="E304" s="193" t="s">
        <v>182</v>
      </c>
      <c r="F304" s="208">
        <v>1</v>
      </c>
      <c r="G304" s="360">
        <v>1</v>
      </c>
      <c r="H304" s="195">
        <f t="shared" si="28"/>
        <v>1</v>
      </c>
      <c r="I304" s="26" t="str">
        <f t="shared" ca="1" si="29"/>
        <v/>
      </c>
      <c r="J304" s="16" t="str">
        <f t="shared" si="33"/>
        <v>E046Removal of Existing Catch BasinsCW 2130-R12each</v>
      </c>
      <c r="K304" s="17">
        <f>MATCH(J304,'Pay Items'!$K$1:$K$646,0)</f>
        <v>552</v>
      </c>
      <c r="L304" s="19" t="str">
        <f t="shared" ca="1" si="30"/>
        <v>F0</v>
      </c>
      <c r="M304" s="19" t="str">
        <f t="shared" ca="1" si="31"/>
        <v>C2</v>
      </c>
      <c r="N304" s="19" t="str">
        <f t="shared" ca="1" si="32"/>
        <v>C2</v>
      </c>
    </row>
    <row r="305" spans="1:14" s="244" customFormat="1" ht="36" customHeight="1" x14ac:dyDescent="0.2">
      <c r="A305" s="189" t="s">
        <v>433</v>
      </c>
      <c r="B305" s="190" t="s">
        <v>1642</v>
      </c>
      <c r="C305" s="191" t="s">
        <v>427</v>
      </c>
      <c r="D305" s="192" t="s">
        <v>11</v>
      </c>
      <c r="E305" s="193" t="s">
        <v>182</v>
      </c>
      <c r="F305" s="208">
        <v>1</v>
      </c>
      <c r="G305" s="360">
        <v>1</v>
      </c>
      <c r="H305" s="195">
        <f t="shared" si="28"/>
        <v>1</v>
      </c>
      <c r="I305" s="26" t="str">
        <f t="shared" ca="1" si="29"/>
        <v/>
      </c>
      <c r="J305" s="16" t="str">
        <f t="shared" si="33"/>
        <v>E047Removal of Existing Catch PitCW 2130-R12each</v>
      </c>
      <c r="K305" s="17">
        <f>MATCH(J305,'Pay Items'!$K$1:$K$646,0)</f>
        <v>553</v>
      </c>
      <c r="L305" s="19" t="str">
        <f t="shared" ca="1" si="30"/>
        <v>F0</v>
      </c>
      <c r="M305" s="19" t="str">
        <f t="shared" ca="1" si="31"/>
        <v>C2</v>
      </c>
      <c r="N305" s="19" t="str">
        <f t="shared" ca="1" si="32"/>
        <v>C2</v>
      </c>
    </row>
    <row r="306" spans="1:14" s="244" customFormat="1" ht="36" customHeight="1" x14ac:dyDescent="0.2">
      <c r="A306" s="245"/>
      <c r="B306" s="219"/>
      <c r="C306" s="203" t="s">
        <v>202</v>
      </c>
      <c r="D306" s="198"/>
      <c r="E306" s="211"/>
      <c r="F306" s="198"/>
      <c r="G306" s="199"/>
      <c r="H306" s="195">
        <f t="shared" si="28"/>
        <v>0</v>
      </c>
      <c r="I306" s="26" t="str">
        <f t="shared" ca="1" si="29"/>
        <v>LOCKED</v>
      </c>
      <c r="J306" s="16" t="str">
        <f t="shared" si="33"/>
        <v>ADJUSTMENTS</v>
      </c>
      <c r="K306" s="17">
        <f>MATCH(J306,'Pay Items'!$K$1:$K$646,0)</f>
        <v>589</v>
      </c>
      <c r="L306" s="19" t="str">
        <f t="shared" ca="1" si="30"/>
        <v>F0</v>
      </c>
      <c r="M306" s="19" t="str">
        <f t="shared" ca="1" si="31"/>
        <v>C2</v>
      </c>
      <c r="N306" s="19" t="str">
        <f t="shared" ca="1" si="32"/>
        <v>C2</v>
      </c>
    </row>
    <row r="307" spans="1:14" s="244" customFormat="1" ht="36" customHeight="1" x14ac:dyDescent="0.2">
      <c r="A307" s="189" t="s">
        <v>231</v>
      </c>
      <c r="B307" s="190" t="s">
        <v>1643</v>
      </c>
      <c r="C307" s="214" t="s">
        <v>1063</v>
      </c>
      <c r="D307" s="213" t="s">
        <v>1062</v>
      </c>
      <c r="E307" s="193" t="s">
        <v>182</v>
      </c>
      <c r="F307" s="208">
        <v>5</v>
      </c>
      <c r="G307" s="360">
        <v>1</v>
      </c>
      <c r="H307" s="195">
        <f t="shared" si="28"/>
        <v>5</v>
      </c>
      <c r="I307" s="26" t="str">
        <f t="shared" ca="1" si="29"/>
        <v/>
      </c>
      <c r="J307" s="16" t="str">
        <f t="shared" si="33"/>
        <v>F001Adjustment of Manholes/Catch Basins FramesCW 3210-R8each</v>
      </c>
      <c r="K307" s="17">
        <f>MATCH(J307,'Pay Items'!$K$1:$K$646,0)</f>
        <v>590</v>
      </c>
      <c r="L307" s="19" t="str">
        <f t="shared" ca="1" si="30"/>
        <v>F0</v>
      </c>
      <c r="M307" s="19" t="str">
        <f t="shared" ca="1" si="31"/>
        <v>C2</v>
      </c>
      <c r="N307" s="19" t="str">
        <f t="shared" ca="1" si="32"/>
        <v>C2</v>
      </c>
    </row>
    <row r="308" spans="1:14" s="244" customFormat="1" ht="36" customHeight="1" x14ac:dyDescent="0.2">
      <c r="A308" s="189" t="s">
        <v>232</v>
      </c>
      <c r="B308" s="190" t="s">
        <v>1644</v>
      </c>
      <c r="C308" s="191" t="s">
        <v>685</v>
      </c>
      <c r="D308" s="192" t="s">
        <v>11</v>
      </c>
      <c r="E308" s="193"/>
      <c r="F308" s="198"/>
      <c r="G308" s="199"/>
      <c r="H308" s="195">
        <f t="shared" si="28"/>
        <v>0</v>
      </c>
      <c r="I308" s="26" t="str">
        <f t="shared" ca="1" si="29"/>
        <v>LOCKED</v>
      </c>
      <c r="J308" s="16" t="str">
        <f t="shared" si="33"/>
        <v>F002Replacing Existing RisersCW 2130-R12</v>
      </c>
      <c r="K308" s="17">
        <f>MATCH(J308,'Pay Items'!$K$1:$K$646,0)</f>
        <v>591</v>
      </c>
      <c r="L308" s="19" t="str">
        <f t="shared" ca="1" si="30"/>
        <v>F0</v>
      </c>
      <c r="M308" s="19" t="str">
        <f t="shared" ca="1" si="31"/>
        <v>C2</v>
      </c>
      <c r="N308" s="19" t="str">
        <f t="shared" ca="1" si="32"/>
        <v>C2</v>
      </c>
    </row>
    <row r="309" spans="1:14" s="244" customFormat="1" ht="36" customHeight="1" x14ac:dyDescent="0.2">
      <c r="A309" s="189" t="s">
        <v>686</v>
      </c>
      <c r="B309" s="200" t="s">
        <v>351</v>
      </c>
      <c r="C309" s="191" t="s">
        <v>696</v>
      </c>
      <c r="D309" s="192"/>
      <c r="E309" s="193" t="s">
        <v>184</v>
      </c>
      <c r="F309" s="241">
        <v>0.3</v>
      </c>
      <c r="G309" s="360">
        <v>1</v>
      </c>
      <c r="H309" s="195">
        <f t="shared" si="28"/>
        <v>0.3</v>
      </c>
      <c r="I309" s="26" t="str">
        <f t="shared" ca="1" si="29"/>
        <v/>
      </c>
      <c r="J309" s="16" t="str">
        <f t="shared" si="33"/>
        <v>F002APre-cast Concrete Risersvert. m</v>
      </c>
      <c r="K309" s="17">
        <f>MATCH(J309,'Pay Items'!$K$1:$K$646,0)</f>
        <v>592</v>
      </c>
      <c r="L309" s="19" t="str">
        <f t="shared" ca="1" si="30"/>
        <v>F1</v>
      </c>
      <c r="M309" s="19" t="str">
        <f t="shared" ca="1" si="31"/>
        <v>C2</v>
      </c>
      <c r="N309" s="19" t="str">
        <f t="shared" ca="1" si="32"/>
        <v>C2</v>
      </c>
    </row>
    <row r="310" spans="1:14" s="244" customFormat="1" ht="36" customHeight="1" x14ac:dyDescent="0.2">
      <c r="A310" s="189" t="s">
        <v>238</v>
      </c>
      <c r="B310" s="190" t="s">
        <v>1645</v>
      </c>
      <c r="C310" s="191" t="s">
        <v>600</v>
      </c>
      <c r="D310" s="213" t="s">
        <v>1062</v>
      </c>
      <c r="E310" s="193" t="s">
        <v>182</v>
      </c>
      <c r="F310" s="208">
        <v>5</v>
      </c>
      <c r="G310" s="360">
        <v>1</v>
      </c>
      <c r="H310" s="195">
        <f t="shared" si="28"/>
        <v>5</v>
      </c>
      <c r="I310" s="26" t="str">
        <f t="shared" ca="1" si="29"/>
        <v/>
      </c>
      <c r="J310" s="16" t="str">
        <f t="shared" si="33"/>
        <v>F009Adjustment of Valve BoxesCW 3210-R8each</v>
      </c>
      <c r="K310" s="17">
        <f>MATCH(J310,'Pay Items'!$K$1:$K$646,0)</f>
        <v>600</v>
      </c>
      <c r="L310" s="19" t="str">
        <f t="shared" ca="1" si="30"/>
        <v>F0</v>
      </c>
      <c r="M310" s="19" t="str">
        <f t="shared" ca="1" si="31"/>
        <v>C2</v>
      </c>
      <c r="N310" s="19" t="str">
        <f t="shared" ca="1" si="32"/>
        <v>C2</v>
      </c>
    </row>
    <row r="311" spans="1:14" s="244" customFormat="1" ht="36" customHeight="1" x14ac:dyDescent="0.2">
      <c r="A311" s="215" t="s">
        <v>460</v>
      </c>
      <c r="B311" s="190" t="s">
        <v>1646</v>
      </c>
      <c r="C311" s="191" t="s">
        <v>602</v>
      </c>
      <c r="D311" s="213" t="s">
        <v>1062</v>
      </c>
      <c r="E311" s="193" t="s">
        <v>182</v>
      </c>
      <c r="F311" s="208">
        <v>4</v>
      </c>
      <c r="G311" s="360">
        <v>1</v>
      </c>
      <c r="H311" s="195">
        <f t="shared" si="28"/>
        <v>4</v>
      </c>
      <c r="I311" s="26" t="str">
        <f t="shared" ca="1" si="29"/>
        <v/>
      </c>
      <c r="J311" s="16" t="str">
        <f t="shared" si="33"/>
        <v>F010Valve Box ExtensionsCW 3210-R8each</v>
      </c>
      <c r="K311" s="17">
        <f>MATCH(J311,'Pay Items'!$K$1:$K$646,0)</f>
        <v>601</v>
      </c>
      <c r="L311" s="19" t="str">
        <f t="shared" ca="1" si="30"/>
        <v>F0</v>
      </c>
      <c r="M311" s="19" t="str">
        <f t="shared" ca="1" si="31"/>
        <v>C2</v>
      </c>
      <c r="N311" s="19" t="str">
        <f t="shared" ca="1" si="32"/>
        <v>C2</v>
      </c>
    </row>
    <row r="312" spans="1:14" s="244" customFormat="1" ht="36" customHeight="1" x14ac:dyDescent="0.2">
      <c r="A312" s="189" t="s">
        <v>239</v>
      </c>
      <c r="B312" s="190" t="s">
        <v>1647</v>
      </c>
      <c r="C312" s="191" t="s">
        <v>601</v>
      </c>
      <c r="D312" s="213" t="s">
        <v>1062</v>
      </c>
      <c r="E312" s="193" t="s">
        <v>182</v>
      </c>
      <c r="F312" s="208">
        <v>6</v>
      </c>
      <c r="G312" s="360">
        <v>1</v>
      </c>
      <c r="H312" s="195">
        <f t="shared" ref="H312:H317" si="34">ROUND(G312*F312,2)</f>
        <v>6</v>
      </c>
      <c r="I312" s="26" t="str">
        <f t="shared" ca="1" si="29"/>
        <v/>
      </c>
      <c r="J312" s="16" t="str">
        <f t="shared" si="33"/>
        <v>F011Adjustment of Curb Stop BoxesCW 3210-R8each</v>
      </c>
      <c r="K312" s="17">
        <f>MATCH(J312,'Pay Items'!$K$1:$K$646,0)</f>
        <v>602</v>
      </c>
      <c r="L312" s="19" t="str">
        <f t="shared" ca="1" si="30"/>
        <v>F0</v>
      </c>
      <c r="M312" s="19" t="str">
        <f t="shared" ca="1" si="31"/>
        <v>C2</v>
      </c>
      <c r="N312" s="19" t="str">
        <f t="shared" ca="1" si="32"/>
        <v>C2</v>
      </c>
    </row>
    <row r="313" spans="1:14" s="244" customFormat="1" ht="36" customHeight="1" x14ac:dyDescent="0.2">
      <c r="A313" s="220" t="s">
        <v>242</v>
      </c>
      <c r="B313" s="221" t="s">
        <v>1648</v>
      </c>
      <c r="C313" s="214" t="s">
        <v>603</v>
      </c>
      <c r="D313" s="213" t="s">
        <v>1062</v>
      </c>
      <c r="E313" s="222" t="s">
        <v>182</v>
      </c>
      <c r="F313" s="223">
        <v>6</v>
      </c>
      <c r="G313" s="362">
        <v>1</v>
      </c>
      <c r="H313" s="195">
        <f t="shared" si="34"/>
        <v>6</v>
      </c>
      <c r="I313" s="26" t="str">
        <f t="shared" ca="1" si="29"/>
        <v/>
      </c>
      <c r="J313" s="16" t="str">
        <f t="shared" si="33"/>
        <v>F018Curb Stop ExtensionsCW 3210-R8each</v>
      </c>
      <c r="K313" s="17">
        <f>MATCH(J313,'Pay Items'!$K$1:$K$646,0)</f>
        <v>603</v>
      </c>
      <c r="L313" s="19" t="str">
        <f t="shared" ca="1" si="30"/>
        <v>F0</v>
      </c>
      <c r="M313" s="19" t="str">
        <f t="shared" ca="1" si="31"/>
        <v>C2</v>
      </c>
      <c r="N313" s="19" t="str">
        <f t="shared" ca="1" si="32"/>
        <v>C2</v>
      </c>
    </row>
    <row r="314" spans="1:14" s="244" customFormat="1" ht="36" customHeight="1" x14ac:dyDescent="0.2">
      <c r="A314" s="245"/>
      <c r="B314" s="202"/>
      <c r="C314" s="203" t="s">
        <v>203</v>
      </c>
      <c r="D314" s="198"/>
      <c r="E314" s="204"/>
      <c r="F314" s="198"/>
      <c r="G314" s="199"/>
      <c r="H314" s="195">
        <f t="shared" si="34"/>
        <v>0</v>
      </c>
      <c r="I314" s="26" t="str">
        <f t="shared" ca="1" si="29"/>
        <v>LOCKED</v>
      </c>
      <c r="J314" s="16" t="str">
        <f t="shared" si="33"/>
        <v>LANDSCAPING</v>
      </c>
      <c r="K314" s="17">
        <f>MATCH(J314,'Pay Items'!$K$1:$K$646,0)</f>
        <v>618</v>
      </c>
      <c r="L314" s="19" t="str">
        <f t="shared" ca="1" si="30"/>
        <v>F0</v>
      </c>
      <c r="M314" s="19" t="str">
        <f t="shared" ca="1" si="31"/>
        <v>C2</v>
      </c>
      <c r="N314" s="19" t="str">
        <f t="shared" ca="1" si="32"/>
        <v>C2</v>
      </c>
    </row>
    <row r="315" spans="1:14" s="244" customFormat="1" ht="36" customHeight="1" x14ac:dyDescent="0.2">
      <c r="A315" s="205" t="s">
        <v>243</v>
      </c>
      <c r="B315" s="190" t="s">
        <v>1649</v>
      </c>
      <c r="C315" s="191" t="s">
        <v>148</v>
      </c>
      <c r="D315" s="192" t="s">
        <v>1571</v>
      </c>
      <c r="E315" s="193"/>
      <c r="F315" s="198"/>
      <c r="G315" s="199"/>
      <c r="H315" s="195">
        <f t="shared" si="34"/>
        <v>0</v>
      </c>
      <c r="I315" s="26" t="str">
        <f t="shared" ca="1" si="29"/>
        <v>LOCKED</v>
      </c>
      <c r="J315" s="16" t="str">
        <f t="shared" si="33"/>
        <v>G001SoddingCW 3510-R9</v>
      </c>
      <c r="K315" s="17" t="e">
        <f>MATCH(J315,'Pay Items'!$K$1:$K$646,0)</f>
        <v>#N/A</v>
      </c>
      <c r="L315" s="19" t="str">
        <f t="shared" ca="1" si="30"/>
        <v>F0</v>
      </c>
      <c r="M315" s="19" t="str">
        <f t="shared" ca="1" si="31"/>
        <v>C2</v>
      </c>
      <c r="N315" s="19" t="str">
        <f t="shared" ca="1" si="32"/>
        <v>C2</v>
      </c>
    </row>
    <row r="316" spans="1:14" s="244" customFormat="1" ht="36" customHeight="1" x14ac:dyDescent="0.2">
      <c r="A316" s="205" t="s">
        <v>244</v>
      </c>
      <c r="B316" s="200" t="s">
        <v>351</v>
      </c>
      <c r="C316" s="191" t="s">
        <v>886</v>
      </c>
      <c r="D316" s="192"/>
      <c r="E316" s="193" t="s">
        <v>179</v>
      </c>
      <c r="F316" s="194">
        <v>258</v>
      </c>
      <c r="G316" s="360">
        <v>1</v>
      </c>
      <c r="H316" s="195">
        <f t="shared" si="34"/>
        <v>258</v>
      </c>
      <c r="I316" s="26" t="str">
        <f t="shared" ca="1" si="29"/>
        <v/>
      </c>
      <c r="J316" s="16" t="str">
        <f t="shared" si="33"/>
        <v>G002width &lt; 600 mmm²</v>
      </c>
      <c r="K316" s="17">
        <f>MATCH(J316,'Pay Items'!$K$1:$K$646,0)</f>
        <v>620</v>
      </c>
      <c r="L316" s="19" t="str">
        <f t="shared" ca="1" si="30"/>
        <v>F0</v>
      </c>
      <c r="M316" s="19" t="str">
        <f t="shared" ca="1" si="31"/>
        <v>C2</v>
      </c>
      <c r="N316" s="19" t="str">
        <f t="shared" ca="1" si="32"/>
        <v>C2</v>
      </c>
    </row>
    <row r="317" spans="1:14" s="244" customFormat="1" ht="36" customHeight="1" x14ac:dyDescent="0.2">
      <c r="A317" s="205" t="s">
        <v>245</v>
      </c>
      <c r="B317" s="200" t="s">
        <v>352</v>
      </c>
      <c r="C317" s="191" t="s">
        <v>887</v>
      </c>
      <c r="D317" s="192"/>
      <c r="E317" s="193" t="s">
        <v>179</v>
      </c>
      <c r="F317" s="194">
        <v>1942</v>
      </c>
      <c r="G317" s="360">
        <v>1</v>
      </c>
      <c r="H317" s="195">
        <f t="shared" si="34"/>
        <v>1942</v>
      </c>
      <c r="I317" s="26" t="str">
        <f t="shared" ca="1" si="29"/>
        <v/>
      </c>
      <c r="J317" s="16" t="str">
        <f t="shared" si="33"/>
        <v>G003width &gt; or = 600 mmm²</v>
      </c>
      <c r="K317" s="17">
        <f>MATCH(J317,'Pay Items'!$K$1:$K$646,0)</f>
        <v>621</v>
      </c>
      <c r="L317" s="19" t="str">
        <f t="shared" ca="1" si="30"/>
        <v>F0</v>
      </c>
      <c r="M317" s="19" t="str">
        <f t="shared" ca="1" si="31"/>
        <v>C2</v>
      </c>
      <c r="N317" s="19" t="str">
        <f t="shared" ca="1" si="32"/>
        <v>C2</v>
      </c>
    </row>
    <row r="318" spans="1:14" s="183" customFormat="1" ht="18" customHeight="1" x14ac:dyDescent="0.2">
      <c r="A318" s="180"/>
      <c r="B318" s="224"/>
      <c r="C318" s="225"/>
      <c r="D318" s="186"/>
      <c r="E318" s="173"/>
      <c r="F318" s="187"/>
      <c r="G318" s="172"/>
      <c r="H318" s="188"/>
      <c r="I318" s="26" t="str">
        <f t="shared" ca="1" si="29"/>
        <v>LOCKED</v>
      </c>
      <c r="J318" s="16" t="str">
        <f t="shared" si="33"/>
        <v/>
      </c>
      <c r="K318" s="17" t="e">
        <f>MATCH(J318,'Pay Items'!$K$1:$K$646,0)</f>
        <v>#N/A</v>
      </c>
      <c r="L318" s="19" t="str">
        <f t="shared" ca="1" si="30"/>
        <v>G</v>
      </c>
      <c r="M318" s="19" t="str">
        <f t="shared" ca="1" si="31"/>
        <v>C2</v>
      </c>
      <c r="N318" s="19" t="str">
        <f t="shared" ca="1" si="32"/>
        <v>C2</v>
      </c>
    </row>
    <row r="319" spans="1:14" s="183" customFormat="1" ht="48" customHeight="1" thickBot="1" x14ac:dyDescent="0.25">
      <c r="A319" s="180"/>
      <c r="B319" s="227" t="s">
        <v>39</v>
      </c>
      <c r="C319" s="422" t="str">
        <f>C247</f>
        <v xml:space="preserve">ASPHALT REHABILITATION:  MARKHAM ROAD FROM CHANCELLOR DRIVE EAST TO FOREST LAKE DRIVE </v>
      </c>
      <c r="D319" s="423"/>
      <c r="E319" s="423"/>
      <c r="F319" s="424"/>
      <c r="G319" s="242" t="s">
        <v>1572</v>
      </c>
      <c r="H319" s="242">
        <f>SUM(H247:H318)</f>
        <v>7958.3</v>
      </c>
      <c r="I319" s="26" t="str">
        <f t="shared" ca="1" si="29"/>
        <v>LOCKED</v>
      </c>
      <c r="J319" s="16" t="str">
        <f t="shared" si="33"/>
        <v>ASPHALT REHABILITATION: MARKHAM ROAD FROM CHANCELLOR DRIVE EAST TO FOREST LAKE DRIVE</v>
      </c>
      <c r="K319" s="17" t="e">
        <f>MATCH(J319,'Pay Items'!$K$1:$K$646,0)</f>
        <v>#N/A</v>
      </c>
      <c r="L319" s="19" t="str">
        <f t="shared" ca="1" si="30"/>
        <v>G</v>
      </c>
      <c r="M319" s="19" t="str">
        <f t="shared" ca="1" si="31"/>
        <v>C2</v>
      </c>
      <c r="N319" s="19" t="str">
        <f t="shared" ca="1" si="32"/>
        <v>C2</v>
      </c>
    </row>
    <row r="320" spans="1:14" s="183" customFormat="1" ht="48" customHeight="1" thickTop="1" x14ac:dyDescent="0.2">
      <c r="A320" s="180"/>
      <c r="B320" s="181" t="s">
        <v>611</v>
      </c>
      <c r="C320" s="437" t="s">
        <v>1650</v>
      </c>
      <c r="D320" s="438"/>
      <c r="E320" s="438"/>
      <c r="F320" s="439"/>
      <c r="G320" s="180"/>
      <c r="H320" s="182"/>
      <c r="I320" s="26" t="str">
        <f t="shared" ca="1" si="29"/>
        <v>LOCKED</v>
      </c>
      <c r="J320" s="16" t="str">
        <f t="shared" si="33"/>
        <v>ASPHALT RECONSTRUCTION: PEMBINA HIGHWAY, DOWKER AVENUE, CRANE AVENUE AND FLETCHER CRESCENT BACK LANE</v>
      </c>
      <c r="K320" s="17" t="e">
        <f>MATCH(J320,'Pay Items'!$K$1:$K$646,0)</f>
        <v>#N/A</v>
      </c>
      <c r="L320" s="19" t="str">
        <f t="shared" ca="1" si="30"/>
        <v>G</v>
      </c>
      <c r="M320" s="19" t="str">
        <f t="shared" ca="1" si="31"/>
        <v>C2</v>
      </c>
      <c r="N320" s="19" t="str">
        <f t="shared" ca="1" si="32"/>
        <v>C2</v>
      </c>
    </row>
    <row r="321" spans="1:14" s="183" customFormat="1" ht="36" customHeight="1" x14ac:dyDescent="0.2">
      <c r="A321" s="180"/>
      <c r="B321" s="184"/>
      <c r="C321" s="185" t="s">
        <v>197</v>
      </c>
      <c r="D321" s="186"/>
      <c r="E321" s="187" t="s">
        <v>174</v>
      </c>
      <c r="F321" s="198"/>
      <c r="G321" s="199"/>
      <c r="H321" s="195">
        <f t="shared" ref="H321:H384" si="35">ROUND(G321*F321,2)</f>
        <v>0</v>
      </c>
      <c r="I321" s="26" t="str">
        <f t="shared" ca="1" si="29"/>
        <v>LOCKED</v>
      </c>
      <c r="J321" s="16" t="str">
        <f t="shared" si="33"/>
        <v>EARTH AND BASE WORKS</v>
      </c>
      <c r="K321" s="17">
        <f>MATCH(J321,'Pay Items'!$K$1:$K$646,0)</f>
        <v>3</v>
      </c>
      <c r="L321" s="19" t="str">
        <f t="shared" ca="1" si="30"/>
        <v>F0</v>
      </c>
      <c r="M321" s="19" t="str">
        <f t="shared" ca="1" si="31"/>
        <v>C2</v>
      </c>
      <c r="N321" s="19" t="str">
        <f t="shared" ca="1" si="32"/>
        <v>C2</v>
      </c>
    </row>
    <row r="322" spans="1:14" s="244" customFormat="1" ht="36" customHeight="1" x14ac:dyDescent="0.2">
      <c r="A322" s="189" t="s">
        <v>440</v>
      </c>
      <c r="B322" s="190" t="s">
        <v>130</v>
      </c>
      <c r="C322" s="191" t="s">
        <v>105</v>
      </c>
      <c r="D322" s="192" t="s">
        <v>1298</v>
      </c>
      <c r="E322" s="193" t="s">
        <v>180</v>
      </c>
      <c r="F322" s="194">
        <v>300</v>
      </c>
      <c r="G322" s="360">
        <v>1</v>
      </c>
      <c r="H322" s="195">
        <f t="shared" si="35"/>
        <v>300</v>
      </c>
      <c r="I322" s="26" t="str">
        <f t="shared" ca="1" si="29"/>
        <v/>
      </c>
      <c r="J322" s="16" t="str">
        <f t="shared" si="33"/>
        <v>A003ExcavationCW 3110-R22m³</v>
      </c>
      <c r="K322" s="17">
        <f>MATCH(J322,'Pay Items'!$K$1:$K$646,0)</f>
        <v>6</v>
      </c>
      <c r="L322" s="19" t="str">
        <f t="shared" ca="1" si="30"/>
        <v>F0</v>
      </c>
      <c r="M322" s="19" t="str">
        <f t="shared" ca="1" si="31"/>
        <v>C2</v>
      </c>
      <c r="N322" s="19" t="str">
        <f t="shared" ca="1" si="32"/>
        <v>C2</v>
      </c>
    </row>
    <row r="323" spans="1:14" s="244" customFormat="1" ht="36" customHeight="1" x14ac:dyDescent="0.2">
      <c r="A323" s="197" t="s">
        <v>248</v>
      </c>
      <c r="B323" s="190" t="s">
        <v>131</v>
      </c>
      <c r="C323" s="191" t="s">
        <v>94</v>
      </c>
      <c r="D323" s="192" t="s">
        <v>1299</v>
      </c>
      <c r="E323" s="193" t="s">
        <v>179</v>
      </c>
      <c r="F323" s="194">
        <v>520</v>
      </c>
      <c r="G323" s="360">
        <v>1</v>
      </c>
      <c r="H323" s="195">
        <f t="shared" si="35"/>
        <v>520</v>
      </c>
      <c r="I323" s="26" t="str">
        <f t="shared" ca="1" si="29"/>
        <v/>
      </c>
      <c r="J323" s="16" t="str">
        <f t="shared" si="33"/>
        <v>A004Sub-Grade CompactionCW 3110-R22m²</v>
      </c>
      <c r="K323" s="17">
        <f>MATCH(J323,'Pay Items'!$K$1:$K$646,0)</f>
        <v>7</v>
      </c>
      <c r="L323" s="19" t="str">
        <f t="shared" ca="1" si="30"/>
        <v>F0</v>
      </c>
      <c r="M323" s="19" t="str">
        <f t="shared" ca="1" si="31"/>
        <v>C2</v>
      </c>
      <c r="N323" s="19" t="str">
        <f t="shared" ca="1" si="32"/>
        <v>C2</v>
      </c>
    </row>
    <row r="324" spans="1:14" s="244" customFormat="1" ht="36" customHeight="1" x14ac:dyDescent="0.2">
      <c r="A324" s="197" t="s">
        <v>250</v>
      </c>
      <c r="B324" s="190" t="s">
        <v>132</v>
      </c>
      <c r="C324" s="191" t="s">
        <v>1081</v>
      </c>
      <c r="D324" s="192" t="s">
        <v>1299</v>
      </c>
      <c r="E324" s="193"/>
      <c r="F324" s="198"/>
      <c r="G324" s="199"/>
      <c r="H324" s="195">
        <f t="shared" si="35"/>
        <v>0</v>
      </c>
      <c r="I324" s="26" t="str">
        <f t="shared" ca="1" si="29"/>
        <v>LOCKED</v>
      </c>
      <c r="J324" s="16" t="str">
        <f t="shared" si="33"/>
        <v>A007Supplying and Placing Sub-base MaterialCW 3110-R22</v>
      </c>
      <c r="K324" s="17">
        <f>MATCH(J324,'Pay Items'!$K$1:$K$646,0)</f>
        <v>10</v>
      </c>
      <c r="L324" s="19" t="str">
        <f t="shared" ca="1" si="30"/>
        <v>F0</v>
      </c>
      <c r="M324" s="19" t="str">
        <f t="shared" ca="1" si="31"/>
        <v>C2</v>
      </c>
      <c r="N324" s="19" t="str">
        <f t="shared" ca="1" si="32"/>
        <v>C2</v>
      </c>
    </row>
    <row r="325" spans="1:14" s="244" customFormat="1" ht="36" customHeight="1" x14ac:dyDescent="0.2">
      <c r="A325" s="197" t="s">
        <v>1090</v>
      </c>
      <c r="B325" s="200" t="s">
        <v>351</v>
      </c>
      <c r="C325" s="191" t="s">
        <v>1091</v>
      </c>
      <c r="D325" s="192" t="s">
        <v>1575</v>
      </c>
      <c r="E325" s="193" t="s">
        <v>181</v>
      </c>
      <c r="F325" s="194">
        <v>480</v>
      </c>
      <c r="G325" s="360">
        <v>1</v>
      </c>
      <c r="H325" s="195">
        <f t="shared" si="35"/>
        <v>480</v>
      </c>
      <c r="I325" s="26" t="str">
        <f t="shared" ca="1" si="29"/>
        <v/>
      </c>
      <c r="J325" s="16" t="str">
        <f t="shared" si="33"/>
        <v>A007B250 mm Granular B Recycled Concretetonne</v>
      </c>
      <c r="K325" s="17">
        <f>MATCH(J325,'Pay Items'!$K$1:$K$646,0)</f>
        <v>14</v>
      </c>
      <c r="L325" s="19" t="str">
        <f t="shared" ca="1" si="30"/>
        <v>F0</v>
      </c>
      <c r="M325" s="19" t="str">
        <f t="shared" ca="1" si="31"/>
        <v>C2</v>
      </c>
      <c r="N325" s="19" t="str">
        <f t="shared" ca="1" si="32"/>
        <v>C2</v>
      </c>
    </row>
    <row r="326" spans="1:14" s="244" customFormat="1" ht="36" customHeight="1" x14ac:dyDescent="0.2">
      <c r="A326" s="197" t="s">
        <v>251</v>
      </c>
      <c r="B326" s="190" t="s">
        <v>133</v>
      </c>
      <c r="C326" s="191" t="s">
        <v>320</v>
      </c>
      <c r="D326" s="192" t="s">
        <v>1298</v>
      </c>
      <c r="E326" s="193"/>
      <c r="F326" s="198"/>
      <c r="G326" s="199"/>
      <c r="H326" s="195">
        <f t="shared" si="35"/>
        <v>0</v>
      </c>
      <c r="I326" s="26" t="str">
        <f t="shared" ref="I326:I389" ca="1" si="36">IF(CELL("protect",$G326)=1, "LOCKED", "")</f>
        <v>LOCKED</v>
      </c>
      <c r="J326" s="16" t="str">
        <f t="shared" si="33"/>
        <v>A010Supplying and Placing Base Course MaterialCW 3110-R22</v>
      </c>
      <c r="K326" s="17">
        <f>MATCH(J326,'Pay Items'!$K$1:$K$646,0)</f>
        <v>27</v>
      </c>
      <c r="L326" s="19" t="str">
        <f t="shared" ref="L326:L389" ca="1" si="37">CELL("format",$F326)</f>
        <v>F0</v>
      </c>
      <c r="M326" s="19" t="str">
        <f t="shared" ref="M326:M389" ca="1" si="38">CELL("format",$G326)</f>
        <v>C2</v>
      </c>
      <c r="N326" s="19" t="str">
        <f t="shared" ref="N326:N389" ca="1" si="39">CELL("format",$H326)</f>
        <v>C2</v>
      </c>
    </row>
    <row r="327" spans="1:14" s="244" customFormat="1" ht="36" customHeight="1" x14ac:dyDescent="0.2">
      <c r="A327" s="197" t="s">
        <v>1114</v>
      </c>
      <c r="B327" s="200" t="s">
        <v>351</v>
      </c>
      <c r="C327" s="191" t="s">
        <v>1115</v>
      </c>
      <c r="D327" s="192" t="s">
        <v>174</v>
      </c>
      <c r="E327" s="193" t="s">
        <v>180</v>
      </c>
      <c r="F327" s="194">
        <v>80</v>
      </c>
      <c r="G327" s="360">
        <v>1</v>
      </c>
      <c r="H327" s="195">
        <f t="shared" si="35"/>
        <v>80</v>
      </c>
      <c r="I327" s="26" t="str">
        <f t="shared" ca="1" si="36"/>
        <v/>
      </c>
      <c r="J327" s="16" t="str">
        <f t="shared" ref="J327:J390" si="40">CLEAN(CONCATENATE(TRIM($A327),TRIM($C327),IF(LEFT($D327)&lt;&gt;"E",TRIM($D327),),TRIM($E327)))</f>
        <v>A010A1Base Course Material - Granular A Limestonem³</v>
      </c>
      <c r="K327" s="17">
        <f>MATCH(J327,'Pay Items'!$K$1:$K$646,0)</f>
        <v>28</v>
      </c>
      <c r="L327" s="19" t="str">
        <f t="shared" ca="1" si="37"/>
        <v>F0</v>
      </c>
      <c r="M327" s="19" t="str">
        <f t="shared" ca="1" si="38"/>
        <v>C2</v>
      </c>
      <c r="N327" s="19" t="str">
        <f t="shared" ca="1" si="39"/>
        <v>C2</v>
      </c>
    </row>
    <row r="328" spans="1:14" s="244" customFormat="1" ht="36" customHeight="1" x14ac:dyDescent="0.2">
      <c r="A328" s="189" t="s">
        <v>253</v>
      </c>
      <c r="B328" s="190" t="s">
        <v>134</v>
      </c>
      <c r="C328" s="191" t="s">
        <v>109</v>
      </c>
      <c r="D328" s="192" t="s">
        <v>1298</v>
      </c>
      <c r="E328" s="193" t="s">
        <v>179</v>
      </c>
      <c r="F328" s="194">
        <v>75</v>
      </c>
      <c r="G328" s="360">
        <v>1</v>
      </c>
      <c r="H328" s="195">
        <f t="shared" si="35"/>
        <v>75</v>
      </c>
      <c r="I328" s="26" t="str">
        <f t="shared" ca="1" si="36"/>
        <v/>
      </c>
      <c r="J328" s="16" t="str">
        <f t="shared" si="40"/>
        <v>A012Grading of BoulevardsCW 3110-R22m²</v>
      </c>
      <c r="K328" s="17">
        <f>MATCH(J328,'Pay Items'!$K$1:$K$646,0)</f>
        <v>37</v>
      </c>
      <c r="L328" s="19" t="str">
        <f t="shared" ca="1" si="37"/>
        <v>F0</v>
      </c>
      <c r="M328" s="19" t="str">
        <f t="shared" ca="1" si="38"/>
        <v>C2</v>
      </c>
      <c r="N328" s="19" t="str">
        <f t="shared" ca="1" si="39"/>
        <v>C2</v>
      </c>
    </row>
    <row r="329" spans="1:14" s="244" customFormat="1" ht="36" customHeight="1" x14ac:dyDescent="0.2">
      <c r="A329" s="197" t="s">
        <v>260</v>
      </c>
      <c r="B329" s="190" t="s">
        <v>135</v>
      </c>
      <c r="C329" s="191" t="s">
        <v>1127</v>
      </c>
      <c r="D329" s="192" t="s">
        <v>1128</v>
      </c>
      <c r="E329" s="193"/>
      <c r="F329" s="198"/>
      <c r="G329" s="199"/>
      <c r="H329" s="195">
        <f t="shared" si="35"/>
        <v>0</v>
      </c>
      <c r="I329" s="26" t="str">
        <f t="shared" ca="1" si="36"/>
        <v>LOCKED</v>
      </c>
      <c r="J329" s="16" t="str">
        <f t="shared" si="40"/>
        <v>A022Geotextile FabricCW 3130-R5</v>
      </c>
      <c r="K329" s="17">
        <f>MATCH(J329,'Pay Items'!$K$1:$K$646,0)</f>
        <v>46</v>
      </c>
      <c r="L329" s="19" t="str">
        <f t="shared" ca="1" si="37"/>
        <v>F0</v>
      </c>
      <c r="M329" s="19" t="str">
        <f t="shared" ca="1" si="38"/>
        <v>C2</v>
      </c>
      <c r="N329" s="19" t="str">
        <f t="shared" ca="1" si="39"/>
        <v>C2</v>
      </c>
    </row>
    <row r="330" spans="1:14" s="244" customFormat="1" ht="36" customHeight="1" x14ac:dyDescent="0.2">
      <c r="A330" s="197" t="s">
        <v>1131</v>
      </c>
      <c r="B330" s="200" t="s">
        <v>351</v>
      </c>
      <c r="C330" s="191" t="s">
        <v>1132</v>
      </c>
      <c r="D330" s="192" t="s">
        <v>174</v>
      </c>
      <c r="E330" s="193" t="s">
        <v>179</v>
      </c>
      <c r="F330" s="194">
        <v>520</v>
      </c>
      <c r="G330" s="360">
        <v>1</v>
      </c>
      <c r="H330" s="195">
        <f t="shared" si="35"/>
        <v>520</v>
      </c>
      <c r="I330" s="26" t="str">
        <f t="shared" ca="1" si="36"/>
        <v/>
      </c>
      <c r="J330" s="16" t="str">
        <f t="shared" si="40"/>
        <v>A022A2Separation/Filtration Fabricm²</v>
      </c>
      <c r="K330" s="17">
        <f>MATCH(J330,'Pay Items'!$K$1:$K$646,0)</f>
        <v>48</v>
      </c>
      <c r="L330" s="19" t="str">
        <f t="shared" ca="1" si="37"/>
        <v>F0</v>
      </c>
      <c r="M330" s="19" t="str">
        <f t="shared" ca="1" si="38"/>
        <v>C2</v>
      </c>
      <c r="N330" s="19" t="str">
        <f t="shared" ca="1" si="39"/>
        <v>C2</v>
      </c>
    </row>
    <row r="331" spans="1:14" s="244" customFormat="1" ht="36" customHeight="1" x14ac:dyDescent="0.2">
      <c r="A331" s="197" t="s">
        <v>1135</v>
      </c>
      <c r="B331" s="190" t="s">
        <v>40</v>
      </c>
      <c r="C331" s="191" t="s">
        <v>730</v>
      </c>
      <c r="D331" s="192" t="s">
        <v>1136</v>
      </c>
      <c r="E331" s="193"/>
      <c r="F331" s="198"/>
      <c r="G331" s="199"/>
      <c r="H331" s="195">
        <f t="shared" si="35"/>
        <v>0</v>
      </c>
      <c r="I331" s="26" t="str">
        <f t="shared" ca="1" si="36"/>
        <v>LOCKED</v>
      </c>
      <c r="J331" s="16" t="str">
        <f t="shared" si="40"/>
        <v>A022A4Supply and Install GeogridCW 3135-R2</v>
      </c>
      <c r="K331" s="17">
        <f>MATCH(J331,'Pay Items'!$K$1:$K$646,0)</f>
        <v>50</v>
      </c>
      <c r="L331" s="19" t="str">
        <f t="shared" ca="1" si="37"/>
        <v>F0</v>
      </c>
      <c r="M331" s="19" t="str">
        <f t="shared" ca="1" si="38"/>
        <v>C2</v>
      </c>
      <c r="N331" s="19" t="str">
        <f t="shared" ca="1" si="39"/>
        <v>C2</v>
      </c>
    </row>
    <row r="332" spans="1:14" s="244" customFormat="1" ht="36" customHeight="1" x14ac:dyDescent="0.2">
      <c r="A332" s="197" t="s">
        <v>1137</v>
      </c>
      <c r="B332" s="200" t="s">
        <v>351</v>
      </c>
      <c r="C332" s="191" t="s">
        <v>1138</v>
      </c>
      <c r="D332" s="192" t="s">
        <v>174</v>
      </c>
      <c r="E332" s="193" t="s">
        <v>179</v>
      </c>
      <c r="F332" s="194">
        <v>520</v>
      </c>
      <c r="G332" s="360">
        <v>1</v>
      </c>
      <c r="H332" s="195">
        <f t="shared" si="35"/>
        <v>520</v>
      </c>
      <c r="I332" s="26" t="str">
        <f t="shared" ca="1" si="36"/>
        <v/>
      </c>
      <c r="J332" s="16" t="str">
        <f t="shared" si="40"/>
        <v>A022A5Class A Geogridm²</v>
      </c>
      <c r="K332" s="17">
        <f>MATCH(J332,'Pay Items'!$K$1:$K$646,0)</f>
        <v>51</v>
      </c>
      <c r="L332" s="19" t="str">
        <f t="shared" ca="1" si="37"/>
        <v>F0</v>
      </c>
      <c r="M332" s="19" t="str">
        <f t="shared" ca="1" si="38"/>
        <v>C2</v>
      </c>
      <c r="N332" s="19" t="str">
        <f t="shared" ca="1" si="39"/>
        <v>C2</v>
      </c>
    </row>
    <row r="333" spans="1:14" s="244" customFormat="1" ht="36" customHeight="1" x14ac:dyDescent="0.2">
      <c r="A333" s="245"/>
      <c r="B333" s="202"/>
      <c r="C333" s="203" t="s">
        <v>1552</v>
      </c>
      <c r="D333" s="198"/>
      <c r="E333" s="204"/>
      <c r="F333" s="198"/>
      <c r="G333" s="199"/>
      <c r="H333" s="195">
        <f t="shared" si="35"/>
        <v>0</v>
      </c>
      <c r="I333" s="26" t="str">
        <f t="shared" ca="1" si="36"/>
        <v>LOCKED</v>
      </c>
      <c r="J333" s="16" t="str">
        <f t="shared" si="40"/>
        <v>ROADWORKS - REMOVALS/RENEWALS</v>
      </c>
      <c r="K333" s="17" t="e">
        <f>MATCH(J333,'Pay Items'!$K$1:$K$646,0)</f>
        <v>#N/A</v>
      </c>
      <c r="L333" s="19" t="str">
        <f t="shared" ca="1" si="37"/>
        <v>F0</v>
      </c>
      <c r="M333" s="19" t="str">
        <f t="shared" ca="1" si="38"/>
        <v>C2</v>
      </c>
      <c r="N333" s="19" t="str">
        <f t="shared" ca="1" si="39"/>
        <v>C2</v>
      </c>
    </row>
    <row r="334" spans="1:14" s="244" customFormat="1" ht="36" customHeight="1" x14ac:dyDescent="0.2">
      <c r="A334" s="205" t="s">
        <v>372</v>
      </c>
      <c r="B334" s="190" t="s">
        <v>41</v>
      </c>
      <c r="C334" s="191" t="s">
        <v>317</v>
      </c>
      <c r="D334" s="192" t="s">
        <v>1298</v>
      </c>
      <c r="E334" s="193"/>
      <c r="F334" s="198"/>
      <c r="G334" s="199"/>
      <c r="H334" s="195">
        <f t="shared" si="35"/>
        <v>0</v>
      </c>
      <c r="I334" s="26" t="str">
        <f t="shared" ca="1" si="36"/>
        <v>LOCKED</v>
      </c>
      <c r="J334" s="16" t="str">
        <f t="shared" si="40"/>
        <v>B001Pavement RemovalCW 3110-R22</v>
      </c>
      <c r="K334" s="17">
        <f>MATCH(J334,'Pay Items'!$K$1:$K$646,0)</f>
        <v>69</v>
      </c>
      <c r="L334" s="19" t="str">
        <f t="shared" ca="1" si="37"/>
        <v>F0</v>
      </c>
      <c r="M334" s="19" t="str">
        <f t="shared" ca="1" si="38"/>
        <v>C2</v>
      </c>
      <c r="N334" s="19" t="str">
        <f t="shared" ca="1" si="39"/>
        <v>C2</v>
      </c>
    </row>
    <row r="335" spans="1:14" s="244" customFormat="1" ht="36" customHeight="1" x14ac:dyDescent="0.2">
      <c r="A335" s="205" t="s">
        <v>443</v>
      </c>
      <c r="B335" s="200" t="s">
        <v>351</v>
      </c>
      <c r="C335" s="191" t="s">
        <v>318</v>
      </c>
      <c r="D335" s="192" t="s">
        <v>174</v>
      </c>
      <c r="E335" s="193" t="s">
        <v>179</v>
      </c>
      <c r="F335" s="194">
        <v>520</v>
      </c>
      <c r="G335" s="360">
        <v>1</v>
      </c>
      <c r="H335" s="195">
        <f t="shared" si="35"/>
        <v>520</v>
      </c>
      <c r="I335" s="26" t="str">
        <f t="shared" ca="1" si="36"/>
        <v/>
      </c>
      <c r="J335" s="16" t="str">
        <f t="shared" si="40"/>
        <v>B002Concrete Pavementm²</v>
      </c>
      <c r="K335" s="17">
        <f>MATCH(J335,'Pay Items'!$K$1:$K$646,0)</f>
        <v>70</v>
      </c>
      <c r="L335" s="19" t="str">
        <f t="shared" ca="1" si="37"/>
        <v>F0</v>
      </c>
      <c r="M335" s="19" t="str">
        <f t="shared" ca="1" si="38"/>
        <v>C2</v>
      </c>
      <c r="N335" s="19" t="str">
        <f t="shared" ca="1" si="39"/>
        <v>C2</v>
      </c>
    </row>
    <row r="336" spans="1:14" s="244" customFormat="1" ht="36" customHeight="1" x14ac:dyDescent="0.2">
      <c r="A336" s="205" t="s">
        <v>263</v>
      </c>
      <c r="B336" s="200" t="s">
        <v>352</v>
      </c>
      <c r="C336" s="191" t="s">
        <v>319</v>
      </c>
      <c r="D336" s="192" t="s">
        <v>174</v>
      </c>
      <c r="E336" s="193" t="s">
        <v>179</v>
      </c>
      <c r="F336" s="194">
        <v>620</v>
      </c>
      <c r="G336" s="360">
        <v>1</v>
      </c>
      <c r="H336" s="195">
        <f t="shared" si="35"/>
        <v>620</v>
      </c>
      <c r="I336" s="26" t="str">
        <f t="shared" ca="1" si="36"/>
        <v/>
      </c>
      <c r="J336" s="16" t="str">
        <f t="shared" si="40"/>
        <v>B003Asphalt Pavementm²</v>
      </c>
      <c r="K336" s="17">
        <f>MATCH(J336,'Pay Items'!$K$1:$K$646,0)</f>
        <v>71</v>
      </c>
      <c r="L336" s="19" t="str">
        <f t="shared" ca="1" si="37"/>
        <v>F0</v>
      </c>
      <c r="M336" s="19" t="str">
        <f t="shared" ca="1" si="38"/>
        <v>C2</v>
      </c>
      <c r="N336" s="19" t="str">
        <f t="shared" ca="1" si="39"/>
        <v>C2</v>
      </c>
    </row>
    <row r="337" spans="1:14" s="244" customFormat="1" ht="36" customHeight="1" x14ac:dyDescent="0.2">
      <c r="A337" s="205" t="s">
        <v>264</v>
      </c>
      <c r="B337" s="190" t="s">
        <v>42</v>
      </c>
      <c r="C337" s="191" t="s">
        <v>463</v>
      </c>
      <c r="D337" s="192" t="s">
        <v>922</v>
      </c>
      <c r="E337" s="193"/>
      <c r="F337" s="198"/>
      <c r="G337" s="199"/>
      <c r="H337" s="195">
        <f t="shared" si="35"/>
        <v>0</v>
      </c>
      <c r="I337" s="26" t="str">
        <f t="shared" ca="1" si="36"/>
        <v>LOCKED</v>
      </c>
      <c r="J337" s="16" t="str">
        <f t="shared" si="40"/>
        <v>B004Slab ReplacementCW 3230-R8</v>
      </c>
      <c r="K337" s="17">
        <f>MATCH(J337,'Pay Items'!$K$1:$K$646,0)</f>
        <v>72</v>
      </c>
      <c r="L337" s="19" t="str">
        <f t="shared" ca="1" si="37"/>
        <v>F0</v>
      </c>
      <c r="M337" s="19" t="str">
        <f t="shared" ca="1" si="38"/>
        <v>C2</v>
      </c>
      <c r="N337" s="19" t="str">
        <f t="shared" ca="1" si="39"/>
        <v>C2</v>
      </c>
    </row>
    <row r="338" spans="1:14" s="244" customFormat="1" ht="48" customHeight="1" x14ac:dyDescent="0.2">
      <c r="A338" s="205" t="s">
        <v>274</v>
      </c>
      <c r="B338" s="200" t="s">
        <v>351</v>
      </c>
      <c r="C338" s="191" t="s">
        <v>1651</v>
      </c>
      <c r="D338" s="192" t="s">
        <v>174</v>
      </c>
      <c r="E338" s="193" t="s">
        <v>179</v>
      </c>
      <c r="F338" s="194">
        <v>35</v>
      </c>
      <c r="G338" s="360">
        <v>1</v>
      </c>
      <c r="H338" s="195">
        <f t="shared" si="35"/>
        <v>35</v>
      </c>
      <c r="I338" s="26" t="str">
        <f t="shared" ca="1" si="36"/>
        <v/>
      </c>
      <c r="J338" s="16" t="str">
        <f t="shared" si="40"/>
        <v>B014150 mm Type 2 Concrete Pavement (Reinforced)m²</v>
      </c>
      <c r="K338" s="17" t="e">
        <f>MATCH(J338,'Pay Items'!$K$1:$K$646,0)</f>
        <v>#N/A</v>
      </c>
      <c r="L338" s="19" t="str">
        <f t="shared" ca="1" si="37"/>
        <v>F0</v>
      </c>
      <c r="M338" s="19" t="str">
        <f t="shared" ca="1" si="38"/>
        <v>C2</v>
      </c>
      <c r="N338" s="19" t="str">
        <f t="shared" ca="1" si="39"/>
        <v>C2</v>
      </c>
    </row>
    <row r="339" spans="1:14" s="244" customFormat="1" ht="36" customHeight="1" x14ac:dyDescent="0.2">
      <c r="A339" s="205" t="s">
        <v>305</v>
      </c>
      <c r="B339" s="190" t="s">
        <v>43</v>
      </c>
      <c r="C339" s="191" t="s">
        <v>163</v>
      </c>
      <c r="D339" s="192" t="s">
        <v>922</v>
      </c>
      <c r="E339" s="193"/>
      <c r="F339" s="198"/>
      <c r="G339" s="199"/>
      <c r="H339" s="195">
        <f t="shared" si="35"/>
        <v>0</v>
      </c>
      <c r="I339" s="26" t="str">
        <f t="shared" ca="1" si="36"/>
        <v>LOCKED</v>
      </c>
      <c r="J339" s="16" t="str">
        <f t="shared" si="40"/>
        <v>B097Drilled Tie BarsCW 3230-R8</v>
      </c>
      <c r="K339" s="17">
        <f>MATCH(J339,'Pay Items'!$K$1:$K$646,0)</f>
        <v>167</v>
      </c>
      <c r="L339" s="19" t="str">
        <f t="shared" ca="1" si="37"/>
        <v>F0</v>
      </c>
      <c r="M339" s="19" t="str">
        <f t="shared" ca="1" si="38"/>
        <v>C2</v>
      </c>
      <c r="N339" s="19" t="str">
        <f t="shared" ca="1" si="39"/>
        <v>C2</v>
      </c>
    </row>
    <row r="340" spans="1:14" s="244" customFormat="1" ht="36" customHeight="1" x14ac:dyDescent="0.2">
      <c r="A340" s="205" t="s">
        <v>306</v>
      </c>
      <c r="B340" s="200" t="s">
        <v>351</v>
      </c>
      <c r="C340" s="191" t="s">
        <v>188</v>
      </c>
      <c r="D340" s="192" t="s">
        <v>174</v>
      </c>
      <c r="E340" s="193" t="s">
        <v>182</v>
      </c>
      <c r="F340" s="194">
        <v>20</v>
      </c>
      <c r="G340" s="360">
        <v>1</v>
      </c>
      <c r="H340" s="195">
        <f t="shared" si="35"/>
        <v>20</v>
      </c>
      <c r="I340" s="26" t="str">
        <f t="shared" ca="1" si="36"/>
        <v/>
      </c>
      <c r="J340" s="16" t="str">
        <f t="shared" si="40"/>
        <v>B09820 M Deformed Tie Bareach</v>
      </c>
      <c r="K340" s="17">
        <f>MATCH(J340,'Pay Items'!$K$1:$K$646,0)</f>
        <v>169</v>
      </c>
      <c r="L340" s="19" t="str">
        <f t="shared" ca="1" si="37"/>
        <v>F0</v>
      </c>
      <c r="M340" s="19" t="str">
        <f t="shared" ca="1" si="38"/>
        <v>C2</v>
      </c>
      <c r="N340" s="19" t="str">
        <f t="shared" ca="1" si="39"/>
        <v>C2</v>
      </c>
    </row>
    <row r="341" spans="1:14" s="244" customFormat="1" ht="36" customHeight="1" x14ac:dyDescent="0.2">
      <c r="A341" s="245"/>
      <c r="B341" s="210"/>
      <c r="C341" s="203" t="s">
        <v>1576</v>
      </c>
      <c r="D341" s="198"/>
      <c r="E341" s="228"/>
      <c r="F341" s="198"/>
      <c r="G341" s="199"/>
      <c r="H341" s="195">
        <f t="shared" si="35"/>
        <v>0</v>
      </c>
      <c r="I341" s="26" t="str">
        <f t="shared" ca="1" si="36"/>
        <v>LOCKED</v>
      </c>
      <c r="J341" s="16" t="str">
        <f t="shared" si="40"/>
        <v>ROADWORKS - NEW CONSTRUCTION</v>
      </c>
      <c r="K341" s="17" t="e">
        <f>MATCH(J341,'Pay Items'!$K$1:$K$646,0)</f>
        <v>#N/A</v>
      </c>
      <c r="L341" s="19" t="str">
        <f t="shared" ca="1" si="37"/>
        <v>F0</v>
      </c>
      <c r="M341" s="19" t="str">
        <f t="shared" ca="1" si="38"/>
        <v>C2</v>
      </c>
      <c r="N341" s="19" t="str">
        <f t="shared" ca="1" si="39"/>
        <v>C2</v>
      </c>
    </row>
    <row r="342" spans="1:14" s="244" customFormat="1" ht="48" customHeight="1" x14ac:dyDescent="0.2">
      <c r="A342" s="189" t="s">
        <v>210</v>
      </c>
      <c r="B342" s="190" t="s">
        <v>44</v>
      </c>
      <c r="C342" s="191" t="s">
        <v>469</v>
      </c>
      <c r="D342" s="192" t="s">
        <v>1425</v>
      </c>
      <c r="E342" s="193"/>
      <c r="F342" s="198"/>
      <c r="G342" s="199"/>
      <c r="H342" s="195">
        <f t="shared" si="35"/>
        <v>0</v>
      </c>
      <c r="I342" s="26" t="str">
        <f t="shared" ca="1" si="36"/>
        <v>LOCKED</v>
      </c>
      <c r="J342" s="16" t="str">
        <f t="shared" si="40"/>
        <v>C001Concrete Pavements, Median Slabs, Bull-noses, and Safety MediansCW 3310-R18</v>
      </c>
      <c r="K342" s="17">
        <f>MATCH(J342,'Pay Items'!$K$1:$K$646,0)</f>
        <v>344</v>
      </c>
      <c r="L342" s="19" t="str">
        <f t="shared" ca="1" si="37"/>
        <v>F0</v>
      </c>
      <c r="M342" s="19" t="str">
        <f t="shared" ca="1" si="38"/>
        <v>C2</v>
      </c>
      <c r="N342" s="19" t="str">
        <f t="shared" ca="1" si="39"/>
        <v>C2</v>
      </c>
    </row>
    <row r="343" spans="1:14" s="244" customFormat="1" ht="48" customHeight="1" x14ac:dyDescent="0.2">
      <c r="A343" s="189" t="s">
        <v>215</v>
      </c>
      <c r="B343" s="200" t="s">
        <v>351</v>
      </c>
      <c r="C343" s="191" t="s">
        <v>1577</v>
      </c>
      <c r="D343" s="192" t="s">
        <v>174</v>
      </c>
      <c r="E343" s="193" t="s">
        <v>179</v>
      </c>
      <c r="F343" s="208">
        <v>260</v>
      </c>
      <c r="G343" s="360">
        <v>1</v>
      </c>
      <c r="H343" s="195">
        <f t="shared" si="35"/>
        <v>260</v>
      </c>
      <c r="I343" s="26" t="str">
        <f t="shared" ca="1" si="36"/>
        <v/>
      </c>
      <c r="J343" s="16" t="str">
        <f t="shared" si="40"/>
        <v>C011Construction of 150 mm Type 2 Concrete Pavement (Reinforced)m²</v>
      </c>
      <c r="K343" s="17" t="e">
        <f>MATCH(J343,'Pay Items'!$K$1:$K$646,0)</f>
        <v>#N/A</v>
      </c>
      <c r="L343" s="19" t="str">
        <f t="shared" ca="1" si="37"/>
        <v>F0</v>
      </c>
      <c r="M343" s="19" t="str">
        <f t="shared" ca="1" si="38"/>
        <v>C2</v>
      </c>
      <c r="N343" s="19" t="str">
        <f t="shared" ca="1" si="39"/>
        <v>C2</v>
      </c>
    </row>
    <row r="344" spans="1:14" s="244" customFormat="1" ht="36" customHeight="1" x14ac:dyDescent="0.2">
      <c r="A344" s="189" t="s">
        <v>381</v>
      </c>
      <c r="B344" s="190" t="s">
        <v>45</v>
      </c>
      <c r="C344" s="191" t="s">
        <v>124</v>
      </c>
      <c r="D344" s="192" t="s">
        <v>1425</v>
      </c>
      <c r="E344" s="193"/>
      <c r="F344" s="198"/>
      <c r="G344" s="199"/>
      <c r="H344" s="195">
        <f t="shared" si="35"/>
        <v>0</v>
      </c>
      <c r="I344" s="26" t="str">
        <f t="shared" ca="1" si="36"/>
        <v>LOCKED</v>
      </c>
      <c r="J344" s="16" t="str">
        <f t="shared" si="40"/>
        <v>C019Concrete Pavements for Early OpeningCW 3310-R18</v>
      </c>
      <c r="K344" s="17">
        <f>MATCH(J344,'Pay Items'!$K$1:$K$646,0)</f>
        <v>359</v>
      </c>
      <c r="L344" s="19" t="str">
        <f t="shared" ca="1" si="37"/>
        <v>F0</v>
      </c>
      <c r="M344" s="19" t="str">
        <f t="shared" ca="1" si="38"/>
        <v>C2</v>
      </c>
      <c r="N344" s="19" t="str">
        <f t="shared" ca="1" si="39"/>
        <v>C2</v>
      </c>
    </row>
    <row r="345" spans="1:14" s="244" customFormat="1" ht="60" customHeight="1" x14ac:dyDescent="0.2">
      <c r="A345" s="189" t="s">
        <v>1197</v>
      </c>
      <c r="B345" s="200" t="s">
        <v>351</v>
      </c>
      <c r="C345" s="191" t="s">
        <v>1284</v>
      </c>
      <c r="D345" s="192"/>
      <c r="E345" s="193" t="s">
        <v>179</v>
      </c>
      <c r="F345" s="208">
        <v>260</v>
      </c>
      <c r="G345" s="360">
        <v>1</v>
      </c>
      <c r="H345" s="195">
        <f t="shared" si="35"/>
        <v>260</v>
      </c>
      <c r="I345" s="26" t="str">
        <f t="shared" ca="1" si="36"/>
        <v/>
      </c>
      <c r="J345" s="16" t="str">
        <f t="shared" si="40"/>
        <v>C029-72Construction of 150 mm Type 4 Concrete Pavement for Early Opening 72 Hour (Reinforced)m²</v>
      </c>
      <c r="K345" s="17">
        <f>MATCH(J345,'Pay Items'!$K$1:$K$646,0)</f>
        <v>380</v>
      </c>
      <c r="L345" s="19" t="str">
        <f t="shared" ca="1" si="37"/>
        <v>F0</v>
      </c>
      <c r="M345" s="19" t="str">
        <f t="shared" ca="1" si="38"/>
        <v>C2</v>
      </c>
      <c r="N345" s="19" t="str">
        <f t="shared" ca="1" si="39"/>
        <v>C2</v>
      </c>
    </row>
    <row r="346" spans="1:14" s="251" customFormat="1" ht="48" customHeight="1" x14ac:dyDescent="0.2">
      <c r="A346" s="229" t="s">
        <v>390</v>
      </c>
      <c r="B346" s="190" t="s">
        <v>46</v>
      </c>
      <c r="C346" s="191" t="s">
        <v>367</v>
      </c>
      <c r="D346" s="192" t="s">
        <v>1652</v>
      </c>
      <c r="E346" s="193"/>
      <c r="F346" s="198"/>
      <c r="G346" s="199"/>
      <c r="H346" s="195">
        <f t="shared" si="35"/>
        <v>0</v>
      </c>
      <c r="I346" s="26" t="str">
        <f t="shared" ca="1" si="36"/>
        <v>LOCKED</v>
      </c>
      <c r="J346" s="16" t="str">
        <f t="shared" si="40"/>
        <v>C032Concrete Curbs, Curb and Gutter, and Splash StripsCW 3310-R17</v>
      </c>
      <c r="K346" s="17" t="e">
        <f>MATCH(J346,'Pay Items'!$K$1:$K$646,0)</f>
        <v>#N/A</v>
      </c>
      <c r="L346" s="19" t="str">
        <f t="shared" ca="1" si="37"/>
        <v>F0</v>
      </c>
      <c r="M346" s="19" t="str">
        <f t="shared" ca="1" si="38"/>
        <v>C2</v>
      </c>
      <c r="N346" s="19" t="str">
        <f t="shared" ca="1" si="39"/>
        <v>C2</v>
      </c>
    </row>
    <row r="347" spans="1:14" s="244" customFormat="1" ht="48" customHeight="1" x14ac:dyDescent="0.2">
      <c r="A347" s="215" t="s">
        <v>540</v>
      </c>
      <c r="B347" s="200" t="s">
        <v>351</v>
      </c>
      <c r="C347" s="191" t="s">
        <v>1653</v>
      </c>
      <c r="D347" s="192" t="s">
        <v>399</v>
      </c>
      <c r="E347" s="193" t="s">
        <v>183</v>
      </c>
      <c r="F347" s="194">
        <v>40</v>
      </c>
      <c r="G347" s="360">
        <v>1</v>
      </c>
      <c r="H347" s="195">
        <f t="shared" si="35"/>
        <v>40</v>
      </c>
      <c r="I347" s="26" t="str">
        <f t="shared" ca="1" si="36"/>
        <v/>
      </c>
      <c r="J347" s="16" t="str">
        <f t="shared" si="40"/>
        <v>C033Construction of Barrier (150 mm ht, Type 2, Dowelled)SD-205m</v>
      </c>
      <c r="K347" s="17" t="e">
        <f>MATCH(J347,'Pay Items'!$K$1:$K$646,0)</f>
        <v>#N/A</v>
      </c>
      <c r="L347" s="19" t="str">
        <f t="shared" ca="1" si="37"/>
        <v>F0</v>
      </c>
      <c r="M347" s="19" t="str">
        <f t="shared" ca="1" si="38"/>
        <v>C2</v>
      </c>
      <c r="N347" s="19" t="str">
        <f t="shared" ca="1" si="39"/>
        <v>C2</v>
      </c>
    </row>
    <row r="348" spans="1:14" s="244" customFormat="1" ht="48" customHeight="1" x14ac:dyDescent="0.2">
      <c r="A348" s="215" t="s">
        <v>394</v>
      </c>
      <c r="B348" s="200" t="s">
        <v>352</v>
      </c>
      <c r="C348" s="191" t="s">
        <v>1654</v>
      </c>
      <c r="D348" s="192" t="s">
        <v>343</v>
      </c>
      <c r="E348" s="193" t="s">
        <v>183</v>
      </c>
      <c r="F348" s="194">
        <v>50</v>
      </c>
      <c r="G348" s="360">
        <v>1</v>
      </c>
      <c r="H348" s="195">
        <f t="shared" si="35"/>
        <v>50</v>
      </c>
      <c r="I348" s="26" t="str">
        <f t="shared" ca="1" si="36"/>
        <v/>
      </c>
      <c r="J348" s="16" t="str">
        <f t="shared" si="40"/>
        <v>C042Construction of Mountable Curb (120 mm, Type 2, Dowelled)SD-201m</v>
      </c>
      <c r="K348" s="17" t="e">
        <f>MATCH(J348,'Pay Items'!$K$1:$K$646,0)</f>
        <v>#N/A</v>
      </c>
      <c r="L348" s="19" t="str">
        <f t="shared" ca="1" si="37"/>
        <v>F0</v>
      </c>
      <c r="M348" s="19" t="str">
        <f t="shared" ca="1" si="38"/>
        <v>C2</v>
      </c>
      <c r="N348" s="19" t="str">
        <f t="shared" ca="1" si="39"/>
        <v>C2</v>
      </c>
    </row>
    <row r="349" spans="1:14" s="244" customFormat="1" ht="36" customHeight="1" x14ac:dyDescent="0.2">
      <c r="A349" s="189" t="s">
        <v>37</v>
      </c>
      <c r="B349" s="190" t="s">
        <v>47</v>
      </c>
      <c r="C349" s="191" t="s">
        <v>405</v>
      </c>
      <c r="D349" s="192" t="s">
        <v>1183</v>
      </c>
      <c r="E349" s="209"/>
      <c r="F349" s="198"/>
      <c r="G349" s="199"/>
      <c r="H349" s="195">
        <f t="shared" si="35"/>
        <v>0</v>
      </c>
      <c r="I349" s="26" t="str">
        <f t="shared" ca="1" si="36"/>
        <v>LOCKED</v>
      </c>
      <c r="J349" s="16" t="str">
        <f t="shared" si="40"/>
        <v>C055Construction of Asphaltic Concrete PavementsCW 3410-R12</v>
      </c>
      <c r="K349" s="17">
        <f>MATCH(J349,'Pay Items'!$K$1:$K$646,0)</f>
        <v>425</v>
      </c>
      <c r="L349" s="19" t="str">
        <f t="shared" ca="1" si="37"/>
        <v>F0</v>
      </c>
      <c r="M349" s="19" t="str">
        <f t="shared" ca="1" si="38"/>
        <v>C2</v>
      </c>
      <c r="N349" s="19" t="str">
        <f t="shared" ca="1" si="39"/>
        <v>C2</v>
      </c>
    </row>
    <row r="350" spans="1:14" s="244" customFormat="1" ht="36" customHeight="1" x14ac:dyDescent="0.2">
      <c r="A350" s="189" t="s">
        <v>406</v>
      </c>
      <c r="B350" s="200" t="s">
        <v>351</v>
      </c>
      <c r="C350" s="191" t="s">
        <v>364</v>
      </c>
      <c r="D350" s="192"/>
      <c r="E350" s="193"/>
      <c r="F350" s="198"/>
      <c r="G350" s="199"/>
      <c r="H350" s="195">
        <f t="shared" si="35"/>
        <v>0</v>
      </c>
      <c r="I350" s="26" t="str">
        <f t="shared" ca="1" si="36"/>
        <v>LOCKED</v>
      </c>
      <c r="J350" s="16" t="str">
        <f t="shared" si="40"/>
        <v>C056Main Line Paving</v>
      </c>
      <c r="K350" s="17">
        <f>MATCH(J350,'Pay Items'!$K$1:$K$646,0)</f>
        <v>426</v>
      </c>
      <c r="L350" s="19" t="str">
        <f t="shared" ca="1" si="37"/>
        <v>F0</v>
      </c>
      <c r="M350" s="19" t="str">
        <f t="shared" ca="1" si="38"/>
        <v>C2</v>
      </c>
      <c r="N350" s="19" t="str">
        <f t="shared" ca="1" si="39"/>
        <v>C2</v>
      </c>
    </row>
    <row r="351" spans="1:14" s="244" customFormat="1" ht="36" customHeight="1" x14ac:dyDescent="0.2">
      <c r="A351" s="189" t="s">
        <v>408</v>
      </c>
      <c r="B351" s="207" t="s">
        <v>701</v>
      </c>
      <c r="C351" s="191" t="s">
        <v>719</v>
      </c>
      <c r="D351" s="192"/>
      <c r="E351" s="193" t="s">
        <v>181</v>
      </c>
      <c r="F351" s="194">
        <v>75</v>
      </c>
      <c r="G351" s="360">
        <v>1</v>
      </c>
      <c r="H351" s="195">
        <f t="shared" si="35"/>
        <v>75</v>
      </c>
      <c r="I351" s="26" t="str">
        <f t="shared" ca="1" si="36"/>
        <v/>
      </c>
      <c r="J351" s="16" t="str">
        <f t="shared" si="40"/>
        <v>C058Type IAtonne</v>
      </c>
      <c r="K351" s="17">
        <f>MATCH(J351,'Pay Items'!$K$1:$K$646,0)</f>
        <v>427</v>
      </c>
      <c r="L351" s="19" t="str">
        <f t="shared" ca="1" si="37"/>
        <v>F0</v>
      </c>
      <c r="M351" s="19" t="str">
        <f t="shared" ca="1" si="38"/>
        <v>C2</v>
      </c>
      <c r="N351" s="19" t="str">
        <f t="shared" ca="1" si="39"/>
        <v>C2</v>
      </c>
    </row>
    <row r="352" spans="1:14" s="244" customFormat="1" ht="36" customHeight="1" x14ac:dyDescent="0.2">
      <c r="A352" s="189" t="s">
        <v>409</v>
      </c>
      <c r="B352" s="200" t="s">
        <v>352</v>
      </c>
      <c r="C352" s="191" t="s">
        <v>365</v>
      </c>
      <c r="D352" s="192"/>
      <c r="E352" s="193"/>
      <c r="F352" s="198"/>
      <c r="G352" s="199"/>
      <c r="H352" s="195">
        <f t="shared" si="35"/>
        <v>0</v>
      </c>
      <c r="I352" s="26" t="str">
        <f t="shared" ca="1" si="36"/>
        <v>LOCKED</v>
      </c>
      <c r="J352" s="16" t="str">
        <f t="shared" si="40"/>
        <v>C059Tie-ins and Approaches</v>
      </c>
      <c r="K352" s="17">
        <f>MATCH(J352,'Pay Items'!$K$1:$K$646,0)</f>
        <v>429</v>
      </c>
      <c r="L352" s="19" t="str">
        <f t="shared" ca="1" si="37"/>
        <v>F0</v>
      </c>
      <c r="M352" s="19" t="str">
        <f t="shared" ca="1" si="38"/>
        <v>C2</v>
      </c>
      <c r="N352" s="19" t="str">
        <f t="shared" ca="1" si="39"/>
        <v>C2</v>
      </c>
    </row>
    <row r="353" spans="1:14" s="244" customFormat="1" ht="36" customHeight="1" x14ac:dyDescent="0.2">
      <c r="A353" s="189" t="s">
        <v>410</v>
      </c>
      <c r="B353" s="207" t="s">
        <v>701</v>
      </c>
      <c r="C353" s="191" t="s">
        <v>719</v>
      </c>
      <c r="D353" s="192"/>
      <c r="E353" s="193" t="s">
        <v>181</v>
      </c>
      <c r="F353" s="194">
        <v>65</v>
      </c>
      <c r="G353" s="360">
        <v>1</v>
      </c>
      <c r="H353" s="195">
        <f t="shared" si="35"/>
        <v>65</v>
      </c>
      <c r="I353" s="26" t="str">
        <f t="shared" ca="1" si="36"/>
        <v/>
      </c>
      <c r="J353" s="16" t="str">
        <f t="shared" si="40"/>
        <v>C060Type IAtonne</v>
      </c>
      <c r="K353" s="17">
        <f>MATCH(J353,'Pay Items'!$K$1:$K$646,0)</f>
        <v>430</v>
      </c>
      <c r="L353" s="19" t="str">
        <f t="shared" ca="1" si="37"/>
        <v>F0</v>
      </c>
      <c r="M353" s="19" t="str">
        <f t="shared" ca="1" si="38"/>
        <v>C2</v>
      </c>
      <c r="N353" s="19" t="str">
        <f t="shared" ca="1" si="39"/>
        <v>C2</v>
      </c>
    </row>
    <row r="354" spans="1:14" s="244" customFormat="1" ht="48" customHeight="1" x14ac:dyDescent="0.2">
      <c r="A354" s="189" t="s">
        <v>547</v>
      </c>
      <c r="B354" s="190" t="s">
        <v>48</v>
      </c>
      <c r="C354" s="191" t="s">
        <v>196</v>
      </c>
      <c r="D354" s="192" t="s">
        <v>1076</v>
      </c>
      <c r="E354" s="193" t="s">
        <v>181</v>
      </c>
      <c r="F354" s="194">
        <v>100</v>
      </c>
      <c r="G354" s="360">
        <v>1</v>
      </c>
      <c r="H354" s="195">
        <f t="shared" si="35"/>
        <v>100</v>
      </c>
      <c r="I354" s="26" t="str">
        <f t="shared" ca="1" si="36"/>
        <v/>
      </c>
      <c r="J354" s="16" t="str">
        <f t="shared" si="40"/>
        <v>C063Construction of Asphaltic Concrete Base Course (Type III)CW 3410-R12tonne</v>
      </c>
      <c r="K354" s="17">
        <f>MATCH(J354,'Pay Items'!$K$1:$K$646,0)</f>
        <v>433</v>
      </c>
      <c r="L354" s="19" t="str">
        <f t="shared" ca="1" si="37"/>
        <v>F0</v>
      </c>
      <c r="M354" s="19" t="str">
        <f t="shared" ca="1" si="38"/>
        <v>C2</v>
      </c>
      <c r="N354" s="19" t="str">
        <f t="shared" ca="1" si="39"/>
        <v>C2</v>
      </c>
    </row>
    <row r="355" spans="1:14" s="244" customFormat="1" ht="36" customHeight="1" x14ac:dyDescent="0.2">
      <c r="A355" s="245"/>
      <c r="B355" s="210"/>
      <c r="C355" s="203" t="s">
        <v>200</v>
      </c>
      <c r="D355" s="198"/>
      <c r="E355" s="211"/>
      <c r="F355" s="198"/>
      <c r="G355" s="199"/>
      <c r="H355" s="195">
        <f t="shared" si="35"/>
        <v>0</v>
      </c>
      <c r="I355" s="26" t="str">
        <f t="shared" ca="1" si="36"/>
        <v>LOCKED</v>
      </c>
      <c r="J355" s="16" t="str">
        <f t="shared" si="40"/>
        <v>JOINT AND CRACK SEALING</v>
      </c>
      <c r="K355" s="17">
        <f>MATCH(J355,'Pay Items'!$K$1:$K$646,0)</f>
        <v>436</v>
      </c>
      <c r="L355" s="19" t="str">
        <f t="shared" ca="1" si="37"/>
        <v>F0</v>
      </c>
      <c r="M355" s="19" t="str">
        <f t="shared" ca="1" si="38"/>
        <v>C2</v>
      </c>
      <c r="N355" s="19" t="str">
        <f t="shared" ca="1" si="39"/>
        <v>C2</v>
      </c>
    </row>
    <row r="356" spans="1:14" s="244" customFormat="1" ht="36" customHeight="1" x14ac:dyDescent="0.2">
      <c r="A356" s="189" t="s">
        <v>548</v>
      </c>
      <c r="B356" s="190" t="s">
        <v>49</v>
      </c>
      <c r="C356" s="191" t="s">
        <v>99</v>
      </c>
      <c r="D356" s="192" t="s">
        <v>737</v>
      </c>
      <c r="E356" s="193" t="s">
        <v>183</v>
      </c>
      <c r="F356" s="208">
        <v>90</v>
      </c>
      <c r="G356" s="360">
        <v>1</v>
      </c>
      <c r="H356" s="195">
        <f t="shared" si="35"/>
        <v>90</v>
      </c>
      <c r="I356" s="26" t="str">
        <f t="shared" ca="1" si="36"/>
        <v/>
      </c>
      <c r="J356" s="16" t="str">
        <f t="shared" si="40"/>
        <v>D006Reflective Crack MaintenanceCW 3250-R7m</v>
      </c>
      <c r="K356" s="17">
        <f>MATCH(J356,'Pay Items'!$K$1:$K$646,0)</f>
        <v>442</v>
      </c>
      <c r="L356" s="19" t="str">
        <f t="shared" ca="1" si="37"/>
        <v>F0</v>
      </c>
      <c r="M356" s="19" t="str">
        <f t="shared" ca="1" si="38"/>
        <v>C2</v>
      </c>
      <c r="N356" s="19" t="str">
        <f t="shared" ca="1" si="39"/>
        <v>C2</v>
      </c>
    </row>
    <row r="357" spans="1:14" s="244" customFormat="1" ht="48" customHeight="1" x14ac:dyDescent="0.2">
      <c r="A357" s="245"/>
      <c r="B357" s="210"/>
      <c r="C357" s="203" t="s">
        <v>201</v>
      </c>
      <c r="D357" s="198"/>
      <c r="E357" s="211"/>
      <c r="F357" s="198"/>
      <c r="G357" s="199"/>
      <c r="H357" s="195">
        <f t="shared" si="35"/>
        <v>0</v>
      </c>
      <c r="I357" s="26" t="str">
        <f t="shared" ca="1" si="36"/>
        <v>LOCKED</v>
      </c>
      <c r="J357" s="16" t="str">
        <f t="shared" si="40"/>
        <v>ASSOCIATED DRAINAGE AND UNDERGROUND WORKS</v>
      </c>
      <c r="K357" s="17">
        <f>MATCH(J357,'Pay Items'!$K$1:$K$646,0)</f>
        <v>444</v>
      </c>
      <c r="L357" s="19" t="str">
        <f t="shared" ca="1" si="37"/>
        <v>F0</v>
      </c>
      <c r="M357" s="19" t="str">
        <f t="shared" ca="1" si="38"/>
        <v>C2</v>
      </c>
      <c r="N357" s="19" t="str">
        <f t="shared" ca="1" si="39"/>
        <v>C2</v>
      </c>
    </row>
    <row r="358" spans="1:14" s="244" customFormat="1" ht="36" customHeight="1" x14ac:dyDescent="0.2">
      <c r="A358" s="189" t="s">
        <v>225</v>
      </c>
      <c r="B358" s="190" t="s">
        <v>50</v>
      </c>
      <c r="C358" s="191" t="s">
        <v>416</v>
      </c>
      <c r="D358" s="192" t="s">
        <v>11</v>
      </c>
      <c r="E358" s="193"/>
      <c r="F358" s="198"/>
      <c r="G358" s="199"/>
      <c r="H358" s="195">
        <f t="shared" si="35"/>
        <v>0</v>
      </c>
      <c r="I358" s="26" t="str">
        <f t="shared" ca="1" si="36"/>
        <v>LOCKED</v>
      </c>
      <c r="J358" s="16" t="str">
        <f t="shared" si="40"/>
        <v>E003Catch BasinCW 2130-R12</v>
      </c>
      <c r="K358" s="17">
        <f>MATCH(J358,'Pay Items'!$K$1:$K$646,0)</f>
        <v>445</v>
      </c>
      <c r="L358" s="19" t="str">
        <f t="shared" ca="1" si="37"/>
        <v>F0</v>
      </c>
      <c r="M358" s="19" t="str">
        <f t="shared" ca="1" si="38"/>
        <v>C2</v>
      </c>
      <c r="N358" s="19" t="str">
        <f t="shared" ca="1" si="39"/>
        <v>C2</v>
      </c>
    </row>
    <row r="359" spans="1:14" s="244" customFormat="1" ht="36" customHeight="1" x14ac:dyDescent="0.2">
      <c r="A359" s="189" t="s">
        <v>1011</v>
      </c>
      <c r="B359" s="200" t="s">
        <v>351</v>
      </c>
      <c r="C359" s="191" t="s">
        <v>986</v>
      </c>
      <c r="D359" s="192"/>
      <c r="E359" s="193" t="s">
        <v>182</v>
      </c>
      <c r="F359" s="208">
        <v>2</v>
      </c>
      <c r="G359" s="360">
        <v>1</v>
      </c>
      <c r="H359" s="195">
        <f t="shared" si="35"/>
        <v>2</v>
      </c>
      <c r="I359" s="26" t="str">
        <f t="shared" ca="1" si="36"/>
        <v/>
      </c>
      <c r="J359" s="16" t="str">
        <f t="shared" si="40"/>
        <v>E004ASD-024, 1800 mm deepeach</v>
      </c>
      <c r="K359" s="17">
        <f>MATCH(J359,'Pay Items'!$K$1:$K$646,0)</f>
        <v>447</v>
      </c>
      <c r="L359" s="19" t="str">
        <f t="shared" ca="1" si="37"/>
        <v>F0</v>
      </c>
      <c r="M359" s="19" t="str">
        <f t="shared" ca="1" si="38"/>
        <v>C2</v>
      </c>
      <c r="N359" s="19" t="str">
        <f t="shared" ca="1" si="39"/>
        <v>C2</v>
      </c>
    </row>
    <row r="360" spans="1:14" s="244" customFormat="1" ht="36" customHeight="1" x14ac:dyDescent="0.2">
      <c r="A360" s="189" t="s">
        <v>230</v>
      </c>
      <c r="B360" s="190" t="s">
        <v>51</v>
      </c>
      <c r="C360" s="191" t="s">
        <v>421</v>
      </c>
      <c r="D360" s="192" t="s">
        <v>11</v>
      </c>
      <c r="E360" s="193"/>
      <c r="F360" s="198"/>
      <c r="G360" s="199"/>
      <c r="H360" s="195">
        <f t="shared" si="35"/>
        <v>0</v>
      </c>
      <c r="I360" s="26" t="str">
        <f t="shared" ca="1" si="36"/>
        <v>LOCKED</v>
      </c>
      <c r="J360" s="16" t="str">
        <f t="shared" si="40"/>
        <v>E008Sewer ServiceCW 2130-R12</v>
      </c>
      <c r="K360" s="17">
        <f>MATCH(J360,'Pay Items'!$K$1:$K$646,0)</f>
        <v>457</v>
      </c>
      <c r="L360" s="19" t="str">
        <f t="shared" ca="1" si="37"/>
        <v>F0</v>
      </c>
      <c r="M360" s="19" t="str">
        <f t="shared" ca="1" si="38"/>
        <v>C2</v>
      </c>
      <c r="N360" s="19" t="str">
        <f t="shared" ca="1" si="39"/>
        <v>C2</v>
      </c>
    </row>
    <row r="361" spans="1:14" s="244" customFormat="1" ht="36" customHeight="1" x14ac:dyDescent="0.2">
      <c r="A361" s="189" t="s">
        <v>54</v>
      </c>
      <c r="B361" s="200" t="s">
        <v>351</v>
      </c>
      <c r="C361" s="191" t="s">
        <v>1565</v>
      </c>
      <c r="D361" s="192"/>
      <c r="E361" s="193"/>
      <c r="F361" s="198"/>
      <c r="G361" s="199"/>
      <c r="H361" s="195">
        <f t="shared" si="35"/>
        <v>0</v>
      </c>
      <c r="I361" s="26" t="str">
        <f t="shared" ca="1" si="36"/>
        <v>LOCKED</v>
      </c>
      <c r="J361" s="16" t="str">
        <f t="shared" si="40"/>
        <v>E009250 mm, PVC</v>
      </c>
      <c r="K361" s="17" t="e">
        <f>MATCH(J361,'Pay Items'!$K$1:$K$646,0)</f>
        <v>#N/A</v>
      </c>
      <c r="L361" s="19" t="str">
        <f t="shared" ca="1" si="37"/>
        <v>F0</v>
      </c>
      <c r="M361" s="19" t="str">
        <f t="shared" ca="1" si="38"/>
        <v>C2</v>
      </c>
      <c r="N361" s="19" t="str">
        <f t="shared" ca="1" si="39"/>
        <v>C2</v>
      </c>
    </row>
    <row r="362" spans="1:14" s="244" customFormat="1" ht="48" customHeight="1" x14ac:dyDescent="0.2">
      <c r="A362" s="189" t="s">
        <v>55</v>
      </c>
      <c r="B362" s="207" t="s">
        <v>701</v>
      </c>
      <c r="C362" s="191" t="s">
        <v>1655</v>
      </c>
      <c r="D362" s="192"/>
      <c r="E362" s="193" t="s">
        <v>183</v>
      </c>
      <c r="F362" s="208">
        <v>5</v>
      </c>
      <c r="G362" s="360">
        <v>1</v>
      </c>
      <c r="H362" s="195">
        <f t="shared" si="35"/>
        <v>5</v>
      </c>
      <c r="I362" s="26" t="str">
        <f t="shared" ca="1" si="36"/>
        <v/>
      </c>
      <c r="J362" s="16" t="str">
        <f t="shared" si="40"/>
        <v>E010In a Trench, Class 3 Sand Bedding, Class 3 Backfillm</v>
      </c>
      <c r="K362" s="17" t="e">
        <f>MATCH(J362,'Pay Items'!$K$1:$K$646,0)</f>
        <v>#N/A</v>
      </c>
      <c r="L362" s="19" t="str">
        <f t="shared" ca="1" si="37"/>
        <v>F0</v>
      </c>
      <c r="M362" s="19" t="str">
        <f t="shared" ca="1" si="38"/>
        <v>C2</v>
      </c>
      <c r="N362" s="19" t="str">
        <f t="shared" ca="1" si="39"/>
        <v>C2</v>
      </c>
    </row>
    <row r="363" spans="1:14" s="244" customFormat="1" ht="36" customHeight="1" x14ac:dyDescent="0.2">
      <c r="A363" s="189" t="s">
        <v>54</v>
      </c>
      <c r="B363" s="200" t="s">
        <v>352</v>
      </c>
      <c r="C363" s="191" t="s">
        <v>1656</v>
      </c>
      <c r="D363" s="192"/>
      <c r="E363" s="193"/>
      <c r="F363" s="198"/>
      <c r="G363" s="199"/>
      <c r="H363" s="195">
        <f t="shared" si="35"/>
        <v>0</v>
      </c>
      <c r="I363" s="26" t="str">
        <f t="shared" ca="1" si="36"/>
        <v>LOCKED</v>
      </c>
      <c r="J363" s="16" t="str">
        <f t="shared" si="40"/>
        <v>E009300 mm, PVC</v>
      </c>
      <c r="K363" s="17" t="e">
        <f>MATCH(J363,'Pay Items'!$K$1:$K$646,0)</f>
        <v>#N/A</v>
      </c>
      <c r="L363" s="19" t="str">
        <f t="shared" ca="1" si="37"/>
        <v>F0</v>
      </c>
      <c r="M363" s="19" t="str">
        <f t="shared" ca="1" si="38"/>
        <v>C2</v>
      </c>
      <c r="N363" s="19" t="str">
        <f t="shared" ca="1" si="39"/>
        <v>C2</v>
      </c>
    </row>
    <row r="364" spans="1:14" s="244" customFormat="1" ht="48" customHeight="1" x14ac:dyDescent="0.2">
      <c r="A364" s="189"/>
      <c r="B364" s="207" t="s">
        <v>701</v>
      </c>
      <c r="C364" s="191" t="s">
        <v>1655</v>
      </c>
      <c r="D364" s="192"/>
      <c r="E364" s="193" t="s">
        <v>183</v>
      </c>
      <c r="F364" s="208">
        <v>20</v>
      </c>
      <c r="G364" s="360">
        <v>1</v>
      </c>
      <c r="H364" s="195">
        <f t="shared" si="35"/>
        <v>20</v>
      </c>
      <c r="I364" s="26" t="str">
        <f t="shared" ca="1" si="36"/>
        <v/>
      </c>
      <c r="J364" s="16" t="str">
        <f t="shared" si="40"/>
        <v>In a Trench, Class 3 Sand Bedding, Class 3 Backfillm</v>
      </c>
      <c r="K364" s="17" t="e">
        <f>MATCH(J364,'Pay Items'!$K$1:$K$646,0)</f>
        <v>#N/A</v>
      </c>
      <c r="L364" s="19" t="str">
        <f t="shared" ca="1" si="37"/>
        <v>F0</v>
      </c>
      <c r="M364" s="19" t="str">
        <f t="shared" ca="1" si="38"/>
        <v>C2</v>
      </c>
      <c r="N364" s="19" t="str">
        <f t="shared" ca="1" si="39"/>
        <v>C2</v>
      </c>
    </row>
    <row r="365" spans="1:14" s="244" customFormat="1" ht="48" customHeight="1" x14ac:dyDescent="0.2">
      <c r="A365" s="189" t="s">
        <v>56</v>
      </c>
      <c r="B365" s="207" t="s">
        <v>703</v>
      </c>
      <c r="C365" s="191" t="s">
        <v>1657</v>
      </c>
      <c r="D365" s="192"/>
      <c r="E365" s="193" t="s">
        <v>183</v>
      </c>
      <c r="F365" s="208">
        <v>16</v>
      </c>
      <c r="G365" s="360">
        <v>1</v>
      </c>
      <c r="H365" s="195">
        <f t="shared" si="35"/>
        <v>16</v>
      </c>
      <c r="I365" s="26" t="str">
        <f t="shared" ca="1" si="36"/>
        <v/>
      </c>
      <c r="J365" s="16" t="str">
        <f t="shared" si="40"/>
        <v>E011Trenchless Installation, Class B Sand Bedding, Class 3 Backfillm</v>
      </c>
      <c r="K365" s="17" t="e">
        <f>MATCH(J365,'Pay Items'!$K$1:$K$646,0)</f>
        <v>#N/A</v>
      </c>
      <c r="L365" s="19" t="str">
        <f t="shared" ca="1" si="37"/>
        <v>F0</v>
      </c>
      <c r="M365" s="19" t="str">
        <f t="shared" ca="1" si="38"/>
        <v>C2</v>
      </c>
      <c r="N365" s="19" t="str">
        <f t="shared" ca="1" si="39"/>
        <v>C2</v>
      </c>
    </row>
    <row r="366" spans="1:14" s="244" customFormat="1" ht="36" customHeight="1" x14ac:dyDescent="0.2">
      <c r="A366" s="189" t="s">
        <v>68</v>
      </c>
      <c r="B366" s="190" t="s">
        <v>52</v>
      </c>
      <c r="C366" s="212" t="s">
        <v>1061</v>
      </c>
      <c r="D366" s="213" t="s">
        <v>1062</v>
      </c>
      <c r="E366" s="193"/>
      <c r="F366" s="198"/>
      <c r="G366" s="199"/>
      <c r="H366" s="195">
        <f t="shared" si="35"/>
        <v>0</v>
      </c>
      <c r="I366" s="26" t="str">
        <f t="shared" ca="1" si="36"/>
        <v>LOCKED</v>
      </c>
      <c r="J366" s="16" t="str">
        <f t="shared" si="40"/>
        <v>E023Frames &amp; CoversCW 3210-R8</v>
      </c>
      <c r="K366" s="17">
        <f>MATCH(J366,'Pay Items'!$K$1:$K$646,0)</f>
        <v>511</v>
      </c>
      <c r="L366" s="19" t="str">
        <f t="shared" ca="1" si="37"/>
        <v>F0</v>
      </c>
      <c r="M366" s="19" t="str">
        <f t="shared" ca="1" si="38"/>
        <v>C2</v>
      </c>
      <c r="N366" s="19" t="str">
        <f t="shared" ca="1" si="39"/>
        <v>C2</v>
      </c>
    </row>
    <row r="367" spans="1:14" s="244" customFormat="1" ht="48" customHeight="1" x14ac:dyDescent="0.2">
      <c r="A367" s="189" t="s">
        <v>69</v>
      </c>
      <c r="B367" s="200" t="s">
        <v>351</v>
      </c>
      <c r="C367" s="214" t="s">
        <v>1215</v>
      </c>
      <c r="D367" s="192"/>
      <c r="E367" s="193" t="s">
        <v>182</v>
      </c>
      <c r="F367" s="208">
        <v>1</v>
      </c>
      <c r="G367" s="360">
        <v>1</v>
      </c>
      <c r="H367" s="195">
        <f t="shared" si="35"/>
        <v>1</v>
      </c>
      <c r="I367" s="26" t="str">
        <f t="shared" ca="1" si="36"/>
        <v/>
      </c>
      <c r="J367" s="16" t="str">
        <f t="shared" si="40"/>
        <v>E024AP-006 - Standard Frame for Manhole and Catch Basineach</v>
      </c>
      <c r="K367" s="17">
        <f>MATCH(J367,'Pay Items'!$K$1:$K$646,0)</f>
        <v>512</v>
      </c>
      <c r="L367" s="19" t="str">
        <f t="shared" ca="1" si="37"/>
        <v>F0</v>
      </c>
      <c r="M367" s="19" t="str">
        <f t="shared" ca="1" si="38"/>
        <v>C2</v>
      </c>
      <c r="N367" s="19" t="str">
        <f t="shared" ca="1" si="39"/>
        <v>C2</v>
      </c>
    </row>
    <row r="368" spans="1:14" s="244" customFormat="1" ht="48" customHeight="1" x14ac:dyDescent="0.2">
      <c r="A368" s="189" t="s">
        <v>71</v>
      </c>
      <c r="B368" s="200" t="s">
        <v>352</v>
      </c>
      <c r="C368" s="214" t="s">
        <v>1217</v>
      </c>
      <c r="D368" s="192"/>
      <c r="E368" s="193" t="s">
        <v>182</v>
      </c>
      <c r="F368" s="208">
        <v>1</v>
      </c>
      <c r="G368" s="360">
        <v>1</v>
      </c>
      <c r="H368" s="195">
        <f t="shared" si="35"/>
        <v>1</v>
      </c>
      <c r="I368" s="26" t="str">
        <f t="shared" ca="1" si="36"/>
        <v/>
      </c>
      <c r="J368" s="16" t="str">
        <f t="shared" si="40"/>
        <v>E026AP-008 - Standard Grated Cover for Standard Frameeach</v>
      </c>
      <c r="K368" s="17">
        <f>MATCH(J368,'Pay Items'!$K$1:$K$646,0)</f>
        <v>514</v>
      </c>
      <c r="L368" s="19" t="str">
        <f t="shared" ca="1" si="37"/>
        <v>F0</v>
      </c>
      <c r="M368" s="19" t="str">
        <f t="shared" ca="1" si="38"/>
        <v>C2</v>
      </c>
      <c r="N368" s="19" t="str">
        <f t="shared" ca="1" si="39"/>
        <v>C2</v>
      </c>
    </row>
    <row r="369" spans="1:14" s="244" customFormat="1" ht="36" customHeight="1" x14ac:dyDescent="0.2">
      <c r="A369" s="189" t="s">
        <v>79</v>
      </c>
      <c r="B369" s="190" t="s">
        <v>53</v>
      </c>
      <c r="C369" s="216" t="s">
        <v>425</v>
      </c>
      <c r="D369" s="192" t="s">
        <v>11</v>
      </c>
      <c r="E369" s="193"/>
      <c r="F369" s="198"/>
      <c r="G369" s="199"/>
      <c r="H369" s="195">
        <f t="shared" si="35"/>
        <v>0</v>
      </c>
      <c r="I369" s="26" t="str">
        <f t="shared" ca="1" si="36"/>
        <v>LOCKED</v>
      </c>
      <c r="J369" s="16" t="str">
        <f t="shared" si="40"/>
        <v>E036Connecting to Existing SewerCW 2130-R12</v>
      </c>
      <c r="K369" s="17">
        <f>MATCH(J369,'Pay Items'!$K$1:$K$646,0)</f>
        <v>540</v>
      </c>
      <c r="L369" s="19" t="str">
        <f t="shared" ca="1" si="37"/>
        <v>F0</v>
      </c>
      <c r="M369" s="19" t="str">
        <f t="shared" ca="1" si="38"/>
        <v>C2</v>
      </c>
      <c r="N369" s="19" t="str">
        <f t="shared" ca="1" si="39"/>
        <v>C2</v>
      </c>
    </row>
    <row r="370" spans="1:14" s="244" customFormat="1" ht="36" customHeight="1" x14ac:dyDescent="0.2">
      <c r="A370" s="189" t="s">
        <v>80</v>
      </c>
      <c r="B370" s="200" t="s">
        <v>351</v>
      </c>
      <c r="C370" s="216" t="s">
        <v>1568</v>
      </c>
      <c r="D370" s="192"/>
      <c r="E370" s="193"/>
      <c r="F370" s="198"/>
      <c r="G370" s="199"/>
      <c r="H370" s="195">
        <f t="shared" si="35"/>
        <v>0</v>
      </c>
      <c r="I370" s="26" t="str">
        <f t="shared" ca="1" si="36"/>
        <v>LOCKED</v>
      </c>
      <c r="J370" s="16" t="str">
        <f t="shared" si="40"/>
        <v>E037250 mm PVC Connecting Pipe</v>
      </c>
      <c r="K370" s="17" t="e">
        <f>MATCH(J370,'Pay Items'!$K$1:$K$646,0)</f>
        <v>#N/A</v>
      </c>
      <c r="L370" s="19" t="str">
        <f t="shared" ca="1" si="37"/>
        <v>F0</v>
      </c>
      <c r="M370" s="19" t="str">
        <f t="shared" ca="1" si="38"/>
        <v>C2</v>
      </c>
      <c r="N370" s="19" t="str">
        <f t="shared" ca="1" si="39"/>
        <v>C2</v>
      </c>
    </row>
    <row r="371" spans="1:14" s="244" customFormat="1" ht="36" customHeight="1" x14ac:dyDescent="0.2">
      <c r="A371" s="189" t="s">
        <v>82</v>
      </c>
      <c r="B371" s="207" t="s">
        <v>701</v>
      </c>
      <c r="C371" s="191" t="s">
        <v>1658</v>
      </c>
      <c r="D371" s="192"/>
      <c r="E371" s="193" t="s">
        <v>182</v>
      </c>
      <c r="F371" s="208">
        <v>1</v>
      </c>
      <c r="G371" s="360">
        <v>1</v>
      </c>
      <c r="H371" s="195">
        <f t="shared" si="35"/>
        <v>1</v>
      </c>
      <c r="I371" s="26" t="str">
        <f t="shared" ca="1" si="36"/>
        <v/>
      </c>
      <c r="J371" s="16" t="str">
        <f t="shared" si="40"/>
        <v>E039Connecting to 375 mm Concrete LDS Sewereach</v>
      </c>
      <c r="K371" s="17" t="e">
        <f>MATCH(J371,'Pay Items'!$K$1:$K$646,0)</f>
        <v>#N/A</v>
      </c>
      <c r="L371" s="19" t="str">
        <f t="shared" ca="1" si="37"/>
        <v>F0</v>
      </c>
      <c r="M371" s="19" t="str">
        <f t="shared" ca="1" si="38"/>
        <v>C2</v>
      </c>
      <c r="N371" s="19" t="str">
        <f t="shared" ca="1" si="39"/>
        <v>C2</v>
      </c>
    </row>
    <row r="372" spans="1:14" s="244" customFormat="1" ht="48" customHeight="1" x14ac:dyDescent="0.2">
      <c r="A372" s="189" t="s">
        <v>85</v>
      </c>
      <c r="B372" s="190" t="s">
        <v>430</v>
      </c>
      <c r="C372" s="216" t="s">
        <v>728</v>
      </c>
      <c r="D372" s="192" t="s">
        <v>11</v>
      </c>
      <c r="E372" s="193"/>
      <c r="F372" s="198"/>
      <c r="G372" s="199"/>
      <c r="H372" s="195">
        <f t="shared" si="35"/>
        <v>0</v>
      </c>
      <c r="I372" s="26" t="str">
        <f t="shared" ca="1" si="36"/>
        <v>LOCKED</v>
      </c>
      <c r="J372" s="16" t="str">
        <f t="shared" si="40"/>
        <v>E042Connecting New Sewer Service to Existing Sewer ServiceCW 2130-R12</v>
      </c>
      <c r="K372" s="17">
        <f>MATCH(J372,'Pay Items'!$K$1:$K$646,0)</f>
        <v>548</v>
      </c>
      <c r="L372" s="19" t="str">
        <f t="shared" ca="1" si="37"/>
        <v>F0</v>
      </c>
      <c r="M372" s="19" t="str">
        <f t="shared" ca="1" si="38"/>
        <v>C2</v>
      </c>
      <c r="N372" s="19" t="str">
        <f t="shared" ca="1" si="39"/>
        <v>C2</v>
      </c>
    </row>
    <row r="373" spans="1:14" s="244" customFormat="1" ht="36" customHeight="1" x14ac:dyDescent="0.2">
      <c r="A373" s="189" t="s">
        <v>86</v>
      </c>
      <c r="B373" s="200" t="s">
        <v>351</v>
      </c>
      <c r="C373" s="216" t="s">
        <v>1008</v>
      </c>
      <c r="D373" s="192"/>
      <c r="E373" s="193" t="s">
        <v>182</v>
      </c>
      <c r="F373" s="208">
        <v>1</v>
      </c>
      <c r="G373" s="360">
        <v>1</v>
      </c>
      <c r="H373" s="195">
        <f t="shared" si="35"/>
        <v>1</v>
      </c>
      <c r="I373" s="26" t="str">
        <f t="shared" ca="1" si="36"/>
        <v/>
      </c>
      <c r="J373" s="16" t="str">
        <f t="shared" si="40"/>
        <v>E043250 mmeach</v>
      </c>
      <c r="K373" s="17" t="e">
        <f>MATCH(J373,'Pay Items'!$K$1:$K$646,0)</f>
        <v>#N/A</v>
      </c>
      <c r="L373" s="19" t="str">
        <f t="shared" ca="1" si="37"/>
        <v>F0</v>
      </c>
      <c r="M373" s="19" t="str">
        <f t="shared" ca="1" si="38"/>
        <v>C2</v>
      </c>
      <c r="N373" s="19" t="str">
        <f t="shared" ca="1" si="39"/>
        <v>C2</v>
      </c>
    </row>
    <row r="374" spans="1:14" s="244" customFormat="1" ht="36" customHeight="1" x14ac:dyDescent="0.2">
      <c r="A374" s="189" t="s">
        <v>431</v>
      </c>
      <c r="B374" s="190" t="s">
        <v>432</v>
      </c>
      <c r="C374" s="191" t="s">
        <v>694</v>
      </c>
      <c r="D374" s="192" t="s">
        <v>11</v>
      </c>
      <c r="E374" s="193" t="s">
        <v>182</v>
      </c>
      <c r="F374" s="208">
        <v>2</v>
      </c>
      <c r="G374" s="360">
        <v>1</v>
      </c>
      <c r="H374" s="195">
        <f t="shared" si="35"/>
        <v>2</v>
      </c>
      <c r="I374" s="26" t="str">
        <f t="shared" ca="1" si="36"/>
        <v/>
      </c>
      <c r="J374" s="16" t="str">
        <f t="shared" si="40"/>
        <v>E046Removal of Existing Catch BasinsCW 2130-R12each</v>
      </c>
      <c r="K374" s="17">
        <f>MATCH(J374,'Pay Items'!$K$1:$K$646,0)</f>
        <v>552</v>
      </c>
      <c r="L374" s="19" t="str">
        <f t="shared" ca="1" si="37"/>
        <v>F0</v>
      </c>
      <c r="M374" s="19" t="str">
        <f t="shared" ca="1" si="38"/>
        <v>C2</v>
      </c>
      <c r="N374" s="19" t="str">
        <f t="shared" ca="1" si="39"/>
        <v>C2</v>
      </c>
    </row>
    <row r="375" spans="1:14" s="244" customFormat="1" ht="36" customHeight="1" x14ac:dyDescent="0.2">
      <c r="A375" s="189" t="s">
        <v>0</v>
      </c>
      <c r="B375" s="190" t="s">
        <v>434</v>
      </c>
      <c r="C375" s="191" t="s">
        <v>1</v>
      </c>
      <c r="D375" s="192" t="s">
        <v>1075</v>
      </c>
      <c r="E375" s="193" t="s">
        <v>182</v>
      </c>
      <c r="F375" s="208">
        <v>1</v>
      </c>
      <c r="G375" s="360">
        <v>1</v>
      </c>
      <c r="H375" s="195">
        <f t="shared" si="35"/>
        <v>1</v>
      </c>
      <c r="I375" s="26" t="str">
        <f t="shared" ca="1" si="36"/>
        <v/>
      </c>
      <c r="J375" s="16" t="str">
        <f t="shared" si="40"/>
        <v>E050ACatch Basin CleaningCW 2140-R4each</v>
      </c>
      <c r="K375" s="17">
        <f>MATCH(J375,'Pay Items'!$K$1:$K$646,0)</f>
        <v>557</v>
      </c>
      <c r="L375" s="19" t="str">
        <f t="shared" ca="1" si="37"/>
        <v>F0</v>
      </c>
      <c r="M375" s="19" t="str">
        <f t="shared" ca="1" si="38"/>
        <v>C2</v>
      </c>
      <c r="N375" s="19" t="str">
        <f t="shared" ca="1" si="39"/>
        <v>C2</v>
      </c>
    </row>
    <row r="376" spans="1:14" s="244" customFormat="1" ht="36" customHeight="1" x14ac:dyDescent="0.2">
      <c r="A376" s="189" t="s">
        <v>438</v>
      </c>
      <c r="B376" s="190" t="s">
        <v>490</v>
      </c>
      <c r="C376" s="191" t="s">
        <v>315</v>
      </c>
      <c r="D376" s="192" t="s">
        <v>12</v>
      </c>
      <c r="E376" s="193" t="s">
        <v>183</v>
      </c>
      <c r="F376" s="208">
        <v>12</v>
      </c>
      <c r="G376" s="360">
        <v>1</v>
      </c>
      <c r="H376" s="195">
        <f t="shared" si="35"/>
        <v>12</v>
      </c>
      <c r="I376" s="26" t="str">
        <f t="shared" ca="1" si="36"/>
        <v/>
      </c>
      <c r="J376" s="16" t="str">
        <f t="shared" si="40"/>
        <v>E051Installation of SubdrainsCW 3120-R4m</v>
      </c>
      <c r="K376" s="17">
        <f>MATCH(J376,'Pay Items'!$K$1:$K$646,0)</f>
        <v>558</v>
      </c>
      <c r="L376" s="19" t="str">
        <f t="shared" ca="1" si="37"/>
        <v>F0</v>
      </c>
      <c r="M376" s="19" t="str">
        <f t="shared" ca="1" si="38"/>
        <v>C2</v>
      </c>
      <c r="N376" s="19" t="str">
        <f t="shared" ca="1" si="39"/>
        <v>C2</v>
      </c>
    </row>
    <row r="377" spans="1:14" s="244" customFormat="1" ht="36" customHeight="1" x14ac:dyDescent="0.2">
      <c r="A377" s="245"/>
      <c r="B377" s="219"/>
      <c r="C377" s="203" t="s">
        <v>202</v>
      </c>
      <c r="D377" s="198"/>
      <c r="E377" s="211"/>
      <c r="F377" s="198"/>
      <c r="G377" s="199"/>
      <c r="H377" s="195">
        <f t="shared" si="35"/>
        <v>0</v>
      </c>
      <c r="I377" s="26" t="str">
        <f t="shared" ca="1" si="36"/>
        <v>LOCKED</v>
      </c>
      <c r="J377" s="16" t="str">
        <f t="shared" si="40"/>
        <v>ADJUSTMENTS</v>
      </c>
      <c r="K377" s="17">
        <f>MATCH(J377,'Pay Items'!$K$1:$K$646,0)</f>
        <v>589</v>
      </c>
      <c r="L377" s="19" t="str">
        <f t="shared" ca="1" si="37"/>
        <v>F0</v>
      </c>
      <c r="M377" s="19" t="str">
        <f t="shared" ca="1" si="38"/>
        <v>C2</v>
      </c>
      <c r="N377" s="19" t="str">
        <f t="shared" ca="1" si="39"/>
        <v>C2</v>
      </c>
    </row>
    <row r="378" spans="1:14" s="244" customFormat="1" ht="36" customHeight="1" x14ac:dyDescent="0.2">
      <c r="A378" s="189" t="s">
        <v>231</v>
      </c>
      <c r="B378" s="190" t="s">
        <v>549</v>
      </c>
      <c r="C378" s="214" t="s">
        <v>1063</v>
      </c>
      <c r="D378" s="213" t="s">
        <v>1062</v>
      </c>
      <c r="E378" s="193" t="s">
        <v>182</v>
      </c>
      <c r="F378" s="208">
        <v>2</v>
      </c>
      <c r="G378" s="360">
        <v>1</v>
      </c>
      <c r="H378" s="195">
        <f t="shared" si="35"/>
        <v>2</v>
      </c>
      <c r="I378" s="26" t="str">
        <f t="shared" ca="1" si="36"/>
        <v/>
      </c>
      <c r="J378" s="16" t="str">
        <f t="shared" si="40"/>
        <v>F001Adjustment of Manholes/Catch Basins FramesCW 3210-R8each</v>
      </c>
      <c r="K378" s="17">
        <f>MATCH(J378,'Pay Items'!$K$1:$K$646,0)</f>
        <v>590</v>
      </c>
      <c r="L378" s="19" t="str">
        <f t="shared" ca="1" si="37"/>
        <v>F0</v>
      </c>
      <c r="M378" s="19" t="str">
        <f t="shared" ca="1" si="38"/>
        <v>C2</v>
      </c>
      <c r="N378" s="19" t="str">
        <f t="shared" ca="1" si="39"/>
        <v>C2</v>
      </c>
    </row>
    <row r="379" spans="1:14" s="244" customFormat="1" ht="36" customHeight="1" x14ac:dyDescent="0.2">
      <c r="A379" s="189" t="s">
        <v>232</v>
      </c>
      <c r="B379" s="190" t="s">
        <v>621</v>
      </c>
      <c r="C379" s="191" t="s">
        <v>685</v>
      </c>
      <c r="D379" s="192" t="s">
        <v>11</v>
      </c>
      <c r="E379" s="193"/>
      <c r="F379" s="198"/>
      <c r="G379" s="199"/>
      <c r="H379" s="195">
        <f t="shared" si="35"/>
        <v>0</v>
      </c>
      <c r="I379" s="26" t="str">
        <f t="shared" ca="1" si="36"/>
        <v>LOCKED</v>
      </c>
      <c r="J379" s="16" t="str">
        <f t="shared" si="40"/>
        <v>F002Replacing Existing RisersCW 2130-R12</v>
      </c>
      <c r="K379" s="17">
        <f>MATCH(J379,'Pay Items'!$K$1:$K$646,0)</f>
        <v>591</v>
      </c>
      <c r="L379" s="19" t="str">
        <f t="shared" ca="1" si="37"/>
        <v>F0</v>
      </c>
      <c r="M379" s="19" t="str">
        <f t="shared" ca="1" si="38"/>
        <v>C2</v>
      </c>
      <c r="N379" s="19" t="str">
        <f t="shared" ca="1" si="39"/>
        <v>C2</v>
      </c>
    </row>
    <row r="380" spans="1:14" s="244" customFormat="1" ht="36" customHeight="1" x14ac:dyDescent="0.2">
      <c r="A380" s="189" t="s">
        <v>686</v>
      </c>
      <c r="B380" s="200" t="s">
        <v>351</v>
      </c>
      <c r="C380" s="191" t="s">
        <v>696</v>
      </c>
      <c r="D380" s="192"/>
      <c r="E380" s="193" t="s">
        <v>184</v>
      </c>
      <c r="F380" s="241">
        <v>0.6</v>
      </c>
      <c r="G380" s="360">
        <v>1</v>
      </c>
      <c r="H380" s="195">
        <f t="shared" si="35"/>
        <v>0.6</v>
      </c>
      <c r="I380" s="26" t="str">
        <f t="shared" ca="1" si="36"/>
        <v/>
      </c>
      <c r="J380" s="16" t="str">
        <f t="shared" si="40"/>
        <v>F002APre-cast Concrete Risersvert. m</v>
      </c>
      <c r="K380" s="17">
        <f>MATCH(J380,'Pay Items'!$K$1:$K$646,0)</f>
        <v>592</v>
      </c>
      <c r="L380" s="19" t="str">
        <f t="shared" ca="1" si="37"/>
        <v>F1</v>
      </c>
      <c r="M380" s="19" t="str">
        <f t="shared" ca="1" si="38"/>
        <v>C2</v>
      </c>
      <c r="N380" s="19" t="str">
        <f t="shared" ca="1" si="39"/>
        <v>C2</v>
      </c>
    </row>
    <row r="381" spans="1:14" s="244" customFormat="1" ht="36" customHeight="1" x14ac:dyDescent="0.2">
      <c r="A381" s="189" t="s">
        <v>233</v>
      </c>
      <c r="B381" s="190" t="s">
        <v>682</v>
      </c>
      <c r="C381" s="214" t="s">
        <v>1222</v>
      </c>
      <c r="D381" s="213" t="s">
        <v>1062</v>
      </c>
      <c r="E381" s="193"/>
      <c r="F381" s="198"/>
      <c r="G381" s="199"/>
      <c r="H381" s="195">
        <f t="shared" si="35"/>
        <v>0</v>
      </c>
      <c r="I381" s="26" t="str">
        <f t="shared" ca="1" si="36"/>
        <v>LOCKED</v>
      </c>
      <c r="J381" s="16" t="str">
        <f t="shared" si="40"/>
        <v>F003Lifter Rings (AP-010)CW 3210-R8</v>
      </c>
      <c r="K381" s="17">
        <f>MATCH(J381,'Pay Items'!$K$1:$K$646,0)</f>
        <v>595</v>
      </c>
      <c r="L381" s="19" t="str">
        <f t="shared" ca="1" si="37"/>
        <v>F0</v>
      </c>
      <c r="M381" s="19" t="str">
        <f t="shared" ca="1" si="38"/>
        <v>C2</v>
      </c>
      <c r="N381" s="19" t="str">
        <f t="shared" ca="1" si="39"/>
        <v>C2</v>
      </c>
    </row>
    <row r="382" spans="1:14" s="244" customFormat="1" ht="36" customHeight="1" x14ac:dyDescent="0.2">
      <c r="A382" s="189" t="s">
        <v>235</v>
      </c>
      <c r="B382" s="200" t="s">
        <v>351</v>
      </c>
      <c r="C382" s="191" t="s">
        <v>883</v>
      </c>
      <c r="D382" s="192"/>
      <c r="E382" s="193" t="s">
        <v>182</v>
      </c>
      <c r="F382" s="208">
        <v>1</v>
      </c>
      <c r="G382" s="360">
        <v>1</v>
      </c>
      <c r="H382" s="195">
        <f t="shared" si="35"/>
        <v>1</v>
      </c>
      <c r="I382" s="26" t="str">
        <f t="shared" ca="1" si="36"/>
        <v/>
      </c>
      <c r="J382" s="16" t="str">
        <f t="shared" si="40"/>
        <v>F00551 mmeach</v>
      </c>
      <c r="K382" s="17">
        <f>MATCH(J382,'Pay Items'!$K$1:$K$646,0)</f>
        <v>597</v>
      </c>
      <c r="L382" s="19" t="str">
        <f t="shared" ca="1" si="37"/>
        <v>F0</v>
      </c>
      <c r="M382" s="19" t="str">
        <f t="shared" ca="1" si="38"/>
        <v>C2</v>
      </c>
      <c r="N382" s="19" t="str">
        <f t="shared" ca="1" si="39"/>
        <v>C2</v>
      </c>
    </row>
    <row r="383" spans="1:14" s="244" customFormat="1" ht="36" customHeight="1" x14ac:dyDescent="0.2">
      <c r="A383" s="245"/>
      <c r="B383" s="202"/>
      <c r="C383" s="203" t="s">
        <v>203</v>
      </c>
      <c r="D383" s="198"/>
      <c r="E383" s="204"/>
      <c r="F383" s="198"/>
      <c r="G383" s="199"/>
      <c r="H383" s="195">
        <f t="shared" si="35"/>
        <v>0</v>
      </c>
      <c r="I383" s="26" t="str">
        <f t="shared" ca="1" si="36"/>
        <v>LOCKED</v>
      </c>
      <c r="J383" s="16" t="str">
        <f t="shared" si="40"/>
        <v>LANDSCAPING</v>
      </c>
      <c r="K383" s="17">
        <f>MATCH(J383,'Pay Items'!$K$1:$K$646,0)</f>
        <v>618</v>
      </c>
      <c r="L383" s="19" t="str">
        <f t="shared" ca="1" si="37"/>
        <v>F0</v>
      </c>
      <c r="M383" s="19" t="str">
        <f t="shared" ca="1" si="38"/>
        <v>C2</v>
      </c>
      <c r="N383" s="19" t="str">
        <f t="shared" ca="1" si="39"/>
        <v>C2</v>
      </c>
    </row>
    <row r="384" spans="1:14" s="244" customFormat="1" ht="36" customHeight="1" x14ac:dyDescent="0.2">
      <c r="A384" s="205" t="s">
        <v>243</v>
      </c>
      <c r="B384" s="190" t="s">
        <v>683</v>
      </c>
      <c r="C384" s="191" t="s">
        <v>148</v>
      </c>
      <c r="D384" s="192" t="s">
        <v>1571</v>
      </c>
      <c r="E384" s="193"/>
      <c r="F384" s="198"/>
      <c r="G384" s="199"/>
      <c r="H384" s="195">
        <f t="shared" si="35"/>
        <v>0</v>
      </c>
      <c r="I384" s="26" t="str">
        <f t="shared" ca="1" si="36"/>
        <v>LOCKED</v>
      </c>
      <c r="J384" s="16" t="str">
        <f t="shared" si="40"/>
        <v>G001SoddingCW 3510-R9</v>
      </c>
      <c r="K384" s="17" t="e">
        <f>MATCH(J384,'Pay Items'!$K$1:$K$646,0)</f>
        <v>#N/A</v>
      </c>
      <c r="L384" s="19" t="str">
        <f t="shared" ca="1" si="37"/>
        <v>F0</v>
      </c>
      <c r="M384" s="19" t="str">
        <f t="shared" ca="1" si="38"/>
        <v>C2</v>
      </c>
      <c r="N384" s="19" t="str">
        <f t="shared" ca="1" si="39"/>
        <v>C2</v>
      </c>
    </row>
    <row r="385" spans="1:14" s="244" customFormat="1" ht="36" customHeight="1" x14ac:dyDescent="0.2">
      <c r="A385" s="205" t="s">
        <v>244</v>
      </c>
      <c r="B385" s="200" t="s">
        <v>351</v>
      </c>
      <c r="C385" s="191" t="s">
        <v>886</v>
      </c>
      <c r="D385" s="192"/>
      <c r="E385" s="193" t="s">
        <v>179</v>
      </c>
      <c r="F385" s="194">
        <v>75</v>
      </c>
      <c r="G385" s="360">
        <v>1</v>
      </c>
      <c r="H385" s="195">
        <f t="shared" ref="H385" si="41">ROUND(G385*F385,2)</f>
        <v>75</v>
      </c>
      <c r="I385" s="26" t="str">
        <f t="shared" ca="1" si="36"/>
        <v/>
      </c>
      <c r="J385" s="16" t="str">
        <f t="shared" si="40"/>
        <v>G002width &lt; 600 mmm²</v>
      </c>
      <c r="K385" s="17">
        <f>MATCH(J385,'Pay Items'!$K$1:$K$646,0)</f>
        <v>620</v>
      </c>
      <c r="L385" s="19" t="str">
        <f t="shared" ca="1" si="37"/>
        <v>F0</v>
      </c>
      <c r="M385" s="19" t="str">
        <f t="shared" ca="1" si="38"/>
        <v>C2</v>
      </c>
      <c r="N385" s="19" t="str">
        <f t="shared" ca="1" si="39"/>
        <v>C2</v>
      </c>
    </row>
    <row r="386" spans="1:14" s="183" customFormat="1" ht="14.25" customHeight="1" x14ac:dyDescent="0.2">
      <c r="A386" s="180"/>
      <c r="B386" s="224"/>
      <c r="C386" s="225"/>
      <c r="D386" s="186"/>
      <c r="E386" s="173"/>
      <c r="F386" s="187"/>
      <c r="G386" s="172"/>
      <c r="H386" s="188"/>
      <c r="I386" s="26" t="str">
        <f t="shared" ca="1" si="36"/>
        <v>LOCKED</v>
      </c>
      <c r="J386" s="16" t="str">
        <f t="shared" si="40"/>
        <v/>
      </c>
      <c r="K386" s="17" t="e">
        <f>MATCH(J386,'Pay Items'!$K$1:$K$646,0)</f>
        <v>#N/A</v>
      </c>
      <c r="L386" s="19" t="str">
        <f t="shared" ca="1" si="37"/>
        <v>G</v>
      </c>
      <c r="M386" s="19" t="str">
        <f t="shared" ca="1" si="38"/>
        <v>C2</v>
      </c>
      <c r="N386" s="19" t="str">
        <f t="shared" ca="1" si="39"/>
        <v>C2</v>
      </c>
    </row>
    <row r="387" spans="1:14" s="183" customFormat="1" ht="48" customHeight="1" thickBot="1" x14ac:dyDescent="0.25">
      <c r="A387" s="180"/>
      <c r="B387" s="227" t="s">
        <v>611</v>
      </c>
      <c r="C387" s="422" t="str">
        <f>C320</f>
        <v>ASPHALT RECONSTRUCTION:  PEMBINA HIGHWAY, DOWKER AVENUE, CRANE AVENUE AND FLETCHER CRESCENT BACK LANE</v>
      </c>
      <c r="D387" s="423"/>
      <c r="E387" s="423"/>
      <c r="F387" s="424"/>
      <c r="G387" s="242" t="s">
        <v>1572</v>
      </c>
      <c r="H387" s="242">
        <f>SUM(H320:H386)</f>
        <v>4770.6000000000004</v>
      </c>
      <c r="I387" s="26" t="str">
        <f t="shared" ca="1" si="36"/>
        <v>LOCKED</v>
      </c>
      <c r="J387" s="16" t="str">
        <f t="shared" si="40"/>
        <v>ASPHALT RECONSTRUCTION: PEMBINA HIGHWAY, DOWKER AVENUE, CRANE AVENUE AND FLETCHER CRESCENT BACK LANE</v>
      </c>
      <c r="K387" s="17" t="e">
        <f>MATCH(J387,'Pay Items'!$K$1:$K$646,0)</f>
        <v>#N/A</v>
      </c>
      <c r="L387" s="19" t="str">
        <f t="shared" ca="1" si="37"/>
        <v>G</v>
      </c>
      <c r="M387" s="19" t="str">
        <f t="shared" ca="1" si="38"/>
        <v>C2</v>
      </c>
      <c r="N387" s="19" t="str">
        <f t="shared" ca="1" si="39"/>
        <v>C2</v>
      </c>
    </row>
    <row r="388" spans="1:14" s="183" customFormat="1" ht="48" customHeight="1" thickTop="1" x14ac:dyDescent="0.2">
      <c r="A388" s="180"/>
      <c r="B388" s="181" t="s">
        <v>612</v>
      </c>
      <c r="C388" s="437" t="s">
        <v>1659</v>
      </c>
      <c r="D388" s="438"/>
      <c r="E388" s="438"/>
      <c r="F388" s="439"/>
      <c r="G388" s="180"/>
      <c r="H388" s="182"/>
      <c r="I388" s="26" t="str">
        <f t="shared" ca="1" si="36"/>
        <v>LOCKED</v>
      </c>
      <c r="J388" s="16" t="str">
        <f t="shared" si="40"/>
        <v>ASPHALT REHABILITATION: WARSAW AVENUE FROM LILAC STREET TO HUGO STREET NORTH</v>
      </c>
      <c r="K388" s="17" t="e">
        <f>MATCH(J388,'Pay Items'!$K$1:$K$646,0)</f>
        <v>#N/A</v>
      </c>
      <c r="L388" s="19" t="str">
        <f t="shared" ca="1" si="37"/>
        <v>G</v>
      </c>
      <c r="M388" s="19" t="str">
        <f t="shared" ca="1" si="38"/>
        <v>C2</v>
      </c>
      <c r="N388" s="19" t="str">
        <f t="shared" ca="1" si="39"/>
        <v>C2</v>
      </c>
    </row>
    <row r="389" spans="1:14" s="183" customFormat="1" ht="36" customHeight="1" x14ac:dyDescent="0.2">
      <c r="A389" s="180"/>
      <c r="B389" s="184"/>
      <c r="C389" s="185" t="s">
        <v>197</v>
      </c>
      <c r="D389" s="186"/>
      <c r="E389" s="187" t="s">
        <v>174</v>
      </c>
      <c r="F389" s="198"/>
      <c r="G389" s="199"/>
      <c r="H389" s="195">
        <f t="shared" ref="H389:H452" si="42">ROUND(G389*F389,2)</f>
        <v>0</v>
      </c>
      <c r="I389" s="26" t="str">
        <f t="shared" ca="1" si="36"/>
        <v>LOCKED</v>
      </c>
      <c r="J389" s="16" t="str">
        <f t="shared" si="40"/>
        <v>EARTH AND BASE WORKS</v>
      </c>
      <c r="K389" s="17">
        <f>MATCH(J389,'Pay Items'!$K$1:$K$646,0)</f>
        <v>3</v>
      </c>
      <c r="L389" s="19" t="str">
        <f t="shared" ca="1" si="37"/>
        <v>F0</v>
      </c>
      <c r="M389" s="19" t="str">
        <f t="shared" ca="1" si="38"/>
        <v>C2</v>
      </c>
      <c r="N389" s="19" t="str">
        <f t="shared" ca="1" si="39"/>
        <v>C2</v>
      </c>
    </row>
    <row r="390" spans="1:14" s="244" customFormat="1" ht="36" customHeight="1" x14ac:dyDescent="0.2">
      <c r="A390" s="189" t="s">
        <v>440</v>
      </c>
      <c r="B390" s="190" t="s">
        <v>136</v>
      </c>
      <c r="C390" s="191" t="s">
        <v>105</v>
      </c>
      <c r="D390" s="192" t="s">
        <v>1298</v>
      </c>
      <c r="E390" s="193" t="s">
        <v>180</v>
      </c>
      <c r="F390" s="194">
        <v>10</v>
      </c>
      <c r="G390" s="360">
        <v>1</v>
      </c>
      <c r="H390" s="195">
        <f t="shared" si="42"/>
        <v>10</v>
      </c>
      <c r="I390" s="26" t="str">
        <f t="shared" ref="I390:I453" ca="1" si="43">IF(CELL("protect",$G390)=1, "LOCKED", "")</f>
        <v/>
      </c>
      <c r="J390" s="16" t="str">
        <f t="shared" si="40"/>
        <v>A003ExcavationCW 3110-R22m³</v>
      </c>
      <c r="K390" s="17">
        <f>MATCH(J390,'Pay Items'!$K$1:$K$646,0)</f>
        <v>6</v>
      </c>
      <c r="L390" s="19" t="str">
        <f t="shared" ref="L390:L453" ca="1" si="44">CELL("format",$F390)</f>
        <v>F0</v>
      </c>
      <c r="M390" s="19" t="str">
        <f t="shared" ref="M390:M453" ca="1" si="45">CELL("format",$G390)</f>
        <v>C2</v>
      </c>
      <c r="N390" s="19" t="str">
        <f t="shared" ref="N390:N453" ca="1" si="46">CELL("format",$H390)</f>
        <v>C2</v>
      </c>
    </row>
    <row r="391" spans="1:14" s="244" customFormat="1" ht="36" customHeight="1" x14ac:dyDescent="0.2">
      <c r="A391" s="197" t="s">
        <v>251</v>
      </c>
      <c r="B391" s="190" t="s">
        <v>137</v>
      </c>
      <c r="C391" s="191" t="s">
        <v>320</v>
      </c>
      <c r="D391" s="192" t="s">
        <v>1298</v>
      </c>
      <c r="E391" s="193"/>
      <c r="F391" s="198"/>
      <c r="G391" s="199"/>
      <c r="H391" s="195">
        <f t="shared" si="42"/>
        <v>0</v>
      </c>
      <c r="I391" s="26" t="str">
        <f t="shared" ca="1" si="43"/>
        <v>LOCKED</v>
      </c>
      <c r="J391" s="16" t="str">
        <f t="shared" ref="J391:J454" si="47">CLEAN(CONCATENATE(TRIM($A391),TRIM($C391),IF(LEFT($D391)&lt;&gt;"E",TRIM($D391),),TRIM($E391)))</f>
        <v>A010Supplying and Placing Base Course MaterialCW 3110-R22</v>
      </c>
      <c r="K391" s="17">
        <f>MATCH(J391,'Pay Items'!$K$1:$K$646,0)</f>
        <v>27</v>
      </c>
      <c r="L391" s="19" t="str">
        <f t="shared" ca="1" si="44"/>
        <v>F0</v>
      </c>
      <c r="M391" s="19" t="str">
        <f t="shared" ca="1" si="45"/>
        <v>C2</v>
      </c>
      <c r="N391" s="19" t="str">
        <f t="shared" ca="1" si="46"/>
        <v>C2</v>
      </c>
    </row>
    <row r="392" spans="1:14" s="244" customFormat="1" ht="36" customHeight="1" x14ac:dyDescent="0.2">
      <c r="A392" s="197" t="s">
        <v>1114</v>
      </c>
      <c r="B392" s="200" t="s">
        <v>351</v>
      </c>
      <c r="C392" s="191" t="s">
        <v>1115</v>
      </c>
      <c r="D392" s="192" t="s">
        <v>174</v>
      </c>
      <c r="E392" s="193" t="s">
        <v>180</v>
      </c>
      <c r="F392" s="194">
        <v>10</v>
      </c>
      <c r="G392" s="360">
        <v>1</v>
      </c>
      <c r="H392" s="195">
        <f t="shared" si="42"/>
        <v>10</v>
      </c>
      <c r="I392" s="26" t="str">
        <f t="shared" ca="1" si="43"/>
        <v/>
      </c>
      <c r="J392" s="16" t="str">
        <f t="shared" si="47"/>
        <v>A010A1Base Course Material - Granular A Limestonem³</v>
      </c>
      <c r="K392" s="17">
        <f>MATCH(J392,'Pay Items'!$K$1:$K$646,0)</f>
        <v>28</v>
      </c>
      <c r="L392" s="19" t="str">
        <f t="shared" ca="1" si="44"/>
        <v>F0</v>
      </c>
      <c r="M392" s="19" t="str">
        <f t="shared" ca="1" si="45"/>
        <v>C2</v>
      </c>
      <c r="N392" s="19" t="str">
        <f t="shared" ca="1" si="46"/>
        <v>C2</v>
      </c>
    </row>
    <row r="393" spans="1:14" s="244" customFormat="1" ht="36" customHeight="1" x14ac:dyDescent="0.2">
      <c r="A393" s="189" t="s">
        <v>253</v>
      </c>
      <c r="B393" s="190" t="s">
        <v>138</v>
      </c>
      <c r="C393" s="191" t="s">
        <v>109</v>
      </c>
      <c r="D393" s="192" t="s">
        <v>1298</v>
      </c>
      <c r="E393" s="193" t="s">
        <v>179</v>
      </c>
      <c r="F393" s="194">
        <v>550</v>
      </c>
      <c r="G393" s="360">
        <v>1</v>
      </c>
      <c r="H393" s="195">
        <f t="shared" si="42"/>
        <v>550</v>
      </c>
      <c r="I393" s="26" t="str">
        <f t="shared" ca="1" si="43"/>
        <v/>
      </c>
      <c r="J393" s="16" t="str">
        <f t="shared" si="47"/>
        <v>A012Grading of BoulevardsCW 3110-R22m²</v>
      </c>
      <c r="K393" s="17">
        <f>MATCH(J393,'Pay Items'!$K$1:$K$646,0)</f>
        <v>37</v>
      </c>
      <c r="L393" s="19" t="str">
        <f t="shared" ca="1" si="44"/>
        <v>F0</v>
      </c>
      <c r="M393" s="19" t="str">
        <f t="shared" ca="1" si="45"/>
        <v>C2</v>
      </c>
      <c r="N393" s="19" t="str">
        <f t="shared" ca="1" si="46"/>
        <v>C2</v>
      </c>
    </row>
    <row r="394" spans="1:14" s="244" customFormat="1" ht="36" customHeight="1" x14ac:dyDescent="0.2">
      <c r="A394" s="245"/>
      <c r="B394" s="202"/>
      <c r="C394" s="203" t="s">
        <v>1552</v>
      </c>
      <c r="D394" s="198"/>
      <c r="E394" s="204"/>
      <c r="F394" s="198"/>
      <c r="G394" s="199"/>
      <c r="H394" s="195">
        <f t="shared" si="42"/>
        <v>0</v>
      </c>
      <c r="I394" s="26" t="str">
        <f t="shared" ca="1" si="43"/>
        <v>LOCKED</v>
      </c>
      <c r="J394" s="16" t="str">
        <f t="shared" si="47"/>
        <v>ROADWORKS - REMOVALS/RENEWALS</v>
      </c>
      <c r="K394" s="17" t="e">
        <f>MATCH(J394,'Pay Items'!$K$1:$K$646,0)</f>
        <v>#N/A</v>
      </c>
      <c r="L394" s="19" t="str">
        <f t="shared" ca="1" si="44"/>
        <v>F0</v>
      </c>
      <c r="M394" s="19" t="str">
        <f t="shared" ca="1" si="45"/>
        <v>C2</v>
      </c>
      <c r="N394" s="19" t="str">
        <f t="shared" ca="1" si="46"/>
        <v>C2</v>
      </c>
    </row>
    <row r="395" spans="1:14" s="244" customFormat="1" ht="36" customHeight="1" x14ac:dyDescent="0.2">
      <c r="A395" s="205" t="s">
        <v>372</v>
      </c>
      <c r="B395" s="190" t="s">
        <v>139</v>
      </c>
      <c r="C395" s="191" t="s">
        <v>317</v>
      </c>
      <c r="D395" s="192" t="s">
        <v>1298</v>
      </c>
      <c r="E395" s="193"/>
      <c r="F395" s="198"/>
      <c r="G395" s="199"/>
      <c r="H395" s="195">
        <f t="shared" si="42"/>
        <v>0</v>
      </c>
      <c r="I395" s="26" t="str">
        <f t="shared" ca="1" si="43"/>
        <v>LOCKED</v>
      </c>
      <c r="J395" s="16" t="str">
        <f t="shared" si="47"/>
        <v>B001Pavement RemovalCW 3110-R22</v>
      </c>
      <c r="K395" s="17">
        <f>MATCH(J395,'Pay Items'!$K$1:$K$646,0)</f>
        <v>69</v>
      </c>
      <c r="L395" s="19" t="str">
        <f t="shared" ca="1" si="44"/>
        <v>F0</v>
      </c>
      <c r="M395" s="19" t="str">
        <f t="shared" ca="1" si="45"/>
        <v>C2</v>
      </c>
      <c r="N395" s="19" t="str">
        <f t="shared" ca="1" si="46"/>
        <v>C2</v>
      </c>
    </row>
    <row r="396" spans="1:14" s="244" customFormat="1" ht="36" customHeight="1" x14ac:dyDescent="0.2">
      <c r="A396" s="205" t="s">
        <v>263</v>
      </c>
      <c r="B396" s="200" t="s">
        <v>351</v>
      </c>
      <c r="C396" s="191" t="s">
        <v>319</v>
      </c>
      <c r="D396" s="192" t="s">
        <v>174</v>
      </c>
      <c r="E396" s="193" t="s">
        <v>179</v>
      </c>
      <c r="F396" s="194">
        <v>60</v>
      </c>
      <c r="G396" s="360">
        <v>1</v>
      </c>
      <c r="H396" s="195">
        <f t="shared" si="42"/>
        <v>60</v>
      </c>
      <c r="I396" s="26" t="str">
        <f t="shared" ca="1" si="43"/>
        <v/>
      </c>
      <c r="J396" s="16" t="str">
        <f t="shared" si="47"/>
        <v>B003Asphalt Pavementm²</v>
      </c>
      <c r="K396" s="17">
        <f>MATCH(J396,'Pay Items'!$K$1:$K$646,0)</f>
        <v>71</v>
      </c>
      <c r="L396" s="19" t="str">
        <f t="shared" ca="1" si="44"/>
        <v>F0</v>
      </c>
      <c r="M396" s="19" t="str">
        <f t="shared" ca="1" si="45"/>
        <v>C2</v>
      </c>
      <c r="N396" s="19" t="str">
        <f t="shared" ca="1" si="46"/>
        <v>C2</v>
      </c>
    </row>
    <row r="397" spans="1:14" s="244" customFormat="1" ht="36" customHeight="1" x14ac:dyDescent="0.2">
      <c r="A397" s="205" t="s">
        <v>264</v>
      </c>
      <c r="B397" s="190" t="s">
        <v>140</v>
      </c>
      <c r="C397" s="191" t="s">
        <v>463</v>
      </c>
      <c r="D397" s="192" t="s">
        <v>922</v>
      </c>
      <c r="E397" s="193"/>
      <c r="F397" s="198"/>
      <c r="G397" s="199"/>
      <c r="H397" s="195">
        <f t="shared" si="42"/>
        <v>0</v>
      </c>
      <c r="I397" s="26" t="str">
        <f t="shared" ca="1" si="43"/>
        <v>LOCKED</v>
      </c>
      <c r="J397" s="16" t="str">
        <f t="shared" si="47"/>
        <v>B004Slab ReplacementCW 3230-R8</v>
      </c>
      <c r="K397" s="17">
        <f>MATCH(J397,'Pay Items'!$K$1:$K$646,0)</f>
        <v>72</v>
      </c>
      <c r="L397" s="19" t="str">
        <f t="shared" ca="1" si="44"/>
        <v>F0</v>
      </c>
      <c r="M397" s="19" t="str">
        <f t="shared" ca="1" si="45"/>
        <v>C2</v>
      </c>
      <c r="N397" s="19" t="str">
        <f t="shared" ca="1" si="46"/>
        <v>C2</v>
      </c>
    </row>
    <row r="398" spans="1:14" s="244" customFormat="1" ht="48" customHeight="1" x14ac:dyDescent="0.2">
      <c r="A398" s="205" t="s">
        <v>274</v>
      </c>
      <c r="B398" s="200" t="s">
        <v>351</v>
      </c>
      <c r="C398" s="191" t="s">
        <v>1651</v>
      </c>
      <c r="D398" s="192" t="s">
        <v>174</v>
      </c>
      <c r="E398" s="193" t="s">
        <v>179</v>
      </c>
      <c r="F398" s="194">
        <v>25</v>
      </c>
      <c r="G398" s="360">
        <v>1</v>
      </c>
      <c r="H398" s="195">
        <f t="shared" si="42"/>
        <v>25</v>
      </c>
      <c r="I398" s="26" t="str">
        <f t="shared" ca="1" si="43"/>
        <v/>
      </c>
      <c r="J398" s="16" t="str">
        <f t="shared" si="47"/>
        <v>B014150 mm Type 2 Concrete Pavement (Reinforced)m²</v>
      </c>
      <c r="K398" s="17" t="e">
        <f>MATCH(J398,'Pay Items'!$K$1:$K$646,0)</f>
        <v>#N/A</v>
      </c>
      <c r="L398" s="19" t="str">
        <f t="shared" ca="1" si="44"/>
        <v>F0</v>
      </c>
      <c r="M398" s="19" t="str">
        <f t="shared" ca="1" si="45"/>
        <v>C2</v>
      </c>
      <c r="N398" s="19" t="str">
        <f t="shared" ca="1" si="46"/>
        <v>C2</v>
      </c>
    </row>
    <row r="399" spans="1:14" s="244" customFormat="1" ht="36" customHeight="1" x14ac:dyDescent="0.2">
      <c r="A399" s="205" t="s">
        <v>277</v>
      </c>
      <c r="B399" s="190" t="s">
        <v>582</v>
      </c>
      <c r="C399" s="191" t="s">
        <v>464</v>
      </c>
      <c r="D399" s="192" t="s">
        <v>1317</v>
      </c>
      <c r="E399" s="193"/>
      <c r="F399" s="198"/>
      <c r="G399" s="199"/>
      <c r="H399" s="195">
        <f t="shared" si="42"/>
        <v>0</v>
      </c>
      <c r="I399" s="26" t="str">
        <f t="shared" ca="1" si="43"/>
        <v>LOCKED</v>
      </c>
      <c r="J399" s="16" t="str">
        <f t="shared" si="47"/>
        <v>B017Partial Slab PatchesCW 3230-R8</v>
      </c>
      <c r="K399" s="17">
        <f>MATCH(J399,'Pay Items'!$K$1:$K$646,0)</f>
        <v>85</v>
      </c>
      <c r="L399" s="19" t="str">
        <f t="shared" ca="1" si="44"/>
        <v>F0</v>
      </c>
      <c r="M399" s="19" t="str">
        <f t="shared" ca="1" si="45"/>
        <v>C2</v>
      </c>
      <c r="N399" s="19" t="str">
        <f t="shared" ca="1" si="46"/>
        <v>C2</v>
      </c>
    </row>
    <row r="400" spans="1:14" s="244" customFormat="1" ht="36" customHeight="1" x14ac:dyDescent="0.2">
      <c r="A400" s="205" t="s">
        <v>290</v>
      </c>
      <c r="B400" s="200" t="s">
        <v>351</v>
      </c>
      <c r="C400" s="191" t="s">
        <v>1553</v>
      </c>
      <c r="D400" s="192" t="s">
        <v>174</v>
      </c>
      <c r="E400" s="193" t="s">
        <v>179</v>
      </c>
      <c r="F400" s="194">
        <v>5</v>
      </c>
      <c r="G400" s="360">
        <v>1</v>
      </c>
      <c r="H400" s="195">
        <f t="shared" si="42"/>
        <v>5</v>
      </c>
      <c r="I400" s="26" t="str">
        <f t="shared" ca="1" si="43"/>
        <v/>
      </c>
      <c r="J400" s="16" t="str">
        <f t="shared" si="47"/>
        <v>B030150 mm Type 2 Concrete Pavement (Type A)m²</v>
      </c>
      <c r="K400" s="17" t="e">
        <f>MATCH(J400,'Pay Items'!$K$1:$K$646,0)</f>
        <v>#N/A</v>
      </c>
      <c r="L400" s="19" t="str">
        <f t="shared" ca="1" si="44"/>
        <v>F0</v>
      </c>
      <c r="M400" s="19" t="str">
        <f t="shared" ca="1" si="45"/>
        <v>C2</v>
      </c>
      <c r="N400" s="19" t="str">
        <f t="shared" ca="1" si="46"/>
        <v>C2</v>
      </c>
    </row>
    <row r="401" spans="1:14" s="244" customFormat="1" ht="36" customHeight="1" x14ac:dyDescent="0.2">
      <c r="A401" s="205" t="s">
        <v>302</v>
      </c>
      <c r="B401" s="190" t="s">
        <v>141</v>
      </c>
      <c r="C401" s="191" t="s">
        <v>162</v>
      </c>
      <c r="D401" s="192" t="s">
        <v>922</v>
      </c>
      <c r="E401" s="193"/>
      <c r="F401" s="198"/>
      <c r="G401" s="199"/>
      <c r="H401" s="195">
        <f t="shared" si="42"/>
        <v>0</v>
      </c>
      <c r="I401" s="26" t="str">
        <f t="shared" ca="1" si="43"/>
        <v>LOCKED</v>
      </c>
      <c r="J401" s="16" t="str">
        <f t="shared" si="47"/>
        <v>B094Drilled DowelsCW 3230-R8</v>
      </c>
      <c r="K401" s="17">
        <f>MATCH(J401,'Pay Items'!$K$1:$K$646,0)</f>
        <v>164</v>
      </c>
      <c r="L401" s="19" t="str">
        <f t="shared" ca="1" si="44"/>
        <v>F0</v>
      </c>
      <c r="M401" s="19" t="str">
        <f t="shared" ca="1" si="45"/>
        <v>C2</v>
      </c>
      <c r="N401" s="19" t="str">
        <f t="shared" ca="1" si="46"/>
        <v>C2</v>
      </c>
    </row>
    <row r="402" spans="1:14" s="244" customFormat="1" ht="36" customHeight="1" x14ac:dyDescent="0.2">
      <c r="A402" s="205" t="s">
        <v>303</v>
      </c>
      <c r="B402" s="200" t="s">
        <v>351</v>
      </c>
      <c r="C402" s="191" t="s">
        <v>190</v>
      </c>
      <c r="D402" s="192" t="s">
        <v>174</v>
      </c>
      <c r="E402" s="193" t="s">
        <v>182</v>
      </c>
      <c r="F402" s="194">
        <v>10</v>
      </c>
      <c r="G402" s="360">
        <v>1</v>
      </c>
      <c r="H402" s="195">
        <f t="shared" si="42"/>
        <v>10</v>
      </c>
      <c r="I402" s="26" t="str">
        <f t="shared" ca="1" si="43"/>
        <v/>
      </c>
      <c r="J402" s="16" t="str">
        <f t="shared" si="47"/>
        <v>B09519.1 mm Diametereach</v>
      </c>
      <c r="K402" s="17">
        <f>MATCH(J402,'Pay Items'!$K$1:$K$646,0)</f>
        <v>165</v>
      </c>
      <c r="L402" s="19" t="str">
        <f t="shared" ca="1" si="44"/>
        <v>F0</v>
      </c>
      <c r="M402" s="19" t="str">
        <f t="shared" ca="1" si="45"/>
        <v>C2</v>
      </c>
      <c r="N402" s="19" t="str">
        <f t="shared" ca="1" si="46"/>
        <v>C2</v>
      </c>
    </row>
    <row r="403" spans="1:14" s="244" customFormat="1" ht="36" customHeight="1" x14ac:dyDescent="0.2">
      <c r="A403" s="205" t="s">
        <v>305</v>
      </c>
      <c r="B403" s="190" t="s">
        <v>142</v>
      </c>
      <c r="C403" s="191" t="s">
        <v>163</v>
      </c>
      <c r="D403" s="192" t="s">
        <v>922</v>
      </c>
      <c r="E403" s="193"/>
      <c r="F403" s="198"/>
      <c r="G403" s="199"/>
      <c r="H403" s="195">
        <f t="shared" si="42"/>
        <v>0</v>
      </c>
      <c r="I403" s="26" t="str">
        <f t="shared" ca="1" si="43"/>
        <v>LOCKED</v>
      </c>
      <c r="J403" s="16" t="str">
        <f t="shared" si="47"/>
        <v>B097Drilled Tie BarsCW 3230-R8</v>
      </c>
      <c r="K403" s="17">
        <f>MATCH(J403,'Pay Items'!$K$1:$K$646,0)</f>
        <v>167</v>
      </c>
      <c r="L403" s="19" t="str">
        <f t="shared" ca="1" si="44"/>
        <v>F0</v>
      </c>
      <c r="M403" s="19" t="str">
        <f t="shared" ca="1" si="45"/>
        <v>C2</v>
      </c>
      <c r="N403" s="19" t="str">
        <f t="shared" ca="1" si="46"/>
        <v>C2</v>
      </c>
    </row>
    <row r="404" spans="1:14" s="244" customFormat="1" ht="36" customHeight="1" x14ac:dyDescent="0.2">
      <c r="A404" s="205" t="s">
        <v>306</v>
      </c>
      <c r="B404" s="200" t="s">
        <v>351</v>
      </c>
      <c r="C404" s="191" t="s">
        <v>188</v>
      </c>
      <c r="D404" s="192" t="s">
        <v>174</v>
      </c>
      <c r="E404" s="193" t="s">
        <v>182</v>
      </c>
      <c r="F404" s="194">
        <v>50</v>
      </c>
      <c r="G404" s="360">
        <v>1</v>
      </c>
      <c r="H404" s="195">
        <f t="shared" si="42"/>
        <v>50</v>
      </c>
      <c r="I404" s="26" t="str">
        <f t="shared" ca="1" si="43"/>
        <v/>
      </c>
      <c r="J404" s="16" t="str">
        <f t="shared" si="47"/>
        <v>B09820 M Deformed Tie Bareach</v>
      </c>
      <c r="K404" s="17">
        <f>MATCH(J404,'Pay Items'!$K$1:$K$646,0)</f>
        <v>169</v>
      </c>
      <c r="L404" s="19" t="str">
        <f t="shared" ca="1" si="44"/>
        <v>F0</v>
      </c>
      <c r="M404" s="19" t="str">
        <f t="shared" ca="1" si="45"/>
        <v>C2</v>
      </c>
      <c r="N404" s="19" t="str">
        <f t="shared" ca="1" si="46"/>
        <v>C2</v>
      </c>
    </row>
    <row r="405" spans="1:14" s="244" customFormat="1" ht="36" customHeight="1" x14ac:dyDescent="0.2">
      <c r="A405" s="205" t="s">
        <v>806</v>
      </c>
      <c r="B405" s="190" t="s">
        <v>447</v>
      </c>
      <c r="C405" s="191" t="s">
        <v>336</v>
      </c>
      <c r="D405" s="192" t="s">
        <v>1335</v>
      </c>
      <c r="E405" s="193"/>
      <c r="F405" s="198"/>
      <c r="G405" s="199"/>
      <c r="H405" s="195">
        <f t="shared" si="42"/>
        <v>0</v>
      </c>
      <c r="I405" s="26" t="str">
        <f t="shared" ca="1" si="43"/>
        <v>LOCKED</v>
      </c>
      <c r="J405" s="16" t="str">
        <f t="shared" si="47"/>
        <v>B114rlMiscellaneous Concrete Slab RenewalCW 3235-R9</v>
      </c>
      <c r="K405" s="17">
        <f>MATCH(J405,'Pay Items'!$K$1:$K$646,0)</f>
        <v>192</v>
      </c>
      <c r="L405" s="19" t="str">
        <f t="shared" ca="1" si="44"/>
        <v>F0</v>
      </c>
      <c r="M405" s="19" t="str">
        <f t="shared" ca="1" si="45"/>
        <v>C2</v>
      </c>
      <c r="N405" s="19" t="str">
        <f t="shared" ca="1" si="46"/>
        <v>C2</v>
      </c>
    </row>
    <row r="406" spans="1:14" s="244" customFormat="1" ht="36" customHeight="1" x14ac:dyDescent="0.2">
      <c r="A406" s="205" t="s">
        <v>810</v>
      </c>
      <c r="B406" s="200" t="s">
        <v>351</v>
      </c>
      <c r="C406" s="191" t="s">
        <v>1556</v>
      </c>
      <c r="D406" s="192" t="s">
        <v>398</v>
      </c>
      <c r="E406" s="193"/>
      <c r="F406" s="198"/>
      <c r="G406" s="199"/>
      <c r="H406" s="195">
        <f t="shared" si="42"/>
        <v>0</v>
      </c>
      <c r="I406" s="26" t="str">
        <f t="shared" ca="1" si="43"/>
        <v>LOCKED</v>
      </c>
      <c r="J406" s="16" t="str">
        <f t="shared" si="47"/>
        <v>B118rl100 mm Type 5 Concrete SidewalkSD-228A</v>
      </c>
      <c r="K406" s="17" t="e">
        <f>MATCH(J406,'Pay Items'!$K$1:$K$646,0)</f>
        <v>#N/A</v>
      </c>
      <c r="L406" s="19" t="str">
        <f t="shared" ca="1" si="44"/>
        <v>F0</v>
      </c>
      <c r="M406" s="19" t="str">
        <f t="shared" ca="1" si="45"/>
        <v>C2</v>
      </c>
      <c r="N406" s="19" t="str">
        <f t="shared" ca="1" si="46"/>
        <v>C2</v>
      </c>
    </row>
    <row r="407" spans="1:14" s="244" customFormat="1" ht="36" customHeight="1" x14ac:dyDescent="0.2">
      <c r="A407" s="205" t="s">
        <v>811</v>
      </c>
      <c r="B407" s="207" t="s">
        <v>701</v>
      </c>
      <c r="C407" s="191" t="s">
        <v>702</v>
      </c>
      <c r="D407" s="192"/>
      <c r="E407" s="193" t="s">
        <v>179</v>
      </c>
      <c r="F407" s="194">
        <v>30</v>
      </c>
      <c r="G407" s="360">
        <v>1</v>
      </c>
      <c r="H407" s="195">
        <f t="shared" si="42"/>
        <v>30</v>
      </c>
      <c r="I407" s="26" t="str">
        <f t="shared" ca="1" si="43"/>
        <v/>
      </c>
      <c r="J407" s="16" t="str">
        <f t="shared" si="47"/>
        <v>B119rlLess than 5 sq.m.m²</v>
      </c>
      <c r="K407" s="17">
        <f>MATCH(J407,'Pay Items'!$K$1:$K$646,0)</f>
        <v>197</v>
      </c>
      <c r="L407" s="19" t="str">
        <f t="shared" ca="1" si="44"/>
        <v>F0</v>
      </c>
      <c r="M407" s="19" t="str">
        <f t="shared" ca="1" si="45"/>
        <v>C2</v>
      </c>
      <c r="N407" s="19" t="str">
        <f t="shared" ca="1" si="46"/>
        <v>C2</v>
      </c>
    </row>
    <row r="408" spans="1:14" s="244" customFormat="1" ht="36" customHeight="1" x14ac:dyDescent="0.2">
      <c r="A408" s="205" t="s">
        <v>812</v>
      </c>
      <c r="B408" s="207" t="s">
        <v>703</v>
      </c>
      <c r="C408" s="191" t="s">
        <v>704</v>
      </c>
      <c r="D408" s="192"/>
      <c r="E408" s="193" t="s">
        <v>179</v>
      </c>
      <c r="F408" s="194">
        <v>80</v>
      </c>
      <c r="G408" s="360">
        <v>1</v>
      </c>
      <c r="H408" s="195">
        <f t="shared" si="42"/>
        <v>80</v>
      </c>
      <c r="I408" s="26" t="str">
        <f t="shared" ca="1" si="43"/>
        <v/>
      </c>
      <c r="J408" s="16" t="str">
        <f t="shared" si="47"/>
        <v>B120rl5 sq.m. to 20 sq.m.m²</v>
      </c>
      <c r="K408" s="17">
        <f>MATCH(J408,'Pay Items'!$K$1:$K$646,0)</f>
        <v>198</v>
      </c>
      <c r="L408" s="19" t="str">
        <f t="shared" ca="1" si="44"/>
        <v>F0</v>
      </c>
      <c r="M408" s="19" t="str">
        <f t="shared" ca="1" si="45"/>
        <v>C2</v>
      </c>
      <c r="N408" s="19" t="str">
        <f t="shared" ca="1" si="46"/>
        <v>C2</v>
      </c>
    </row>
    <row r="409" spans="1:14" s="244" customFormat="1" ht="36" customHeight="1" x14ac:dyDescent="0.2">
      <c r="A409" s="205" t="s">
        <v>813</v>
      </c>
      <c r="B409" s="207" t="s">
        <v>705</v>
      </c>
      <c r="C409" s="191" t="s">
        <v>706</v>
      </c>
      <c r="D409" s="192" t="s">
        <v>174</v>
      </c>
      <c r="E409" s="193" t="s">
        <v>179</v>
      </c>
      <c r="F409" s="194">
        <v>440</v>
      </c>
      <c r="G409" s="360">
        <v>1</v>
      </c>
      <c r="H409" s="195">
        <f t="shared" si="42"/>
        <v>440</v>
      </c>
      <c r="I409" s="26" t="str">
        <f t="shared" ca="1" si="43"/>
        <v/>
      </c>
      <c r="J409" s="16" t="str">
        <f t="shared" si="47"/>
        <v>B121rlGreater than 20 sq.m.m²</v>
      </c>
      <c r="K409" s="17">
        <f>MATCH(J409,'Pay Items'!$K$1:$K$646,0)</f>
        <v>199</v>
      </c>
      <c r="L409" s="19" t="str">
        <f t="shared" ca="1" si="44"/>
        <v>F0</v>
      </c>
      <c r="M409" s="19" t="str">
        <f t="shared" ca="1" si="45"/>
        <v>C2</v>
      </c>
      <c r="N409" s="19" t="str">
        <f t="shared" ca="1" si="46"/>
        <v>C2</v>
      </c>
    </row>
    <row r="410" spans="1:14" s="244" customFormat="1" ht="36" customHeight="1" x14ac:dyDescent="0.2">
      <c r="A410" s="205" t="s">
        <v>473</v>
      </c>
      <c r="B410" s="190" t="s">
        <v>143</v>
      </c>
      <c r="C410" s="191" t="s">
        <v>413</v>
      </c>
      <c r="D410" s="192" t="s">
        <v>6</v>
      </c>
      <c r="E410" s="193" t="s">
        <v>179</v>
      </c>
      <c r="F410" s="208">
        <v>10</v>
      </c>
      <c r="G410" s="360">
        <v>1</v>
      </c>
      <c r="H410" s="195">
        <f t="shared" si="42"/>
        <v>10</v>
      </c>
      <c r="I410" s="26" t="str">
        <f t="shared" ca="1" si="43"/>
        <v/>
      </c>
      <c r="J410" s="16" t="str">
        <f t="shared" si="47"/>
        <v>B124Adjustment of Precast Sidewalk BlocksCW 3235-R9m²</v>
      </c>
      <c r="K410" s="17">
        <f>MATCH(J410,'Pay Items'!$K$1:$K$646,0)</f>
        <v>206</v>
      </c>
      <c r="L410" s="19" t="str">
        <f t="shared" ca="1" si="44"/>
        <v>F0</v>
      </c>
      <c r="M410" s="19" t="str">
        <f t="shared" ca="1" si="45"/>
        <v>C2</v>
      </c>
      <c r="N410" s="19" t="str">
        <f t="shared" ca="1" si="46"/>
        <v>C2</v>
      </c>
    </row>
    <row r="411" spans="1:14" s="244" customFormat="1" ht="36" customHeight="1" x14ac:dyDescent="0.2">
      <c r="A411" s="205" t="s">
        <v>474</v>
      </c>
      <c r="B411" s="190" t="s">
        <v>448</v>
      </c>
      <c r="C411" s="191" t="s">
        <v>414</v>
      </c>
      <c r="D411" s="192" t="s">
        <v>6</v>
      </c>
      <c r="E411" s="193" t="s">
        <v>179</v>
      </c>
      <c r="F411" s="194">
        <v>10</v>
      </c>
      <c r="G411" s="360">
        <v>1</v>
      </c>
      <c r="H411" s="195">
        <f t="shared" si="42"/>
        <v>10</v>
      </c>
      <c r="I411" s="26" t="str">
        <f t="shared" ca="1" si="43"/>
        <v/>
      </c>
      <c r="J411" s="16" t="str">
        <f t="shared" si="47"/>
        <v>B125Supply of Precast Sidewalk BlocksCW 3235-R9m²</v>
      </c>
      <c r="K411" s="17">
        <f>MATCH(J411,'Pay Items'!$K$1:$K$646,0)</f>
        <v>207</v>
      </c>
      <c r="L411" s="19" t="str">
        <f t="shared" ca="1" si="44"/>
        <v>F0</v>
      </c>
      <c r="M411" s="19" t="str">
        <f t="shared" ca="1" si="45"/>
        <v>C2</v>
      </c>
      <c r="N411" s="19" t="str">
        <f t="shared" ca="1" si="46"/>
        <v>C2</v>
      </c>
    </row>
    <row r="412" spans="1:14" s="244" customFormat="1" ht="36" customHeight="1" x14ac:dyDescent="0.2">
      <c r="A412" s="205" t="s">
        <v>615</v>
      </c>
      <c r="B412" s="190" t="s">
        <v>144</v>
      </c>
      <c r="C412" s="191" t="s">
        <v>604</v>
      </c>
      <c r="D412" s="192" t="s">
        <v>6</v>
      </c>
      <c r="E412" s="193" t="s">
        <v>179</v>
      </c>
      <c r="F412" s="194">
        <v>10</v>
      </c>
      <c r="G412" s="360">
        <v>1</v>
      </c>
      <c r="H412" s="195">
        <f t="shared" si="42"/>
        <v>10</v>
      </c>
      <c r="I412" s="26" t="str">
        <f t="shared" ca="1" si="43"/>
        <v/>
      </c>
      <c r="J412" s="16" t="str">
        <f t="shared" si="47"/>
        <v>B125ARemoval of Precast Sidewalk BlocksCW 3235-R9m²</v>
      </c>
      <c r="K412" s="17">
        <f>MATCH(J412,'Pay Items'!$K$1:$K$646,0)</f>
        <v>208</v>
      </c>
      <c r="L412" s="19" t="str">
        <f t="shared" ca="1" si="44"/>
        <v>F0</v>
      </c>
      <c r="M412" s="19" t="str">
        <f t="shared" ca="1" si="45"/>
        <v>C2</v>
      </c>
      <c r="N412" s="19" t="str">
        <f t="shared" ca="1" si="46"/>
        <v>C2</v>
      </c>
    </row>
    <row r="413" spans="1:14" s="244" customFormat="1" ht="36" customHeight="1" x14ac:dyDescent="0.2">
      <c r="A413" s="205" t="s">
        <v>816</v>
      </c>
      <c r="B413" s="190" t="s">
        <v>145</v>
      </c>
      <c r="C413" s="191" t="s">
        <v>340</v>
      </c>
      <c r="D413" s="192" t="s">
        <v>919</v>
      </c>
      <c r="E413" s="193"/>
      <c r="F413" s="198"/>
      <c r="G413" s="199"/>
      <c r="H413" s="195">
        <f t="shared" si="42"/>
        <v>0</v>
      </c>
      <c r="I413" s="26" t="str">
        <f t="shared" ca="1" si="43"/>
        <v>LOCKED</v>
      </c>
      <c r="J413" s="16" t="str">
        <f t="shared" si="47"/>
        <v>B126rConcrete Curb RemovalCW 3240-R10</v>
      </c>
      <c r="K413" s="17">
        <f>MATCH(J413,'Pay Items'!$K$1:$K$646,0)</f>
        <v>209</v>
      </c>
      <c r="L413" s="19" t="str">
        <f t="shared" ca="1" si="44"/>
        <v>F0</v>
      </c>
      <c r="M413" s="19" t="str">
        <f t="shared" ca="1" si="45"/>
        <v>C2</v>
      </c>
      <c r="N413" s="19" t="str">
        <f t="shared" ca="1" si="46"/>
        <v>C2</v>
      </c>
    </row>
    <row r="414" spans="1:14" s="244" customFormat="1" ht="36" customHeight="1" x14ac:dyDescent="0.2">
      <c r="A414" s="205" t="s">
        <v>1147</v>
      </c>
      <c r="B414" s="200" t="s">
        <v>351</v>
      </c>
      <c r="C414" s="191" t="s">
        <v>970</v>
      </c>
      <c r="D414" s="192" t="s">
        <v>174</v>
      </c>
      <c r="E414" s="193" t="s">
        <v>183</v>
      </c>
      <c r="F414" s="194">
        <v>50</v>
      </c>
      <c r="G414" s="360">
        <v>1</v>
      </c>
      <c r="H414" s="195">
        <f t="shared" si="42"/>
        <v>50</v>
      </c>
      <c r="I414" s="26" t="str">
        <f t="shared" ca="1" si="43"/>
        <v/>
      </c>
      <c r="J414" s="16" t="str">
        <f t="shared" si="47"/>
        <v>B127rBBarrier Separatem</v>
      </c>
      <c r="K414" s="17">
        <f>MATCH(J414,'Pay Items'!$K$1:$K$646,0)</f>
        <v>212</v>
      </c>
      <c r="L414" s="19" t="str">
        <f t="shared" ca="1" si="44"/>
        <v>F0</v>
      </c>
      <c r="M414" s="19" t="str">
        <f t="shared" ca="1" si="45"/>
        <v>C2</v>
      </c>
      <c r="N414" s="19" t="str">
        <f t="shared" ca="1" si="46"/>
        <v>C2</v>
      </c>
    </row>
    <row r="415" spans="1:14" s="244" customFormat="1" ht="36" customHeight="1" x14ac:dyDescent="0.2">
      <c r="A415" s="205" t="s">
        <v>826</v>
      </c>
      <c r="B415" s="190" t="s">
        <v>997</v>
      </c>
      <c r="C415" s="191" t="s">
        <v>342</v>
      </c>
      <c r="D415" s="192" t="s">
        <v>919</v>
      </c>
      <c r="E415" s="193"/>
      <c r="F415" s="198"/>
      <c r="G415" s="199"/>
      <c r="H415" s="195">
        <f t="shared" si="42"/>
        <v>0</v>
      </c>
      <c r="I415" s="26" t="str">
        <f t="shared" ca="1" si="43"/>
        <v>LOCKED</v>
      </c>
      <c r="J415" s="16" t="str">
        <f t="shared" si="47"/>
        <v>B135iConcrete Curb InstallationCW 3240-R10</v>
      </c>
      <c r="K415" s="17">
        <f>MATCH(J415,'Pay Items'!$K$1:$K$646,0)</f>
        <v>222</v>
      </c>
      <c r="L415" s="19" t="str">
        <f t="shared" ca="1" si="44"/>
        <v>F0</v>
      </c>
      <c r="M415" s="19" t="str">
        <f t="shared" ca="1" si="45"/>
        <v>C2</v>
      </c>
      <c r="N415" s="19" t="str">
        <f t="shared" ca="1" si="46"/>
        <v>C2</v>
      </c>
    </row>
    <row r="416" spans="1:14" s="244" customFormat="1" ht="48" customHeight="1" x14ac:dyDescent="0.2">
      <c r="A416" s="205" t="s">
        <v>1156</v>
      </c>
      <c r="B416" s="200" t="s">
        <v>351</v>
      </c>
      <c r="C416" s="191" t="s">
        <v>1560</v>
      </c>
      <c r="D416" s="192" t="s">
        <v>400</v>
      </c>
      <c r="E416" s="193" t="s">
        <v>183</v>
      </c>
      <c r="F416" s="194">
        <v>50</v>
      </c>
      <c r="G416" s="360">
        <v>1</v>
      </c>
      <c r="H416" s="195">
        <f t="shared" si="42"/>
        <v>50</v>
      </c>
      <c r="I416" s="26" t="str">
        <f t="shared" ca="1" si="43"/>
        <v/>
      </c>
      <c r="J416" s="16" t="str">
        <f t="shared" si="47"/>
        <v>B139iAType 2 Concrete Modified Barrier (150 mm reveal ht, Dowelled)SD-203Bm</v>
      </c>
      <c r="K416" s="17" t="e">
        <f>MATCH(J416,'Pay Items'!$K$1:$K$646,0)</f>
        <v>#N/A</v>
      </c>
      <c r="L416" s="19" t="str">
        <f t="shared" ca="1" si="44"/>
        <v>F0</v>
      </c>
      <c r="M416" s="19" t="str">
        <f t="shared" ca="1" si="45"/>
        <v>C2</v>
      </c>
      <c r="N416" s="19" t="str">
        <f t="shared" ca="1" si="46"/>
        <v>C2</v>
      </c>
    </row>
    <row r="417" spans="1:14" s="244" customFormat="1" ht="36" customHeight="1" x14ac:dyDescent="0.2">
      <c r="A417" s="205" t="s">
        <v>845</v>
      </c>
      <c r="B417" s="190" t="s">
        <v>591</v>
      </c>
      <c r="C417" s="191" t="s">
        <v>158</v>
      </c>
      <c r="D417" s="192" t="s">
        <v>1390</v>
      </c>
      <c r="E417" s="193"/>
      <c r="F417" s="198"/>
      <c r="G417" s="199"/>
      <c r="H417" s="195">
        <f t="shared" si="42"/>
        <v>0</v>
      </c>
      <c r="I417" s="26" t="str">
        <f t="shared" ca="1" si="43"/>
        <v>LOCKED</v>
      </c>
      <c r="J417" s="16" t="str">
        <f t="shared" si="47"/>
        <v>B154rlConcrete Curb RenewalCW 3240-R10</v>
      </c>
      <c r="K417" s="17">
        <f>MATCH(J417,'Pay Items'!$K$1:$K$646,0)</f>
        <v>262</v>
      </c>
      <c r="L417" s="19" t="str">
        <f t="shared" ca="1" si="44"/>
        <v>F0</v>
      </c>
      <c r="M417" s="19" t="str">
        <f t="shared" ca="1" si="45"/>
        <v>C2</v>
      </c>
      <c r="N417" s="19" t="str">
        <f t="shared" ca="1" si="46"/>
        <v>C2</v>
      </c>
    </row>
    <row r="418" spans="1:14" s="244" customFormat="1" ht="60" customHeight="1" x14ac:dyDescent="0.2">
      <c r="A418" s="205" t="s">
        <v>852</v>
      </c>
      <c r="B418" s="200" t="s">
        <v>351</v>
      </c>
      <c r="C418" s="191" t="s">
        <v>1660</v>
      </c>
      <c r="D418" s="192" t="s">
        <v>344</v>
      </c>
      <c r="E418" s="193"/>
      <c r="F418" s="198"/>
      <c r="G418" s="199"/>
      <c r="H418" s="195">
        <f t="shared" si="42"/>
        <v>0</v>
      </c>
      <c r="I418" s="26" t="str">
        <f t="shared" ca="1" si="43"/>
        <v>LOCKED</v>
      </c>
      <c r="J418" s="16" t="str">
        <f t="shared" si="47"/>
        <v>B170rlType 2 Concrete Curb and Gutter (100 mm reveal ht, Barrier, Integral, 600 mm width, 150 mm Plain Concrete Pavement)SD-200</v>
      </c>
      <c r="K418" s="17" t="e">
        <f>MATCH(J418,'Pay Items'!$K$1:$K$646,0)</f>
        <v>#N/A</v>
      </c>
      <c r="L418" s="19" t="str">
        <f t="shared" ca="1" si="44"/>
        <v>F0</v>
      </c>
      <c r="M418" s="19" t="str">
        <f t="shared" ca="1" si="45"/>
        <v>C2</v>
      </c>
      <c r="N418" s="19" t="str">
        <f t="shared" ca="1" si="46"/>
        <v>C2</v>
      </c>
    </row>
    <row r="419" spans="1:14" s="244" customFormat="1" ht="36" customHeight="1" x14ac:dyDescent="0.2">
      <c r="A419" s="205" t="s">
        <v>1661</v>
      </c>
      <c r="B419" s="207" t="s">
        <v>701</v>
      </c>
      <c r="C419" s="191" t="s">
        <v>713</v>
      </c>
      <c r="D419" s="192"/>
      <c r="E419" s="193" t="s">
        <v>183</v>
      </c>
      <c r="F419" s="194">
        <v>20</v>
      </c>
      <c r="G419" s="360">
        <v>1</v>
      </c>
      <c r="H419" s="195">
        <f t="shared" si="42"/>
        <v>20</v>
      </c>
      <c r="I419" s="26" t="str">
        <f t="shared" ca="1" si="43"/>
        <v/>
      </c>
      <c r="J419" s="16" t="str">
        <f t="shared" si="47"/>
        <v>B170rl1Less than 3 mm</v>
      </c>
      <c r="K419" s="17" t="e">
        <f>MATCH(J419,'Pay Items'!$K$1:$K$646,0)</f>
        <v>#N/A</v>
      </c>
      <c r="L419" s="19" t="str">
        <f t="shared" ca="1" si="44"/>
        <v>F0</v>
      </c>
      <c r="M419" s="19" t="str">
        <f t="shared" ca="1" si="45"/>
        <v>C2</v>
      </c>
      <c r="N419" s="19" t="str">
        <f t="shared" ca="1" si="46"/>
        <v>C2</v>
      </c>
    </row>
    <row r="420" spans="1:14" s="244" customFormat="1" ht="36" customHeight="1" x14ac:dyDescent="0.2">
      <c r="A420" s="205" t="s">
        <v>1662</v>
      </c>
      <c r="B420" s="207" t="s">
        <v>703</v>
      </c>
      <c r="C420" s="191" t="s">
        <v>714</v>
      </c>
      <c r="D420" s="192"/>
      <c r="E420" s="193" t="s">
        <v>183</v>
      </c>
      <c r="F420" s="194">
        <v>35</v>
      </c>
      <c r="G420" s="360">
        <v>1</v>
      </c>
      <c r="H420" s="195">
        <f t="shared" si="42"/>
        <v>35</v>
      </c>
      <c r="I420" s="26" t="str">
        <f t="shared" ca="1" si="43"/>
        <v/>
      </c>
      <c r="J420" s="16" t="str">
        <f t="shared" si="47"/>
        <v>B170rl23 m to 30 mm</v>
      </c>
      <c r="K420" s="17" t="e">
        <f>MATCH(J420,'Pay Items'!$K$1:$K$646,0)</f>
        <v>#N/A</v>
      </c>
      <c r="L420" s="19" t="str">
        <f t="shared" ca="1" si="44"/>
        <v>F0</v>
      </c>
      <c r="M420" s="19" t="str">
        <f t="shared" ca="1" si="45"/>
        <v>C2</v>
      </c>
      <c r="N420" s="19" t="str">
        <f t="shared" ca="1" si="46"/>
        <v>C2</v>
      </c>
    </row>
    <row r="421" spans="1:14" s="244" customFormat="1" ht="48" customHeight="1" x14ac:dyDescent="0.2">
      <c r="A421" s="205" t="s">
        <v>947</v>
      </c>
      <c r="B421" s="200" t="s">
        <v>352</v>
      </c>
      <c r="C421" s="191" t="s">
        <v>1564</v>
      </c>
      <c r="D421" s="192" t="s">
        <v>718</v>
      </c>
      <c r="E421" s="193" t="s">
        <v>183</v>
      </c>
      <c r="F421" s="194">
        <v>30</v>
      </c>
      <c r="G421" s="360">
        <v>1</v>
      </c>
      <c r="H421" s="195">
        <f t="shared" si="42"/>
        <v>30</v>
      </c>
      <c r="I421" s="26" t="str">
        <f t="shared" ca="1" si="43"/>
        <v/>
      </c>
      <c r="J421" s="16" t="str">
        <f t="shared" si="47"/>
        <v>B184rlAType 2 Concrete Curb Ramp (8-12 mm reveal ht, Monolithic)SD-229C,Dm</v>
      </c>
      <c r="K421" s="17" t="e">
        <f>MATCH(J421,'Pay Items'!$K$1:$K$646,0)</f>
        <v>#N/A</v>
      </c>
      <c r="L421" s="19" t="str">
        <f t="shared" ca="1" si="44"/>
        <v>F0</v>
      </c>
      <c r="M421" s="19" t="str">
        <f t="shared" ca="1" si="45"/>
        <v>C2</v>
      </c>
      <c r="N421" s="19" t="str">
        <f t="shared" ca="1" si="46"/>
        <v>C2</v>
      </c>
    </row>
    <row r="422" spans="1:14" s="244" customFormat="1" ht="36" customHeight="1" x14ac:dyDescent="0.2">
      <c r="A422" s="205" t="s">
        <v>476</v>
      </c>
      <c r="B422" s="190" t="s">
        <v>592</v>
      </c>
      <c r="C422" s="191" t="s">
        <v>166</v>
      </c>
      <c r="D422" s="192" t="s">
        <v>733</v>
      </c>
      <c r="E422" s="193" t="s">
        <v>179</v>
      </c>
      <c r="F422" s="194">
        <v>10</v>
      </c>
      <c r="G422" s="360">
        <v>1</v>
      </c>
      <c r="H422" s="195">
        <f t="shared" si="42"/>
        <v>10</v>
      </c>
      <c r="I422" s="26" t="str">
        <f t="shared" ca="1" si="43"/>
        <v/>
      </c>
      <c r="J422" s="16" t="str">
        <f t="shared" si="47"/>
        <v>B189Regrading Existing Interlocking Paving StonesCW 3330-R5m²</v>
      </c>
      <c r="K422" s="17">
        <f>MATCH(J422,'Pay Items'!$K$1:$K$646,0)</f>
        <v>318</v>
      </c>
      <c r="L422" s="19" t="str">
        <f t="shared" ca="1" si="44"/>
        <v>F0</v>
      </c>
      <c r="M422" s="19" t="str">
        <f t="shared" ca="1" si="45"/>
        <v>C2</v>
      </c>
      <c r="N422" s="19" t="str">
        <f t="shared" ca="1" si="46"/>
        <v>C2</v>
      </c>
    </row>
    <row r="423" spans="1:14" s="244" customFormat="1" ht="36" customHeight="1" x14ac:dyDescent="0.2">
      <c r="A423" s="205" t="s">
        <v>477</v>
      </c>
      <c r="B423" s="190" t="s">
        <v>593</v>
      </c>
      <c r="C423" s="191" t="s">
        <v>363</v>
      </c>
      <c r="D423" s="192" t="s">
        <v>1183</v>
      </c>
      <c r="E423" s="209"/>
      <c r="F423" s="198"/>
      <c r="G423" s="199"/>
      <c r="H423" s="195">
        <f t="shared" si="42"/>
        <v>0</v>
      </c>
      <c r="I423" s="26" t="str">
        <f t="shared" ca="1" si="43"/>
        <v>LOCKED</v>
      </c>
      <c r="J423" s="16" t="str">
        <f t="shared" si="47"/>
        <v>B190Construction of Asphaltic Concrete OverlayCW 3410-R12</v>
      </c>
      <c r="K423" s="17">
        <f>MATCH(J423,'Pay Items'!$K$1:$K$646,0)</f>
        <v>319</v>
      </c>
      <c r="L423" s="19" t="str">
        <f t="shared" ca="1" si="44"/>
        <v>F0</v>
      </c>
      <c r="M423" s="19" t="str">
        <f t="shared" ca="1" si="45"/>
        <v>C2</v>
      </c>
      <c r="N423" s="19" t="str">
        <f t="shared" ca="1" si="46"/>
        <v>C2</v>
      </c>
    </row>
    <row r="424" spans="1:14" s="244" customFormat="1" ht="36" customHeight="1" x14ac:dyDescent="0.2">
      <c r="A424" s="205" t="s">
        <v>478</v>
      </c>
      <c r="B424" s="200" t="s">
        <v>351</v>
      </c>
      <c r="C424" s="191" t="s">
        <v>364</v>
      </c>
      <c r="D424" s="192"/>
      <c r="E424" s="193"/>
      <c r="F424" s="198"/>
      <c r="G424" s="199"/>
      <c r="H424" s="195">
        <f t="shared" si="42"/>
        <v>0</v>
      </c>
      <c r="I424" s="26" t="str">
        <f t="shared" ca="1" si="43"/>
        <v>LOCKED</v>
      </c>
      <c r="J424" s="16" t="str">
        <f t="shared" si="47"/>
        <v>B191Main Line Paving</v>
      </c>
      <c r="K424" s="17">
        <f>MATCH(J424,'Pay Items'!$K$1:$K$646,0)</f>
        <v>320</v>
      </c>
      <c r="L424" s="19" t="str">
        <f t="shared" ca="1" si="44"/>
        <v>F0</v>
      </c>
      <c r="M424" s="19" t="str">
        <f t="shared" ca="1" si="45"/>
        <v>C2</v>
      </c>
      <c r="N424" s="19" t="str">
        <f t="shared" ca="1" si="46"/>
        <v>C2</v>
      </c>
    </row>
    <row r="425" spans="1:14" s="244" customFormat="1" ht="36" customHeight="1" x14ac:dyDescent="0.2">
      <c r="A425" s="205" t="s">
        <v>480</v>
      </c>
      <c r="B425" s="207" t="s">
        <v>701</v>
      </c>
      <c r="C425" s="191" t="s">
        <v>719</v>
      </c>
      <c r="D425" s="192"/>
      <c r="E425" s="193" t="s">
        <v>181</v>
      </c>
      <c r="F425" s="194">
        <v>960</v>
      </c>
      <c r="G425" s="360">
        <v>1</v>
      </c>
      <c r="H425" s="195">
        <f t="shared" si="42"/>
        <v>960</v>
      </c>
      <c r="I425" s="26" t="str">
        <f t="shared" ca="1" si="43"/>
        <v/>
      </c>
      <c r="J425" s="16" t="str">
        <f t="shared" si="47"/>
        <v>B193Type IAtonne</v>
      </c>
      <c r="K425" s="17">
        <f>MATCH(J425,'Pay Items'!$K$1:$K$646,0)</f>
        <v>321</v>
      </c>
      <c r="L425" s="19" t="str">
        <f t="shared" ca="1" si="44"/>
        <v>F0</v>
      </c>
      <c r="M425" s="19" t="str">
        <f t="shared" ca="1" si="45"/>
        <v>C2</v>
      </c>
      <c r="N425" s="19" t="str">
        <f t="shared" ca="1" si="46"/>
        <v>C2</v>
      </c>
    </row>
    <row r="426" spans="1:14" s="244" customFormat="1" ht="36" customHeight="1" x14ac:dyDescent="0.2">
      <c r="A426" s="205" t="s">
        <v>481</v>
      </c>
      <c r="B426" s="200" t="s">
        <v>352</v>
      </c>
      <c r="C426" s="191" t="s">
        <v>365</v>
      </c>
      <c r="D426" s="192"/>
      <c r="E426" s="193"/>
      <c r="F426" s="198"/>
      <c r="G426" s="199"/>
      <c r="H426" s="195">
        <f t="shared" si="42"/>
        <v>0</v>
      </c>
      <c r="I426" s="26" t="str">
        <f t="shared" ca="1" si="43"/>
        <v>LOCKED</v>
      </c>
      <c r="J426" s="16" t="str">
        <f t="shared" si="47"/>
        <v>B194Tie-ins and Approaches</v>
      </c>
      <c r="K426" s="17">
        <f>MATCH(J426,'Pay Items'!$K$1:$K$646,0)</f>
        <v>323</v>
      </c>
      <c r="L426" s="19" t="str">
        <f t="shared" ca="1" si="44"/>
        <v>F0</v>
      </c>
      <c r="M426" s="19" t="str">
        <f t="shared" ca="1" si="45"/>
        <v>C2</v>
      </c>
      <c r="N426" s="19" t="str">
        <f t="shared" ca="1" si="46"/>
        <v>C2</v>
      </c>
    </row>
    <row r="427" spans="1:14" s="244" customFormat="1" ht="36" customHeight="1" x14ac:dyDescent="0.2">
      <c r="A427" s="205" t="s">
        <v>482</v>
      </c>
      <c r="B427" s="207" t="s">
        <v>701</v>
      </c>
      <c r="C427" s="191" t="s">
        <v>719</v>
      </c>
      <c r="D427" s="192"/>
      <c r="E427" s="193" t="s">
        <v>181</v>
      </c>
      <c r="F427" s="194">
        <v>80</v>
      </c>
      <c r="G427" s="360">
        <v>1</v>
      </c>
      <c r="H427" s="195">
        <f t="shared" si="42"/>
        <v>80</v>
      </c>
      <c r="I427" s="26" t="str">
        <f t="shared" ca="1" si="43"/>
        <v/>
      </c>
      <c r="J427" s="16" t="str">
        <f t="shared" si="47"/>
        <v>B195Type IAtonne</v>
      </c>
      <c r="K427" s="17">
        <f>MATCH(J427,'Pay Items'!$K$1:$K$646,0)</f>
        <v>324</v>
      </c>
      <c r="L427" s="19" t="str">
        <f t="shared" ca="1" si="44"/>
        <v>F0</v>
      </c>
      <c r="M427" s="19" t="str">
        <f t="shared" ca="1" si="45"/>
        <v>C2</v>
      </c>
      <c r="N427" s="19" t="str">
        <f t="shared" ca="1" si="46"/>
        <v>C2</v>
      </c>
    </row>
    <row r="428" spans="1:14" s="244" customFormat="1" ht="36" customHeight="1" x14ac:dyDescent="0.2">
      <c r="A428" s="205" t="s">
        <v>487</v>
      </c>
      <c r="B428" s="190" t="s">
        <v>692</v>
      </c>
      <c r="C428" s="191" t="s">
        <v>100</v>
      </c>
      <c r="D428" s="192" t="s">
        <v>960</v>
      </c>
      <c r="E428" s="193"/>
      <c r="F428" s="198"/>
      <c r="G428" s="199"/>
      <c r="H428" s="195">
        <f t="shared" si="42"/>
        <v>0</v>
      </c>
      <c r="I428" s="26" t="str">
        <f t="shared" ca="1" si="43"/>
        <v>LOCKED</v>
      </c>
      <c r="J428" s="16" t="str">
        <f t="shared" si="47"/>
        <v>B200Planing of PavementCW 3450-R6</v>
      </c>
      <c r="K428" s="17">
        <f>MATCH(J428,'Pay Items'!$K$1:$K$646,0)</f>
        <v>329</v>
      </c>
      <c r="L428" s="19" t="str">
        <f t="shared" ca="1" si="44"/>
        <v>F0</v>
      </c>
      <c r="M428" s="19" t="str">
        <f t="shared" ca="1" si="45"/>
        <v>C2</v>
      </c>
      <c r="N428" s="19" t="str">
        <f t="shared" ca="1" si="46"/>
        <v>C2</v>
      </c>
    </row>
    <row r="429" spans="1:14" s="244" customFormat="1" ht="36" customHeight="1" x14ac:dyDescent="0.2">
      <c r="A429" s="205" t="s">
        <v>488</v>
      </c>
      <c r="B429" s="200" t="s">
        <v>351</v>
      </c>
      <c r="C429" s="191" t="s">
        <v>1005</v>
      </c>
      <c r="D429" s="192" t="s">
        <v>174</v>
      </c>
      <c r="E429" s="193" t="s">
        <v>179</v>
      </c>
      <c r="F429" s="194">
        <v>3400</v>
      </c>
      <c r="G429" s="360">
        <v>1</v>
      </c>
      <c r="H429" s="195">
        <f t="shared" si="42"/>
        <v>3400</v>
      </c>
      <c r="I429" s="26" t="str">
        <f t="shared" ca="1" si="43"/>
        <v/>
      </c>
      <c r="J429" s="16" t="str">
        <f t="shared" si="47"/>
        <v>B2011 - 50 mm Depth (Asphalt)m²</v>
      </c>
      <c r="K429" s="17">
        <f>MATCH(J429,'Pay Items'!$K$1:$K$646,0)</f>
        <v>330</v>
      </c>
      <c r="L429" s="19" t="str">
        <f t="shared" ca="1" si="44"/>
        <v>F0</v>
      </c>
      <c r="M429" s="19" t="str">
        <f t="shared" ca="1" si="45"/>
        <v>C2</v>
      </c>
      <c r="N429" s="19" t="str">
        <f t="shared" ca="1" si="46"/>
        <v>C2</v>
      </c>
    </row>
    <row r="430" spans="1:14" s="244" customFormat="1" ht="36" customHeight="1" x14ac:dyDescent="0.2">
      <c r="A430" s="205" t="s">
        <v>572</v>
      </c>
      <c r="B430" s="190" t="s">
        <v>1539</v>
      </c>
      <c r="C430" s="191" t="s">
        <v>1295</v>
      </c>
      <c r="D430" s="192" t="s">
        <v>1427</v>
      </c>
      <c r="E430" s="193"/>
      <c r="F430" s="198"/>
      <c r="G430" s="199"/>
      <c r="H430" s="195">
        <f t="shared" si="42"/>
        <v>0</v>
      </c>
      <c r="I430" s="26" t="str">
        <f t="shared" ca="1" si="43"/>
        <v>LOCKED</v>
      </c>
      <c r="J430" s="16" t="str">
        <f t="shared" si="47"/>
        <v>B206Supply and Install Pavement Repair FabricCW 3140-R1</v>
      </c>
      <c r="K430" s="17">
        <f>MATCH(J430,'Pay Items'!$K$1:$K$646,0)</f>
        <v>335</v>
      </c>
      <c r="L430" s="19" t="str">
        <f t="shared" ca="1" si="44"/>
        <v>F0</v>
      </c>
      <c r="M430" s="19" t="str">
        <f t="shared" ca="1" si="45"/>
        <v>C2</v>
      </c>
      <c r="N430" s="19" t="str">
        <f t="shared" ca="1" si="46"/>
        <v>C2</v>
      </c>
    </row>
    <row r="431" spans="1:14" s="244" customFormat="1" ht="36" customHeight="1" x14ac:dyDescent="0.2">
      <c r="A431" s="205" t="s">
        <v>1292</v>
      </c>
      <c r="B431" s="200" t="s">
        <v>351</v>
      </c>
      <c r="C431" s="191" t="s">
        <v>1294</v>
      </c>
      <c r="D431" s="192"/>
      <c r="E431" s="193" t="s">
        <v>179</v>
      </c>
      <c r="F431" s="208">
        <v>300</v>
      </c>
      <c r="G431" s="360">
        <v>1</v>
      </c>
      <c r="H431" s="195">
        <f t="shared" si="42"/>
        <v>300</v>
      </c>
      <c r="I431" s="26" t="str">
        <f t="shared" ca="1" si="43"/>
        <v/>
      </c>
      <c r="J431" s="16" t="str">
        <f t="shared" si="47"/>
        <v>B206BType Bm²</v>
      </c>
      <c r="K431" s="17">
        <f>MATCH(J431,'Pay Items'!$K$1:$K$646,0)</f>
        <v>337</v>
      </c>
      <c r="L431" s="19" t="str">
        <f t="shared" ca="1" si="44"/>
        <v>F0</v>
      </c>
      <c r="M431" s="19" t="str">
        <f t="shared" ca="1" si="45"/>
        <v>C2</v>
      </c>
      <c r="N431" s="19" t="str">
        <f t="shared" ca="1" si="46"/>
        <v>C2</v>
      </c>
    </row>
    <row r="432" spans="1:14" s="244" customFormat="1" ht="36" customHeight="1" x14ac:dyDescent="0.2">
      <c r="A432" s="245"/>
      <c r="B432" s="210"/>
      <c r="C432" s="203" t="s">
        <v>200</v>
      </c>
      <c r="D432" s="198"/>
      <c r="E432" s="211"/>
      <c r="F432" s="198"/>
      <c r="G432" s="199"/>
      <c r="H432" s="195">
        <f t="shared" si="42"/>
        <v>0</v>
      </c>
      <c r="I432" s="26" t="str">
        <f t="shared" ca="1" si="43"/>
        <v>LOCKED</v>
      </c>
      <c r="J432" s="16" t="str">
        <f t="shared" si="47"/>
        <v>JOINT AND CRACK SEALING</v>
      </c>
      <c r="K432" s="17">
        <f>MATCH(J432,'Pay Items'!$K$1:$K$646,0)</f>
        <v>436</v>
      </c>
      <c r="L432" s="19" t="str">
        <f t="shared" ca="1" si="44"/>
        <v>F0</v>
      </c>
      <c r="M432" s="19" t="str">
        <f t="shared" ca="1" si="45"/>
        <v>C2</v>
      </c>
      <c r="N432" s="19" t="str">
        <f t="shared" ca="1" si="46"/>
        <v>C2</v>
      </c>
    </row>
    <row r="433" spans="1:14" s="244" customFormat="1" ht="36" customHeight="1" x14ac:dyDescent="0.2">
      <c r="A433" s="189" t="s">
        <v>548</v>
      </c>
      <c r="B433" s="190" t="s">
        <v>25</v>
      </c>
      <c r="C433" s="191" t="s">
        <v>99</v>
      </c>
      <c r="D433" s="192" t="s">
        <v>737</v>
      </c>
      <c r="E433" s="193" t="s">
        <v>183</v>
      </c>
      <c r="F433" s="208">
        <v>625</v>
      </c>
      <c r="G433" s="360">
        <v>1</v>
      </c>
      <c r="H433" s="195">
        <f t="shared" si="42"/>
        <v>625</v>
      </c>
      <c r="I433" s="26" t="str">
        <f t="shared" ca="1" si="43"/>
        <v/>
      </c>
      <c r="J433" s="16" t="str">
        <f t="shared" si="47"/>
        <v>D006Reflective Crack MaintenanceCW 3250-R7m</v>
      </c>
      <c r="K433" s="17">
        <f>MATCH(J433,'Pay Items'!$K$1:$K$646,0)</f>
        <v>442</v>
      </c>
      <c r="L433" s="19" t="str">
        <f t="shared" ca="1" si="44"/>
        <v>F0</v>
      </c>
      <c r="M433" s="19" t="str">
        <f t="shared" ca="1" si="45"/>
        <v>C2</v>
      </c>
      <c r="N433" s="19" t="str">
        <f t="shared" ca="1" si="46"/>
        <v>C2</v>
      </c>
    </row>
    <row r="434" spans="1:14" s="244" customFormat="1" ht="48" customHeight="1" x14ac:dyDescent="0.2">
      <c r="A434" s="245"/>
      <c r="B434" s="252"/>
      <c r="C434" s="253" t="s">
        <v>201</v>
      </c>
      <c r="D434" s="198"/>
      <c r="E434" s="211"/>
      <c r="F434" s="198"/>
      <c r="G434" s="199"/>
      <c r="H434" s="195">
        <f t="shared" si="42"/>
        <v>0</v>
      </c>
      <c r="I434" s="26" t="str">
        <f t="shared" ca="1" si="43"/>
        <v>LOCKED</v>
      </c>
      <c r="J434" s="16" t="str">
        <f t="shared" si="47"/>
        <v>ASSOCIATED DRAINAGE AND UNDERGROUND WORKS</v>
      </c>
      <c r="K434" s="17">
        <f>MATCH(J434,'Pay Items'!$K$1:$K$646,0)</f>
        <v>444</v>
      </c>
      <c r="L434" s="19" t="str">
        <f t="shared" ca="1" si="44"/>
        <v>F0</v>
      </c>
      <c r="M434" s="19" t="str">
        <f t="shared" ca="1" si="45"/>
        <v>C2</v>
      </c>
      <c r="N434" s="19" t="str">
        <f t="shared" ca="1" si="46"/>
        <v>C2</v>
      </c>
    </row>
    <row r="435" spans="1:14" s="244" customFormat="1" ht="36" customHeight="1" x14ac:dyDescent="0.2">
      <c r="A435" s="189" t="s">
        <v>225</v>
      </c>
      <c r="B435" s="190" t="s">
        <v>1663</v>
      </c>
      <c r="C435" s="191" t="s">
        <v>416</v>
      </c>
      <c r="D435" s="192" t="s">
        <v>11</v>
      </c>
      <c r="E435" s="193"/>
      <c r="F435" s="198"/>
      <c r="G435" s="199"/>
      <c r="H435" s="195">
        <f t="shared" si="42"/>
        <v>0</v>
      </c>
      <c r="I435" s="26" t="str">
        <f t="shared" ca="1" si="43"/>
        <v>LOCKED</v>
      </c>
      <c r="J435" s="16" t="str">
        <f t="shared" si="47"/>
        <v>E003Catch BasinCW 2130-R12</v>
      </c>
      <c r="K435" s="17">
        <f>MATCH(J435,'Pay Items'!$K$1:$K$646,0)</f>
        <v>445</v>
      </c>
      <c r="L435" s="19" t="str">
        <f t="shared" ca="1" si="44"/>
        <v>F0</v>
      </c>
      <c r="M435" s="19" t="str">
        <f t="shared" ca="1" si="45"/>
        <v>C2</v>
      </c>
      <c r="N435" s="19" t="str">
        <f t="shared" ca="1" si="46"/>
        <v>C2</v>
      </c>
    </row>
    <row r="436" spans="1:14" s="244" customFormat="1" ht="36" customHeight="1" x14ac:dyDescent="0.2">
      <c r="A436" s="189" t="s">
        <v>1011</v>
      </c>
      <c r="B436" s="200" t="s">
        <v>351</v>
      </c>
      <c r="C436" s="191" t="s">
        <v>986</v>
      </c>
      <c r="D436" s="192"/>
      <c r="E436" s="193" t="s">
        <v>182</v>
      </c>
      <c r="F436" s="208">
        <v>2</v>
      </c>
      <c r="G436" s="360">
        <v>1</v>
      </c>
      <c r="H436" s="195">
        <f t="shared" si="42"/>
        <v>2</v>
      </c>
      <c r="I436" s="26" t="str">
        <f t="shared" ca="1" si="43"/>
        <v/>
      </c>
      <c r="J436" s="16" t="str">
        <f t="shared" si="47"/>
        <v>E004ASD-024, 1800 mm deepeach</v>
      </c>
      <c r="K436" s="17">
        <f>MATCH(J436,'Pay Items'!$K$1:$K$646,0)</f>
        <v>447</v>
      </c>
      <c r="L436" s="19" t="str">
        <f t="shared" ca="1" si="44"/>
        <v>F0</v>
      </c>
      <c r="M436" s="19" t="str">
        <f t="shared" ca="1" si="45"/>
        <v>C2</v>
      </c>
      <c r="N436" s="19" t="str">
        <f t="shared" ca="1" si="46"/>
        <v>C2</v>
      </c>
    </row>
    <row r="437" spans="1:14" s="244" customFormat="1" ht="36" customHeight="1" x14ac:dyDescent="0.2">
      <c r="A437" s="189" t="s">
        <v>230</v>
      </c>
      <c r="B437" s="190" t="s">
        <v>1664</v>
      </c>
      <c r="C437" s="191" t="s">
        <v>421</v>
      </c>
      <c r="D437" s="192" t="s">
        <v>11</v>
      </c>
      <c r="E437" s="193"/>
      <c r="F437" s="198"/>
      <c r="G437" s="199"/>
      <c r="H437" s="195">
        <f t="shared" si="42"/>
        <v>0</v>
      </c>
      <c r="I437" s="26" t="str">
        <f t="shared" ca="1" si="43"/>
        <v>LOCKED</v>
      </c>
      <c r="J437" s="16" t="str">
        <f t="shared" si="47"/>
        <v>E008Sewer ServiceCW 2130-R12</v>
      </c>
      <c r="K437" s="17">
        <f>MATCH(J437,'Pay Items'!$K$1:$K$646,0)</f>
        <v>457</v>
      </c>
      <c r="L437" s="19" t="str">
        <f t="shared" ca="1" si="44"/>
        <v>F0</v>
      </c>
      <c r="M437" s="19" t="str">
        <f t="shared" ca="1" si="45"/>
        <v>C2</v>
      </c>
      <c r="N437" s="19" t="str">
        <f t="shared" ca="1" si="46"/>
        <v>C2</v>
      </c>
    </row>
    <row r="438" spans="1:14" s="244" customFormat="1" ht="36" customHeight="1" x14ac:dyDescent="0.2">
      <c r="A438" s="189" t="s">
        <v>54</v>
      </c>
      <c r="B438" s="200" t="s">
        <v>351</v>
      </c>
      <c r="C438" s="191" t="s">
        <v>1565</v>
      </c>
      <c r="D438" s="192"/>
      <c r="E438" s="193"/>
      <c r="F438" s="198"/>
      <c r="G438" s="199"/>
      <c r="H438" s="195">
        <f t="shared" si="42"/>
        <v>0</v>
      </c>
      <c r="I438" s="26" t="str">
        <f t="shared" ca="1" si="43"/>
        <v>LOCKED</v>
      </c>
      <c r="J438" s="16" t="str">
        <f t="shared" si="47"/>
        <v>E009250 mm, PVC</v>
      </c>
      <c r="K438" s="17" t="e">
        <f>MATCH(J438,'Pay Items'!$K$1:$K$646,0)</f>
        <v>#N/A</v>
      </c>
      <c r="L438" s="19" t="str">
        <f t="shared" ca="1" si="44"/>
        <v>F0</v>
      </c>
      <c r="M438" s="19" t="str">
        <f t="shared" ca="1" si="45"/>
        <v>C2</v>
      </c>
      <c r="N438" s="19" t="str">
        <f t="shared" ca="1" si="46"/>
        <v>C2</v>
      </c>
    </row>
    <row r="439" spans="1:14" s="244" customFormat="1" ht="48" customHeight="1" x14ac:dyDescent="0.2">
      <c r="A439" s="189" t="s">
        <v>55</v>
      </c>
      <c r="B439" s="207" t="s">
        <v>701</v>
      </c>
      <c r="C439" s="191" t="s">
        <v>1655</v>
      </c>
      <c r="D439" s="192"/>
      <c r="E439" s="193" t="s">
        <v>183</v>
      </c>
      <c r="F439" s="208">
        <v>10</v>
      </c>
      <c r="G439" s="360">
        <v>1</v>
      </c>
      <c r="H439" s="195">
        <f t="shared" si="42"/>
        <v>10</v>
      </c>
      <c r="I439" s="26" t="str">
        <f t="shared" ca="1" si="43"/>
        <v/>
      </c>
      <c r="J439" s="16" t="str">
        <f t="shared" si="47"/>
        <v>E010In a Trench, Class 3 Sand Bedding, Class 3 Backfillm</v>
      </c>
      <c r="K439" s="17" t="e">
        <f>MATCH(J439,'Pay Items'!$K$1:$K$646,0)</f>
        <v>#N/A</v>
      </c>
      <c r="L439" s="19" t="str">
        <f t="shared" ca="1" si="44"/>
        <v>F0</v>
      </c>
      <c r="M439" s="19" t="str">
        <f t="shared" ca="1" si="45"/>
        <v>C2</v>
      </c>
      <c r="N439" s="19" t="str">
        <f t="shared" ca="1" si="46"/>
        <v>C2</v>
      </c>
    </row>
    <row r="440" spans="1:14" s="244" customFormat="1" ht="36" customHeight="1" x14ac:dyDescent="0.2">
      <c r="A440" s="189" t="s">
        <v>68</v>
      </c>
      <c r="B440" s="190" t="s">
        <v>1665</v>
      </c>
      <c r="C440" s="212" t="s">
        <v>1061</v>
      </c>
      <c r="D440" s="213" t="s">
        <v>1062</v>
      </c>
      <c r="E440" s="193"/>
      <c r="F440" s="198"/>
      <c r="G440" s="199"/>
      <c r="H440" s="195">
        <f t="shared" si="42"/>
        <v>0</v>
      </c>
      <c r="I440" s="26" t="str">
        <f t="shared" ca="1" si="43"/>
        <v>LOCKED</v>
      </c>
      <c r="J440" s="16" t="str">
        <f t="shared" si="47"/>
        <v>E023Frames &amp; CoversCW 3210-R8</v>
      </c>
      <c r="K440" s="17">
        <f>MATCH(J440,'Pay Items'!$K$1:$K$646,0)</f>
        <v>511</v>
      </c>
      <c r="L440" s="19" t="str">
        <f t="shared" ca="1" si="44"/>
        <v>F0</v>
      </c>
      <c r="M440" s="19" t="str">
        <f t="shared" ca="1" si="45"/>
        <v>C2</v>
      </c>
      <c r="N440" s="19" t="str">
        <f t="shared" ca="1" si="46"/>
        <v>C2</v>
      </c>
    </row>
    <row r="441" spans="1:14" s="244" customFormat="1" ht="48" customHeight="1" x14ac:dyDescent="0.2">
      <c r="A441" s="189" t="s">
        <v>69</v>
      </c>
      <c r="B441" s="200" t="s">
        <v>351</v>
      </c>
      <c r="C441" s="214" t="s">
        <v>1215</v>
      </c>
      <c r="D441" s="192"/>
      <c r="E441" s="193" t="s">
        <v>182</v>
      </c>
      <c r="F441" s="208">
        <v>6</v>
      </c>
      <c r="G441" s="360">
        <v>1</v>
      </c>
      <c r="H441" s="195">
        <f t="shared" si="42"/>
        <v>6</v>
      </c>
      <c r="I441" s="26" t="str">
        <f t="shared" ca="1" si="43"/>
        <v/>
      </c>
      <c r="J441" s="16" t="str">
        <f t="shared" si="47"/>
        <v>E024AP-006 - Standard Frame for Manhole and Catch Basineach</v>
      </c>
      <c r="K441" s="17">
        <f>MATCH(J441,'Pay Items'!$K$1:$K$646,0)</f>
        <v>512</v>
      </c>
      <c r="L441" s="19" t="str">
        <f t="shared" ca="1" si="44"/>
        <v>F0</v>
      </c>
      <c r="M441" s="19" t="str">
        <f t="shared" ca="1" si="45"/>
        <v>C2</v>
      </c>
      <c r="N441" s="19" t="str">
        <f t="shared" ca="1" si="46"/>
        <v>C2</v>
      </c>
    </row>
    <row r="442" spans="1:14" s="244" customFormat="1" ht="48" customHeight="1" x14ac:dyDescent="0.2">
      <c r="A442" s="189" t="s">
        <v>70</v>
      </c>
      <c r="B442" s="200" t="s">
        <v>352</v>
      </c>
      <c r="C442" s="214" t="s">
        <v>1216</v>
      </c>
      <c r="D442" s="192"/>
      <c r="E442" s="193" t="s">
        <v>182</v>
      </c>
      <c r="F442" s="208">
        <v>6</v>
      </c>
      <c r="G442" s="360">
        <v>1</v>
      </c>
      <c r="H442" s="195">
        <f t="shared" si="42"/>
        <v>6</v>
      </c>
      <c r="I442" s="26" t="str">
        <f t="shared" ca="1" si="43"/>
        <v/>
      </c>
      <c r="J442" s="16" t="str">
        <f t="shared" si="47"/>
        <v>E025AP-007 - Standard Solid Cover for Standard Frameeach</v>
      </c>
      <c r="K442" s="17">
        <f>MATCH(J442,'Pay Items'!$K$1:$K$646,0)</f>
        <v>513</v>
      </c>
      <c r="L442" s="19" t="str">
        <f t="shared" ca="1" si="44"/>
        <v>F0</v>
      </c>
      <c r="M442" s="19" t="str">
        <f t="shared" ca="1" si="45"/>
        <v>C2</v>
      </c>
      <c r="N442" s="19" t="str">
        <f t="shared" ca="1" si="46"/>
        <v>C2</v>
      </c>
    </row>
    <row r="443" spans="1:14" s="244" customFormat="1" ht="36" customHeight="1" x14ac:dyDescent="0.2">
      <c r="A443" s="189" t="s">
        <v>72</v>
      </c>
      <c r="B443" s="200" t="s">
        <v>353</v>
      </c>
      <c r="C443" s="214" t="s">
        <v>1218</v>
      </c>
      <c r="D443" s="192"/>
      <c r="E443" s="193" t="s">
        <v>182</v>
      </c>
      <c r="F443" s="208">
        <v>12</v>
      </c>
      <c r="G443" s="360">
        <v>1</v>
      </c>
      <c r="H443" s="195">
        <f t="shared" si="42"/>
        <v>12</v>
      </c>
      <c r="I443" s="26" t="str">
        <f t="shared" ca="1" si="43"/>
        <v/>
      </c>
      <c r="J443" s="16" t="str">
        <f t="shared" si="47"/>
        <v>E028AP-011 - Barrier Curb and Gutter Frameeach</v>
      </c>
      <c r="K443" s="17">
        <f>MATCH(J443,'Pay Items'!$K$1:$K$646,0)</f>
        <v>516</v>
      </c>
      <c r="L443" s="19" t="str">
        <f t="shared" ca="1" si="44"/>
        <v>F0</v>
      </c>
      <c r="M443" s="19" t="str">
        <f t="shared" ca="1" si="45"/>
        <v>C2</v>
      </c>
      <c r="N443" s="19" t="str">
        <f t="shared" ca="1" si="46"/>
        <v>C2</v>
      </c>
    </row>
    <row r="444" spans="1:14" s="244" customFormat="1" ht="36" customHeight="1" x14ac:dyDescent="0.2">
      <c r="A444" s="189" t="s">
        <v>73</v>
      </c>
      <c r="B444" s="200" t="s">
        <v>354</v>
      </c>
      <c r="C444" s="214" t="s">
        <v>1219</v>
      </c>
      <c r="D444" s="192"/>
      <c r="E444" s="193" t="s">
        <v>182</v>
      </c>
      <c r="F444" s="208">
        <v>12</v>
      </c>
      <c r="G444" s="360">
        <v>1</v>
      </c>
      <c r="H444" s="195">
        <f t="shared" si="42"/>
        <v>12</v>
      </c>
      <c r="I444" s="26" t="str">
        <f t="shared" ca="1" si="43"/>
        <v/>
      </c>
      <c r="J444" s="16" t="str">
        <f t="shared" si="47"/>
        <v>E029AP-012 - Barrier Curb and Gutter Covereach</v>
      </c>
      <c r="K444" s="17">
        <f>MATCH(J444,'Pay Items'!$K$1:$K$646,0)</f>
        <v>517</v>
      </c>
      <c r="L444" s="19" t="str">
        <f t="shared" ca="1" si="44"/>
        <v>F0</v>
      </c>
      <c r="M444" s="19" t="str">
        <f t="shared" ca="1" si="45"/>
        <v>C2</v>
      </c>
      <c r="N444" s="19" t="str">
        <f t="shared" ca="1" si="46"/>
        <v>C2</v>
      </c>
    </row>
    <row r="445" spans="1:14" s="244" customFormat="1" ht="36" customHeight="1" x14ac:dyDescent="0.2">
      <c r="A445" s="215" t="s">
        <v>79</v>
      </c>
      <c r="B445" s="190" t="s">
        <v>1666</v>
      </c>
      <c r="C445" s="216" t="s">
        <v>425</v>
      </c>
      <c r="D445" s="192" t="s">
        <v>11</v>
      </c>
      <c r="E445" s="193"/>
      <c r="F445" s="198"/>
      <c r="G445" s="199"/>
      <c r="H445" s="195">
        <f t="shared" si="42"/>
        <v>0</v>
      </c>
      <c r="I445" s="26" t="str">
        <f t="shared" ca="1" si="43"/>
        <v>LOCKED</v>
      </c>
      <c r="J445" s="16" t="str">
        <f t="shared" si="47"/>
        <v>E036Connecting to Existing SewerCW 2130-R12</v>
      </c>
      <c r="K445" s="17">
        <f>MATCH(J445,'Pay Items'!$K$1:$K$646,0)</f>
        <v>540</v>
      </c>
      <c r="L445" s="19" t="str">
        <f t="shared" ca="1" si="44"/>
        <v>F0</v>
      </c>
      <c r="M445" s="19" t="str">
        <f t="shared" ca="1" si="45"/>
        <v>C2</v>
      </c>
      <c r="N445" s="19" t="str">
        <f t="shared" ca="1" si="46"/>
        <v>C2</v>
      </c>
    </row>
    <row r="446" spans="1:14" s="244" customFormat="1" ht="48" customHeight="1" x14ac:dyDescent="0.2">
      <c r="A446" s="215" t="s">
        <v>81</v>
      </c>
      <c r="B446" s="207" t="s">
        <v>701</v>
      </c>
      <c r="C446" s="191" t="s">
        <v>1667</v>
      </c>
      <c r="D446" s="192"/>
      <c r="E446" s="193" t="s">
        <v>182</v>
      </c>
      <c r="F446" s="208">
        <v>2</v>
      </c>
      <c r="G446" s="360">
        <v>1</v>
      </c>
      <c r="H446" s="195">
        <f t="shared" si="42"/>
        <v>2</v>
      </c>
      <c r="I446" s="26" t="str">
        <f t="shared" ca="1" si="43"/>
        <v/>
      </c>
      <c r="J446" s="16" t="str">
        <f t="shared" si="47"/>
        <v>E038Connecting to 300 mm Concrete Combined Sewereach</v>
      </c>
      <c r="K446" s="17" t="e">
        <f>MATCH(J446,'Pay Items'!$K$1:$K$646,0)</f>
        <v>#N/A</v>
      </c>
      <c r="L446" s="19" t="str">
        <f t="shared" ca="1" si="44"/>
        <v>F0</v>
      </c>
      <c r="M446" s="19" t="str">
        <f t="shared" ca="1" si="45"/>
        <v>C2</v>
      </c>
      <c r="N446" s="19" t="str">
        <f t="shared" ca="1" si="46"/>
        <v>C2</v>
      </c>
    </row>
    <row r="447" spans="1:14" s="244" customFormat="1" ht="36" customHeight="1" x14ac:dyDescent="0.2">
      <c r="A447" s="215" t="s">
        <v>431</v>
      </c>
      <c r="B447" s="190" t="s">
        <v>1668</v>
      </c>
      <c r="C447" s="191" t="s">
        <v>694</v>
      </c>
      <c r="D447" s="192" t="s">
        <v>11</v>
      </c>
      <c r="E447" s="193" t="s">
        <v>182</v>
      </c>
      <c r="F447" s="208">
        <v>2</v>
      </c>
      <c r="G447" s="360">
        <v>1</v>
      </c>
      <c r="H447" s="195">
        <f t="shared" si="42"/>
        <v>2</v>
      </c>
      <c r="I447" s="26" t="str">
        <f t="shared" ca="1" si="43"/>
        <v/>
      </c>
      <c r="J447" s="16" t="str">
        <f t="shared" si="47"/>
        <v>E046Removal of Existing Catch BasinsCW 2130-R12each</v>
      </c>
      <c r="K447" s="17">
        <f>MATCH(J447,'Pay Items'!$K$1:$K$646,0)</f>
        <v>552</v>
      </c>
      <c r="L447" s="19" t="str">
        <f t="shared" ca="1" si="44"/>
        <v>F0</v>
      </c>
      <c r="M447" s="19" t="str">
        <f t="shared" ca="1" si="45"/>
        <v>C2</v>
      </c>
      <c r="N447" s="19" t="str">
        <f t="shared" ca="1" si="46"/>
        <v>C2</v>
      </c>
    </row>
    <row r="448" spans="1:14" s="244" customFormat="1" ht="36" customHeight="1" x14ac:dyDescent="0.2">
      <c r="A448" s="189" t="s">
        <v>0</v>
      </c>
      <c r="B448" s="190" t="s">
        <v>1669</v>
      </c>
      <c r="C448" s="191" t="s">
        <v>1</v>
      </c>
      <c r="D448" s="192" t="s">
        <v>1075</v>
      </c>
      <c r="E448" s="193" t="s">
        <v>182</v>
      </c>
      <c r="F448" s="208">
        <v>6</v>
      </c>
      <c r="G448" s="360">
        <v>1</v>
      </c>
      <c r="H448" s="195">
        <f t="shared" si="42"/>
        <v>6</v>
      </c>
      <c r="I448" s="26" t="str">
        <f t="shared" ca="1" si="43"/>
        <v/>
      </c>
      <c r="J448" s="16" t="str">
        <f t="shared" si="47"/>
        <v>E050ACatch Basin CleaningCW 2140-R4each</v>
      </c>
      <c r="K448" s="17">
        <f>MATCH(J448,'Pay Items'!$K$1:$K$646,0)</f>
        <v>557</v>
      </c>
      <c r="L448" s="19" t="str">
        <f t="shared" ca="1" si="44"/>
        <v>F0</v>
      </c>
      <c r="M448" s="19" t="str">
        <f t="shared" ca="1" si="45"/>
        <v>C2</v>
      </c>
      <c r="N448" s="19" t="str">
        <f t="shared" ca="1" si="46"/>
        <v>C2</v>
      </c>
    </row>
    <row r="449" spans="1:14" s="244" customFormat="1" ht="36" customHeight="1" x14ac:dyDescent="0.2">
      <c r="A449" s="245"/>
      <c r="B449" s="219"/>
      <c r="C449" s="203" t="s">
        <v>202</v>
      </c>
      <c r="D449" s="198"/>
      <c r="E449" s="211"/>
      <c r="F449" s="198"/>
      <c r="G449" s="199"/>
      <c r="H449" s="195">
        <f t="shared" si="42"/>
        <v>0</v>
      </c>
      <c r="I449" s="26" t="str">
        <f t="shared" ca="1" si="43"/>
        <v>LOCKED</v>
      </c>
      <c r="J449" s="16" t="str">
        <f t="shared" si="47"/>
        <v>ADJUSTMENTS</v>
      </c>
      <c r="K449" s="17">
        <f>MATCH(J449,'Pay Items'!$K$1:$K$646,0)</f>
        <v>589</v>
      </c>
      <c r="L449" s="19" t="str">
        <f t="shared" ca="1" si="44"/>
        <v>F0</v>
      </c>
      <c r="M449" s="19" t="str">
        <f t="shared" ca="1" si="45"/>
        <v>C2</v>
      </c>
      <c r="N449" s="19" t="str">
        <f t="shared" ca="1" si="46"/>
        <v>C2</v>
      </c>
    </row>
    <row r="450" spans="1:14" s="244" customFormat="1" ht="36" customHeight="1" x14ac:dyDescent="0.2">
      <c r="A450" s="189" t="s">
        <v>231</v>
      </c>
      <c r="B450" s="190" t="s">
        <v>1670</v>
      </c>
      <c r="C450" s="214" t="s">
        <v>1063</v>
      </c>
      <c r="D450" s="213" t="s">
        <v>1062</v>
      </c>
      <c r="E450" s="193" t="s">
        <v>182</v>
      </c>
      <c r="F450" s="208">
        <v>10</v>
      </c>
      <c r="G450" s="360">
        <v>1</v>
      </c>
      <c r="H450" s="195">
        <f t="shared" si="42"/>
        <v>10</v>
      </c>
      <c r="I450" s="26" t="str">
        <f t="shared" ca="1" si="43"/>
        <v/>
      </c>
      <c r="J450" s="16" t="str">
        <f t="shared" si="47"/>
        <v>F001Adjustment of Manholes/Catch Basins FramesCW 3210-R8each</v>
      </c>
      <c r="K450" s="17">
        <f>MATCH(J450,'Pay Items'!$K$1:$K$646,0)</f>
        <v>590</v>
      </c>
      <c r="L450" s="19" t="str">
        <f t="shared" ca="1" si="44"/>
        <v>F0</v>
      </c>
      <c r="M450" s="19" t="str">
        <f t="shared" ca="1" si="45"/>
        <v>C2</v>
      </c>
      <c r="N450" s="19" t="str">
        <f t="shared" ca="1" si="46"/>
        <v>C2</v>
      </c>
    </row>
    <row r="451" spans="1:14" s="244" customFormat="1" ht="36" customHeight="1" x14ac:dyDescent="0.2">
      <c r="A451" s="189" t="s">
        <v>232</v>
      </c>
      <c r="B451" s="190" t="s">
        <v>1671</v>
      </c>
      <c r="C451" s="191" t="s">
        <v>685</v>
      </c>
      <c r="D451" s="192" t="s">
        <v>11</v>
      </c>
      <c r="E451" s="193"/>
      <c r="F451" s="198"/>
      <c r="G451" s="199"/>
      <c r="H451" s="195">
        <f t="shared" si="42"/>
        <v>0</v>
      </c>
      <c r="I451" s="26" t="str">
        <f t="shared" ca="1" si="43"/>
        <v>LOCKED</v>
      </c>
      <c r="J451" s="16" t="str">
        <f t="shared" si="47"/>
        <v>F002Replacing Existing RisersCW 2130-R12</v>
      </c>
      <c r="K451" s="17">
        <f>MATCH(J451,'Pay Items'!$K$1:$K$646,0)</f>
        <v>591</v>
      </c>
      <c r="L451" s="19" t="str">
        <f t="shared" ca="1" si="44"/>
        <v>F0</v>
      </c>
      <c r="M451" s="19" t="str">
        <f t="shared" ca="1" si="45"/>
        <v>C2</v>
      </c>
      <c r="N451" s="19" t="str">
        <f t="shared" ca="1" si="46"/>
        <v>C2</v>
      </c>
    </row>
    <row r="452" spans="1:14" s="244" customFormat="1" ht="36" customHeight="1" x14ac:dyDescent="0.2">
      <c r="A452" s="189" t="s">
        <v>686</v>
      </c>
      <c r="B452" s="200" t="s">
        <v>351</v>
      </c>
      <c r="C452" s="191" t="s">
        <v>696</v>
      </c>
      <c r="D452" s="192"/>
      <c r="E452" s="193" t="s">
        <v>184</v>
      </c>
      <c r="F452" s="241">
        <v>1.8</v>
      </c>
      <c r="G452" s="360">
        <v>1</v>
      </c>
      <c r="H452" s="195">
        <f t="shared" si="42"/>
        <v>1.8</v>
      </c>
      <c r="I452" s="26" t="str">
        <f t="shared" ca="1" si="43"/>
        <v/>
      </c>
      <c r="J452" s="16" t="str">
        <f t="shared" si="47"/>
        <v>F002APre-cast Concrete Risersvert. m</v>
      </c>
      <c r="K452" s="17">
        <f>MATCH(J452,'Pay Items'!$K$1:$K$646,0)</f>
        <v>592</v>
      </c>
      <c r="L452" s="19" t="str">
        <f t="shared" ca="1" si="44"/>
        <v>F1</v>
      </c>
      <c r="M452" s="19" t="str">
        <f t="shared" ca="1" si="45"/>
        <v>C2</v>
      </c>
      <c r="N452" s="19" t="str">
        <f t="shared" ca="1" si="46"/>
        <v>C2</v>
      </c>
    </row>
    <row r="453" spans="1:14" s="244" customFormat="1" ht="36" customHeight="1" x14ac:dyDescent="0.2">
      <c r="A453" s="189" t="s">
        <v>233</v>
      </c>
      <c r="B453" s="190" t="s">
        <v>1672</v>
      </c>
      <c r="C453" s="214" t="s">
        <v>1222</v>
      </c>
      <c r="D453" s="213" t="s">
        <v>1062</v>
      </c>
      <c r="E453" s="193"/>
      <c r="F453" s="198"/>
      <c r="G453" s="199"/>
      <c r="H453" s="195">
        <f t="shared" ref="H453:H463" si="48">ROUND(G453*F453,2)</f>
        <v>0</v>
      </c>
      <c r="I453" s="26" t="str">
        <f t="shared" ca="1" si="43"/>
        <v>LOCKED</v>
      </c>
      <c r="J453" s="16" t="str">
        <f t="shared" si="47"/>
        <v>F003Lifter Rings (AP-010)CW 3210-R8</v>
      </c>
      <c r="K453" s="17">
        <f>MATCH(J453,'Pay Items'!$K$1:$K$646,0)</f>
        <v>595</v>
      </c>
      <c r="L453" s="19" t="str">
        <f t="shared" ca="1" si="44"/>
        <v>F0</v>
      </c>
      <c r="M453" s="19" t="str">
        <f t="shared" ca="1" si="45"/>
        <v>C2</v>
      </c>
      <c r="N453" s="19" t="str">
        <f t="shared" ca="1" si="46"/>
        <v>C2</v>
      </c>
    </row>
    <row r="454" spans="1:14" s="244" customFormat="1" ht="36" customHeight="1" x14ac:dyDescent="0.2">
      <c r="A454" s="189" t="s">
        <v>235</v>
      </c>
      <c r="B454" s="200" t="s">
        <v>351</v>
      </c>
      <c r="C454" s="191" t="s">
        <v>883</v>
      </c>
      <c r="D454" s="192"/>
      <c r="E454" s="193" t="s">
        <v>182</v>
      </c>
      <c r="F454" s="208">
        <v>6</v>
      </c>
      <c r="G454" s="360">
        <v>1</v>
      </c>
      <c r="H454" s="195">
        <f t="shared" si="48"/>
        <v>6</v>
      </c>
      <c r="I454" s="26" t="str">
        <f t="shared" ref="I454:I517" ca="1" si="49">IF(CELL("protect",$G454)=1, "LOCKED", "")</f>
        <v/>
      </c>
      <c r="J454" s="16" t="str">
        <f t="shared" si="47"/>
        <v>F00551 mmeach</v>
      </c>
      <c r="K454" s="17">
        <f>MATCH(J454,'Pay Items'!$K$1:$K$646,0)</f>
        <v>597</v>
      </c>
      <c r="L454" s="19" t="str">
        <f t="shared" ref="L454:L517" ca="1" si="50">CELL("format",$F454)</f>
        <v>F0</v>
      </c>
      <c r="M454" s="19" t="str">
        <f t="shared" ref="M454:M517" ca="1" si="51">CELL("format",$G454)</f>
        <v>C2</v>
      </c>
      <c r="N454" s="19" t="str">
        <f t="shared" ref="N454:N517" ca="1" si="52">CELL("format",$H454)</f>
        <v>C2</v>
      </c>
    </row>
    <row r="455" spans="1:14" s="244" customFormat="1" ht="36" customHeight="1" x14ac:dyDescent="0.2">
      <c r="A455" s="189" t="s">
        <v>238</v>
      </c>
      <c r="B455" s="190" t="s">
        <v>1673</v>
      </c>
      <c r="C455" s="191" t="s">
        <v>600</v>
      </c>
      <c r="D455" s="213" t="s">
        <v>1062</v>
      </c>
      <c r="E455" s="193" t="s">
        <v>182</v>
      </c>
      <c r="F455" s="208">
        <v>3</v>
      </c>
      <c r="G455" s="360">
        <v>1</v>
      </c>
      <c r="H455" s="195">
        <f t="shared" si="48"/>
        <v>3</v>
      </c>
      <c r="I455" s="26" t="str">
        <f t="shared" ca="1" si="49"/>
        <v/>
      </c>
      <c r="J455" s="16" t="str">
        <f t="shared" ref="J455:J518" si="53">CLEAN(CONCATENATE(TRIM($A455),TRIM($C455),IF(LEFT($D455)&lt;&gt;"E",TRIM($D455),),TRIM($E455)))</f>
        <v>F009Adjustment of Valve BoxesCW 3210-R8each</v>
      </c>
      <c r="K455" s="17">
        <f>MATCH(J455,'Pay Items'!$K$1:$K$646,0)</f>
        <v>600</v>
      </c>
      <c r="L455" s="19" t="str">
        <f t="shared" ca="1" si="50"/>
        <v>F0</v>
      </c>
      <c r="M455" s="19" t="str">
        <f t="shared" ca="1" si="51"/>
        <v>C2</v>
      </c>
      <c r="N455" s="19" t="str">
        <f t="shared" ca="1" si="52"/>
        <v>C2</v>
      </c>
    </row>
    <row r="456" spans="1:14" s="244" customFormat="1" ht="36" customHeight="1" x14ac:dyDescent="0.2">
      <c r="A456" s="189" t="s">
        <v>460</v>
      </c>
      <c r="B456" s="190" t="s">
        <v>1674</v>
      </c>
      <c r="C456" s="191" t="s">
        <v>602</v>
      </c>
      <c r="D456" s="213" t="s">
        <v>1062</v>
      </c>
      <c r="E456" s="193" t="s">
        <v>182</v>
      </c>
      <c r="F456" s="208">
        <v>3</v>
      </c>
      <c r="G456" s="360">
        <v>1</v>
      </c>
      <c r="H456" s="195">
        <f t="shared" si="48"/>
        <v>3</v>
      </c>
      <c r="I456" s="26" t="str">
        <f t="shared" ca="1" si="49"/>
        <v/>
      </c>
      <c r="J456" s="16" t="str">
        <f t="shared" si="53"/>
        <v>F010Valve Box ExtensionsCW 3210-R8each</v>
      </c>
      <c r="K456" s="17">
        <f>MATCH(J456,'Pay Items'!$K$1:$K$646,0)</f>
        <v>601</v>
      </c>
      <c r="L456" s="19" t="str">
        <f t="shared" ca="1" si="50"/>
        <v>F0</v>
      </c>
      <c r="M456" s="19" t="str">
        <f t="shared" ca="1" si="51"/>
        <v>C2</v>
      </c>
      <c r="N456" s="19" t="str">
        <f t="shared" ca="1" si="52"/>
        <v>C2</v>
      </c>
    </row>
    <row r="457" spans="1:14" s="244" customFormat="1" ht="36" customHeight="1" x14ac:dyDescent="0.2">
      <c r="A457" s="189" t="s">
        <v>239</v>
      </c>
      <c r="B457" s="190" t="s">
        <v>1675</v>
      </c>
      <c r="C457" s="191" t="s">
        <v>601</v>
      </c>
      <c r="D457" s="213" t="s">
        <v>1062</v>
      </c>
      <c r="E457" s="193" t="s">
        <v>182</v>
      </c>
      <c r="F457" s="208">
        <v>7</v>
      </c>
      <c r="G457" s="360">
        <v>1</v>
      </c>
      <c r="H457" s="195">
        <f t="shared" si="48"/>
        <v>7</v>
      </c>
      <c r="I457" s="26" t="str">
        <f t="shared" ca="1" si="49"/>
        <v/>
      </c>
      <c r="J457" s="16" t="str">
        <f t="shared" si="53"/>
        <v>F011Adjustment of Curb Stop BoxesCW 3210-R8each</v>
      </c>
      <c r="K457" s="17">
        <f>MATCH(J457,'Pay Items'!$K$1:$K$646,0)</f>
        <v>602</v>
      </c>
      <c r="L457" s="19" t="str">
        <f t="shared" ca="1" si="50"/>
        <v>F0</v>
      </c>
      <c r="M457" s="19" t="str">
        <f t="shared" ca="1" si="51"/>
        <v>C2</v>
      </c>
      <c r="N457" s="19" t="str">
        <f t="shared" ca="1" si="52"/>
        <v>C2</v>
      </c>
    </row>
    <row r="458" spans="1:14" s="244" customFormat="1" ht="36" customHeight="1" x14ac:dyDescent="0.2">
      <c r="A458" s="220" t="s">
        <v>242</v>
      </c>
      <c r="B458" s="221" t="s">
        <v>1676</v>
      </c>
      <c r="C458" s="214" t="s">
        <v>603</v>
      </c>
      <c r="D458" s="213" t="s">
        <v>1062</v>
      </c>
      <c r="E458" s="222" t="s">
        <v>182</v>
      </c>
      <c r="F458" s="223">
        <v>7</v>
      </c>
      <c r="G458" s="362">
        <v>1</v>
      </c>
      <c r="H458" s="195">
        <f t="shared" si="48"/>
        <v>7</v>
      </c>
      <c r="I458" s="26" t="str">
        <f t="shared" ca="1" si="49"/>
        <v/>
      </c>
      <c r="J458" s="16" t="str">
        <f t="shared" si="53"/>
        <v>F018Curb Stop ExtensionsCW 3210-R8each</v>
      </c>
      <c r="K458" s="17">
        <f>MATCH(J458,'Pay Items'!$K$1:$K$646,0)</f>
        <v>603</v>
      </c>
      <c r="L458" s="19" t="str">
        <f t="shared" ca="1" si="50"/>
        <v>F0</v>
      </c>
      <c r="M458" s="19" t="str">
        <f t="shared" ca="1" si="51"/>
        <v>C2</v>
      </c>
      <c r="N458" s="19" t="str">
        <f t="shared" ca="1" si="52"/>
        <v>C2</v>
      </c>
    </row>
    <row r="459" spans="1:14" s="244" customFormat="1" ht="36" customHeight="1" x14ac:dyDescent="0.2">
      <c r="A459" s="189" t="s">
        <v>89</v>
      </c>
      <c r="B459" s="190" t="s">
        <v>1677</v>
      </c>
      <c r="C459" s="214" t="s">
        <v>1071</v>
      </c>
      <c r="D459" s="213" t="s">
        <v>1062</v>
      </c>
      <c r="E459" s="193" t="s">
        <v>182</v>
      </c>
      <c r="F459" s="208">
        <v>12</v>
      </c>
      <c r="G459" s="360">
        <v>1</v>
      </c>
      <c r="H459" s="195">
        <f t="shared" si="48"/>
        <v>12</v>
      </c>
      <c r="I459" s="26" t="str">
        <f t="shared" ca="1" si="49"/>
        <v/>
      </c>
      <c r="J459" s="16" t="str">
        <f t="shared" si="53"/>
        <v>F015Adjustment of Curb and Gutter FramesCW 3210-R8each</v>
      </c>
      <c r="K459" s="17">
        <f>MATCH(J459,'Pay Items'!$K$1:$K$646,0)</f>
        <v>607</v>
      </c>
      <c r="L459" s="19" t="str">
        <f t="shared" ca="1" si="50"/>
        <v>F0</v>
      </c>
      <c r="M459" s="19" t="str">
        <f t="shared" ca="1" si="51"/>
        <v>C2</v>
      </c>
      <c r="N459" s="19" t="str">
        <f t="shared" ca="1" si="52"/>
        <v>C2</v>
      </c>
    </row>
    <row r="460" spans="1:14" s="244" customFormat="1" ht="36" customHeight="1" x14ac:dyDescent="0.2">
      <c r="A460" s="245"/>
      <c r="B460" s="202"/>
      <c r="C460" s="203" t="s">
        <v>203</v>
      </c>
      <c r="D460" s="198"/>
      <c r="E460" s="204"/>
      <c r="F460" s="198"/>
      <c r="G460" s="199"/>
      <c r="H460" s="195">
        <f t="shared" si="48"/>
        <v>0</v>
      </c>
      <c r="I460" s="26" t="str">
        <f t="shared" ca="1" si="49"/>
        <v>LOCKED</v>
      </c>
      <c r="J460" s="16" t="str">
        <f t="shared" si="53"/>
        <v>LANDSCAPING</v>
      </c>
      <c r="K460" s="17">
        <f>MATCH(J460,'Pay Items'!$K$1:$K$646,0)</f>
        <v>618</v>
      </c>
      <c r="L460" s="19" t="str">
        <f t="shared" ca="1" si="50"/>
        <v>F0</v>
      </c>
      <c r="M460" s="19" t="str">
        <f t="shared" ca="1" si="51"/>
        <v>C2</v>
      </c>
      <c r="N460" s="19" t="str">
        <f t="shared" ca="1" si="52"/>
        <v>C2</v>
      </c>
    </row>
    <row r="461" spans="1:14" s="244" customFormat="1" ht="36" customHeight="1" x14ac:dyDescent="0.2">
      <c r="A461" s="205" t="s">
        <v>243</v>
      </c>
      <c r="B461" s="190" t="s">
        <v>1678</v>
      </c>
      <c r="C461" s="191" t="s">
        <v>148</v>
      </c>
      <c r="D461" s="192" t="s">
        <v>1571</v>
      </c>
      <c r="E461" s="193"/>
      <c r="F461" s="198"/>
      <c r="G461" s="199"/>
      <c r="H461" s="195">
        <f t="shared" si="48"/>
        <v>0</v>
      </c>
      <c r="I461" s="26" t="str">
        <f t="shared" ca="1" si="49"/>
        <v>LOCKED</v>
      </c>
      <c r="J461" s="16" t="str">
        <f t="shared" si="53"/>
        <v>G001SoddingCW 3510-R9</v>
      </c>
      <c r="K461" s="17" t="e">
        <f>MATCH(J461,'Pay Items'!$K$1:$K$646,0)</f>
        <v>#N/A</v>
      </c>
      <c r="L461" s="19" t="str">
        <f t="shared" ca="1" si="50"/>
        <v>F0</v>
      </c>
      <c r="M461" s="19" t="str">
        <f t="shared" ca="1" si="51"/>
        <v>C2</v>
      </c>
      <c r="N461" s="19" t="str">
        <f t="shared" ca="1" si="52"/>
        <v>C2</v>
      </c>
    </row>
    <row r="462" spans="1:14" s="244" customFormat="1" ht="36" customHeight="1" x14ac:dyDescent="0.2">
      <c r="A462" s="205" t="s">
        <v>244</v>
      </c>
      <c r="B462" s="200" t="s">
        <v>351</v>
      </c>
      <c r="C462" s="191" t="s">
        <v>886</v>
      </c>
      <c r="D462" s="192"/>
      <c r="E462" s="193" t="s">
        <v>179</v>
      </c>
      <c r="F462" s="194">
        <v>150</v>
      </c>
      <c r="G462" s="360">
        <v>1</v>
      </c>
      <c r="H462" s="195">
        <f t="shared" si="48"/>
        <v>150</v>
      </c>
      <c r="I462" s="26" t="str">
        <f t="shared" ca="1" si="49"/>
        <v/>
      </c>
      <c r="J462" s="16" t="str">
        <f t="shared" si="53"/>
        <v>G002width &lt; 600 mmm²</v>
      </c>
      <c r="K462" s="17">
        <f>MATCH(J462,'Pay Items'!$K$1:$K$646,0)</f>
        <v>620</v>
      </c>
      <c r="L462" s="19" t="str">
        <f t="shared" ca="1" si="50"/>
        <v>F0</v>
      </c>
      <c r="M462" s="19" t="str">
        <f t="shared" ca="1" si="51"/>
        <v>C2</v>
      </c>
      <c r="N462" s="19" t="str">
        <f t="shared" ca="1" si="52"/>
        <v>C2</v>
      </c>
    </row>
    <row r="463" spans="1:14" s="244" customFormat="1" ht="36" customHeight="1" x14ac:dyDescent="0.2">
      <c r="A463" s="205" t="s">
        <v>245</v>
      </c>
      <c r="B463" s="200" t="s">
        <v>352</v>
      </c>
      <c r="C463" s="191" t="s">
        <v>887</v>
      </c>
      <c r="D463" s="192"/>
      <c r="E463" s="193" t="s">
        <v>179</v>
      </c>
      <c r="F463" s="194">
        <v>400</v>
      </c>
      <c r="G463" s="360">
        <v>1</v>
      </c>
      <c r="H463" s="195">
        <f t="shared" si="48"/>
        <v>400</v>
      </c>
      <c r="I463" s="26" t="str">
        <f t="shared" ca="1" si="49"/>
        <v/>
      </c>
      <c r="J463" s="16" t="str">
        <f t="shared" si="53"/>
        <v>G003width &gt; or = 600 mmm²</v>
      </c>
      <c r="K463" s="17">
        <f>MATCH(J463,'Pay Items'!$K$1:$K$646,0)</f>
        <v>621</v>
      </c>
      <c r="L463" s="19" t="str">
        <f t="shared" ca="1" si="50"/>
        <v>F0</v>
      </c>
      <c r="M463" s="19" t="str">
        <f t="shared" ca="1" si="51"/>
        <v>C2</v>
      </c>
      <c r="N463" s="19" t="str">
        <f t="shared" ca="1" si="52"/>
        <v>C2</v>
      </c>
    </row>
    <row r="464" spans="1:14" s="183" customFormat="1" ht="15" customHeight="1" x14ac:dyDescent="0.2">
      <c r="A464" s="180"/>
      <c r="B464" s="224"/>
      <c r="C464" s="225"/>
      <c r="D464" s="186"/>
      <c r="E464" s="173"/>
      <c r="F464" s="187"/>
      <c r="G464" s="172"/>
      <c r="H464" s="188"/>
      <c r="I464" s="26" t="str">
        <f t="shared" ca="1" si="49"/>
        <v>LOCKED</v>
      </c>
      <c r="J464" s="16" t="str">
        <f t="shared" si="53"/>
        <v/>
      </c>
      <c r="K464" s="17" t="e">
        <f>MATCH(J464,'Pay Items'!$K$1:$K$646,0)</f>
        <v>#N/A</v>
      </c>
      <c r="L464" s="19" t="str">
        <f t="shared" ca="1" si="50"/>
        <v>G</v>
      </c>
      <c r="M464" s="19" t="str">
        <f t="shared" ca="1" si="51"/>
        <v>C2</v>
      </c>
      <c r="N464" s="19" t="str">
        <f t="shared" ca="1" si="52"/>
        <v>C2</v>
      </c>
    </row>
    <row r="465" spans="1:14" s="183" customFormat="1" ht="48" customHeight="1" thickBot="1" x14ac:dyDescent="0.25">
      <c r="A465" s="180"/>
      <c r="B465" s="227" t="s">
        <v>612</v>
      </c>
      <c r="C465" s="422" t="str">
        <f>C388</f>
        <v>ASPHALT REHABILITATION:  WARSAW AVENUE FROM LILAC STREET TO HUGO STREET NORTH</v>
      </c>
      <c r="D465" s="423"/>
      <c r="E465" s="423"/>
      <c r="F465" s="424"/>
      <c r="G465" s="242" t="s">
        <v>1572</v>
      </c>
      <c r="H465" s="242">
        <f>SUM(H388:H464)</f>
        <v>7517.8</v>
      </c>
      <c r="I465" s="26" t="str">
        <f t="shared" ca="1" si="49"/>
        <v>LOCKED</v>
      </c>
      <c r="J465" s="16" t="str">
        <f t="shared" si="53"/>
        <v>ASPHALT REHABILITATION: WARSAW AVENUE FROM LILAC STREET TO HUGO STREET NORTH</v>
      </c>
      <c r="K465" s="17" t="e">
        <f>MATCH(J465,'Pay Items'!$K$1:$K$646,0)</f>
        <v>#N/A</v>
      </c>
      <c r="L465" s="19" t="str">
        <f t="shared" ca="1" si="50"/>
        <v>G</v>
      </c>
      <c r="M465" s="19" t="str">
        <f t="shared" ca="1" si="51"/>
        <v>C2</v>
      </c>
      <c r="N465" s="19" t="str">
        <f t="shared" ca="1" si="52"/>
        <v>C2</v>
      </c>
    </row>
    <row r="466" spans="1:14" s="183" customFormat="1" ht="60" customHeight="1" thickTop="1" x14ac:dyDescent="0.2">
      <c r="A466" s="180"/>
      <c r="B466" s="181" t="s">
        <v>613</v>
      </c>
      <c r="C466" s="437" t="s">
        <v>1679</v>
      </c>
      <c r="D466" s="438"/>
      <c r="E466" s="438"/>
      <c r="F466" s="439"/>
      <c r="G466" s="180"/>
      <c r="H466" s="182"/>
      <c r="I466" s="26" t="str">
        <f t="shared" ca="1" si="49"/>
        <v>LOCKED</v>
      </c>
      <c r="J466" s="16" t="str">
        <f t="shared" si="53"/>
        <v>ASPHALT REHABILITATION: WILDWOOD PARK G FROM SOUTH DRIVE TO WILDWOOD STREET, AND WILDWOOD PARK H FROM SOUTH DRIVE TO SOUTH DRIVE</v>
      </c>
      <c r="K466" s="17" t="e">
        <f>MATCH(J466,'Pay Items'!$K$1:$K$646,0)</f>
        <v>#N/A</v>
      </c>
      <c r="L466" s="19" t="str">
        <f t="shared" ca="1" si="50"/>
        <v>G</v>
      </c>
      <c r="M466" s="19" t="str">
        <f t="shared" ca="1" si="51"/>
        <v>C2</v>
      </c>
      <c r="N466" s="19" t="str">
        <f t="shared" ca="1" si="52"/>
        <v>C2</v>
      </c>
    </row>
    <row r="467" spans="1:14" s="183" customFormat="1" ht="36" customHeight="1" x14ac:dyDescent="0.2">
      <c r="A467" s="180"/>
      <c r="B467" s="184"/>
      <c r="C467" s="185" t="s">
        <v>197</v>
      </c>
      <c r="D467" s="186"/>
      <c r="E467" s="187" t="s">
        <v>174</v>
      </c>
      <c r="F467" s="198"/>
      <c r="G467" s="199"/>
      <c r="H467" s="195">
        <f t="shared" ref="H467:H530" si="54">ROUND(G467*F467,2)</f>
        <v>0</v>
      </c>
      <c r="I467" s="26" t="str">
        <f t="shared" ca="1" si="49"/>
        <v>LOCKED</v>
      </c>
      <c r="J467" s="16" t="str">
        <f t="shared" si="53"/>
        <v>EARTH AND BASE WORKS</v>
      </c>
      <c r="K467" s="17">
        <f>MATCH(J467,'Pay Items'!$K$1:$K$646,0)</f>
        <v>3</v>
      </c>
      <c r="L467" s="19" t="str">
        <f t="shared" ca="1" si="50"/>
        <v>F0</v>
      </c>
      <c r="M467" s="19" t="str">
        <f t="shared" ca="1" si="51"/>
        <v>C2</v>
      </c>
      <c r="N467" s="19" t="str">
        <f t="shared" ca="1" si="52"/>
        <v>C2</v>
      </c>
    </row>
    <row r="468" spans="1:14" s="244" customFormat="1" ht="36" customHeight="1" x14ac:dyDescent="0.2">
      <c r="A468" s="189" t="s">
        <v>440</v>
      </c>
      <c r="B468" s="190" t="s">
        <v>146</v>
      </c>
      <c r="C468" s="191" t="s">
        <v>105</v>
      </c>
      <c r="D468" s="192" t="s">
        <v>1298</v>
      </c>
      <c r="E468" s="193" t="s">
        <v>180</v>
      </c>
      <c r="F468" s="194">
        <v>25</v>
      </c>
      <c r="G468" s="360">
        <v>1</v>
      </c>
      <c r="H468" s="195">
        <f t="shared" si="54"/>
        <v>25</v>
      </c>
      <c r="I468" s="26" t="str">
        <f t="shared" ca="1" si="49"/>
        <v/>
      </c>
      <c r="J468" s="16" t="str">
        <f t="shared" si="53"/>
        <v>A003ExcavationCW 3110-R22m³</v>
      </c>
      <c r="K468" s="17">
        <f>MATCH(J468,'Pay Items'!$K$1:$K$646,0)</f>
        <v>6</v>
      </c>
      <c r="L468" s="19" t="str">
        <f t="shared" ca="1" si="50"/>
        <v>F0</v>
      </c>
      <c r="M468" s="19" t="str">
        <f t="shared" ca="1" si="51"/>
        <v>C2</v>
      </c>
      <c r="N468" s="19" t="str">
        <f t="shared" ca="1" si="52"/>
        <v>C2</v>
      </c>
    </row>
    <row r="469" spans="1:14" s="244" customFormat="1" ht="36" customHeight="1" x14ac:dyDescent="0.2">
      <c r="A469" s="197" t="s">
        <v>251</v>
      </c>
      <c r="B469" s="190" t="s">
        <v>147</v>
      </c>
      <c r="C469" s="191" t="s">
        <v>320</v>
      </c>
      <c r="D469" s="192" t="s">
        <v>1298</v>
      </c>
      <c r="E469" s="193"/>
      <c r="F469" s="198"/>
      <c r="G469" s="199"/>
      <c r="H469" s="195">
        <f t="shared" si="54"/>
        <v>0</v>
      </c>
      <c r="I469" s="26" t="str">
        <f t="shared" ca="1" si="49"/>
        <v>LOCKED</v>
      </c>
      <c r="J469" s="16" t="str">
        <f t="shared" si="53"/>
        <v>A010Supplying and Placing Base Course MaterialCW 3110-R22</v>
      </c>
      <c r="K469" s="17">
        <f>MATCH(J469,'Pay Items'!$K$1:$K$646,0)</f>
        <v>27</v>
      </c>
      <c r="L469" s="19" t="str">
        <f t="shared" ca="1" si="50"/>
        <v>F0</v>
      </c>
      <c r="M469" s="19" t="str">
        <f t="shared" ca="1" si="51"/>
        <v>C2</v>
      </c>
      <c r="N469" s="19" t="str">
        <f t="shared" ca="1" si="52"/>
        <v>C2</v>
      </c>
    </row>
    <row r="470" spans="1:14" s="244" customFormat="1" ht="36" customHeight="1" x14ac:dyDescent="0.2">
      <c r="A470" s="197" t="s">
        <v>1114</v>
      </c>
      <c r="B470" s="200" t="s">
        <v>351</v>
      </c>
      <c r="C470" s="191" t="s">
        <v>1115</v>
      </c>
      <c r="D470" s="192" t="s">
        <v>174</v>
      </c>
      <c r="E470" s="193" t="s">
        <v>180</v>
      </c>
      <c r="F470" s="194">
        <v>25</v>
      </c>
      <c r="G470" s="360">
        <v>1</v>
      </c>
      <c r="H470" s="195">
        <f t="shared" si="54"/>
        <v>25</v>
      </c>
      <c r="I470" s="26" t="str">
        <f t="shared" ca="1" si="49"/>
        <v/>
      </c>
      <c r="J470" s="16" t="str">
        <f t="shared" si="53"/>
        <v>A010A1Base Course Material - Granular A Limestonem³</v>
      </c>
      <c r="K470" s="17">
        <f>MATCH(J470,'Pay Items'!$K$1:$K$646,0)</f>
        <v>28</v>
      </c>
      <c r="L470" s="19" t="str">
        <f t="shared" ca="1" si="50"/>
        <v>F0</v>
      </c>
      <c r="M470" s="19" t="str">
        <f t="shared" ca="1" si="51"/>
        <v>C2</v>
      </c>
      <c r="N470" s="19" t="str">
        <f t="shared" ca="1" si="52"/>
        <v>C2</v>
      </c>
    </row>
    <row r="471" spans="1:14" s="244" customFormat="1" ht="36" customHeight="1" x14ac:dyDescent="0.2">
      <c r="A471" s="189" t="s">
        <v>253</v>
      </c>
      <c r="B471" s="190" t="s">
        <v>872</v>
      </c>
      <c r="C471" s="191" t="s">
        <v>109</v>
      </c>
      <c r="D471" s="192" t="s">
        <v>1298</v>
      </c>
      <c r="E471" s="193" t="s">
        <v>179</v>
      </c>
      <c r="F471" s="194">
        <v>150</v>
      </c>
      <c r="G471" s="360">
        <v>1</v>
      </c>
      <c r="H471" s="195">
        <f t="shared" si="54"/>
        <v>150</v>
      </c>
      <c r="I471" s="26" t="str">
        <f t="shared" ca="1" si="49"/>
        <v/>
      </c>
      <c r="J471" s="16" t="str">
        <f t="shared" si="53"/>
        <v>A012Grading of BoulevardsCW 3110-R22m²</v>
      </c>
      <c r="K471" s="17">
        <f>MATCH(J471,'Pay Items'!$K$1:$K$646,0)</f>
        <v>37</v>
      </c>
      <c r="L471" s="19" t="str">
        <f t="shared" ca="1" si="50"/>
        <v>F0</v>
      </c>
      <c r="M471" s="19" t="str">
        <f t="shared" ca="1" si="51"/>
        <v>C2</v>
      </c>
      <c r="N471" s="19" t="str">
        <f t="shared" ca="1" si="52"/>
        <v>C2</v>
      </c>
    </row>
    <row r="472" spans="1:14" s="244" customFormat="1" ht="36" customHeight="1" x14ac:dyDescent="0.2">
      <c r="A472" s="245"/>
      <c r="B472" s="202"/>
      <c r="C472" s="203" t="s">
        <v>1552</v>
      </c>
      <c r="D472" s="198"/>
      <c r="E472" s="204"/>
      <c r="F472" s="198"/>
      <c r="G472" s="199"/>
      <c r="H472" s="195">
        <f t="shared" si="54"/>
        <v>0</v>
      </c>
      <c r="I472" s="26" t="str">
        <f t="shared" ca="1" si="49"/>
        <v>LOCKED</v>
      </c>
      <c r="J472" s="16" t="str">
        <f t="shared" si="53"/>
        <v>ROADWORKS - REMOVALS/RENEWALS</v>
      </c>
      <c r="K472" s="17" t="e">
        <f>MATCH(J472,'Pay Items'!$K$1:$K$646,0)</f>
        <v>#N/A</v>
      </c>
      <c r="L472" s="19" t="str">
        <f t="shared" ca="1" si="50"/>
        <v>F0</v>
      </c>
      <c r="M472" s="19" t="str">
        <f t="shared" ca="1" si="51"/>
        <v>C2</v>
      </c>
      <c r="N472" s="19" t="str">
        <f t="shared" ca="1" si="52"/>
        <v>C2</v>
      </c>
    </row>
    <row r="473" spans="1:14" s="244" customFormat="1" ht="36" customHeight="1" x14ac:dyDescent="0.2">
      <c r="A473" s="205" t="s">
        <v>372</v>
      </c>
      <c r="B473" s="190" t="s">
        <v>1680</v>
      </c>
      <c r="C473" s="191" t="s">
        <v>317</v>
      </c>
      <c r="D473" s="192" t="s">
        <v>1298</v>
      </c>
      <c r="E473" s="193"/>
      <c r="F473" s="198"/>
      <c r="G473" s="199"/>
      <c r="H473" s="195">
        <f t="shared" si="54"/>
        <v>0</v>
      </c>
      <c r="I473" s="26" t="str">
        <f t="shared" ca="1" si="49"/>
        <v>LOCKED</v>
      </c>
      <c r="J473" s="16" t="str">
        <f t="shared" si="53"/>
        <v>B001Pavement RemovalCW 3110-R22</v>
      </c>
      <c r="K473" s="17">
        <f>MATCH(J473,'Pay Items'!$K$1:$K$646,0)</f>
        <v>69</v>
      </c>
      <c r="L473" s="19" t="str">
        <f t="shared" ca="1" si="50"/>
        <v>F0</v>
      </c>
      <c r="M473" s="19" t="str">
        <f t="shared" ca="1" si="51"/>
        <v>C2</v>
      </c>
      <c r="N473" s="19" t="str">
        <f t="shared" ca="1" si="52"/>
        <v>C2</v>
      </c>
    </row>
    <row r="474" spans="1:14" s="244" customFormat="1" ht="36" customHeight="1" x14ac:dyDescent="0.2">
      <c r="A474" s="205" t="s">
        <v>263</v>
      </c>
      <c r="B474" s="200" t="s">
        <v>351</v>
      </c>
      <c r="C474" s="191" t="s">
        <v>319</v>
      </c>
      <c r="D474" s="192" t="s">
        <v>174</v>
      </c>
      <c r="E474" s="193" t="s">
        <v>179</v>
      </c>
      <c r="F474" s="194">
        <v>50</v>
      </c>
      <c r="G474" s="360">
        <v>1</v>
      </c>
      <c r="H474" s="195">
        <f t="shared" si="54"/>
        <v>50</v>
      </c>
      <c r="I474" s="26" t="str">
        <f t="shared" ca="1" si="49"/>
        <v/>
      </c>
      <c r="J474" s="16" t="str">
        <f t="shared" si="53"/>
        <v>B003Asphalt Pavementm²</v>
      </c>
      <c r="K474" s="17">
        <f>MATCH(J474,'Pay Items'!$K$1:$K$646,0)</f>
        <v>71</v>
      </c>
      <c r="L474" s="19" t="str">
        <f t="shared" ca="1" si="50"/>
        <v>F0</v>
      </c>
      <c r="M474" s="19" t="str">
        <f t="shared" ca="1" si="51"/>
        <v>C2</v>
      </c>
      <c r="N474" s="19" t="str">
        <f t="shared" ca="1" si="52"/>
        <v>C2</v>
      </c>
    </row>
    <row r="475" spans="1:14" s="244" customFormat="1" ht="36" customHeight="1" x14ac:dyDescent="0.2">
      <c r="A475" s="205" t="s">
        <v>264</v>
      </c>
      <c r="B475" s="190" t="s">
        <v>1681</v>
      </c>
      <c r="C475" s="191" t="s">
        <v>463</v>
      </c>
      <c r="D475" s="192" t="s">
        <v>922</v>
      </c>
      <c r="E475" s="193"/>
      <c r="F475" s="198"/>
      <c r="G475" s="199"/>
      <c r="H475" s="195">
        <f t="shared" si="54"/>
        <v>0</v>
      </c>
      <c r="I475" s="26" t="str">
        <f t="shared" ca="1" si="49"/>
        <v>LOCKED</v>
      </c>
      <c r="J475" s="16" t="str">
        <f t="shared" si="53"/>
        <v>B004Slab ReplacementCW 3230-R8</v>
      </c>
      <c r="K475" s="17">
        <f>MATCH(J475,'Pay Items'!$K$1:$K$646,0)</f>
        <v>72</v>
      </c>
      <c r="L475" s="19" t="str">
        <f t="shared" ca="1" si="50"/>
        <v>F0</v>
      </c>
      <c r="M475" s="19" t="str">
        <f t="shared" ca="1" si="51"/>
        <v>C2</v>
      </c>
      <c r="N475" s="19" t="str">
        <f t="shared" ca="1" si="52"/>
        <v>C2</v>
      </c>
    </row>
    <row r="476" spans="1:14" s="244" customFormat="1" ht="48" customHeight="1" x14ac:dyDescent="0.2">
      <c r="A476" s="205" t="s">
        <v>274</v>
      </c>
      <c r="B476" s="200" t="s">
        <v>351</v>
      </c>
      <c r="C476" s="191" t="s">
        <v>1651</v>
      </c>
      <c r="D476" s="192" t="s">
        <v>174</v>
      </c>
      <c r="E476" s="193" t="s">
        <v>179</v>
      </c>
      <c r="F476" s="194">
        <v>130</v>
      </c>
      <c r="G476" s="360">
        <v>1</v>
      </c>
      <c r="H476" s="195">
        <f t="shared" si="54"/>
        <v>130</v>
      </c>
      <c r="I476" s="26" t="str">
        <f t="shared" ca="1" si="49"/>
        <v/>
      </c>
      <c r="J476" s="16" t="str">
        <f t="shared" si="53"/>
        <v>B014150 mm Type 2 Concrete Pavement (Reinforced)m²</v>
      </c>
      <c r="K476" s="17" t="e">
        <f>MATCH(J476,'Pay Items'!$K$1:$K$646,0)</f>
        <v>#N/A</v>
      </c>
      <c r="L476" s="19" t="str">
        <f t="shared" ca="1" si="50"/>
        <v>F0</v>
      </c>
      <c r="M476" s="19" t="str">
        <f t="shared" ca="1" si="51"/>
        <v>C2</v>
      </c>
      <c r="N476" s="19" t="str">
        <f t="shared" ca="1" si="52"/>
        <v>C2</v>
      </c>
    </row>
    <row r="477" spans="1:14" s="244" customFormat="1" ht="36" customHeight="1" x14ac:dyDescent="0.2">
      <c r="A477" s="205" t="s">
        <v>767</v>
      </c>
      <c r="B477" s="190" t="s">
        <v>1682</v>
      </c>
      <c r="C477" s="191" t="s">
        <v>576</v>
      </c>
      <c r="D477" s="192" t="s">
        <v>1317</v>
      </c>
      <c r="E477" s="193"/>
      <c r="F477" s="198"/>
      <c r="G477" s="199"/>
      <c r="H477" s="195">
        <f t="shared" si="54"/>
        <v>0</v>
      </c>
      <c r="I477" s="26" t="str">
        <f t="shared" ca="1" si="49"/>
        <v>LOCKED</v>
      </c>
      <c r="J477" s="16" t="str">
        <f t="shared" si="53"/>
        <v>B064-72Slab Replacement - Early Opening (72 hour)CW 3230-R8</v>
      </c>
      <c r="K477" s="17">
        <f>MATCH(J477,'Pay Items'!$K$1:$K$646,0)</f>
        <v>132</v>
      </c>
      <c r="L477" s="19" t="str">
        <f t="shared" ca="1" si="50"/>
        <v>F0</v>
      </c>
      <c r="M477" s="19" t="str">
        <f t="shared" ca="1" si="51"/>
        <v>C2</v>
      </c>
      <c r="N477" s="19" t="str">
        <f t="shared" ca="1" si="52"/>
        <v>C2</v>
      </c>
    </row>
    <row r="478" spans="1:14" s="244" customFormat="1" ht="48" customHeight="1" x14ac:dyDescent="0.2">
      <c r="A478" s="205" t="s">
        <v>774</v>
      </c>
      <c r="B478" s="200" t="s">
        <v>351</v>
      </c>
      <c r="C478" s="191" t="s">
        <v>1651</v>
      </c>
      <c r="D478" s="192" t="s">
        <v>174</v>
      </c>
      <c r="E478" s="193" t="s">
        <v>179</v>
      </c>
      <c r="F478" s="194">
        <v>130</v>
      </c>
      <c r="G478" s="360">
        <v>1</v>
      </c>
      <c r="H478" s="195">
        <f t="shared" si="54"/>
        <v>130</v>
      </c>
      <c r="I478" s="26" t="str">
        <f t="shared" ca="1" si="49"/>
        <v/>
      </c>
      <c r="J478" s="16" t="str">
        <f t="shared" si="53"/>
        <v>B074-72150 mm Type 2 Concrete Pavement (Reinforced)m²</v>
      </c>
      <c r="K478" s="17" t="e">
        <f>MATCH(J478,'Pay Items'!$K$1:$K$646,0)</f>
        <v>#N/A</v>
      </c>
      <c r="L478" s="19" t="str">
        <f t="shared" ca="1" si="50"/>
        <v>F0</v>
      </c>
      <c r="M478" s="19" t="str">
        <f t="shared" ca="1" si="51"/>
        <v>C2</v>
      </c>
      <c r="N478" s="19" t="str">
        <f t="shared" ca="1" si="52"/>
        <v>C2</v>
      </c>
    </row>
    <row r="479" spans="1:14" s="244" customFormat="1" ht="36" customHeight="1" x14ac:dyDescent="0.2">
      <c r="A479" s="205" t="s">
        <v>302</v>
      </c>
      <c r="B479" s="190" t="s">
        <v>1683</v>
      </c>
      <c r="C479" s="191" t="s">
        <v>162</v>
      </c>
      <c r="D479" s="192" t="s">
        <v>922</v>
      </c>
      <c r="E479" s="193"/>
      <c r="F479" s="198"/>
      <c r="G479" s="199"/>
      <c r="H479" s="195">
        <f t="shared" si="54"/>
        <v>0</v>
      </c>
      <c r="I479" s="26" t="str">
        <f t="shared" ca="1" si="49"/>
        <v>LOCKED</v>
      </c>
      <c r="J479" s="16" t="str">
        <f t="shared" si="53"/>
        <v>B094Drilled DowelsCW 3230-R8</v>
      </c>
      <c r="K479" s="17">
        <f>MATCH(J479,'Pay Items'!$K$1:$K$646,0)</f>
        <v>164</v>
      </c>
      <c r="L479" s="19" t="str">
        <f t="shared" ca="1" si="50"/>
        <v>F0</v>
      </c>
      <c r="M479" s="19" t="str">
        <f t="shared" ca="1" si="51"/>
        <v>C2</v>
      </c>
      <c r="N479" s="19" t="str">
        <f t="shared" ca="1" si="52"/>
        <v>C2</v>
      </c>
    </row>
    <row r="480" spans="1:14" s="244" customFormat="1" ht="36" customHeight="1" x14ac:dyDescent="0.2">
      <c r="A480" s="205" t="s">
        <v>303</v>
      </c>
      <c r="B480" s="200" t="s">
        <v>351</v>
      </c>
      <c r="C480" s="191" t="s">
        <v>190</v>
      </c>
      <c r="D480" s="192" t="s">
        <v>174</v>
      </c>
      <c r="E480" s="193" t="s">
        <v>182</v>
      </c>
      <c r="F480" s="194">
        <v>40</v>
      </c>
      <c r="G480" s="360">
        <v>1</v>
      </c>
      <c r="H480" s="195">
        <f t="shared" si="54"/>
        <v>40</v>
      </c>
      <c r="I480" s="26" t="str">
        <f t="shared" ca="1" si="49"/>
        <v/>
      </c>
      <c r="J480" s="16" t="str">
        <f t="shared" si="53"/>
        <v>B09519.1 mm Diametereach</v>
      </c>
      <c r="K480" s="17">
        <f>MATCH(J480,'Pay Items'!$K$1:$K$646,0)</f>
        <v>165</v>
      </c>
      <c r="L480" s="19" t="str">
        <f t="shared" ca="1" si="50"/>
        <v>F0</v>
      </c>
      <c r="M480" s="19" t="str">
        <f t="shared" ca="1" si="51"/>
        <v>C2</v>
      </c>
      <c r="N480" s="19" t="str">
        <f t="shared" ca="1" si="52"/>
        <v>C2</v>
      </c>
    </row>
    <row r="481" spans="1:14" s="244" customFormat="1" ht="36" customHeight="1" x14ac:dyDescent="0.2">
      <c r="A481" s="205" t="s">
        <v>305</v>
      </c>
      <c r="B481" s="190" t="s">
        <v>1684</v>
      </c>
      <c r="C481" s="191" t="s">
        <v>163</v>
      </c>
      <c r="D481" s="192" t="s">
        <v>922</v>
      </c>
      <c r="E481" s="193"/>
      <c r="F481" s="198"/>
      <c r="G481" s="199"/>
      <c r="H481" s="195">
        <f t="shared" si="54"/>
        <v>0</v>
      </c>
      <c r="I481" s="26" t="str">
        <f t="shared" ca="1" si="49"/>
        <v>LOCKED</v>
      </c>
      <c r="J481" s="16" t="str">
        <f t="shared" si="53"/>
        <v>B097Drilled Tie BarsCW 3230-R8</v>
      </c>
      <c r="K481" s="17">
        <f>MATCH(J481,'Pay Items'!$K$1:$K$646,0)</f>
        <v>167</v>
      </c>
      <c r="L481" s="19" t="str">
        <f t="shared" ca="1" si="50"/>
        <v>F0</v>
      </c>
      <c r="M481" s="19" t="str">
        <f t="shared" ca="1" si="51"/>
        <v>C2</v>
      </c>
      <c r="N481" s="19" t="str">
        <f t="shared" ca="1" si="52"/>
        <v>C2</v>
      </c>
    </row>
    <row r="482" spans="1:14" s="244" customFormat="1" ht="36" customHeight="1" x14ac:dyDescent="0.2">
      <c r="A482" s="205" t="s">
        <v>306</v>
      </c>
      <c r="B482" s="200" t="s">
        <v>351</v>
      </c>
      <c r="C482" s="191" t="s">
        <v>188</v>
      </c>
      <c r="D482" s="192" t="s">
        <v>174</v>
      </c>
      <c r="E482" s="193" t="s">
        <v>182</v>
      </c>
      <c r="F482" s="194">
        <v>300</v>
      </c>
      <c r="G482" s="360">
        <v>1</v>
      </c>
      <c r="H482" s="195">
        <f t="shared" si="54"/>
        <v>300</v>
      </c>
      <c r="I482" s="26" t="str">
        <f t="shared" ca="1" si="49"/>
        <v/>
      </c>
      <c r="J482" s="16" t="str">
        <f t="shared" si="53"/>
        <v>B09820 M Deformed Tie Bareach</v>
      </c>
      <c r="K482" s="17">
        <f>MATCH(J482,'Pay Items'!$K$1:$K$646,0)</f>
        <v>169</v>
      </c>
      <c r="L482" s="19" t="str">
        <f t="shared" ca="1" si="50"/>
        <v>F0</v>
      </c>
      <c r="M482" s="19" t="str">
        <f t="shared" ca="1" si="51"/>
        <v>C2</v>
      </c>
      <c r="N482" s="19" t="str">
        <f t="shared" ca="1" si="52"/>
        <v>C2</v>
      </c>
    </row>
    <row r="483" spans="1:14" s="244" customFormat="1" ht="36" customHeight="1" x14ac:dyDescent="0.2">
      <c r="A483" s="205" t="s">
        <v>806</v>
      </c>
      <c r="B483" s="190" t="s">
        <v>1685</v>
      </c>
      <c r="C483" s="191" t="s">
        <v>336</v>
      </c>
      <c r="D483" s="192" t="s">
        <v>1335</v>
      </c>
      <c r="E483" s="193"/>
      <c r="F483" s="198"/>
      <c r="G483" s="199"/>
      <c r="H483" s="195">
        <f t="shared" si="54"/>
        <v>0</v>
      </c>
      <c r="I483" s="26" t="str">
        <f t="shared" ca="1" si="49"/>
        <v>LOCKED</v>
      </c>
      <c r="J483" s="16" t="str">
        <f t="shared" si="53"/>
        <v>B114rlMiscellaneous Concrete Slab RenewalCW 3235-R9</v>
      </c>
      <c r="K483" s="17">
        <f>MATCH(J483,'Pay Items'!$K$1:$K$646,0)</f>
        <v>192</v>
      </c>
      <c r="L483" s="19" t="str">
        <f t="shared" ca="1" si="50"/>
        <v>F0</v>
      </c>
      <c r="M483" s="19" t="str">
        <f t="shared" ca="1" si="51"/>
        <v>C2</v>
      </c>
      <c r="N483" s="19" t="str">
        <f t="shared" ca="1" si="52"/>
        <v>C2</v>
      </c>
    </row>
    <row r="484" spans="1:14" s="244" customFormat="1" ht="36" customHeight="1" x14ac:dyDescent="0.2">
      <c r="A484" s="205" t="s">
        <v>810</v>
      </c>
      <c r="B484" s="200" t="s">
        <v>351</v>
      </c>
      <c r="C484" s="191" t="s">
        <v>1556</v>
      </c>
      <c r="D484" s="192" t="s">
        <v>398</v>
      </c>
      <c r="E484" s="193"/>
      <c r="F484" s="198"/>
      <c r="G484" s="199"/>
      <c r="H484" s="195">
        <f t="shared" si="54"/>
        <v>0</v>
      </c>
      <c r="I484" s="26" t="str">
        <f t="shared" ca="1" si="49"/>
        <v>LOCKED</v>
      </c>
      <c r="J484" s="16" t="str">
        <f t="shared" si="53"/>
        <v>B118rl100 mm Type 5 Concrete SidewalkSD-228A</v>
      </c>
      <c r="K484" s="17" t="e">
        <f>MATCH(J484,'Pay Items'!$K$1:$K$646,0)</f>
        <v>#N/A</v>
      </c>
      <c r="L484" s="19" t="str">
        <f t="shared" ca="1" si="50"/>
        <v>F0</v>
      </c>
      <c r="M484" s="19" t="str">
        <f t="shared" ca="1" si="51"/>
        <v>C2</v>
      </c>
      <c r="N484" s="19" t="str">
        <f t="shared" ca="1" si="52"/>
        <v>C2</v>
      </c>
    </row>
    <row r="485" spans="1:14" s="244" customFormat="1" ht="36" customHeight="1" x14ac:dyDescent="0.2">
      <c r="A485" s="254" t="s">
        <v>812</v>
      </c>
      <c r="B485" s="255" t="s">
        <v>701</v>
      </c>
      <c r="C485" s="256" t="s">
        <v>704</v>
      </c>
      <c r="D485" s="233"/>
      <c r="E485" s="234" t="s">
        <v>179</v>
      </c>
      <c r="F485" s="194">
        <v>120</v>
      </c>
      <c r="G485" s="360">
        <v>1</v>
      </c>
      <c r="H485" s="195">
        <f t="shared" si="54"/>
        <v>120</v>
      </c>
      <c r="I485" s="26" t="str">
        <f t="shared" ca="1" si="49"/>
        <v/>
      </c>
      <c r="J485" s="16" t="str">
        <f t="shared" si="53"/>
        <v>B120rl5 sq.m. to 20 sq.m.m²</v>
      </c>
      <c r="K485" s="17">
        <f>MATCH(J485,'Pay Items'!$K$1:$K$646,0)</f>
        <v>198</v>
      </c>
      <c r="L485" s="19" t="str">
        <f t="shared" ca="1" si="50"/>
        <v>F0</v>
      </c>
      <c r="M485" s="19" t="str">
        <f t="shared" ca="1" si="51"/>
        <v>C2</v>
      </c>
      <c r="N485" s="19" t="str">
        <f t="shared" ca="1" si="52"/>
        <v>C2</v>
      </c>
    </row>
    <row r="486" spans="1:14" s="244" customFormat="1" ht="36" customHeight="1" x14ac:dyDescent="0.2">
      <c r="A486" s="205" t="s">
        <v>816</v>
      </c>
      <c r="B486" s="190" t="s">
        <v>1686</v>
      </c>
      <c r="C486" s="191" t="s">
        <v>340</v>
      </c>
      <c r="D486" s="192" t="s">
        <v>919</v>
      </c>
      <c r="E486" s="193"/>
      <c r="F486" s="198"/>
      <c r="G486" s="199"/>
      <c r="H486" s="195">
        <f t="shared" si="54"/>
        <v>0</v>
      </c>
      <c r="I486" s="26" t="str">
        <f t="shared" ca="1" si="49"/>
        <v>LOCKED</v>
      </c>
      <c r="J486" s="16" t="str">
        <f t="shared" si="53"/>
        <v>B126rConcrete Curb RemovalCW 3240-R10</v>
      </c>
      <c r="K486" s="17">
        <f>MATCH(J486,'Pay Items'!$K$1:$K$646,0)</f>
        <v>209</v>
      </c>
      <c r="L486" s="19" t="str">
        <f t="shared" ca="1" si="50"/>
        <v>F0</v>
      </c>
      <c r="M486" s="19" t="str">
        <f t="shared" ca="1" si="51"/>
        <v>C2</v>
      </c>
      <c r="N486" s="19" t="str">
        <f t="shared" ca="1" si="52"/>
        <v>C2</v>
      </c>
    </row>
    <row r="487" spans="1:14" s="244" customFormat="1" ht="36" customHeight="1" x14ac:dyDescent="0.2">
      <c r="A487" s="205" t="s">
        <v>1147</v>
      </c>
      <c r="B487" s="200" t="s">
        <v>351</v>
      </c>
      <c r="C487" s="191" t="s">
        <v>970</v>
      </c>
      <c r="D487" s="192" t="s">
        <v>174</v>
      </c>
      <c r="E487" s="193" t="s">
        <v>183</v>
      </c>
      <c r="F487" s="194">
        <v>60</v>
      </c>
      <c r="G487" s="360">
        <v>1</v>
      </c>
      <c r="H487" s="195">
        <f t="shared" si="54"/>
        <v>60</v>
      </c>
      <c r="I487" s="26" t="str">
        <f t="shared" ca="1" si="49"/>
        <v/>
      </c>
      <c r="J487" s="16" t="str">
        <f t="shared" si="53"/>
        <v>B127rBBarrier Separatem</v>
      </c>
      <c r="K487" s="17">
        <f>MATCH(J487,'Pay Items'!$K$1:$K$646,0)</f>
        <v>212</v>
      </c>
      <c r="L487" s="19" t="str">
        <f t="shared" ca="1" si="50"/>
        <v>F0</v>
      </c>
      <c r="M487" s="19" t="str">
        <f t="shared" ca="1" si="51"/>
        <v>C2</v>
      </c>
      <c r="N487" s="19" t="str">
        <f t="shared" ca="1" si="52"/>
        <v>C2</v>
      </c>
    </row>
    <row r="488" spans="1:14" s="244" customFormat="1" ht="36" customHeight="1" x14ac:dyDescent="0.2">
      <c r="A488" s="205" t="s">
        <v>826</v>
      </c>
      <c r="B488" s="190" t="s">
        <v>1687</v>
      </c>
      <c r="C488" s="191" t="s">
        <v>342</v>
      </c>
      <c r="D488" s="192" t="s">
        <v>919</v>
      </c>
      <c r="E488" s="193"/>
      <c r="F488" s="198"/>
      <c r="G488" s="199"/>
      <c r="H488" s="195">
        <f t="shared" si="54"/>
        <v>0</v>
      </c>
      <c r="I488" s="26" t="str">
        <f t="shared" ca="1" si="49"/>
        <v>LOCKED</v>
      </c>
      <c r="J488" s="16" t="str">
        <f t="shared" si="53"/>
        <v>B135iConcrete Curb InstallationCW 3240-R10</v>
      </c>
      <c r="K488" s="17">
        <f>MATCH(J488,'Pay Items'!$K$1:$K$646,0)</f>
        <v>222</v>
      </c>
      <c r="L488" s="19" t="str">
        <f t="shared" ca="1" si="50"/>
        <v>F0</v>
      </c>
      <c r="M488" s="19" t="str">
        <f t="shared" ca="1" si="51"/>
        <v>C2</v>
      </c>
      <c r="N488" s="19" t="str">
        <f t="shared" ca="1" si="52"/>
        <v>C2</v>
      </c>
    </row>
    <row r="489" spans="1:14" s="244" customFormat="1" ht="48" customHeight="1" x14ac:dyDescent="0.2">
      <c r="A489" s="205" t="s">
        <v>1156</v>
      </c>
      <c r="B489" s="200" t="s">
        <v>351</v>
      </c>
      <c r="C489" s="191" t="s">
        <v>1560</v>
      </c>
      <c r="D489" s="192" t="s">
        <v>400</v>
      </c>
      <c r="E489" s="193" t="s">
        <v>183</v>
      </c>
      <c r="F489" s="194">
        <v>60</v>
      </c>
      <c r="G489" s="360">
        <v>1</v>
      </c>
      <c r="H489" s="195">
        <f t="shared" si="54"/>
        <v>60</v>
      </c>
      <c r="I489" s="26" t="str">
        <f t="shared" ca="1" si="49"/>
        <v/>
      </c>
      <c r="J489" s="16" t="str">
        <f t="shared" si="53"/>
        <v>B139iAType 2 Concrete Modified Barrier (150 mm reveal ht, Dowelled)SD-203Bm</v>
      </c>
      <c r="K489" s="17" t="e">
        <f>MATCH(J489,'Pay Items'!$K$1:$K$646,0)</f>
        <v>#N/A</v>
      </c>
      <c r="L489" s="19" t="str">
        <f t="shared" ca="1" si="50"/>
        <v>F0</v>
      </c>
      <c r="M489" s="19" t="str">
        <f t="shared" ca="1" si="51"/>
        <v>C2</v>
      </c>
      <c r="N489" s="19" t="str">
        <f t="shared" ca="1" si="52"/>
        <v>C2</v>
      </c>
    </row>
    <row r="490" spans="1:14" s="244" customFormat="1" ht="36" customHeight="1" x14ac:dyDescent="0.2">
      <c r="A490" s="205" t="s">
        <v>477</v>
      </c>
      <c r="B490" s="190" t="s">
        <v>1688</v>
      </c>
      <c r="C490" s="191" t="s">
        <v>363</v>
      </c>
      <c r="D490" s="192" t="s">
        <v>1183</v>
      </c>
      <c r="E490" s="209"/>
      <c r="F490" s="198"/>
      <c r="G490" s="199"/>
      <c r="H490" s="195">
        <f t="shared" si="54"/>
        <v>0</v>
      </c>
      <c r="I490" s="26" t="str">
        <f t="shared" ca="1" si="49"/>
        <v>LOCKED</v>
      </c>
      <c r="J490" s="16" t="str">
        <f t="shared" si="53"/>
        <v>B190Construction of Asphaltic Concrete OverlayCW 3410-R12</v>
      </c>
      <c r="K490" s="17">
        <f>MATCH(J490,'Pay Items'!$K$1:$K$646,0)</f>
        <v>319</v>
      </c>
      <c r="L490" s="19" t="str">
        <f t="shared" ca="1" si="50"/>
        <v>F0</v>
      </c>
      <c r="M490" s="19" t="str">
        <f t="shared" ca="1" si="51"/>
        <v>C2</v>
      </c>
      <c r="N490" s="19" t="str">
        <f t="shared" ca="1" si="52"/>
        <v>C2</v>
      </c>
    </row>
    <row r="491" spans="1:14" s="244" customFormat="1" ht="36" customHeight="1" x14ac:dyDescent="0.2">
      <c r="A491" s="205" t="s">
        <v>478</v>
      </c>
      <c r="B491" s="200" t="s">
        <v>351</v>
      </c>
      <c r="C491" s="191" t="s">
        <v>364</v>
      </c>
      <c r="D491" s="192"/>
      <c r="E491" s="193"/>
      <c r="F491" s="198"/>
      <c r="G491" s="199"/>
      <c r="H491" s="195">
        <f t="shared" si="54"/>
        <v>0</v>
      </c>
      <c r="I491" s="26" t="str">
        <f t="shared" ca="1" si="49"/>
        <v>LOCKED</v>
      </c>
      <c r="J491" s="16" t="str">
        <f t="shared" si="53"/>
        <v>B191Main Line Paving</v>
      </c>
      <c r="K491" s="17">
        <f>MATCH(J491,'Pay Items'!$K$1:$K$646,0)</f>
        <v>320</v>
      </c>
      <c r="L491" s="19" t="str">
        <f t="shared" ca="1" si="50"/>
        <v>F0</v>
      </c>
      <c r="M491" s="19" t="str">
        <f t="shared" ca="1" si="51"/>
        <v>C2</v>
      </c>
      <c r="N491" s="19" t="str">
        <f t="shared" ca="1" si="52"/>
        <v>C2</v>
      </c>
    </row>
    <row r="492" spans="1:14" s="244" customFormat="1" ht="36" customHeight="1" x14ac:dyDescent="0.2">
      <c r="A492" s="205" t="s">
        <v>480</v>
      </c>
      <c r="B492" s="207" t="s">
        <v>701</v>
      </c>
      <c r="C492" s="191" t="s">
        <v>719</v>
      </c>
      <c r="D492" s="192"/>
      <c r="E492" s="193" t="s">
        <v>181</v>
      </c>
      <c r="F492" s="194">
        <v>690</v>
      </c>
      <c r="G492" s="360">
        <v>1</v>
      </c>
      <c r="H492" s="195">
        <f t="shared" si="54"/>
        <v>690</v>
      </c>
      <c r="I492" s="26" t="str">
        <f t="shared" ca="1" si="49"/>
        <v/>
      </c>
      <c r="J492" s="16" t="str">
        <f t="shared" si="53"/>
        <v>B193Type IAtonne</v>
      </c>
      <c r="K492" s="17">
        <f>MATCH(J492,'Pay Items'!$K$1:$K$646,0)</f>
        <v>321</v>
      </c>
      <c r="L492" s="19" t="str">
        <f t="shared" ca="1" si="50"/>
        <v>F0</v>
      </c>
      <c r="M492" s="19" t="str">
        <f t="shared" ca="1" si="51"/>
        <v>C2</v>
      </c>
      <c r="N492" s="19" t="str">
        <f t="shared" ca="1" si="52"/>
        <v>C2</v>
      </c>
    </row>
    <row r="493" spans="1:14" s="244" customFormat="1" ht="36" customHeight="1" x14ac:dyDescent="0.2">
      <c r="A493" s="205" t="s">
        <v>481</v>
      </c>
      <c r="B493" s="200" t="s">
        <v>352</v>
      </c>
      <c r="C493" s="191" t="s">
        <v>365</v>
      </c>
      <c r="D493" s="192"/>
      <c r="E493" s="193"/>
      <c r="F493" s="198"/>
      <c r="G493" s="199"/>
      <c r="H493" s="195">
        <f t="shared" si="54"/>
        <v>0</v>
      </c>
      <c r="I493" s="26" t="str">
        <f t="shared" ca="1" si="49"/>
        <v>LOCKED</v>
      </c>
      <c r="J493" s="16" t="str">
        <f t="shared" si="53"/>
        <v>B194Tie-ins and Approaches</v>
      </c>
      <c r="K493" s="17">
        <f>MATCH(J493,'Pay Items'!$K$1:$K$646,0)</f>
        <v>323</v>
      </c>
      <c r="L493" s="19" t="str">
        <f t="shared" ca="1" si="50"/>
        <v>F0</v>
      </c>
      <c r="M493" s="19" t="str">
        <f t="shared" ca="1" si="51"/>
        <v>C2</v>
      </c>
      <c r="N493" s="19" t="str">
        <f t="shared" ca="1" si="52"/>
        <v>C2</v>
      </c>
    </row>
    <row r="494" spans="1:14" s="244" customFormat="1" ht="36" customHeight="1" x14ac:dyDescent="0.2">
      <c r="A494" s="205" t="s">
        <v>482</v>
      </c>
      <c r="B494" s="207" t="s">
        <v>701</v>
      </c>
      <c r="C494" s="191" t="s">
        <v>719</v>
      </c>
      <c r="D494" s="192"/>
      <c r="E494" s="193" t="s">
        <v>181</v>
      </c>
      <c r="F494" s="194">
        <v>35</v>
      </c>
      <c r="G494" s="360">
        <v>1</v>
      </c>
      <c r="H494" s="195">
        <f t="shared" si="54"/>
        <v>35</v>
      </c>
      <c r="I494" s="26" t="str">
        <f t="shared" ca="1" si="49"/>
        <v/>
      </c>
      <c r="J494" s="16" t="str">
        <f t="shared" si="53"/>
        <v>B195Type IAtonne</v>
      </c>
      <c r="K494" s="17">
        <f>MATCH(J494,'Pay Items'!$K$1:$K$646,0)</f>
        <v>324</v>
      </c>
      <c r="L494" s="19" t="str">
        <f t="shared" ca="1" si="50"/>
        <v>F0</v>
      </c>
      <c r="M494" s="19" t="str">
        <f t="shared" ca="1" si="51"/>
        <v>C2</v>
      </c>
      <c r="N494" s="19" t="str">
        <f t="shared" ca="1" si="52"/>
        <v>C2</v>
      </c>
    </row>
    <row r="495" spans="1:14" s="244" customFormat="1" ht="36" customHeight="1" x14ac:dyDescent="0.2">
      <c r="A495" s="205" t="s">
        <v>487</v>
      </c>
      <c r="B495" s="190" t="s">
        <v>1689</v>
      </c>
      <c r="C495" s="191" t="s">
        <v>100</v>
      </c>
      <c r="D495" s="192" t="s">
        <v>960</v>
      </c>
      <c r="E495" s="193"/>
      <c r="F495" s="198"/>
      <c r="G495" s="199"/>
      <c r="H495" s="195">
        <f t="shared" si="54"/>
        <v>0</v>
      </c>
      <c r="I495" s="26" t="str">
        <f t="shared" ca="1" si="49"/>
        <v>LOCKED</v>
      </c>
      <c r="J495" s="16" t="str">
        <f t="shared" si="53"/>
        <v>B200Planing of PavementCW 3450-R6</v>
      </c>
      <c r="K495" s="17">
        <f>MATCH(J495,'Pay Items'!$K$1:$K$646,0)</f>
        <v>329</v>
      </c>
      <c r="L495" s="19" t="str">
        <f t="shared" ca="1" si="50"/>
        <v>F0</v>
      </c>
      <c r="M495" s="19" t="str">
        <f t="shared" ca="1" si="51"/>
        <v>C2</v>
      </c>
      <c r="N495" s="19" t="str">
        <f t="shared" ca="1" si="52"/>
        <v>C2</v>
      </c>
    </row>
    <row r="496" spans="1:14" s="244" customFormat="1" ht="36" customHeight="1" x14ac:dyDescent="0.2">
      <c r="A496" s="205" t="s">
        <v>488</v>
      </c>
      <c r="B496" s="200" t="s">
        <v>351</v>
      </c>
      <c r="C496" s="191" t="s">
        <v>1005</v>
      </c>
      <c r="D496" s="192" t="s">
        <v>174</v>
      </c>
      <c r="E496" s="193" t="s">
        <v>179</v>
      </c>
      <c r="F496" s="194">
        <v>2650</v>
      </c>
      <c r="G496" s="360">
        <v>1</v>
      </c>
      <c r="H496" s="195">
        <f t="shared" si="54"/>
        <v>2650</v>
      </c>
      <c r="I496" s="26" t="str">
        <f t="shared" ca="1" si="49"/>
        <v/>
      </c>
      <c r="J496" s="16" t="str">
        <f t="shared" si="53"/>
        <v>B2011 - 50 mm Depth (Asphalt)m²</v>
      </c>
      <c r="K496" s="17">
        <f>MATCH(J496,'Pay Items'!$K$1:$K$646,0)</f>
        <v>330</v>
      </c>
      <c r="L496" s="19" t="str">
        <f t="shared" ca="1" si="50"/>
        <v>F0</v>
      </c>
      <c r="M496" s="19" t="str">
        <f t="shared" ca="1" si="51"/>
        <v>C2</v>
      </c>
      <c r="N496" s="19" t="str">
        <f t="shared" ca="1" si="52"/>
        <v>C2</v>
      </c>
    </row>
    <row r="497" spans="1:14" s="244" customFormat="1" ht="36" customHeight="1" x14ac:dyDescent="0.2">
      <c r="A497" s="205" t="s">
        <v>572</v>
      </c>
      <c r="B497" s="190" t="s">
        <v>1690</v>
      </c>
      <c r="C497" s="191" t="s">
        <v>1295</v>
      </c>
      <c r="D497" s="192" t="s">
        <v>1427</v>
      </c>
      <c r="E497" s="193"/>
      <c r="F497" s="198"/>
      <c r="G497" s="199"/>
      <c r="H497" s="195">
        <f t="shared" si="54"/>
        <v>0</v>
      </c>
      <c r="I497" s="26" t="str">
        <f t="shared" ca="1" si="49"/>
        <v>LOCKED</v>
      </c>
      <c r="J497" s="16" t="str">
        <f t="shared" si="53"/>
        <v>B206Supply and Install Pavement Repair FabricCW 3140-R1</v>
      </c>
      <c r="K497" s="17">
        <f>MATCH(J497,'Pay Items'!$K$1:$K$646,0)</f>
        <v>335</v>
      </c>
      <c r="L497" s="19" t="str">
        <f t="shared" ca="1" si="50"/>
        <v>F0</v>
      </c>
      <c r="M497" s="19" t="str">
        <f t="shared" ca="1" si="51"/>
        <v>C2</v>
      </c>
      <c r="N497" s="19" t="str">
        <f t="shared" ca="1" si="52"/>
        <v>C2</v>
      </c>
    </row>
    <row r="498" spans="1:14" s="244" customFormat="1" ht="36" customHeight="1" x14ac:dyDescent="0.2">
      <c r="A498" s="205" t="s">
        <v>1292</v>
      </c>
      <c r="B498" s="200" t="s">
        <v>351</v>
      </c>
      <c r="C498" s="191" t="s">
        <v>1294</v>
      </c>
      <c r="D498" s="192"/>
      <c r="E498" s="193" t="s">
        <v>179</v>
      </c>
      <c r="F498" s="208">
        <v>300</v>
      </c>
      <c r="G498" s="360">
        <v>1</v>
      </c>
      <c r="H498" s="195">
        <f t="shared" si="54"/>
        <v>300</v>
      </c>
      <c r="I498" s="26" t="str">
        <f t="shared" ca="1" si="49"/>
        <v/>
      </c>
      <c r="J498" s="16" t="str">
        <f t="shared" si="53"/>
        <v>B206BType Bm²</v>
      </c>
      <c r="K498" s="17">
        <f>MATCH(J498,'Pay Items'!$K$1:$K$646,0)</f>
        <v>337</v>
      </c>
      <c r="L498" s="19" t="str">
        <f t="shared" ca="1" si="50"/>
        <v>F0</v>
      </c>
      <c r="M498" s="19" t="str">
        <f t="shared" ca="1" si="51"/>
        <v>C2</v>
      </c>
      <c r="N498" s="19" t="str">
        <f t="shared" ca="1" si="52"/>
        <v>C2</v>
      </c>
    </row>
    <row r="499" spans="1:14" s="244" customFormat="1" ht="36" customHeight="1" x14ac:dyDescent="0.2">
      <c r="A499" s="245"/>
      <c r="B499" s="210"/>
      <c r="C499" s="203" t="s">
        <v>200</v>
      </c>
      <c r="D499" s="198"/>
      <c r="E499" s="211"/>
      <c r="F499" s="198"/>
      <c r="G499" s="199"/>
      <c r="H499" s="195">
        <f t="shared" si="54"/>
        <v>0</v>
      </c>
      <c r="I499" s="26" t="str">
        <f t="shared" ca="1" si="49"/>
        <v>LOCKED</v>
      </c>
      <c r="J499" s="16" t="str">
        <f t="shared" si="53"/>
        <v>JOINT AND CRACK SEALING</v>
      </c>
      <c r="K499" s="17">
        <f>MATCH(J499,'Pay Items'!$K$1:$K$646,0)</f>
        <v>436</v>
      </c>
      <c r="L499" s="19" t="str">
        <f t="shared" ca="1" si="50"/>
        <v>F0</v>
      </c>
      <c r="M499" s="19" t="str">
        <f t="shared" ca="1" si="51"/>
        <v>C2</v>
      </c>
      <c r="N499" s="19" t="str">
        <f t="shared" ca="1" si="52"/>
        <v>C2</v>
      </c>
    </row>
    <row r="500" spans="1:14" s="244" customFormat="1" ht="36" customHeight="1" x14ac:dyDescent="0.2">
      <c r="A500" s="189" t="s">
        <v>548</v>
      </c>
      <c r="B500" s="190" t="s">
        <v>1691</v>
      </c>
      <c r="C500" s="191" t="s">
        <v>99</v>
      </c>
      <c r="D500" s="192" t="s">
        <v>737</v>
      </c>
      <c r="E500" s="193" t="s">
        <v>183</v>
      </c>
      <c r="F500" s="208">
        <v>475</v>
      </c>
      <c r="G500" s="360">
        <v>1</v>
      </c>
      <c r="H500" s="195">
        <f t="shared" si="54"/>
        <v>475</v>
      </c>
      <c r="I500" s="26" t="str">
        <f t="shared" ca="1" si="49"/>
        <v/>
      </c>
      <c r="J500" s="16" t="str">
        <f t="shared" si="53"/>
        <v>D006Reflective Crack MaintenanceCW 3250-R7m</v>
      </c>
      <c r="K500" s="17">
        <f>MATCH(J500,'Pay Items'!$K$1:$K$646,0)</f>
        <v>442</v>
      </c>
      <c r="L500" s="19" t="str">
        <f t="shared" ca="1" si="50"/>
        <v>F0</v>
      </c>
      <c r="M500" s="19" t="str">
        <f t="shared" ca="1" si="51"/>
        <v>C2</v>
      </c>
      <c r="N500" s="19" t="str">
        <f t="shared" ca="1" si="52"/>
        <v>C2</v>
      </c>
    </row>
    <row r="501" spans="1:14" s="244" customFormat="1" ht="48" customHeight="1" x14ac:dyDescent="0.2">
      <c r="A501" s="245"/>
      <c r="B501" s="210"/>
      <c r="C501" s="203" t="s">
        <v>201</v>
      </c>
      <c r="D501" s="198"/>
      <c r="E501" s="211"/>
      <c r="F501" s="198"/>
      <c r="G501" s="199"/>
      <c r="H501" s="195">
        <f t="shared" si="54"/>
        <v>0</v>
      </c>
      <c r="I501" s="26" t="str">
        <f t="shared" ca="1" si="49"/>
        <v>LOCKED</v>
      </c>
      <c r="J501" s="16" t="str">
        <f t="shared" si="53"/>
        <v>ASSOCIATED DRAINAGE AND UNDERGROUND WORKS</v>
      </c>
      <c r="K501" s="17">
        <f>MATCH(J501,'Pay Items'!$K$1:$K$646,0)</f>
        <v>444</v>
      </c>
      <c r="L501" s="19" t="str">
        <f t="shared" ca="1" si="50"/>
        <v>F0</v>
      </c>
      <c r="M501" s="19" t="str">
        <f t="shared" ca="1" si="51"/>
        <v>C2</v>
      </c>
      <c r="N501" s="19" t="str">
        <f t="shared" ca="1" si="52"/>
        <v>C2</v>
      </c>
    </row>
    <row r="502" spans="1:14" s="244" customFormat="1" ht="36" customHeight="1" x14ac:dyDescent="0.2">
      <c r="A502" s="215" t="s">
        <v>228</v>
      </c>
      <c r="B502" s="190" t="s">
        <v>1692</v>
      </c>
      <c r="C502" s="191" t="s">
        <v>419</v>
      </c>
      <c r="D502" s="192" t="s">
        <v>11</v>
      </c>
      <c r="E502" s="193"/>
      <c r="F502" s="198"/>
      <c r="G502" s="199"/>
      <c r="H502" s="195">
        <f t="shared" si="54"/>
        <v>0</v>
      </c>
      <c r="I502" s="26" t="str">
        <f t="shared" ca="1" si="49"/>
        <v>LOCKED</v>
      </c>
      <c r="J502" s="16" t="str">
        <f t="shared" si="53"/>
        <v>E006Catch PitCW 2130-R12</v>
      </c>
      <c r="K502" s="17">
        <f>MATCH(J502,'Pay Items'!$K$1:$K$646,0)</f>
        <v>450</v>
      </c>
      <c r="L502" s="19" t="str">
        <f t="shared" ca="1" si="50"/>
        <v>F0</v>
      </c>
      <c r="M502" s="19" t="str">
        <f t="shared" ca="1" si="51"/>
        <v>C2</v>
      </c>
      <c r="N502" s="19" t="str">
        <f t="shared" ca="1" si="52"/>
        <v>C2</v>
      </c>
    </row>
    <row r="503" spans="1:14" s="244" customFormat="1" ht="36" customHeight="1" x14ac:dyDescent="0.2">
      <c r="A503" s="215" t="s">
        <v>229</v>
      </c>
      <c r="B503" s="200" t="s">
        <v>351</v>
      </c>
      <c r="C503" s="191" t="s">
        <v>420</v>
      </c>
      <c r="D503" s="192"/>
      <c r="E503" s="193" t="s">
        <v>182</v>
      </c>
      <c r="F503" s="208">
        <v>7</v>
      </c>
      <c r="G503" s="360">
        <v>1</v>
      </c>
      <c r="H503" s="195">
        <f t="shared" si="54"/>
        <v>7</v>
      </c>
      <c r="I503" s="26" t="str">
        <f t="shared" ca="1" si="49"/>
        <v/>
      </c>
      <c r="J503" s="16" t="str">
        <f t="shared" si="53"/>
        <v>E007SD-023each</v>
      </c>
      <c r="K503" s="17">
        <f>MATCH(J503,'Pay Items'!$K$1:$K$646,0)</f>
        <v>451</v>
      </c>
      <c r="L503" s="19" t="str">
        <f t="shared" ca="1" si="50"/>
        <v>F0</v>
      </c>
      <c r="M503" s="19" t="str">
        <f t="shared" ca="1" si="51"/>
        <v>C2</v>
      </c>
      <c r="N503" s="19" t="str">
        <f t="shared" ca="1" si="52"/>
        <v>C2</v>
      </c>
    </row>
    <row r="504" spans="1:14" s="244" customFormat="1" ht="36" customHeight="1" x14ac:dyDescent="0.2">
      <c r="A504" s="215" t="s">
        <v>230</v>
      </c>
      <c r="B504" s="190" t="s">
        <v>1693</v>
      </c>
      <c r="C504" s="191" t="s">
        <v>421</v>
      </c>
      <c r="D504" s="192" t="s">
        <v>11</v>
      </c>
      <c r="E504" s="193"/>
      <c r="F504" s="198"/>
      <c r="G504" s="199"/>
      <c r="H504" s="195">
        <f t="shared" si="54"/>
        <v>0</v>
      </c>
      <c r="I504" s="26" t="str">
        <f t="shared" ca="1" si="49"/>
        <v>LOCKED</v>
      </c>
      <c r="J504" s="16" t="str">
        <f t="shared" si="53"/>
        <v>E008Sewer ServiceCW 2130-R12</v>
      </c>
      <c r="K504" s="17">
        <f>MATCH(J504,'Pay Items'!$K$1:$K$646,0)</f>
        <v>457</v>
      </c>
      <c r="L504" s="19" t="str">
        <f t="shared" ca="1" si="50"/>
        <v>F0</v>
      </c>
      <c r="M504" s="19" t="str">
        <f t="shared" ca="1" si="51"/>
        <v>C2</v>
      </c>
      <c r="N504" s="19" t="str">
        <f t="shared" ca="1" si="52"/>
        <v>C2</v>
      </c>
    </row>
    <row r="505" spans="1:14" s="244" customFormat="1" ht="36" customHeight="1" x14ac:dyDescent="0.2">
      <c r="A505" s="215" t="s">
        <v>54</v>
      </c>
      <c r="B505" s="200" t="s">
        <v>351</v>
      </c>
      <c r="C505" s="191" t="s">
        <v>1656</v>
      </c>
      <c r="D505" s="192"/>
      <c r="E505" s="193"/>
      <c r="F505" s="198"/>
      <c r="G505" s="199"/>
      <c r="H505" s="195">
        <f t="shared" si="54"/>
        <v>0</v>
      </c>
      <c r="I505" s="26" t="str">
        <f t="shared" ca="1" si="49"/>
        <v>LOCKED</v>
      </c>
      <c r="J505" s="16" t="str">
        <f t="shared" si="53"/>
        <v>E009300 mm, PVC</v>
      </c>
      <c r="K505" s="17" t="e">
        <f>MATCH(J505,'Pay Items'!$K$1:$K$646,0)</f>
        <v>#N/A</v>
      </c>
      <c r="L505" s="19" t="str">
        <f t="shared" ca="1" si="50"/>
        <v>F0</v>
      </c>
      <c r="M505" s="19" t="str">
        <f t="shared" ca="1" si="51"/>
        <v>C2</v>
      </c>
      <c r="N505" s="19" t="str">
        <f t="shared" ca="1" si="52"/>
        <v>C2</v>
      </c>
    </row>
    <row r="506" spans="1:14" s="244" customFormat="1" ht="48" customHeight="1" x14ac:dyDescent="0.2">
      <c r="A506" s="215" t="s">
        <v>55</v>
      </c>
      <c r="B506" s="207" t="s">
        <v>701</v>
      </c>
      <c r="C506" s="191" t="s">
        <v>1694</v>
      </c>
      <c r="D506" s="192"/>
      <c r="E506" s="193" t="s">
        <v>183</v>
      </c>
      <c r="F506" s="208">
        <v>55</v>
      </c>
      <c r="G506" s="360">
        <v>1</v>
      </c>
      <c r="H506" s="195">
        <f t="shared" si="54"/>
        <v>55</v>
      </c>
      <c r="I506" s="26" t="str">
        <f t="shared" ca="1" si="49"/>
        <v/>
      </c>
      <c r="J506" s="16" t="str">
        <f t="shared" si="53"/>
        <v>E010In a Trench, Class B Type 3 Bedding, Class 3 Backfillm</v>
      </c>
      <c r="K506" s="17" t="e">
        <f>MATCH(J506,'Pay Items'!$K$1:$K$646,0)</f>
        <v>#N/A</v>
      </c>
      <c r="L506" s="19" t="str">
        <f t="shared" ca="1" si="50"/>
        <v>F0</v>
      </c>
      <c r="M506" s="19" t="str">
        <f t="shared" ca="1" si="51"/>
        <v>C2</v>
      </c>
      <c r="N506" s="19" t="str">
        <f t="shared" ca="1" si="52"/>
        <v>C2</v>
      </c>
    </row>
    <row r="507" spans="1:14" s="244" customFormat="1" ht="36" customHeight="1" x14ac:dyDescent="0.2">
      <c r="A507" s="215" t="s">
        <v>57</v>
      </c>
      <c r="B507" s="190" t="s">
        <v>1695</v>
      </c>
      <c r="C507" s="191" t="s">
        <v>608</v>
      </c>
      <c r="D507" s="192" t="s">
        <v>11</v>
      </c>
      <c r="E507" s="193" t="s">
        <v>183</v>
      </c>
      <c r="F507" s="208">
        <v>25</v>
      </c>
      <c r="G507" s="360">
        <v>1</v>
      </c>
      <c r="H507" s="195">
        <f t="shared" si="54"/>
        <v>25</v>
      </c>
      <c r="I507" s="26" t="str">
        <f t="shared" ca="1" si="49"/>
        <v/>
      </c>
      <c r="J507" s="16" t="str">
        <f t="shared" si="53"/>
        <v>E012Drainage Connection PipeCW 2130-R12m</v>
      </c>
      <c r="K507" s="17">
        <f>MATCH(J507,'Pay Items'!$K$1:$K$646,0)</f>
        <v>462</v>
      </c>
      <c r="L507" s="19" t="str">
        <f t="shared" ca="1" si="50"/>
        <v>F0</v>
      </c>
      <c r="M507" s="19" t="str">
        <f t="shared" ca="1" si="51"/>
        <v>C2</v>
      </c>
      <c r="N507" s="19" t="str">
        <f t="shared" ca="1" si="52"/>
        <v>C2</v>
      </c>
    </row>
    <row r="508" spans="1:14" s="244" customFormat="1" ht="36" customHeight="1" x14ac:dyDescent="0.2">
      <c r="A508" s="189" t="s">
        <v>68</v>
      </c>
      <c r="B508" s="190" t="s">
        <v>1696</v>
      </c>
      <c r="C508" s="212" t="s">
        <v>1061</v>
      </c>
      <c r="D508" s="213" t="s">
        <v>1062</v>
      </c>
      <c r="E508" s="193"/>
      <c r="F508" s="198"/>
      <c r="G508" s="199"/>
      <c r="H508" s="195">
        <f t="shared" si="54"/>
        <v>0</v>
      </c>
      <c r="I508" s="26" t="str">
        <f t="shared" ca="1" si="49"/>
        <v>LOCKED</v>
      </c>
      <c r="J508" s="16" t="str">
        <f t="shared" si="53"/>
        <v>E023Frames &amp; CoversCW 3210-R8</v>
      </c>
      <c r="K508" s="17">
        <f>MATCH(J508,'Pay Items'!$K$1:$K$646,0)</f>
        <v>511</v>
      </c>
      <c r="L508" s="19" t="str">
        <f t="shared" ca="1" si="50"/>
        <v>F0</v>
      </c>
      <c r="M508" s="19" t="str">
        <f t="shared" ca="1" si="51"/>
        <v>C2</v>
      </c>
      <c r="N508" s="19" t="str">
        <f t="shared" ca="1" si="52"/>
        <v>C2</v>
      </c>
    </row>
    <row r="509" spans="1:14" s="244" customFormat="1" ht="48" customHeight="1" x14ac:dyDescent="0.2">
      <c r="A509" s="189" t="s">
        <v>69</v>
      </c>
      <c r="B509" s="200" t="s">
        <v>351</v>
      </c>
      <c r="C509" s="214" t="s">
        <v>1215</v>
      </c>
      <c r="D509" s="192"/>
      <c r="E509" s="193" t="s">
        <v>182</v>
      </c>
      <c r="F509" s="208">
        <v>10</v>
      </c>
      <c r="G509" s="360">
        <v>1</v>
      </c>
      <c r="H509" s="195">
        <f t="shared" si="54"/>
        <v>10</v>
      </c>
      <c r="I509" s="26" t="str">
        <f t="shared" ca="1" si="49"/>
        <v/>
      </c>
      <c r="J509" s="16" t="str">
        <f t="shared" si="53"/>
        <v>E024AP-006 - Standard Frame for Manhole and Catch Basineach</v>
      </c>
      <c r="K509" s="17">
        <f>MATCH(J509,'Pay Items'!$K$1:$K$646,0)</f>
        <v>512</v>
      </c>
      <c r="L509" s="19" t="str">
        <f t="shared" ca="1" si="50"/>
        <v>F0</v>
      </c>
      <c r="M509" s="19" t="str">
        <f t="shared" ca="1" si="51"/>
        <v>C2</v>
      </c>
      <c r="N509" s="19" t="str">
        <f t="shared" ca="1" si="52"/>
        <v>C2</v>
      </c>
    </row>
    <row r="510" spans="1:14" s="244" customFormat="1" ht="48" customHeight="1" x14ac:dyDescent="0.2">
      <c r="A510" s="189" t="s">
        <v>70</v>
      </c>
      <c r="B510" s="200" t="s">
        <v>352</v>
      </c>
      <c r="C510" s="214" t="s">
        <v>1216</v>
      </c>
      <c r="D510" s="192"/>
      <c r="E510" s="193" t="s">
        <v>182</v>
      </c>
      <c r="F510" s="208">
        <v>6</v>
      </c>
      <c r="G510" s="360">
        <v>1</v>
      </c>
      <c r="H510" s="195">
        <f t="shared" si="54"/>
        <v>6</v>
      </c>
      <c r="I510" s="26" t="str">
        <f t="shared" ca="1" si="49"/>
        <v/>
      </c>
      <c r="J510" s="16" t="str">
        <f t="shared" si="53"/>
        <v>E025AP-007 - Standard Solid Cover for Standard Frameeach</v>
      </c>
      <c r="K510" s="17">
        <f>MATCH(J510,'Pay Items'!$K$1:$K$646,0)</f>
        <v>513</v>
      </c>
      <c r="L510" s="19" t="str">
        <f t="shared" ca="1" si="50"/>
        <v>F0</v>
      </c>
      <c r="M510" s="19" t="str">
        <f t="shared" ca="1" si="51"/>
        <v>C2</v>
      </c>
      <c r="N510" s="19" t="str">
        <f t="shared" ca="1" si="52"/>
        <v>C2</v>
      </c>
    </row>
    <row r="511" spans="1:14" s="244" customFormat="1" ht="48" customHeight="1" x14ac:dyDescent="0.2">
      <c r="A511" s="189" t="s">
        <v>71</v>
      </c>
      <c r="B511" s="200" t="s">
        <v>353</v>
      </c>
      <c r="C511" s="214" t="s">
        <v>1217</v>
      </c>
      <c r="D511" s="192"/>
      <c r="E511" s="193" t="s">
        <v>182</v>
      </c>
      <c r="F511" s="208">
        <v>4</v>
      </c>
      <c r="G511" s="360">
        <v>1</v>
      </c>
      <c r="H511" s="195">
        <f t="shared" si="54"/>
        <v>4</v>
      </c>
      <c r="I511" s="26" t="str">
        <f t="shared" ca="1" si="49"/>
        <v/>
      </c>
      <c r="J511" s="16" t="str">
        <f t="shared" si="53"/>
        <v>E026AP-008 - Standard Grated Cover for Standard Frameeach</v>
      </c>
      <c r="K511" s="17">
        <f>MATCH(J511,'Pay Items'!$K$1:$K$646,0)</f>
        <v>514</v>
      </c>
      <c r="L511" s="19" t="str">
        <f t="shared" ca="1" si="50"/>
        <v>F0</v>
      </c>
      <c r="M511" s="19" t="str">
        <f t="shared" ca="1" si="51"/>
        <v>C2</v>
      </c>
      <c r="N511" s="19" t="str">
        <f t="shared" ca="1" si="52"/>
        <v>C2</v>
      </c>
    </row>
    <row r="512" spans="1:14" s="244" customFormat="1" ht="36" customHeight="1" x14ac:dyDescent="0.2">
      <c r="A512" s="215" t="s">
        <v>75</v>
      </c>
      <c r="B512" s="190" t="s">
        <v>1697</v>
      </c>
      <c r="C512" s="216" t="s">
        <v>423</v>
      </c>
      <c r="D512" s="192" t="s">
        <v>11</v>
      </c>
      <c r="E512" s="193"/>
      <c r="F512" s="198"/>
      <c r="G512" s="199"/>
      <c r="H512" s="195">
        <f t="shared" si="54"/>
        <v>0</v>
      </c>
      <c r="I512" s="26" t="str">
        <f t="shared" ca="1" si="49"/>
        <v>LOCKED</v>
      </c>
      <c r="J512" s="16" t="str">
        <f t="shared" si="53"/>
        <v>E032Connecting to Existing ManholeCW 2130-R12</v>
      </c>
      <c r="K512" s="17">
        <f>MATCH(J512,'Pay Items'!$K$1:$K$646,0)</f>
        <v>524</v>
      </c>
      <c r="L512" s="19" t="str">
        <f t="shared" ca="1" si="50"/>
        <v>F0</v>
      </c>
      <c r="M512" s="19" t="str">
        <f t="shared" ca="1" si="51"/>
        <v>C2</v>
      </c>
      <c r="N512" s="19" t="str">
        <f t="shared" ca="1" si="52"/>
        <v>C2</v>
      </c>
    </row>
    <row r="513" spans="1:14" s="244" customFormat="1" ht="36" customHeight="1" x14ac:dyDescent="0.2">
      <c r="A513" s="215" t="s">
        <v>76</v>
      </c>
      <c r="B513" s="200" t="s">
        <v>351</v>
      </c>
      <c r="C513" s="216" t="s">
        <v>1698</v>
      </c>
      <c r="D513" s="192"/>
      <c r="E513" s="193" t="s">
        <v>182</v>
      </c>
      <c r="F513" s="208">
        <v>1</v>
      </c>
      <c r="G513" s="360">
        <v>1</v>
      </c>
      <c r="H513" s="195">
        <f t="shared" si="54"/>
        <v>1</v>
      </c>
      <c r="I513" s="26" t="str">
        <f t="shared" ca="1" si="49"/>
        <v/>
      </c>
      <c r="J513" s="16" t="str">
        <f t="shared" si="53"/>
        <v>E033300 mm Catch Basin Leadeach</v>
      </c>
      <c r="K513" s="17" t="e">
        <f>MATCH(J513,'Pay Items'!$K$1:$K$646,0)</f>
        <v>#N/A</v>
      </c>
      <c r="L513" s="19" t="str">
        <f t="shared" ca="1" si="50"/>
        <v>F0</v>
      </c>
      <c r="M513" s="19" t="str">
        <f t="shared" ca="1" si="51"/>
        <v>C2</v>
      </c>
      <c r="N513" s="19" t="str">
        <f t="shared" ca="1" si="52"/>
        <v>C2</v>
      </c>
    </row>
    <row r="514" spans="1:14" s="244" customFormat="1" ht="36" customHeight="1" x14ac:dyDescent="0.2">
      <c r="A514" s="215" t="s">
        <v>77</v>
      </c>
      <c r="B514" s="190" t="s">
        <v>1699</v>
      </c>
      <c r="C514" s="216" t="s">
        <v>424</v>
      </c>
      <c r="D514" s="192" t="s">
        <v>11</v>
      </c>
      <c r="E514" s="193"/>
      <c r="F514" s="198"/>
      <c r="G514" s="199"/>
      <c r="H514" s="195">
        <f t="shared" si="54"/>
        <v>0</v>
      </c>
      <c r="I514" s="26" t="str">
        <f t="shared" ca="1" si="49"/>
        <v>LOCKED</v>
      </c>
      <c r="J514" s="16" t="str">
        <f t="shared" si="53"/>
        <v>E034Connecting to Existing Catch BasinCW 2130-R12</v>
      </c>
      <c r="K514" s="17">
        <f>MATCH(J514,'Pay Items'!$K$1:$K$646,0)</f>
        <v>528</v>
      </c>
      <c r="L514" s="19" t="str">
        <f t="shared" ca="1" si="50"/>
        <v>F0</v>
      </c>
      <c r="M514" s="19" t="str">
        <f t="shared" ca="1" si="51"/>
        <v>C2</v>
      </c>
      <c r="N514" s="19" t="str">
        <f t="shared" ca="1" si="52"/>
        <v>C2</v>
      </c>
    </row>
    <row r="515" spans="1:14" s="244" customFormat="1" ht="36" customHeight="1" x14ac:dyDescent="0.2">
      <c r="A515" s="215" t="s">
        <v>78</v>
      </c>
      <c r="B515" s="200" t="s">
        <v>351</v>
      </c>
      <c r="C515" s="216" t="s">
        <v>994</v>
      </c>
      <c r="D515" s="192"/>
      <c r="E515" s="193" t="s">
        <v>182</v>
      </c>
      <c r="F515" s="208">
        <v>7</v>
      </c>
      <c r="G515" s="360">
        <v>1</v>
      </c>
      <c r="H515" s="195">
        <f t="shared" si="54"/>
        <v>7</v>
      </c>
      <c r="I515" s="26" t="str">
        <f t="shared" ca="1" si="49"/>
        <v/>
      </c>
      <c r="J515" s="16" t="str">
        <f t="shared" si="53"/>
        <v>E035250 mm Drainage Connection Pipeeach</v>
      </c>
      <c r="K515" s="17">
        <f>MATCH(J515,'Pay Items'!$K$1:$K$646,0)</f>
        <v>531</v>
      </c>
      <c r="L515" s="19" t="str">
        <f t="shared" ca="1" si="50"/>
        <v>F0</v>
      </c>
      <c r="M515" s="19" t="str">
        <f t="shared" ca="1" si="51"/>
        <v>C2</v>
      </c>
      <c r="N515" s="19" t="str">
        <f t="shared" ca="1" si="52"/>
        <v>C2</v>
      </c>
    </row>
    <row r="516" spans="1:14" s="244" customFormat="1" ht="36" customHeight="1" x14ac:dyDescent="0.2">
      <c r="A516" s="215" t="s">
        <v>78</v>
      </c>
      <c r="B516" s="200" t="s">
        <v>352</v>
      </c>
      <c r="C516" s="216" t="s">
        <v>1698</v>
      </c>
      <c r="D516" s="192"/>
      <c r="E516" s="193" t="s">
        <v>182</v>
      </c>
      <c r="F516" s="208">
        <v>2</v>
      </c>
      <c r="G516" s="360">
        <v>1</v>
      </c>
      <c r="H516" s="195">
        <f t="shared" si="54"/>
        <v>2</v>
      </c>
      <c r="I516" s="26" t="str">
        <f t="shared" ca="1" si="49"/>
        <v/>
      </c>
      <c r="J516" s="16" t="str">
        <f t="shared" si="53"/>
        <v>E035300 mm Catch Basin Leadeach</v>
      </c>
      <c r="K516" s="17" t="e">
        <f>MATCH(J516,'Pay Items'!$K$1:$K$646,0)</f>
        <v>#N/A</v>
      </c>
      <c r="L516" s="19" t="str">
        <f t="shared" ca="1" si="50"/>
        <v>F0</v>
      </c>
      <c r="M516" s="19" t="str">
        <f t="shared" ca="1" si="51"/>
        <v>C2</v>
      </c>
      <c r="N516" s="19" t="str">
        <f t="shared" ca="1" si="52"/>
        <v>C2</v>
      </c>
    </row>
    <row r="517" spans="1:14" s="244" customFormat="1" ht="48" customHeight="1" x14ac:dyDescent="0.2">
      <c r="A517" s="215" t="s">
        <v>85</v>
      </c>
      <c r="B517" s="190" t="s">
        <v>1700</v>
      </c>
      <c r="C517" s="216" t="s">
        <v>728</v>
      </c>
      <c r="D517" s="192" t="s">
        <v>11</v>
      </c>
      <c r="E517" s="193"/>
      <c r="F517" s="198"/>
      <c r="G517" s="199"/>
      <c r="H517" s="195">
        <f t="shared" si="54"/>
        <v>0</v>
      </c>
      <c r="I517" s="26" t="str">
        <f t="shared" ca="1" si="49"/>
        <v>LOCKED</v>
      </c>
      <c r="J517" s="16" t="str">
        <f t="shared" si="53"/>
        <v>E042Connecting New Sewer Service to Existing Sewer ServiceCW 2130-R12</v>
      </c>
      <c r="K517" s="17">
        <f>MATCH(J517,'Pay Items'!$K$1:$K$646,0)</f>
        <v>548</v>
      </c>
      <c r="L517" s="19" t="str">
        <f t="shared" ca="1" si="50"/>
        <v>F0</v>
      </c>
      <c r="M517" s="19" t="str">
        <f t="shared" ca="1" si="51"/>
        <v>C2</v>
      </c>
      <c r="N517" s="19" t="str">
        <f t="shared" ca="1" si="52"/>
        <v>C2</v>
      </c>
    </row>
    <row r="518" spans="1:14" s="244" customFormat="1" ht="36" customHeight="1" x14ac:dyDescent="0.2">
      <c r="A518" s="215" t="s">
        <v>86</v>
      </c>
      <c r="B518" s="200" t="s">
        <v>351</v>
      </c>
      <c r="C518" s="216" t="s">
        <v>990</v>
      </c>
      <c r="D518" s="192"/>
      <c r="E518" s="193" t="s">
        <v>182</v>
      </c>
      <c r="F518" s="208">
        <v>5</v>
      </c>
      <c r="G518" s="360">
        <v>1</v>
      </c>
      <c r="H518" s="195">
        <f t="shared" si="54"/>
        <v>5</v>
      </c>
      <c r="I518" s="26" t="str">
        <f t="shared" ref="I518:I581" ca="1" si="55">IF(CELL("protect",$G518)=1, "LOCKED", "")</f>
        <v/>
      </c>
      <c r="J518" s="16" t="str">
        <f t="shared" si="53"/>
        <v>E043300 mmeach</v>
      </c>
      <c r="K518" s="17" t="e">
        <f>MATCH(J518,'Pay Items'!$K$1:$K$646,0)</f>
        <v>#N/A</v>
      </c>
      <c r="L518" s="19" t="str">
        <f t="shared" ref="L518:L581" ca="1" si="56">CELL("format",$F518)</f>
        <v>F0</v>
      </c>
      <c r="M518" s="19" t="str">
        <f t="shared" ref="M518:M581" ca="1" si="57">CELL("format",$G518)</f>
        <v>C2</v>
      </c>
      <c r="N518" s="19" t="str">
        <f t="shared" ref="N518:N581" ca="1" si="58">CELL("format",$H518)</f>
        <v>C2</v>
      </c>
    </row>
    <row r="519" spans="1:14" s="244" customFormat="1" ht="36" customHeight="1" x14ac:dyDescent="0.2">
      <c r="A519" s="189" t="s">
        <v>0</v>
      </c>
      <c r="B519" s="190" t="s">
        <v>1701</v>
      </c>
      <c r="C519" s="191" t="s">
        <v>1</v>
      </c>
      <c r="D519" s="192" t="s">
        <v>1075</v>
      </c>
      <c r="E519" s="193" t="s">
        <v>182</v>
      </c>
      <c r="F519" s="208">
        <v>11</v>
      </c>
      <c r="G519" s="360">
        <v>1</v>
      </c>
      <c r="H519" s="195">
        <f t="shared" si="54"/>
        <v>11</v>
      </c>
      <c r="I519" s="26" t="str">
        <f t="shared" ca="1" si="55"/>
        <v/>
      </c>
      <c r="J519" s="16" t="str">
        <f t="shared" ref="J519:J582" si="59">CLEAN(CONCATENATE(TRIM($A519),TRIM($C519),IF(LEFT($D519)&lt;&gt;"E",TRIM($D519),),TRIM($E519)))</f>
        <v>E050ACatch Basin CleaningCW 2140-R4each</v>
      </c>
      <c r="K519" s="17">
        <f>MATCH(J519,'Pay Items'!$K$1:$K$646,0)</f>
        <v>557</v>
      </c>
      <c r="L519" s="19" t="str">
        <f t="shared" ca="1" si="56"/>
        <v>F0</v>
      </c>
      <c r="M519" s="19" t="str">
        <f t="shared" ca="1" si="57"/>
        <v>C2</v>
      </c>
      <c r="N519" s="19" t="str">
        <f t="shared" ca="1" si="58"/>
        <v>C2</v>
      </c>
    </row>
    <row r="520" spans="1:14" s="244" customFormat="1" ht="36" customHeight="1" x14ac:dyDescent="0.2">
      <c r="A520" s="245"/>
      <c r="B520" s="219"/>
      <c r="C520" s="203" t="s">
        <v>202</v>
      </c>
      <c r="D520" s="198"/>
      <c r="E520" s="211"/>
      <c r="F520" s="198"/>
      <c r="G520" s="199"/>
      <c r="H520" s="195">
        <f t="shared" si="54"/>
        <v>0</v>
      </c>
      <c r="I520" s="26" t="str">
        <f t="shared" ca="1" si="55"/>
        <v>LOCKED</v>
      </c>
      <c r="J520" s="16" t="str">
        <f t="shared" si="59"/>
        <v>ADJUSTMENTS</v>
      </c>
      <c r="K520" s="17">
        <f>MATCH(J520,'Pay Items'!$K$1:$K$646,0)</f>
        <v>589</v>
      </c>
      <c r="L520" s="19" t="str">
        <f t="shared" ca="1" si="56"/>
        <v>F0</v>
      </c>
      <c r="M520" s="19" t="str">
        <f t="shared" ca="1" si="57"/>
        <v>C2</v>
      </c>
      <c r="N520" s="19" t="str">
        <f t="shared" ca="1" si="58"/>
        <v>C2</v>
      </c>
    </row>
    <row r="521" spans="1:14" s="244" customFormat="1" ht="36" customHeight="1" x14ac:dyDescent="0.2">
      <c r="A521" s="189" t="s">
        <v>231</v>
      </c>
      <c r="B521" s="190" t="s">
        <v>1702</v>
      </c>
      <c r="C521" s="214" t="s">
        <v>1063</v>
      </c>
      <c r="D521" s="213" t="s">
        <v>1062</v>
      </c>
      <c r="E521" s="193" t="s">
        <v>182</v>
      </c>
      <c r="F521" s="208">
        <v>10</v>
      </c>
      <c r="G521" s="360">
        <v>1</v>
      </c>
      <c r="H521" s="195">
        <f t="shared" si="54"/>
        <v>10</v>
      </c>
      <c r="I521" s="26" t="str">
        <f t="shared" ca="1" si="55"/>
        <v/>
      </c>
      <c r="J521" s="16" t="str">
        <f t="shared" si="59"/>
        <v>F001Adjustment of Manholes/Catch Basins FramesCW 3210-R8each</v>
      </c>
      <c r="K521" s="17">
        <f>MATCH(J521,'Pay Items'!$K$1:$K$646,0)</f>
        <v>590</v>
      </c>
      <c r="L521" s="19" t="str">
        <f t="shared" ca="1" si="56"/>
        <v>F0</v>
      </c>
      <c r="M521" s="19" t="str">
        <f t="shared" ca="1" si="57"/>
        <v>C2</v>
      </c>
      <c r="N521" s="19" t="str">
        <f t="shared" ca="1" si="58"/>
        <v>C2</v>
      </c>
    </row>
    <row r="522" spans="1:14" s="244" customFormat="1" ht="36" customHeight="1" x14ac:dyDescent="0.2">
      <c r="A522" s="189" t="s">
        <v>232</v>
      </c>
      <c r="B522" s="190" t="s">
        <v>1703</v>
      </c>
      <c r="C522" s="191" t="s">
        <v>685</v>
      </c>
      <c r="D522" s="192" t="s">
        <v>11</v>
      </c>
      <c r="E522" s="193"/>
      <c r="F522" s="198"/>
      <c r="G522" s="199"/>
      <c r="H522" s="195">
        <f t="shared" si="54"/>
        <v>0</v>
      </c>
      <c r="I522" s="26" t="str">
        <f t="shared" ca="1" si="55"/>
        <v>LOCKED</v>
      </c>
      <c r="J522" s="16" t="str">
        <f t="shared" si="59"/>
        <v>F002Replacing Existing RisersCW 2130-R12</v>
      </c>
      <c r="K522" s="17">
        <f>MATCH(J522,'Pay Items'!$K$1:$K$646,0)</f>
        <v>591</v>
      </c>
      <c r="L522" s="19" t="str">
        <f t="shared" ca="1" si="56"/>
        <v>F0</v>
      </c>
      <c r="M522" s="19" t="str">
        <f t="shared" ca="1" si="57"/>
        <v>C2</v>
      </c>
      <c r="N522" s="19" t="str">
        <f t="shared" ca="1" si="58"/>
        <v>C2</v>
      </c>
    </row>
    <row r="523" spans="1:14" s="244" customFormat="1" ht="36" customHeight="1" x14ac:dyDescent="0.2">
      <c r="A523" s="189" t="s">
        <v>686</v>
      </c>
      <c r="B523" s="200" t="s">
        <v>351</v>
      </c>
      <c r="C523" s="191" t="s">
        <v>696</v>
      </c>
      <c r="D523" s="192"/>
      <c r="E523" s="193" t="s">
        <v>184</v>
      </c>
      <c r="F523" s="241">
        <v>2</v>
      </c>
      <c r="G523" s="360">
        <v>1</v>
      </c>
      <c r="H523" s="195">
        <f t="shared" si="54"/>
        <v>2</v>
      </c>
      <c r="I523" s="26" t="str">
        <f t="shared" ca="1" si="55"/>
        <v/>
      </c>
      <c r="J523" s="16" t="str">
        <f t="shared" si="59"/>
        <v>F002APre-cast Concrete Risersvert. m</v>
      </c>
      <c r="K523" s="17">
        <f>MATCH(J523,'Pay Items'!$K$1:$K$646,0)</f>
        <v>592</v>
      </c>
      <c r="L523" s="19" t="str">
        <f t="shared" ca="1" si="56"/>
        <v>F1</v>
      </c>
      <c r="M523" s="19" t="str">
        <f t="shared" ca="1" si="57"/>
        <v>C2</v>
      </c>
      <c r="N523" s="19" t="str">
        <f t="shared" ca="1" si="58"/>
        <v>C2</v>
      </c>
    </row>
    <row r="524" spans="1:14" s="244" customFormat="1" ht="36" customHeight="1" x14ac:dyDescent="0.2">
      <c r="A524" s="189" t="s">
        <v>233</v>
      </c>
      <c r="B524" s="190" t="s">
        <v>1704</v>
      </c>
      <c r="C524" s="214" t="s">
        <v>1222</v>
      </c>
      <c r="D524" s="213" t="s">
        <v>1062</v>
      </c>
      <c r="E524" s="193"/>
      <c r="F524" s="198"/>
      <c r="G524" s="199"/>
      <c r="H524" s="195">
        <f t="shared" si="54"/>
        <v>0</v>
      </c>
      <c r="I524" s="26" t="str">
        <f t="shared" ca="1" si="55"/>
        <v>LOCKED</v>
      </c>
      <c r="J524" s="16" t="str">
        <f t="shared" si="59"/>
        <v>F003Lifter Rings (AP-010)CW 3210-R8</v>
      </c>
      <c r="K524" s="17">
        <f>MATCH(J524,'Pay Items'!$K$1:$K$646,0)</f>
        <v>595</v>
      </c>
      <c r="L524" s="19" t="str">
        <f t="shared" ca="1" si="56"/>
        <v>F0</v>
      </c>
      <c r="M524" s="19" t="str">
        <f t="shared" ca="1" si="57"/>
        <v>C2</v>
      </c>
      <c r="N524" s="19" t="str">
        <f t="shared" ca="1" si="58"/>
        <v>C2</v>
      </c>
    </row>
    <row r="525" spans="1:14" s="244" customFormat="1" ht="36" customHeight="1" x14ac:dyDescent="0.2">
      <c r="A525" s="189" t="s">
        <v>235</v>
      </c>
      <c r="B525" s="200" t="s">
        <v>351</v>
      </c>
      <c r="C525" s="191" t="s">
        <v>883</v>
      </c>
      <c r="D525" s="192"/>
      <c r="E525" s="193" t="s">
        <v>182</v>
      </c>
      <c r="F525" s="208">
        <v>6</v>
      </c>
      <c r="G525" s="360">
        <v>1</v>
      </c>
      <c r="H525" s="195">
        <f t="shared" si="54"/>
        <v>6</v>
      </c>
      <c r="I525" s="26" t="str">
        <f t="shared" ca="1" si="55"/>
        <v/>
      </c>
      <c r="J525" s="16" t="str">
        <f t="shared" si="59"/>
        <v>F00551 mmeach</v>
      </c>
      <c r="K525" s="17">
        <f>MATCH(J525,'Pay Items'!$K$1:$K$646,0)</f>
        <v>597</v>
      </c>
      <c r="L525" s="19" t="str">
        <f t="shared" ca="1" si="56"/>
        <v>F0</v>
      </c>
      <c r="M525" s="19" t="str">
        <f t="shared" ca="1" si="57"/>
        <v>C2</v>
      </c>
      <c r="N525" s="19" t="str">
        <f t="shared" ca="1" si="58"/>
        <v>C2</v>
      </c>
    </row>
    <row r="526" spans="1:14" s="244" customFormat="1" ht="36" customHeight="1" x14ac:dyDescent="0.2">
      <c r="A526" s="189" t="s">
        <v>238</v>
      </c>
      <c r="B526" s="190" t="s">
        <v>1705</v>
      </c>
      <c r="C526" s="191" t="s">
        <v>600</v>
      </c>
      <c r="D526" s="213" t="s">
        <v>1062</v>
      </c>
      <c r="E526" s="193" t="s">
        <v>182</v>
      </c>
      <c r="F526" s="208">
        <v>2</v>
      </c>
      <c r="G526" s="360">
        <v>1</v>
      </c>
      <c r="H526" s="195">
        <f t="shared" si="54"/>
        <v>2</v>
      </c>
      <c r="I526" s="26" t="str">
        <f t="shared" ca="1" si="55"/>
        <v/>
      </c>
      <c r="J526" s="16" t="str">
        <f t="shared" si="59"/>
        <v>F009Adjustment of Valve BoxesCW 3210-R8each</v>
      </c>
      <c r="K526" s="17">
        <f>MATCH(J526,'Pay Items'!$K$1:$K$646,0)</f>
        <v>600</v>
      </c>
      <c r="L526" s="19" t="str">
        <f t="shared" ca="1" si="56"/>
        <v>F0</v>
      </c>
      <c r="M526" s="19" t="str">
        <f t="shared" ca="1" si="57"/>
        <v>C2</v>
      </c>
      <c r="N526" s="19" t="str">
        <f t="shared" ca="1" si="58"/>
        <v>C2</v>
      </c>
    </row>
    <row r="527" spans="1:14" s="244" customFormat="1" ht="36" customHeight="1" x14ac:dyDescent="0.2">
      <c r="A527" s="189" t="s">
        <v>460</v>
      </c>
      <c r="B527" s="190" t="s">
        <v>1706</v>
      </c>
      <c r="C527" s="191" t="s">
        <v>602</v>
      </c>
      <c r="D527" s="213" t="s">
        <v>1062</v>
      </c>
      <c r="E527" s="193" t="s">
        <v>182</v>
      </c>
      <c r="F527" s="208">
        <v>2</v>
      </c>
      <c r="G527" s="360">
        <v>1</v>
      </c>
      <c r="H527" s="195">
        <f t="shared" si="54"/>
        <v>2</v>
      </c>
      <c r="I527" s="26" t="str">
        <f t="shared" ca="1" si="55"/>
        <v/>
      </c>
      <c r="J527" s="16" t="str">
        <f t="shared" si="59"/>
        <v>F010Valve Box ExtensionsCW 3210-R8each</v>
      </c>
      <c r="K527" s="17">
        <f>MATCH(J527,'Pay Items'!$K$1:$K$646,0)</f>
        <v>601</v>
      </c>
      <c r="L527" s="19" t="str">
        <f t="shared" ca="1" si="56"/>
        <v>F0</v>
      </c>
      <c r="M527" s="19" t="str">
        <f t="shared" ca="1" si="57"/>
        <v>C2</v>
      </c>
      <c r="N527" s="19" t="str">
        <f t="shared" ca="1" si="58"/>
        <v>C2</v>
      </c>
    </row>
    <row r="528" spans="1:14" s="244" customFormat="1" ht="36" customHeight="1" x14ac:dyDescent="0.2">
      <c r="A528" s="189" t="s">
        <v>239</v>
      </c>
      <c r="B528" s="190" t="s">
        <v>1707</v>
      </c>
      <c r="C528" s="191" t="s">
        <v>601</v>
      </c>
      <c r="D528" s="213" t="s">
        <v>1062</v>
      </c>
      <c r="E528" s="193" t="s">
        <v>182</v>
      </c>
      <c r="F528" s="208">
        <v>2</v>
      </c>
      <c r="G528" s="360">
        <v>1</v>
      </c>
      <c r="H528" s="195">
        <f t="shared" si="54"/>
        <v>2</v>
      </c>
      <c r="I528" s="26" t="str">
        <f t="shared" ca="1" si="55"/>
        <v/>
      </c>
      <c r="J528" s="16" t="str">
        <f t="shared" si="59"/>
        <v>F011Adjustment of Curb Stop BoxesCW 3210-R8each</v>
      </c>
      <c r="K528" s="17">
        <f>MATCH(J528,'Pay Items'!$K$1:$K$646,0)</f>
        <v>602</v>
      </c>
      <c r="L528" s="19" t="str">
        <f t="shared" ca="1" si="56"/>
        <v>F0</v>
      </c>
      <c r="M528" s="19" t="str">
        <f t="shared" ca="1" si="57"/>
        <v>C2</v>
      </c>
      <c r="N528" s="19" t="str">
        <f t="shared" ca="1" si="58"/>
        <v>C2</v>
      </c>
    </row>
    <row r="529" spans="1:14" s="244" customFormat="1" ht="36" customHeight="1" x14ac:dyDescent="0.2">
      <c r="A529" s="220" t="s">
        <v>242</v>
      </c>
      <c r="B529" s="221" t="s">
        <v>1708</v>
      </c>
      <c r="C529" s="214" t="s">
        <v>603</v>
      </c>
      <c r="D529" s="213" t="s">
        <v>1062</v>
      </c>
      <c r="E529" s="222" t="s">
        <v>182</v>
      </c>
      <c r="F529" s="223">
        <v>2</v>
      </c>
      <c r="G529" s="362">
        <v>1</v>
      </c>
      <c r="H529" s="195">
        <f t="shared" si="54"/>
        <v>2</v>
      </c>
      <c r="I529" s="26" t="str">
        <f t="shared" ca="1" si="55"/>
        <v/>
      </c>
      <c r="J529" s="16" t="str">
        <f t="shared" si="59"/>
        <v>F018Curb Stop ExtensionsCW 3210-R8each</v>
      </c>
      <c r="K529" s="17">
        <f>MATCH(J529,'Pay Items'!$K$1:$K$646,0)</f>
        <v>603</v>
      </c>
      <c r="L529" s="19" t="str">
        <f t="shared" ca="1" si="56"/>
        <v>F0</v>
      </c>
      <c r="M529" s="19" t="str">
        <f t="shared" ca="1" si="57"/>
        <v>C2</v>
      </c>
      <c r="N529" s="19" t="str">
        <f t="shared" ca="1" si="58"/>
        <v>C2</v>
      </c>
    </row>
    <row r="530" spans="1:14" s="244" customFormat="1" ht="36" customHeight="1" x14ac:dyDescent="0.2">
      <c r="A530" s="245"/>
      <c r="B530" s="202"/>
      <c r="C530" s="203" t="s">
        <v>203</v>
      </c>
      <c r="D530" s="198"/>
      <c r="E530" s="204"/>
      <c r="F530" s="198"/>
      <c r="G530" s="199"/>
      <c r="H530" s="195">
        <f t="shared" si="54"/>
        <v>0</v>
      </c>
      <c r="I530" s="26" t="str">
        <f t="shared" ca="1" si="55"/>
        <v>LOCKED</v>
      </c>
      <c r="J530" s="16" t="str">
        <f t="shared" si="59"/>
        <v>LANDSCAPING</v>
      </c>
      <c r="K530" s="17">
        <f>MATCH(J530,'Pay Items'!$K$1:$K$646,0)</f>
        <v>618</v>
      </c>
      <c r="L530" s="19" t="str">
        <f t="shared" ca="1" si="56"/>
        <v>F0</v>
      </c>
      <c r="M530" s="19" t="str">
        <f t="shared" ca="1" si="57"/>
        <v>C2</v>
      </c>
      <c r="N530" s="19" t="str">
        <f t="shared" ca="1" si="58"/>
        <v>C2</v>
      </c>
    </row>
    <row r="531" spans="1:14" s="244" customFormat="1" ht="36" customHeight="1" x14ac:dyDescent="0.2">
      <c r="A531" s="205" t="s">
        <v>243</v>
      </c>
      <c r="B531" s="190" t="s">
        <v>1709</v>
      </c>
      <c r="C531" s="191" t="s">
        <v>148</v>
      </c>
      <c r="D531" s="192" t="s">
        <v>1571</v>
      </c>
      <c r="E531" s="193"/>
      <c r="F531" s="198"/>
      <c r="G531" s="199"/>
      <c r="H531" s="195">
        <f t="shared" ref="H531:H533" si="60">ROUND(G531*F531,2)</f>
        <v>0</v>
      </c>
      <c r="I531" s="26" t="str">
        <f t="shared" ca="1" si="55"/>
        <v>LOCKED</v>
      </c>
      <c r="J531" s="16" t="str">
        <f t="shared" si="59"/>
        <v>G001SoddingCW 3510-R9</v>
      </c>
      <c r="K531" s="17" t="e">
        <f>MATCH(J531,'Pay Items'!$K$1:$K$646,0)</f>
        <v>#N/A</v>
      </c>
      <c r="L531" s="19" t="str">
        <f t="shared" ca="1" si="56"/>
        <v>F0</v>
      </c>
      <c r="M531" s="19" t="str">
        <f t="shared" ca="1" si="57"/>
        <v>C2</v>
      </c>
      <c r="N531" s="19" t="str">
        <f t="shared" ca="1" si="58"/>
        <v>C2</v>
      </c>
    </row>
    <row r="532" spans="1:14" s="244" customFormat="1" ht="36" customHeight="1" x14ac:dyDescent="0.2">
      <c r="A532" s="205" t="s">
        <v>244</v>
      </c>
      <c r="B532" s="200" t="s">
        <v>351</v>
      </c>
      <c r="C532" s="191" t="s">
        <v>886</v>
      </c>
      <c r="D532" s="192"/>
      <c r="E532" s="193" t="s">
        <v>179</v>
      </c>
      <c r="F532" s="194">
        <v>20</v>
      </c>
      <c r="G532" s="360">
        <v>1</v>
      </c>
      <c r="H532" s="195">
        <f t="shared" si="60"/>
        <v>20</v>
      </c>
      <c r="I532" s="26" t="str">
        <f t="shared" ca="1" si="55"/>
        <v/>
      </c>
      <c r="J532" s="16" t="str">
        <f t="shared" si="59"/>
        <v>G002width &lt; 600 mmm²</v>
      </c>
      <c r="K532" s="17">
        <f>MATCH(J532,'Pay Items'!$K$1:$K$646,0)</f>
        <v>620</v>
      </c>
      <c r="L532" s="19" t="str">
        <f t="shared" ca="1" si="56"/>
        <v>F0</v>
      </c>
      <c r="M532" s="19" t="str">
        <f t="shared" ca="1" si="57"/>
        <v>C2</v>
      </c>
      <c r="N532" s="19" t="str">
        <f t="shared" ca="1" si="58"/>
        <v>C2</v>
      </c>
    </row>
    <row r="533" spans="1:14" s="244" customFormat="1" ht="36" customHeight="1" x14ac:dyDescent="0.2">
      <c r="A533" s="205" t="s">
        <v>245</v>
      </c>
      <c r="B533" s="200" t="s">
        <v>352</v>
      </c>
      <c r="C533" s="191" t="s">
        <v>887</v>
      </c>
      <c r="D533" s="192"/>
      <c r="E533" s="193" t="s">
        <v>179</v>
      </c>
      <c r="F533" s="194">
        <v>130</v>
      </c>
      <c r="G533" s="360">
        <v>1</v>
      </c>
      <c r="H533" s="195">
        <f t="shared" si="60"/>
        <v>130</v>
      </c>
      <c r="I533" s="26" t="str">
        <f t="shared" ca="1" si="55"/>
        <v/>
      </c>
      <c r="J533" s="16" t="str">
        <f t="shared" si="59"/>
        <v>G003width &gt; or = 600 mmm²</v>
      </c>
      <c r="K533" s="17">
        <f>MATCH(J533,'Pay Items'!$K$1:$K$646,0)</f>
        <v>621</v>
      </c>
      <c r="L533" s="19" t="str">
        <f t="shared" ca="1" si="56"/>
        <v>F0</v>
      </c>
      <c r="M533" s="19" t="str">
        <f t="shared" ca="1" si="57"/>
        <v>C2</v>
      </c>
      <c r="N533" s="19" t="str">
        <f t="shared" ca="1" si="58"/>
        <v>C2</v>
      </c>
    </row>
    <row r="534" spans="1:14" s="183" customFormat="1" ht="12" customHeight="1" x14ac:dyDescent="0.2">
      <c r="A534" s="180"/>
      <c r="B534" s="224"/>
      <c r="C534" s="225"/>
      <c r="D534" s="186"/>
      <c r="E534" s="173"/>
      <c r="F534" s="187"/>
      <c r="G534" s="172"/>
      <c r="H534" s="188"/>
      <c r="I534" s="26" t="str">
        <f t="shared" ca="1" si="55"/>
        <v>LOCKED</v>
      </c>
      <c r="J534" s="16" t="str">
        <f t="shared" si="59"/>
        <v/>
      </c>
      <c r="K534" s="17" t="e">
        <f>MATCH(J534,'Pay Items'!$K$1:$K$646,0)</f>
        <v>#N/A</v>
      </c>
      <c r="L534" s="19" t="str">
        <f t="shared" ca="1" si="56"/>
        <v>G</v>
      </c>
      <c r="M534" s="19" t="str">
        <f t="shared" ca="1" si="57"/>
        <v>C2</v>
      </c>
      <c r="N534" s="19" t="str">
        <f t="shared" ca="1" si="58"/>
        <v>C2</v>
      </c>
    </row>
    <row r="535" spans="1:14" s="183" customFormat="1" ht="60" customHeight="1" thickBot="1" x14ac:dyDescent="0.25">
      <c r="A535" s="180"/>
      <c r="B535" s="227" t="s">
        <v>613</v>
      </c>
      <c r="C535" s="422" t="str">
        <f>C466</f>
        <v>ASPHALT REHABILITATION:  WILDWOOD PARK G FROM SOUTH DRIVE TO WILDWOOD STREET, AND WILDWOOD PARK H FROM SOUTH DRIVE TO SOUTH DRIVE</v>
      </c>
      <c r="D535" s="423"/>
      <c r="E535" s="423"/>
      <c r="F535" s="424"/>
      <c r="G535" s="242" t="s">
        <v>1572</v>
      </c>
      <c r="H535" s="242">
        <f>SUM(H466:H534)</f>
        <v>5549</v>
      </c>
      <c r="I535" s="26" t="str">
        <f t="shared" ca="1" si="55"/>
        <v>LOCKED</v>
      </c>
      <c r="J535" s="16" t="str">
        <f t="shared" si="59"/>
        <v>ASPHALT REHABILITATION: WILDWOOD PARK G FROM SOUTH DRIVE TO WILDWOOD STREET, AND WILDWOOD PARK H FROM SOUTH DRIVE TO SOUTH DRIVE</v>
      </c>
      <c r="K535" s="17" t="e">
        <f>MATCH(J535,'Pay Items'!$K$1:$K$646,0)</f>
        <v>#N/A</v>
      </c>
      <c r="L535" s="19" t="str">
        <f t="shared" ca="1" si="56"/>
        <v>G</v>
      </c>
      <c r="M535" s="19" t="str">
        <f t="shared" ca="1" si="57"/>
        <v>C2</v>
      </c>
      <c r="N535" s="19" t="str">
        <f t="shared" ca="1" si="58"/>
        <v>C2</v>
      </c>
    </row>
    <row r="536" spans="1:14" s="183" customFormat="1" ht="48" customHeight="1" thickTop="1" x14ac:dyDescent="0.2">
      <c r="A536" s="180"/>
      <c r="B536" s="181" t="s">
        <v>614</v>
      </c>
      <c r="C536" s="437" t="s">
        <v>1710</v>
      </c>
      <c r="D536" s="438"/>
      <c r="E536" s="438"/>
      <c r="F536" s="439"/>
      <c r="G536" s="180"/>
      <c r="H536" s="182"/>
      <c r="I536" s="26" t="str">
        <f t="shared" ca="1" si="55"/>
        <v>LOCKED</v>
      </c>
      <c r="J536" s="16" t="str">
        <f t="shared" si="59"/>
        <v>CONCRETE PAVEMENT REHABILITATION: CLARE AVENUE FROM CASEY STREET TO ECCLES STREET</v>
      </c>
      <c r="K536" s="17" t="e">
        <f>MATCH(J536,'Pay Items'!$K$1:$K$646,0)</f>
        <v>#N/A</v>
      </c>
      <c r="L536" s="19" t="str">
        <f t="shared" ca="1" si="56"/>
        <v>G</v>
      </c>
      <c r="M536" s="19" t="str">
        <f t="shared" ca="1" si="57"/>
        <v>C2</v>
      </c>
      <c r="N536" s="19" t="str">
        <f t="shared" ca="1" si="58"/>
        <v>C2</v>
      </c>
    </row>
    <row r="537" spans="1:14" s="183" customFormat="1" ht="36" customHeight="1" x14ac:dyDescent="0.2">
      <c r="A537" s="180"/>
      <c r="B537" s="184"/>
      <c r="C537" s="185" t="s">
        <v>197</v>
      </c>
      <c r="D537" s="186"/>
      <c r="E537" s="187" t="s">
        <v>174</v>
      </c>
      <c r="F537" s="198"/>
      <c r="G537" s="199"/>
      <c r="H537" s="195">
        <f t="shared" ref="H537:H600" si="61">ROUND(G537*F537,2)</f>
        <v>0</v>
      </c>
      <c r="I537" s="26" t="str">
        <f t="shared" ca="1" si="55"/>
        <v>LOCKED</v>
      </c>
      <c r="J537" s="16" t="str">
        <f t="shared" si="59"/>
        <v>EARTH AND BASE WORKS</v>
      </c>
      <c r="K537" s="17">
        <f>MATCH(J537,'Pay Items'!$K$1:$K$646,0)</f>
        <v>3</v>
      </c>
      <c r="L537" s="19" t="str">
        <f t="shared" ca="1" si="56"/>
        <v>F0</v>
      </c>
      <c r="M537" s="19" t="str">
        <f t="shared" ca="1" si="57"/>
        <v>C2</v>
      </c>
      <c r="N537" s="19" t="str">
        <f t="shared" ca="1" si="58"/>
        <v>C2</v>
      </c>
    </row>
    <row r="538" spans="1:14" s="244" customFormat="1" ht="36" customHeight="1" x14ac:dyDescent="0.2">
      <c r="A538" s="189" t="s">
        <v>440</v>
      </c>
      <c r="B538" s="190" t="s">
        <v>462</v>
      </c>
      <c r="C538" s="191" t="s">
        <v>105</v>
      </c>
      <c r="D538" s="192" t="s">
        <v>1298</v>
      </c>
      <c r="E538" s="193" t="s">
        <v>180</v>
      </c>
      <c r="F538" s="194">
        <v>60</v>
      </c>
      <c r="G538" s="360">
        <v>1</v>
      </c>
      <c r="H538" s="195">
        <f t="shared" si="61"/>
        <v>60</v>
      </c>
      <c r="I538" s="26" t="str">
        <f t="shared" ca="1" si="55"/>
        <v/>
      </c>
      <c r="J538" s="16" t="str">
        <f t="shared" si="59"/>
        <v>A003ExcavationCW 3110-R22m³</v>
      </c>
      <c r="K538" s="17">
        <f>MATCH(J538,'Pay Items'!$K$1:$K$646,0)</f>
        <v>6</v>
      </c>
      <c r="L538" s="19" t="str">
        <f t="shared" ca="1" si="56"/>
        <v>F0</v>
      </c>
      <c r="M538" s="19" t="str">
        <f t="shared" ca="1" si="57"/>
        <v>C2</v>
      </c>
      <c r="N538" s="19" t="str">
        <f t="shared" ca="1" si="58"/>
        <v>C2</v>
      </c>
    </row>
    <row r="539" spans="1:14" s="244" customFormat="1" ht="36" customHeight="1" x14ac:dyDescent="0.2">
      <c r="A539" s="197" t="s">
        <v>251</v>
      </c>
      <c r="B539" s="190" t="s">
        <v>149</v>
      </c>
      <c r="C539" s="191" t="s">
        <v>320</v>
      </c>
      <c r="D539" s="192" t="s">
        <v>1298</v>
      </c>
      <c r="E539" s="193"/>
      <c r="F539" s="198"/>
      <c r="G539" s="199"/>
      <c r="H539" s="195">
        <f t="shared" si="61"/>
        <v>0</v>
      </c>
      <c r="I539" s="26" t="str">
        <f t="shared" ca="1" si="55"/>
        <v>LOCKED</v>
      </c>
      <c r="J539" s="16" t="str">
        <f t="shared" si="59"/>
        <v>A010Supplying and Placing Base Course MaterialCW 3110-R22</v>
      </c>
      <c r="K539" s="17">
        <f>MATCH(J539,'Pay Items'!$K$1:$K$646,0)</f>
        <v>27</v>
      </c>
      <c r="L539" s="19" t="str">
        <f t="shared" ca="1" si="56"/>
        <v>F0</v>
      </c>
      <c r="M539" s="19" t="str">
        <f t="shared" ca="1" si="57"/>
        <v>C2</v>
      </c>
      <c r="N539" s="19" t="str">
        <f t="shared" ca="1" si="58"/>
        <v>C2</v>
      </c>
    </row>
    <row r="540" spans="1:14" s="244" customFormat="1" ht="36" customHeight="1" x14ac:dyDescent="0.2">
      <c r="A540" s="197" t="s">
        <v>1114</v>
      </c>
      <c r="B540" s="200" t="s">
        <v>351</v>
      </c>
      <c r="C540" s="191" t="s">
        <v>1115</v>
      </c>
      <c r="D540" s="192" t="s">
        <v>174</v>
      </c>
      <c r="E540" s="193" t="s">
        <v>180</v>
      </c>
      <c r="F540" s="194">
        <v>60</v>
      </c>
      <c r="G540" s="360">
        <v>1</v>
      </c>
      <c r="H540" s="195">
        <f t="shared" si="61"/>
        <v>60</v>
      </c>
      <c r="I540" s="26" t="str">
        <f t="shared" ca="1" si="55"/>
        <v/>
      </c>
      <c r="J540" s="16" t="str">
        <f t="shared" si="59"/>
        <v>A010A1Base Course Material - Granular A Limestonem³</v>
      </c>
      <c r="K540" s="17">
        <f>MATCH(J540,'Pay Items'!$K$1:$K$646,0)</f>
        <v>28</v>
      </c>
      <c r="L540" s="19" t="str">
        <f t="shared" ca="1" si="56"/>
        <v>F0</v>
      </c>
      <c r="M540" s="19" t="str">
        <f t="shared" ca="1" si="57"/>
        <v>C2</v>
      </c>
      <c r="N540" s="19" t="str">
        <f t="shared" ca="1" si="58"/>
        <v>C2</v>
      </c>
    </row>
    <row r="541" spans="1:14" s="244" customFormat="1" ht="36" customHeight="1" x14ac:dyDescent="0.2">
      <c r="A541" s="189" t="s">
        <v>253</v>
      </c>
      <c r="B541" s="190" t="s">
        <v>513</v>
      </c>
      <c r="C541" s="191" t="s">
        <v>109</v>
      </c>
      <c r="D541" s="192" t="s">
        <v>1298</v>
      </c>
      <c r="E541" s="193" t="s">
        <v>179</v>
      </c>
      <c r="F541" s="194">
        <v>1800</v>
      </c>
      <c r="G541" s="360">
        <v>1</v>
      </c>
      <c r="H541" s="195">
        <f t="shared" si="61"/>
        <v>1800</v>
      </c>
      <c r="I541" s="26" t="str">
        <f t="shared" ca="1" si="55"/>
        <v/>
      </c>
      <c r="J541" s="16" t="str">
        <f t="shared" si="59"/>
        <v>A012Grading of BoulevardsCW 3110-R22m²</v>
      </c>
      <c r="K541" s="17">
        <f>MATCH(J541,'Pay Items'!$K$1:$K$646,0)</f>
        <v>37</v>
      </c>
      <c r="L541" s="19" t="str">
        <f t="shared" ca="1" si="56"/>
        <v>F0</v>
      </c>
      <c r="M541" s="19" t="str">
        <f t="shared" ca="1" si="57"/>
        <v>C2</v>
      </c>
      <c r="N541" s="19" t="str">
        <f t="shared" ca="1" si="58"/>
        <v>C2</v>
      </c>
    </row>
    <row r="542" spans="1:14" s="244" customFormat="1" ht="36" customHeight="1" x14ac:dyDescent="0.2">
      <c r="A542" s="245"/>
      <c r="B542" s="202"/>
      <c r="C542" s="203" t="s">
        <v>1552</v>
      </c>
      <c r="D542" s="198"/>
      <c r="E542" s="204"/>
      <c r="F542" s="198"/>
      <c r="G542" s="199"/>
      <c r="H542" s="195">
        <f t="shared" si="61"/>
        <v>0</v>
      </c>
      <c r="I542" s="26" t="str">
        <f t="shared" ca="1" si="55"/>
        <v>LOCKED</v>
      </c>
      <c r="J542" s="16" t="str">
        <f t="shared" si="59"/>
        <v>ROADWORKS - REMOVALS/RENEWALS</v>
      </c>
      <c r="K542" s="17" t="e">
        <f>MATCH(J542,'Pay Items'!$K$1:$K$646,0)</f>
        <v>#N/A</v>
      </c>
      <c r="L542" s="19" t="str">
        <f t="shared" ca="1" si="56"/>
        <v>F0</v>
      </c>
      <c r="M542" s="19" t="str">
        <f t="shared" ca="1" si="57"/>
        <v>C2</v>
      </c>
      <c r="N542" s="19" t="str">
        <f t="shared" ca="1" si="58"/>
        <v>C2</v>
      </c>
    </row>
    <row r="543" spans="1:14" s="244" customFormat="1" ht="36" customHeight="1" x14ac:dyDescent="0.2">
      <c r="A543" s="205" t="s">
        <v>372</v>
      </c>
      <c r="B543" s="190" t="s">
        <v>518</v>
      </c>
      <c r="C543" s="191" t="s">
        <v>317</v>
      </c>
      <c r="D543" s="192" t="s">
        <v>1298</v>
      </c>
      <c r="E543" s="193"/>
      <c r="F543" s="198"/>
      <c r="G543" s="199"/>
      <c r="H543" s="195">
        <f t="shared" si="61"/>
        <v>0</v>
      </c>
      <c r="I543" s="26" t="str">
        <f t="shared" ca="1" si="55"/>
        <v>LOCKED</v>
      </c>
      <c r="J543" s="16" t="str">
        <f t="shared" si="59"/>
        <v>B001Pavement RemovalCW 3110-R22</v>
      </c>
      <c r="K543" s="17">
        <f>MATCH(J543,'Pay Items'!$K$1:$K$646,0)</f>
        <v>69</v>
      </c>
      <c r="L543" s="19" t="str">
        <f t="shared" ca="1" si="56"/>
        <v>F0</v>
      </c>
      <c r="M543" s="19" t="str">
        <f t="shared" ca="1" si="57"/>
        <v>C2</v>
      </c>
      <c r="N543" s="19" t="str">
        <f t="shared" ca="1" si="58"/>
        <v>C2</v>
      </c>
    </row>
    <row r="544" spans="1:14" s="244" customFormat="1" ht="36" customHeight="1" x14ac:dyDescent="0.2">
      <c r="A544" s="205" t="s">
        <v>443</v>
      </c>
      <c r="B544" s="200" t="s">
        <v>351</v>
      </c>
      <c r="C544" s="191" t="s">
        <v>318</v>
      </c>
      <c r="D544" s="192" t="s">
        <v>174</v>
      </c>
      <c r="E544" s="193" t="s">
        <v>179</v>
      </c>
      <c r="F544" s="194">
        <v>25</v>
      </c>
      <c r="G544" s="360">
        <v>1</v>
      </c>
      <c r="H544" s="195">
        <f t="shared" si="61"/>
        <v>25</v>
      </c>
      <c r="I544" s="26" t="str">
        <f t="shared" ca="1" si="55"/>
        <v/>
      </c>
      <c r="J544" s="16" t="str">
        <f t="shared" si="59"/>
        <v>B002Concrete Pavementm²</v>
      </c>
      <c r="K544" s="17">
        <f>MATCH(J544,'Pay Items'!$K$1:$K$646,0)</f>
        <v>70</v>
      </c>
      <c r="L544" s="19" t="str">
        <f t="shared" ca="1" si="56"/>
        <v>F0</v>
      </c>
      <c r="M544" s="19" t="str">
        <f t="shared" ca="1" si="57"/>
        <v>C2</v>
      </c>
      <c r="N544" s="19" t="str">
        <f t="shared" ca="1" si="58"/>
        <v>C2</v>
      </c>
    </row>
    <row r="545" spans="1:14" s="244" customFormat="1" ht="36" customHeight="1" x14ac:dyDescent="0.2">
      <c r="A545" s="205" t="s">
        <v>263</v>
      </c>
      <c r="B545" s="200" t="s">
        <v>352</v>
      </c>
      <c r="C545" s="191" t="s">
        <v>319</v>
      </c>
      <c r="D545" s="192" t="s">
        <v>174</v>
      </c>
      <c r="E545" s="193" t="s">
        <v>179</v>
      </c>
      <c r="F545" s="194">
        <v>50</v>
      </c>
      <c r="G545" s="360">
        <v>1</v>
      </c>
      <c r="H545" s="195">
        <f t="shared" si="61"/>
        <v>50</v>
      </c>
      <c r="I545" s="26" t="str">
        <f t="shared" ca="1" si="55"/>
        <v/>
      </c>
      <c r="J545" s="16" t="str">
        <f t="shared" si="59"/>
        <v>B003Asphalt Pavementm²</v>
      </c>
      <c r="K545" s="17">
        <f>MATCH(J545,'Pay Items'!$K$1:$K$646,0)</f>
        <v>71</v>
      </c>
      <c r="L545" s="19" t="str">
        <f t="shared" ca="1" si="56"/>
        <v>F0</v>
      </c>
      <c r="M545" s="19" t="str">
        <f t="shared" ca="1" si="57"/>
        <v>C2</v>
      </c>
      <c r="N545" s="19" t="str">
        <f t="shared" ca="1" si="58"/>
        <v>C2</v>
      </c>
    </row>
    <row r="546" spans="1:14" s="244" customFormat="1" ht="36" customHeight="1" x14ac:dyDescent="0.2">
      <c r="A546" s="205" t="s">
        <v>264</v>
      </c>
      <c r="B546" s="190" t="s">
        <v>519</v>
      </c>
      <c r="C546" s="191" t="s">
        <v>463</v>
      </c>
      <c r="D546" s="192" t="s">
        <v>922</v>
      </c>
      <c r="E546" s="193"/>
      <c r="F546" s="198"/>
      <c r="G546" s="199"/>
      <c r="H546" s="195">
        <f t="shared" si="61"/>
        <v>0</v>
      </c>
      <c r="I546" s="26" t="str">
        <f t="shared" ca="1" si="55"/>
        <v>LOCKED</v>
      </c>
      <c r="J546" s="16" t="str">
        <f t="shared" si="59"/>
        <v>B004Slab ReplacementCW 3230-R8</v>
      </c>
      <c r="K546" s="17">
        <f>MATCH(J546,'Pay Items'!$K$1:$K$646,0)</f>
        <v>72</v>
      </c>
      <c r="L546" s="19" t="str">
        <f t="shared" ca="1" si="56"/>
        <v>F0</v>
      </c>
      <c r="M546" s="19" t="str">
        <f t="shared" ca="1" si="57"/>
        <v>C2</v>
      </c>
      <c r="N546" s="19" t="str">
        <f t="shared" ca="1" si="58"/>
        <v>C2</v>
      </c>
    </row>
    <row r="547" spans="1:14" s="244" customFormat="1" ht="48" customHeight="1" x14ac:dyDescent="0.2">
      <c r="A547" s="205" t="s">
        <v>274</v>
      </c>
      <c r="B547" s="200" t="s">
        <v>351</v>
      </c>
      <c r="C547" s="191" t="s">
        <v>1651</v>
      </c>
      <c r="D547" s="192" t="s">
        <v>174</v>
      </c>
      <c r="E547" s="193" t="s">
        <v>179</v>
      </c>
      <c r="F547" s="194">
        <v>140</v>
      </c>
      <c r="G547" s="360">
        <v>1</v>
      </c>
      <c r="H547" s="195">
        <f t="shared" si="61"/>
        <v>140</v>
      </c>
      <c r="I547" s="26" t="str">
        <f t="shared" ca="1" si="55"/>
        <v/>
      </c>
      <c r="J547" s="16" t="str">
        <f t="shared" si="59"/>
        <v>B014150 mm Type 2 Concrete Pavement (Reinforced)m²</v>
      </c>
      <c r="K547" s="17" t="e">
        <f>MATCH(J547,'Pay Items'!$K$1:$K$646,0)</f>
        <v>#N/A</v>
      </c>
      <c r="L547" s="19" t="str">
        <f t="shared" ca="1" si="56"/>
        <v>F0</v>
      </c>
      <c r="M547" s="19" t="str">
        <f t="shared" ca="1" si="57"/>
        <v>C2</v>
      </c>
      <c r="N547" s="19" t="str">
        <f t="shared" ca="1" si="58"/>
        <v>C2</v>
      </c>
    </row>
    <row r="548" spans="1:14" s="244" customFormat="1" ht="36" customHeight="1" x14ac:dyDescent="0.2">
      <c r="A548" s="205" t="s">
        <v>277</v>
      </c>
      <c r="B548" s="190" t="s">
        <v>520</v>
      </c>
      <c r="C548" s="191" t="s">
        <v>464</v>
      </c>
      <c r="D548" s="192" t="s">
        <v>1317</v>
      </c>
      <c r="E548" s="193"/>
      <c r="F548" s="198"/>
      <c r="G548" s="199"/>
      <c r="H548" s="195">
        <f t="shared" si="61"/>
        <v>0</v>
      </c>
      <c r="I548" s="26" t="str">
        <f t="shared" ca="1" si="55"/>
        <v>LOCKED</v>
      </c>
      <c r="J548" s="16" t="str">
        <f t="shared" si="59"/>
        <v>B017Partial Slab PatchesCW 3230-R8</v>
      </c>
      <c r="K548" s="17">
        <f>MATCH(J548,'Pay Items'!$K$1:$K$646,0)</f>
        <v>85</v>
      </c>
      <c r="L548" s="19" t="str">
        <f t="shared" ca="1" si="56"/>
        <v>F0</v>
      </c>
      <c r="M548" s="19" t="str">
        <f t="shared" ca="1" si="57"/>
        <v>C2</v>
      </c>
      <c r="N548" s="19" t="str">
        <f t="shared" ca="1" si="58"/>
        <v>C2</v>
      </c>
    </row>
    <row r="549" spans="1:14" s="244" customFormat="1" ht="36" customHeight="1" x14ac:dyDescent="0.2">
      <c r="A549" s="205" t="s">
        <v>290</v>
      </c>
      <c r="B549" s="200" t="s">
        <v>351</v>
      </c>
      <c r="C549" s="191" t="s">
        <v>1553</v>
      </c>
      <c r="D549" s="192" t="s">
        <v>174</v>
      </c>
      <c r="E549" s="193" t="s">
        <v>179</v>
      </c>
      <c r="F549" s="194">
        <v>20</v>
      </c>
      <c r="G549" s="360">
        <v>1</v>
      </c>
      <c r="H549" s="195">
        <f t="shared" si="61"/>
        <v>20</v>
      </c>
      <c r="I549" s="26" t="str">
        <f t="shared" ca="1" si="55"/>
        <v/>
      </c>
      <c r="J549" s="16" t="str">
        <f t="shared" si="59"/>
        <v>B030150 mm Type 2 Concrete Pavement (Type A)m²</v>
      </c>
      <c r="K549" s="17" t="e">
        <f>MATCH(J549,'Pay Items'!$K$1:$K$646,0)</f>
        <v>#N/A</v>
      </c>
      <c r="L549" s="19" t="str">
        <f t="shared" ca="1" si="56"/>
        <v>F0</v>
      </c>
      <c r="M549" s="19" t="str">
        <f t="shared" ca="1" si="57"/>
        <v>C2</v>
      </c>
      <c r="N549" s="19" t="str">
        <f t="shared" ca="1" si="58"/>
        <v>C2</v>
      </c>
    </row>
    <row r="550" spans="1:14" s="244" customFormat="1" ht="36" customHeight="1" x14ac:dyDescent="0.2">
      <c r="A550" s="205" t="s">
        <v>291</v>
      </c>
      <c r="B550" s="200" t="s">
        <v>352</v>
      </c>
      <c r="C550" s="191" t="s">
        <v>1554</v>
      </c>
      <c r="D550" s="192" t="s">
        <v>174</v>
      </c>
      <c r="E550" s="193" t="s">
        <v>179</v>
      </c>
      <c r="F550" s="194">
        <v>60</v>
      </c>
      <c r="G550" s="360">
        <v>1</v>
      </c>
      <c r="H550" s="195">
        <f t="shared" si="61"/>
        <v>60</v>
      </c>
      <c r="I550" s="26" t="str">
        <f t="shared" ca="1" si="55"/>
        <v/>
      </c>
      <c r="J550" s="16" t="str">
        <f t="shared" si="59"/>
        <v>B031150 mm Type 2 Concrete Pavement (Type B)m²</v>
      </c>
      <c r="K550" s="17" t="e">
        <f>MATCH(J550,'Pay Items'!$K$1:$K$646,0)</f>
        <v>#N/A</v>
      </c>
      <c r="L550" s="19" t="str">
        <f t="shared" ca="1" si="56"/>
        <v>F0</v>
      </c>
      <c r="M550" s="19" t="str">
        <f t="shared" ca="1" si="57"/>
        <v>C2</v>
      </c>
      <c r="N550" s="19" t="str">
        <f t="shared" ca="1" si="58"/>
        <v>C2</v>
      </c>
    </row>
    <row r="551" spans="1:14" s="244" customFormat="1" ht="36" customHeight="1" x14ac:dyDescent="0.2">
      <c r="A551" s="205" t="s">
        <v>767</v>
      </c>
      <c r="B551" s="190" t="s">
        <v>521</v>
      </c>
      <c r="C551" s="191" t="s">
        <v>576</v>
      </c>
      <c r="D551" s="192" t="s">
        <v>1317</v>
      </c>
      <c r="E551" s="193"/>
      <c r="F551" s="198"/>
      <c r="G551" s="199"/>
      <c r="H551" s="195">
        <f t="shared" si="61"/>
        <v>0</v>
      </c>
      <c r="I551" s="26" t="str">
        <f t="shared" ca="1" si="55"/>
        <v>LOCKED</v>
      </c>
      <c r="J551" s="16" t="str">
        <f t="shared" si="59"/>
        <v>B064-72Slab Replacement - Early Opening (72 hour)CW 3230-R8</v>
      </c>
      <c r="K551" s="17">
        <f>MATCH(J551,'Pay Items'!$K$1:$K$646,0)</f>
        <v>132</v>
      </c>
      <c r="L551" s="19" t="str">
        <f t="shared" ca="1" si="56"/>
        <v>F0</v>
      </c>
      <c r="M551" s="19" t="str">
        <f t="shared" ca="1" si="57"/>
        <v>C2</v>
      </c>
      <c r="N551" s="19" t="str">
        <f t="shared" ca="1" si="58"/>
        <v>C2</v>
      </c>
    </row>
    <row r="552" spans="1:14" s="244" customFormat="1" ht="48" customHeight="1" x14ac:dyDescent="0.2">
      <c r="A552" s="205" t="s">
        <v>774</v>
      </c>
      <c r="B552" s="200" t="s">
        <v>351</v>
      </c>
      <c r="C552" s="191" t="s">
        <v>1651</v>
      </c>
      <c r="D552" s="192" t="s">
        <v>174</v>
      </c>
      <c r="E552" s="193" t="s">
        <v>179</v>
      </c>
      <c r="F552" s="194">
        <v>130</v>
      </c>
      <c r="G552" s="360">
        <v>1</v>
      </c>
      <c r="H552" s="195">
        <f t="shared" si="61"/>
        <v>130</v>
      </c>
      <c r="I552" s="26" t="str">
        <f t="shared" ca="1" si="55"/>
        <v/>
      </c>
      <c r="J552" s="16" t="str">
        <f t="shared" si="59"/>
        <v>B074-72150 mm Type 2 Concrete Pavement (Reinforced)m²</v>
      </c>
      <c r="K552" s="17" t="e">
        <f>MATCH(J552,'Pay Items'!$K$1:$K$646,0)</f>
        <v>#N/A</v>
      </c>
      <c r="L552" s="19" t="str">
        <f t="shared" ca="1" si="56"/>
        <v>F0</v>
      </c>
      <c r="M552" s="19" t="str">
        <f t="shared" ca="1" si="57"/>
        <v>C2</v>
      </c>
      <c r="N552" s="19" t="str">
        <f t="shared" ca="1" si="58"/>
        <v>C2</v>
      </c>
    </row>
    <row r="553" spans="1:14" s="244" customFormat="1" ht="36" customHeight="1" x14ac:dyDescent="0.2">
      <c r="A553" s="205" t="s">
        <v>302</v>
      </c>
      <c r="B553" s="190" t="s">
        <v>556</v>
      </c>
      <c r="C553" s="191" t="s">
        <v>162</v>
      </c>
      <c r="D553" s="192" t="s">
        <v>922</v>
      </c>
      <c r="E553" s="193"/>
      <c r="F553" s="198"/>
      <c r="G553" s="199"/>
      <c r="H553" s="195">
        <f t="shared" si="61"/>
        <v>0</v>
      </c>
      <c r="I553" s="26" t="str">
        <f t="shared" ca="1" si="55"/>
        <v>LOCKED</v>
      </c>
      <c r="J553" s="16" t="str">
        <f t="shared" si="59"/>
        <v>B094Drilled DowelsCW 3230-R8</v>
      </c>
      <c r="K553" s="17">
        <f>MATCH(J553,'Pay Items'!$K$1:$K$646,0)</f>
        <v>164</v>
      </c>
      <c r="L553" s="19" t="str">
        <f t="shared" ca="1" si="56"/>
        <v>F0</v>
      </c>
      <c r="M553" s="19" t="str">
        <f t="shared" ca="1" si="57"/>
        <v>C2</v>
      </c>
      <c r="N553" s="19" t="str">
        <f t="shared" ca="1" si="58"/>
        <v>C2</v>
      </c>
    </row>
    <row r="554" spans="1:14" s="244" customFormat="1" ht="36" customHeight="1" x14ac:dyDescent="0.2">
      <c r="A554" s="205" t="s">
        <v>303</v>
      </c>
      <c r="B554" s="200" t="s">
        <v>351</v>
      </c>
      <c r="C554" s="191" t="s">
        <v>190</v>
      </c>
      <c r="D554" s="192" t="s">
        <v>174</v>
      </c>
      <c r="E554" s="193" t="s">
        <v>182</v>
      </c>
      <c r="F554" s="194">
        <v>65</v>
      </c>
      <c r="G554" s="360">
        <v>1</v>
      </c>
      <c r="H554" s="195">
        <f t="shared" si="61"/>
        <v>65</v>
      </c>
      <c r="I554" s="26" t="str">
        <f t="shared" ca="1" si="55"/>
        <v/>
      </c>
      <c r="J554" s="16" t="str">
        <f t="shared" si="59"/>
        <v>B09519.1 mm Diametereach</v>
      </c>
      <c r="K554" s="17">
        <f>MATCH(J554,'Pay Items'!$K$1:$K$646,0)</f>
        <v>165</v>
      </c>
      <c r="L554" s="19" t="str">
        <f t="shared" ca="1" si="56"/>
        <v>F0</v>
      </c>
      <c r="M554" s="19" t="str">
        <f t="shared" ca="1" si="57"/>
        <v>C2</v>
      </c>
      <c r="N554" s="19" t="str">
        <f t="shared" ca="1" si="58"/>
        <v>C2</v>
      </c>
    </row>
    <row r="555" spans="1:14" s="244" customFormat="1" ht="36" customHeight="1" x14ac:dyDescent="0.2">
      <c r="A555" s="205" t="s">
        <v>305</v>
      </c>
      <c r="B555" s="190" t="s">
        <v>557</v>
      </c>
      <c r="C555" s="191" t="s">
        <v>163</v>
      </c>
      <c r="D555" s="192" t="s">
        <v>922</v>
      </c>
      <c r="E555" s="193"/>
      <c r="F555" s="198"/>
      <c r="G555" s="199"/>
      <c r="H555" s="195">
        <f t="shared" si="61"/>
        <v>0</v>
      </c>
      <c r="I555" s="26" t="str">
        <f t="shared" ca="1" si="55"/>
        <v>LOCKED</v>
      </c>
      <c r="J555" s="16" t="str">
        <f t="shared" si="59"/>
        <v>B097Drilled Tie BarsCW 3230-R8</v>
      </c>
      <c r="K555" s="17">
        <f>MATCH(J555,'Pay Items'!$K$1:$K$646,0)</f>
        <v>167</v>
      </c>
      <c r="L555" s="19" t="str">
        <f t="shared" ca="1" si="56"/>
        <v>F0</v>
      </c>
      <c r="M555" s="19" t="str">
        <f t="shared" ca="1" si="57"/>
        <v>C2</v>
      </c>
      <c r="N555" s="19" t="str">
        <f t="shared" ca="1" si="58"/>
        <v>C2</v>
      </c>
    </row>
    <row r="556" spans="1:14" s="244" customFormat="1" ht="36" customHeight="1" x14ac:dyDescent="0.2">
      <c r="A556" s="205" t="s">
        <v>306</v>
      </c>
      <c r="B556" s="200" t="s">
        <v>351</v>
      </c>
      <c r="C556" s="191" t="s">
        <v>188</v>
      </c>
      <c r="D556" s="192" t="s">
        <v>174</v>
      </c>
      <c r="E556" s="193" t="s">
        <v>182</v>
      </c>
      <c r="F556" s="194">
        <v>210</v>
      </c>
      <c r="G556" s="360">
        <v>1</v>
      </c>
      <c r="H556" s="195">
        <f t="shared" si="61"/>
        <v>210</v>
      </c>
      <c r="I556" s="26" t="str">
        <f t="shared" ca="1" si="55"/>
        <v/>
      </c>
      <c r="J556" s="16" t="str">
        <f t="shared" si="59"/>
        <v>B09820 M Deformed Tie Bareach</v>
      </c>
      <c r="K556" s="17">
        <f>MATCH(J556,'Pay Items'!$K$1:$K$646,0)</f>
        <v>169</v>
      </c>
      <c r="L556" s="19" t="str">
        <f t="shared" ca="1" si="56"/>
        <v>F0</v>
      </c>
      <c r="M556" s="19" t="str">
        <f t="shared" ca="1" si="57"/>
        <v>C2</v>
      </c>
      <c r="N556" s="19" t="str">
        <f t="shared" ca="1" si="58"/>
        <v>C2</v>
      </c>
    </row>
    <row r="557" spans="1:14" s="244" customFormat="1" ht="36" customHeight="1" x14ac:dyDescent="0.2">
      <c r="A557" s="205" t="s">
        <v>806</v>
      </c>
      <c r="B557" s="190" t="s">
        <v>558</v>
      </c>
      <c r="C557" s="191" t="s">
        <v>336</v>
      </c>
      <c r="D557" s="192" t="s">
        <v>1335</v>
      </c>
      <c r="E557" s="193"/>
      <c r="F557" s="198"/>
      <c r="G557" s="199"/>
      <c r="H557" s="195">
        <f t="shared" si="61"/>
        <v>0</v>
      </c>
      <c r="I557" s="26" t="str">
        <f t="shared" ca="1" si="55"/>
        <v>LOCKED</v>
      </c>
      <c r="J557" s="16" t="str">
        <f t="shared" si="59"/>
        <v>B114rlMiscellaneous Concrete Slab RenewalCW 3235-R9</v>
      </c>
      <c r="K557" s="17">
        <f>MATCH(J557,'Pay Items'!$K$1:$K$646,0)</f>
        <v>192</v>
      </c>
      <c r="L557" s="19" t="str">
        <f t="shared" ca="1" si="56"/>
        <v>F0</v>
      </c>
      <c r="M557" s="19" t="str">
        <f t="shared" ca="1" si="57"/>
        <v>C2</v>
      </c>
      <c r="N557" s="19" t="str">
        <f t="shared" ca="1" si="58"/>
        <v>C2</v>
      </c>
    </row>
    <row r="558" spans="1:14" s="244" customFormat="1" ht="36" customHeight="1" x14ac:dyDescent="0.2">
      <c r="A558" s="205" t="s">
        <v>810</v>
      </c>
      <c r="B558" s="200" t="s">
        <v>351</v>
      </c>
      <c r="C558" s="191" t="s">
        <v>1556</v>
      </c>
      <c r="D558" s="192" t="s">
        <v>398</v>
      </c>
      <c r="E558" s="193"/>
      <c r="F558" s="198"/>
      <c r="G558" s="199"/>
      <c r="H558" s="195">
        <f t="shared" si="61"/>
        <v>0</v>
      </c>
      <c r="I558" s="26" t="str">
        <f t="shared" ca="1" si="55"/>
        <v>LOCKED</v>
      </c>
      <c r="J558" s="16" t="str">
        <f t="shared" si="59"/>
        <v>B118rl100 mm Type 5 Concrete SidewalkSD-228A</v>
      </c>
      <c r="K558" s="17" t="e">
        <f>MATCH(J558,'Pay Items'!$K$1:$K$646,0)</f>
        <v>#N/A</v>
      </c>
      <c r="L558" s="19" t="str">
        <f t="shared" ca="1" si="56"/>
        <v>F0</v>
      </c>
      <c r="M558" s="19" t="str">
        <f t="shared" ca="1" si="57"/>
        <v>C2</v>
      </c>
      <c r="N558" s="19" t="str">
        <f t="shared" ca="1" si="58"/>
        <v>C2</v>
      </c>
    </row>
    <row r="559" spans="1:14" s="244" customFormat="1" ht="36" customHeight="1" x14ac:dyDescent="0.2">
      <c r="A559" s="205" t="s">
        <v>811</v>
      </c>
      <c r="B559" s="207" t="s">
        <v>701</v>
      </c>
      <c r="C559" s="191" t="s">
        <v>702</v>
      </c>
      <c r="D559" s="192"/>
      <c r="E559" s="193" t="s">
        <v>179</v>
      </c>
      <c r="F559" s="194">
        <v>25</v>
      </c>
      <c r="G559" s="360">
        <v>1</v>
      </c>
      <c r="H559" s="195">
        <f t="shared" si="61"/>
        <v>25</v>
      </c>
      <c r="I559" s="26" t="str">
        <f t="shared" ca="1" si="55"/>
        <v/>
      </c>
      <c r="J559" s="16" t="str">
        <f t="shared" si="59"/>
        <v>B119rlLess than 5 sq.m.m²</v>
      </c>
      <c r="K559" s="17">
        <f>MATCH(J559,'Pay Items'!$K$1:$K$646,0)</f>
        <v>197</v>
      </c>
      <c r="L559" s="19" t="str">
        <f t="shared" ca="1" si="56"/>
        <v>F0</v>
      </c>
      <c r="M559" s="19" t="str">
        <f t="shared" ca="1" si="57"/>
        <v>C2</v>
      </c>
      <c r="N559" s="19" t="str">
        <f t="shared" ca="1" si="58"/>
        <v>C2</v>
      </c>
    </row>
    <row r="560" spans="1:14" s="244" customFormat="1" ht="36" customHeight="1" x14ac:dyDescent="0.2">
      <c r="A560" s="205" t="s">
        <v>812</v>
      </c>
      <c r="B560" s="207" t="s">
        <v>703</v>
      </c>
      <c r="C560" s="191" t="s">
        <v>704</v>
      </c>
      <c r="D560" s="192"/>
      <c r="E560" s="193" t="s">
        <v>179</v>
      </c>
      <c r="F560" s="194">
        <v>120</v>
      </c>
      <c r="G560" s="360">
        <v>1</v>
      </c>
      <c r="H560" s="195">
        <f t="shared" si="61"/>
        <v>120</v>
      </c>
      <c r="I560" s="26" t="str">
        <f t="shared" ca="1" si="55"/>
        <v/>
      </c>
      <c r="J560" s="16" t="str">
        <f t="shared" si="59"/>
        <v>B120rl5 sq.m. to 20 sq.m.m²</v>
      </c>
      <c r="K560" s="17">
        <f>MATCH(J560,'Pay Items'!$K$1:$K$646,0)</f>
        <v>198</v>
      </c>
      <c r="L560" s="19" t="str">
        <f t="shared" ca="1" si="56"/>
        <v>F0</v>
      </c>
      <c r="M560" s="19" t="str">
        <f t="shared" ca="1" si="57"/>
        <v>C2</v>
      </c>
      <c r="N560" s="19" t="str">
        <f t="shared" ca="1" si="58"/>
        <v>C2</v>
      </c>
    </row>
    <row r="561" spans="1:14" s="244" customFormat="1" ht="36" customHeight="1" x14ac:dyDescent="0.2">
      <c r="A561" s="205" t="s">
        <v>813</v>
      </c>
      <c r="B561" s="207" t="s">
        <v>705</v>
      </c>
      <c r="C561" s="191" t="s">
        <v>706</v>
      </c>
      <c r="D561" s="192" t="s">
        <v>174</v>
      </c>
      <c r="E561" s="193" t="s">
        <v>179</v>
      </c>
      <c r="F561" s="194">
        <v>1200</v>
      </c>
      <c r="G561" s="360">
        <v>1</v>
      </c>
      <c r="H561" s="195">
        <f t="shared" si="61"/>
        <v>1200</v>
      </c>
      <c r="I561" s="26" t="str">
        <f t="shared" ca="1" si="55"/>
        <v/>
      </c>
      <c r="J561" s="16" t="str">
        <f t="shared" si="59"/>
        <v>B121rlGreater than 20 sq.m.m²</v>
      </c>
      <c r="K561" s="17">
        <f>MATCH(J561,'Pay Items'!$K$1:$K$646,0)</f>
        <v>199</v>
      </c>
      <c r="L561" s="19" t="str">
        <f t="shared" ca="1" si="56"/>
        <v>F0</v>
      </c>
      <c r="M561" s="19" t="str">
        <f t="shared" ca="1" si="57"/>
        <v>C2</v>
      </c>
      <c r="N561" s="19" t="str">
        <f t="shared" ca="1" si="58"/>
        <v>C2</v>
      </c>
    </row>
    <row r="562" spans="1:14" s="244" customFormat="1" ht="36" customHeight="1" x14ac:dyDescent="0.2">
      <c r="A562" s="205" t="s">
        <v>473</v>
      </c>
      <c r="B562" s="190" t="s">
        <v>559</v>
      </c>
      <c r="C562" s="191" t="s">
        <v>413</v>
      </c>
      <c r="D562" s="192" t="s">
        <v>6</v>
      </c>
      <c r="E562" s="193" t="s">
        <v>179</v>
      </c>
      <c r="F562" s="208">
        <v>5</v>
      </c>
      <c r="G562" s="360">
        <v>1</v>
      </c>
      <c r="H562" s="195">
        <f t="shared" si="61"/>
        <v>5</v>
      </c>
      <c r="I562" s="26" t="str">
        <f t="shared" ca="1" si="55"/>
        <v/>
      </c>
      <c r="J562" s="16" t="str">
        <f t="shared" si="59"/>
        <v>B124Adjustment of Precast Sidewalk BlocksCW 3235-R9m²</v>
      </c>
      <c r="K562" s="17">
        <f>MATCH(J562,'Pay Items'!$K$1:$K$646,0)</f>
        <v>206</v>
      </c>
      <c r="L562" s="19" t="str">
        <f t="shared" ca="1" si="56"/>
        <v>F0</v>
      </c>
      <c r="M562" s="19" t="str">
        <f t="shared" ca="1" si="57"/>
        <v>C2</v>
      </c>
      <c r="N562" s="19" t="str">
        <f t="shared" ca="1" si="58"/>
        <v>C2</v>
      </c>
    </row>
    <row r="563" spans="1:14" s="244" customFormat="1" ht="36" customHeight="1" x14ac:dyDescent="0.2">
      <c r="A563" s="205" t="s">
        <v>474</v>
      </c>
      <c r="B563" s="190" t="s">
        <v>560</v>
      </c>
      <c r="C563" s="191" t="s">
        <v>414</v>
      </c>
      <c r="D563" s="192" t="s">
        <v>6</v>
      </c>
      <c r="E563" s="193" t="s">
        <v>179</v>
      </c>
      <c r="F563" s="194">
        <v>5</v>
      </c>
      <c r="G563" s="360">
        <v>1</v>
      </c>
      <c r="H563" s="195">
        <f t="shared" si="61"/>
        <v>5</v>
      </c>
      <c r="I563" s="26" t="str">
        <f t="shared" ca="1" si="55"/>
        <v/>
      </c>
      <c r="J563" s="16" t="str">
        <f t="shared" si="59"/>
        <v>B125Supply of Precast Sidewalk BlocksCW 3235-R9m²</v>
      </c>
      <c r="K563" s="17">
        <f>MATCH(J563,'Pay Items'!$K$1:$K$646,0)</f>
        <v>207</v>
      </c>
      <c r="L563" s="19" t="str">
        <f t="shared" ca="1" si="56"/>
        <v>F0</v>
      </c>
      <c r="M563" s="19" t="str">
        <f t="shared" ca="1" si="57"/>
        <v>C2</v>
      </c>
      <c r="N563" s="19" t="str">
        <f t="shared" ca="1" si="58"/>
        <v>C2</v>
      </c>
    </row>
    <row r="564" spans="1:14" s="244" customFormat="1" ht="36" customHeight="1" x14ac:dyDescent="0.2">
      <c r="A564" s="205" t="s">
        <v>615</v>
      </c>
      <c r="B564" s="190" t="s">
        <v>561</v>
      </c>
      <c r="C564" s="191" t="s">
        <v>604</v>
      </c>
      <c r="D564" s="192" t="s">
        <v>6</v>
      </c>
      <c r="E564" s="193" t="s">
        <v>179</v>
      </c>
      <c r="F564" s="194">
        <v>5</v>
      </c>
      <c r="G564" s="360">
        <v>1</v>
      </c>
      <c r="H564" s="195">
        <f t="shared" si="61"/>
        <v>5</v>
      </c>
      <c r="I564" s="26" t="str">
        <f t="shared" ca="1" si="55"/>
        <v/>
      </c>
      <c r="J564" s="16" t="str">
        <f t="shared" si="59"/>
        <v>B125ARemoval of Precast Sidewalk BlocksCW 3235-R9m²</v>
      </c>
      <c r="K564" s="17">
        <f>MATCH(J564,'Pay Items'!$K$1:$K$646,0)</f>
        <v>208</v>
      </c>
      <c r="L564" s="19" t="str">
        <f t="shared" ca="1" si="56"/>
        <v>F0</v>
      </c>
      <c r="M564" s="19" t="str">
        <f t="shared" ca="1" si="57"/>
        <v>C2</v>
      </c>
      <c r="N564" s="19" t="str">
        <f t="shared" ca="1" si="58"/>
        <v>C2</v>
      </c>
    </row>
    <row r="565" spans="1:14" s="244" customFormat="1" ht="36" customHeight="1" x14ac:dyDescent="0.2">
      <c r="A565" s="205" t="s">
        <v>816</v>
      </c>
      <c r="B565" s="190" t="s">
        <v>562</v>
      </c>
      <c r="C565" s="191" t="s">
        <v>340</v>
      </c>
      <c r="D565" s="192" t="s">
        <v>919</v>
      </c>
      <c r="E565" s="193"/>
      <c r="F565" s="198"/>
      <c r="G565" s="199"/>
      <c r="H565" s="195">
        <f t="shared" si="61"/>
        <v>0</v>
      </c>
      <c r="I565" s="26" t="str">
        <f t="shared" ca="1" si="55"/>
        <v>LOCKED</v>
      </c>
      <c r="J565" s="16" t="str">
        <f t="shared" si="59"/>
        <v>B126rConcrete Curb RemovalCW 3240-R10</v>
      </c>
      <c r="K565" s="17">
        <f>MATCH(J565,'Pay Items'!$K$1:$K$646,0)</f>
        <v>209</v>
      </c>
      <c r="L565" s="19" t="str">
        <f t="shared" ca="1" si="56"/>
        <v>F0</v>
      </c>
      <c r="M565" s="19" t="str">
        <f t="shared" ca="1" si="57"/>
        <v>C2</v>
      </c>
      <c r="N565" s="19" t="str">
        <f t="shared" ca="1" si="58"/>
        <v>C2</v>
      </c>
    </row>
    <row r="566" spans="1:14" s="244" customFormat="1" ht="36" customHeight="1" x14ac:dyDescent="0.2">
      <c r="A566" s="205" t="s">
        <v>1147</v>
      </c>
      <c r="B566" s="200" t="s">
        <v>351</v>
      </c>
      <c r="C566" s="191" t="s">
        <v>970</v>
      </c>
      <c r="D566" s="192" t="s">
        <v>174</v>
      </c>
      <c r="E566" s="193" t="s">
        <v>183</v>
      </c>
      <c r="F566" s="194">
        <v>185</v>
      </c>
      <c r="G566" s="360">
        <v>1</v>
      </c>
      <c r="H566" s="195">
        <f t="shared" si="61"/>
        <v>185</v>
      </c>
      <c r="I566" s="26" t="str">
        <f t="shared" ca="1" si="55"/>
        <v/>
      </c>
      <c r="J566" s="16" t="str">
        <f t="shared" si="59"/>
        <v>B127rBBarrier Separatem</v>
      </c>
      <c r="K566" s="17">
        <f>MATCH(J566,'Pay Items'!$K$1:$K$646,0)</f>
        <v>212</v>
      </c>
      <c r="L566" s="19" t="str">
        <f t="shared" ca="1" si="56"/>
        <v>F0</v>
      </c>
      <c r="M566" s="19" t="str">
        <f t="shared" ca="1" si="57"/>
        <v>C2</v>
      </c>
      <c r="N566" s="19" t="str">
        <f t="shared" ca="1" si="58"/>
        <v>C2</v>
      </c>
    </row>
    <row r="567" spans="1:14" s="244" customFormat="1" ht="36" customHeight="1" x14ac:dyDescent="0.2">
      <c r="A567" s="205" t="s">
        <v>826</v>
      </c>
      <c r="B567" s="190" t="s">
        <v>563</v>
      </c>
      <c r="C567" s="191" t="s">
        <v>342</v>
      </c>
      <c r="D567" s="192" t="s">
        <v>919</v>
      </c>
      <c r="E567" s="193"/>
      <c r="F567" s="198"/>
      <c r="G567" s="199"/>
      <c r="H567" s="195">
        <f t="shared" si="61"/>
        <v>0</v>
      </c>
      <c r="I567" s="26" t="str">
        <f t="shared" ca="1" si="55"/>
        <v>LOCKED</v>
      </c>
      <c r="J567" s="16" t="str">
        <f t="shared" si="59"/>
        <v>B135iConcrete Curb InstallationCW 3240-R10</v>
      </c>
      <c r="K567" s="17">
        <f>MATCH(J567,'Pay Items'!$K$1:$K$646,0)</f>
        <v>222</v>
      </c>
      <c r="L567" s="19" t="str">
        <f t="shared" ca="1" si="56"/>
        <v>F0</v>
      </c>
      <c r="M567" s="19" t="str">
        <f t="shared" ca="1" si="57"/>
        <v>C2</v>
      </c>
      <c r="N567" s="19" t="str">
        <f t="shared" ca="1" si="58"/>
        <v>C2</v>
      </c>
    </row>
    <row r="568" spans="1:14" s="244" customFormat="1" ht="48" customHeight="1" x14ac:dyDescent="0.2">
      <c r="A568" s="205" t="s">
        <v>1156</v>
      </c>
      <c r="B568" s="200" t="s">
        <v>351</v>
      </c>
      <c r="C568" s="191" t="s">
        <v>1560</v>
      </c>
      <c r="D568" s="192" t="s">
        <v>400</v>
      </c>
      <c r="E568" s="193" t="s">
        <v>183</v>
      </c>
      <c r="F568" s="194">
        <v>185</v>
      </c>
      <c r="G568" s="360">
        <v>1</v>
      </c>
      <c r="H568" s="195">
        <f t="shared" si="61"/>
        <v>185</v>
      </c>
      <c r="I568" s="26" t="str">
        <f t="shared" ca="1" si="55"/>
        <v/>
      </c>
      <c r="J568" s="16" t="str">
        <f t="shared" si="59"/>
        <v>B139iAType 2 Concrete Modified Barrier (150 mm reveal ht, Dowelled)SD-203Bm</v>
      </c>
      <c r="K568" s="17" t="e">
        <f>MATCH(J568,'Pay Items'!$K$1:$K$646,0)</f>
        <v>#N/A</v>
      </c>
      <c r="L568" s="19" t="str">
        <f t="shared" ca="1" si="56"/>
        <v>F0</v>
      </c>
      <c r="M568" s="19" t="str">
        <f t="shared" ca="1" si="57"/>
        <v>C2</v>
      </c>
      <c r="N568" s="19" t="str">
        <f t="shared" ca="1" si="58"/>
        <v>C2</v>
      </c>
    </row>
    <row r="569" spans="1:14" s="244" customFormat="1" ht="36" customHeight="1" x14ac:dyDescent="0.2">
      <c r="A569" s="205" t="s">
        <v>845</v>
      </c>
      <c r="B569" s="190" t="s">
        <v>564</v>
      </c>
      <c r="C569" s="191" t="s">
        <v>158</v>
      </c>
      <c r="D569" s="192" t="s">
        <v>1390</v>
      </c>
      <c r="E569" s="193"/>
      <c r="F569" s="198"/>
      <c r="G569" s="199"/>
      <c r="H569" s="195">
        <f t="shared" si="61"/>
        <v>0</v>
      </c>
      <c r="I569" s="26" t="str">
        <f t="shared" ca="1" si="55"/>
        <v>LOCKED</v>
      </c>
      <c r="J569" s="16" t="str">
        <f t="shared" si="59"/>
        <v>B154rlConcrete Curb RenewalCW 3240-R10</v>
      </c>
      <c r="K569" s="17">
        <f>MATCH(J569,'Pay Items'!$K$1:$K$646,0)</f>
        <v>262</v>
      </c>
      <c r="L569" s="19" t="str">
        <f t="shared" ca="1" si="56"/>
        <v>F0</v>
      </c>
      <c r="M569" s="19" t="str">
        <f t="shared" ca="1" si="57"/>
        <v>C2</v>
      </c>
      <c r="N569" s="19" t="str">
        <f t="shared" ca="1" si="58"/>
        <v>C2</v>
      </c>
    </row>
    <row r="570" spans="1:14" s="244" customFormat="1" ht="48" customHeight="1" x14ac:dyDescent="0.2">
      <c r="A570" s="205" t="s">
        <v>846</v>
      </c>
      <c r="B570" s="200" t="s">
        <v>351</v>
      </c>
      <c r="C570" s="191" t="s">
        <v>1561</v>
      </c>
      <c r="D570" s="192" t="s">
        <v>712</v>
      </c>
      <c r="E570" s="193"/>
      <c r="F570" s="198"/>
      <c r="G570" s="199"/>
      <c r="H570" s="195">
        <f t="shared" si="61"/>
        <v>0</v>
      </c>
      <c r="I570" s="26" t="str">
        <f t="shared" ca="1" si="55"/>
        <v>LOCKED</v>
      </c>
      <c r="J570" s="16" t="str">
        <f t="shared" si="59"/>
        <v>B155rlType 2 Concrete Barrier (100 mm reveal ht, Dowelled)SD-205,SD-206A</v>
      </c>
      <c r="K570" s="17" t="e">
        <f>MATCH(J570,'Pay Items'!$K$1:$K$646,0)</f>
        <v>#N/A</v>
      </c>
      <c r="L570" s="19" t="str">
        <f t="shared" ca="1" si="56"/>
        <v>F0</v>
      </c>
      <c r="M570" s="19" t="str">
        <f t="shared" ca="1" si="57"/>
        <v>C2</v>
      </c>
      <c r="N570" s="19" t="str">
        <f t="shared" ca="1" si="58"/>
        <v>C2</v>
      </c>
    </row>
    <row r="571" spans="1:14" s="244" customFormat="1" ht="36" customHeight="1" x14ac:dyDescent="0.2">
      <c r="A571" s="205" t="s">
        <v>1562</v>
      </c>
      <c r="B571" s="207" t="s">
        <v>701</v>
      </c>
      <c r="C571" s="191" t="s">
        <v>714</v>
      </c>
      <c r="D571" s="192"/>
      <c r="E571" s="193" t="s">
        <v>183</v>
      </c>
      <c r="F571" s="194">
        <v>170</v>
      </c>
      <c r="G571" s="360">
        <v>1</v>
      </c>
      <c r="H571" s="195">
        <f t="shared" si="61"/>
        <v>170</v>
      </c>
      <c r="I571" s="26" t="str">
        <f t="shared" ca="1" si="55"/>
        <v/>
      </c>
      <c r="J571" s="16" t="str">
        <f t="shared" si="59"/>
        <v>B155rl23 m to 30 mm</v>
      </c>
      <c r="K571" s="17" t="e">
        <f>MATCH(J571,'Pay Items'!$K$1:$K$646,0)</f>
        <v>#N/A</v>
      </c>
      <c r="L571" s="19" t="str">
        <f t="shared" ca="1" si="56"/>
        <v>F0</v>
      </c>
      <c r="M571" s="19" t="str">
        <f t="shared" ca="1" si="57"/>
        <v>C2</v>
      </c>
      <c r="N571" s="19" t="str">
        <f t="shared" ca="1" si="58"/>
        <v>C2</v>
      </c>
    </row>
    <row r="572" spans="1:14" s="244" customFormat="1" ht="36" customHeight="1" x14ac:dyDescent="0.2">
      <c r="A572" s="205" t="s">
        <v>1563</v>
      </c>
      <c r="B572" s="207" t="s">
        <v>703</v>
      </c>
      <c r="C572" s="191" t="s">
        <v>716</v>
      </c>
      <c r="D572" s="192" t="s">
        <v>174</v>
      </c>
      <c r="E572" s="193" t="s">
        <v>183</v>
      </c>
      <c r="F572" s="194">
        <v>370</v>
      </c>
      <c r="G572" s="360">
        <v>1</v>
      </c>
      <c r="H572" s="195">
        <f t="shared" si="61"/>
        <v>370</v>
      </c>
      <c r="I572" s="26" t="str">
        <f t="shared" ca="1" si="55"/>
        <v/>
      </c>
      <c r="J572" s="16" t="str">
        <f t="shared" si="59"/>
        <v>B155rl3Greater than 30 mm</v>
      </c>
      <c r="K572" s="17" t="e">
        <f>MATCH(J572,'Pay Items'!$K$1:$K$646,0)</f>
        <v>#N/A</v>
      </c>
      <c r="L572" s="19" t="str">
        <f t="shared" ca="1" si="56"/>
        <v>F0</v>
      </c>
      <c r="M572" s="19" t="str">
        <f t="shared" ca="1" si="57"/>
        <v>C2</v>
      </c>
      <c r="N572" s="19" t="str">
        <f t="shared" ca="1" si="58"/>
        <v>C2</v>
      </c>
    </row>
    <row r="573" spans="1:14" s="244" customFormat="1" ht="48" customHeight="1" x14ac:dyDescent="0.2">
      <c r="A573" s="205" t="s">
        <v>947</v>
      </c>
      <c r="B573" s="200" t="s">
        <v>352</v>
      </c>
      <c r="C573" s="191" t="s">
        <v>1564</v>
      </c>
      <c r="D573" s="192" t="s">
        <v>718</v>
      </c>
      <c r="E573" s="193" t="s">
        <v>183</v>
      </c>
      <c r="F573" s="194">
        <v>35</v>
      </c>
      <c r="G573" s="360">
        <v>1</v>
      </c>
      <c r="H573" s="195">
        <f t="shared" si="61"/>
        <v>35</v>
      </c>
      <c r="I573" s="26" t="str">
        <f t="shared" ca="1" si="55"/>
        <v/>
      </c>
      <c r="J573" s="16" t="str">
        <f t="shared" si="59"/>
        <v>B184rlAType 2 Concrete Curb Ramp (8-12 mm reveal ht, Monolithic)SD-229C,Dm</v>
      </c>
      <c r="K573" s="17" t="e">
        <f>MATCH(J573,'Pay Items'!$K$1:$K$646,0)</f>
        <v>#N/A</v>
      </c>
      <c r="L573" s="19" t="str">
        <f t="shared" ca="1" si="56"/>
        <v>F0</v>
      </c>
      <c r="M573" s="19" t="str">
        <f t="shared" ca="1" si="57"/>
        <v>C2</v>
      </c>
      <c r="N573" s="19" t="str">
        <f t="shared" ca="1" si="58"/>
        <v>C2</v>
      </c>
    </row>
    <row r="574" spans="1:14" s="244" customFormat="1" ht="36" customHeight="1" x14ac:dyDescent="0.2">
      <c r="A574" s="205" t="s">
        <v>476</v>
      </c>
      <c r="B574" s="190" t="s">
        <v>565</v>
      </c>
      <c r="C574" s="191" t="s">
        <v>166</v>
      </c>
      <c r="D574" s="192" t="s">
        <v>733</v>
      </c>
      <c r="E574" s="193" t="s">
        <v>179</v>
      </c>
      <c r="F574" s="194">
        <v>10</v>
      </c>
      <c r="G574" s="360">
        <v>1</v>
      </c>
      <c r="H574" s="195">
        <f t="shared" si="61"/>
        <v>10</v>
      </c>
      <c r="I574" s="26" t="str">
        <f t="shared" ca="1" si="55"/>
        <v/>
      </c>
      <c r="J574" s="16" t="str">
        <f t="shared" si="59"/>
        <v>B189Regrading Existing Interlocking Paving StonesCW 3330-R5m²</v>
      </c>
      <c r="K574" s="17">
        <f>MATCH(J574,'Pay Items'!$K$1:$K$646,0)</f>
        <v>318</v>
      </c>
      <c r="L574" s="19" t="str">
        <f t="shared" ca="1" si="56"/>
        <v>F0</v>
      </c>
      <c r="M574" s="19" t="str">
        <f t="shared" ca="1" si="57"/>
        <v>C2</v>
      </c>
      <c r="N574" s="19" t="str">
        <f t="shared" ca="1" si="58"/>
        <v>C2</v>
      </c>
    </row>
    <row r="575" spans="1:14" s="244" customFormat="1" ht="36" customHeight="1" x14ac:dyDescent="0.2">
      <c r="A575" s="205" t="s">
        <v>477</v>
      </c>
      <c r="B575" s="190" t="s">
        <v>586</v>
      </c>
      <c r="C575" s="191" t="s">
        <v>363</v>
      </c>
      <c r="D575" s="192" t="s">
        <v>1183</v>
      </c>
      <c r="E575" s="209"/>
      <c r="F575" s="198"/>
      <c r="G575" s="199"/>
      <c r="H575" s="195">
        <f t="shared" si="61"/>
        <v>0</v>
      </c>
      <c r="I575" s="26" t="str">
        <f t="shared" ca="1" si="55"/>
        <v>LOCKED</v>
      </c>
      <c r="J575" s="16" t="str">
        <f t="shared" si="59"/>
        <v>B190Construction of Asphaltic Concrete OverlayCW 3410-R12</v>
      </c>
      <c r="K575" s="17">
        <f>MATCH(J575,'Pay Items'!$K$1:$K$646,0)</f>
        <v>319</v>
      </c>
      <c r="L575" s="19" t="str">
        <f t="shared" ca="1" si="56"/>
        <v>F0</v>
      </c>
      <c r="M575" s="19" t="str">
        <f t="shared" ca="1" si="57"/>
        <v>C2</v>
      </c>
      <c r="N575" s="19" t="str">
        <f t="shared" ca="1" si="58"/>
        <v>C2</v>
      </c>
    </row>
    <row r="576" spans="1:14" s="244" customFormat="1" ht="36" customHeight="1" x14ac:dyDescent="0.2">
      <c r="A576" s="205" t="s">
        <v>478</v>
      </c>
      <c r="B576" s="200" t="s">
        <v>351</v>
      </c>
      <c r="C576" s="191" t="s">
        <v>364</v>
      </c>
      <c r="D576" s="192"/>
      <c r="E576" s="193"/>
      <c r="F576" s="198"/>
      <c r="G576" s="199"/>
      <c r="H576" s="195">
        <f t="shared" si="61"/>
        <v>0</v>
      </c>
      <c r="I576" s="26" t="str">
        <f t="shared" ca="1" si="55"/>
        <v>LOCKED</v>
      </c>
      <c r="J576" s="16" t="str">
        <f t="shared" si="59"/>
        <v>B191Main Line Paving</v>
      </c>
      <c r="K576" s="17">
        <f>MATCH(J576,'Pay Items'!$K$1:$K$646,0)</f>
        <v>320</v>
      </c>
      <c r="L576" s="19" t="str">
        <f t="shared" ca="1" si="56"/>
        <v>F0</v>
      </c>
      <c r="M576" s="19" t="str">
        <f t="shared" ca="1" si="57"/>
        <v>C2</v>
      </c>
      <c r="N576" s="19" t="str">
        <f t="shared" ca="1" si="58"/>
        <v>C2</v>
      </c>
    </row>
    <row r="577" spans="1:14" s="244" customFormat="1" ht="36" customHeight="1" x14ac:dyDescent="0.2">
      <c r="A577" s="205" t="s">
        <v>480</v>
      </c>
      <c r="B577" s="207" t="s">
        <v>701</v>
      </c>
      <c r="C577" s="191" t="s">
        <v>719</v>
      </c>
      <c r="D577" s="192"/>
      <c r="E577" s="193" t="s">
        <v>181</v>
      </c>
      <c r="F577" s="194">
        <v>1050</v>
      </c>
      <c r="G577" s="360">
        <v>1</v>
      </c>
      <c r="H577" s="195">
        <f t="shared" si="61"/>
        <v>1050</v>
      </c>
      <c r="I577" s="26" t="str">
        <f t="shared" ca="1" si="55"/>
        <v/>
      </c>
      <c r="J577" s="16" t="str">
        <f t="shared" si="59"/>
        <v>B193Type IAtonne</v>
      </c>
      <c r="K577" s="17">
        <f>MATCH(J577,'Pay Items'!$K$1:$K$646,0)</f>
        <v>321</v>
      </c>
      <c r="L577" s="19" t="str">
        <f t="shared" ca="1" si="56"/>
        <v>F0</v>
      </c>
      <c r="M577" s="19" t="str">
        <f t="shared" ca="1" si="57"/>
        <v>C2</v>
      </c>
      <c r="N577" s="19" t="str">
        <f t="shared" ca="1" si="58"/>
        <v>C2</v>
      </c>
    </row>
    <row r="578" spans="1:14" s="244" customFormat="1" ht="36" customHeight="1" x14ac:dyDescent="0.2">
      <c r="A578" s="205" t="s">
        <v>481</v>
      </c>
      <c r="B578" s="200" t="s">
        <v>352</v>
      </c>
      <c r="C578" s="191" t="s">
        <v>365</v>
      </c>
      <c r="D578" s="192"/>
      <c r="E578" s="193"/>
      <c r="F578" s="198"/>
      <c r="G578" s="199"/>
      <c r="H578" s="195">
        <f t="shared" si="61"/>
        <v>0</v>
      </c>
      <c r="I578" s="26" t="str">
        <f t="shared" ca="1" si="55"/>
        <v>LOCKED</v>
      </c>
      <c r="J578" s="16" t="str">
        <f t="shared" si="59"/>
        <v>B194Tie-ins and Approaches</v>
      </c>
      <c r="K578" s="17">
        <f>MATCH(J578,'Pay Items'!$K$1:$K$646,0)</f>
        <v>323</v>
      </c>
      <c r="L578" s="19" t="str">
        <f t="shared" ca="1" si="56"/>
        <v>F0</v>
      </c>
      <c r="M578" s="19" t="str">
        <f t="shared" ca="1" si="57"/>
        <v>C2</v>
      </c>
      <c r="N578" s="19" t="str">
        <f t="shared" ca="1" si="58"/>
        <v>C2</v>
      </c>
    </row>
    <row r="579" spans="1:14" s="244" customFormat="1" ht="36" customHeight="1" x14ac:dyDescent="0.2">
      <c r="A579" s="205" t="s">
        <v>482</v>
      </c>
      <c r="B579" s="207" t="s">
        <v>701</v>
      </c>
      <c r="C579" s="191" t="s">
        <v>719</v>
      </c>
      <c r="D579" s="192"/>
      <c r="E579" s="193" t="s">
        <v>181</v>
      </c>
      <c r="F579" s="194">
        <v>230</v>
      </c>
      <c r="G579" s="360">
        <v>1</v>
      </c>
      <c r="H579" s="195">
        <f t="shared" si="61"/>
        <v>230</v>
      </c>
      <c r="I579" s="26" t="str">
        <f t="shared" ca="1" si="55"/>
        <v/>
      </c>
      <c r="J579" s="16" t="str">
        <f t="shared" si="59"/>
        <v>B195Type IAtonne</v>
      </c>
      <c r="K579" s="17">
        <f>MATCH(J579,'Pay Items'!$K$1:$K$646,0)</f>
        <v>324</v>
      </c>
      <c r="L579" s="19" t="str">
        <f t="shared" ca="1" si="56"/>
        <v>F0</v>
      </c>
      <c r="M579" s="19" t="str">
        <f t="shared" ca="1" si="57"/>
        <v>C2</v>
      </c>
      <c r="N579" s="19" t="str">
        <f t="shared" ca="1" si="58"/>
        <v>C2</v>
      </c>
    </row>
    <row r="580" spans="1:14" s="244" customFormat="1" ht="36" customHeight="1" x14ac:dyDescent="0.2">
      <c r="A580" s="205" t="s">
        <v>572</v>
      </c>
      <c r="B580" s="190" t="s">
        <v>1711</v>
      </c>
      <c r="C580" s="191" t="s">
        <v>1295</v>
      </c>
      <c r="D580" s="192" t="s">
        <v>1427</v>
      </c>
      <c r="E580" s="193"/>
      <c r="F580" s="198"/>
      <c r="G580" s="199"/>
      <c r="H580" s="195">
        <f t="shared" si="61"/>
        <v>0</v>
      </c>
      <c r="I580" s="26" t="str">
        <f t="shared" ca="1" si="55"/>
        <v>LOCKED</v>
      </c>
      <c r="J580" s="16" t="str">
        <f t="shared" si="59"/>
        <v>B206Supply and Install Pavement Repair FabricCW 3140-R1</v>
      </c>
      <c r="K580" s="17">
        <f>MATCH(J580,'Pay Items'!$K$1:$K$646,0)</f>
        <v>335</v>
      </c>
      <c r="L580" s="19" t="str">
        <f t="shared" ca="1" si="56"/>
        <v>F0</v>
      </c>
      <c r="M580" s="19" t="str">
        <f t="shared" ca="1" si="57"/>
        <v>C2</v>
      </c>
      <c r="N580" s="19" t="str">
        <f t="shared" ca="1" si="58"/>
        <v>C2</v>
      </c>
    </row>
    <row r="581" spans="1:14" s="244" customFormat="1" ht="36" customHeight="1" x14ac:dyDescent="0.2">
      <c r="A581" s="205" t="s">
        <v>1292</v>
      </c>
      <c r="B581" s="200" t="s">
        <v>351</v>
      </c>
      <c r="C581" s="191" t="s">
        <v>1294</v>
      </c>
      <c r="D581" s="192"/>
      <c r="E581" s="193" t="s">
        <v>179</v>
      </c>
      <c r="F581" s="208">
        <v>4500</v>
      </c>
      <c r="G581" s="360">
        <v>1</v>
      </c>
      <c r="H581" s="195">
        <f t="shared" si="61"/>
        <v>4500</v>
      </c>
      <c r="I581" s="26" t="str">
        <f t="shared" ca="1" si="55"/>
        <v/>
      </c>
      <c r="J581" s="16" t="str">
        <f t="shared" si="59"/>
        <v>B206BType Bm²</v>
      </c>
      <c r="K581" s="17">
        <f>MATCH(J581,'Pay Items'!$K$1:$K$646,0)</f>
        <v>337</v>
      </c>
      <c r="L581" s="19" t="str">
        <f t="shared" ca="1" si="56"/>
        <v>F0</v>
      </c>
      <c r="M581" s="19" t="str">
        <f t="shared" ca="1" si="57"/>
        <v>C2</v>
      </c>
      <c r="N581" s="19" t="str">
        <f t="shared" ca="1" si="58"/>
        <v>C2</v>
      </c>
    </row>
    <row r="582" spans="1:14" s="244" customFormat="1" ht="36" customHeight="1" x14ac:dyDescent="0.2">
      <c r="A582" s="206" t="s">
        <v>876</v>
      </c>
      <c r="B582" s="190" t="s">
        <v>1712</v>
      </c>
      <c r="C582" s="191" t="s">
        <v>910</v>
      </c>
      <c r="D582" s="192" t="s">
        <v>961</v>
      </c>
      <c r="E582" s="193" t="s">
        <v>182</v>
      </c>
      <c r="F582" s="208">
        <v>4</v>
      </c>
      <c r="G582" s="363">
        <v>1</v>
      </c>
      <c r="H582" s="195">
        <f t="shared" si="61"/>
        <v>4</v>
      </c>
      <c r="I582" s="26" t="str">
        <f t="shared" ref="I582:I645" ca="1" si="62">IF(CELL("protect",$G582)=1, "LOCKED", "")</f>
        <v/>
      </c>
      <c r="J582" s="16" t="str">
        <f t="shared" si="59"/>
        <v>B219Detectable Warning Surface TilesCW 3326-R3each</v>
      </c>
      <c r="K582" s="17">
        <f>MATCH(J582,'Pay Items'!$K$1:$K$646,0)</f>
        <v>341</v>
      </c>
      <c r="L582" s="19" t="str">
        <f t="shared" ref="L582:L645" ca="1" si="63">CELL("format",$F582)</f>
        <v>F0</v>
      </c>
      <c r="M582" s="19" t="str">
        <f t="shared" ref="M582:M645" ca="1" si="64">CELL("format",$G582)</f>
        <v>C2</v>
      </c>
      <c r="N582" s="19" t="str">
        <f t="shared" ref="N582:N645" ca="1" si="65">CELL("format",$H582)</f>
        <v>C2</v>
      </c>
    </row>
    <row r="583" spans="1:14" s="244" customFormat="1" ht="36" customHeight="1" x14ac:dyDescent="0.2">
      <c r="A583" s="245"/>
      <c r="B583" s="210"/>
      <c r="C583" s="203" t="s">
        <v>1576</v>
      </c>
      <c r="D583" s="198"/>
      <c r="E583" s="228"/>
      <c r="F583" s="198"/>
      <c r="G583" s="199"/>
      <c r="H583" s="195">
        <f t="shared" si="61"/>
        <v>0</v>
      </c>
      <c r="I583" s="26" t="str">
        <f t="shared" ca="1" si="62"/>
        <v>LOCKED</v>
      </c>
      <c r="J583" s="16" t="str">
        <f t="shared" ref="J583:J646" si="66">CLEAN(CONCATENATE(TRIM($A583),TRIM($C583),IF(LEFT($D583)&lt;&gt;"E",TRIM($D583),),TRIM($E583)))</f>
        <v>ROADWORKS - NEW CONSTRUCTION</v>
      </c>
      <c r="K583" s="17" t="e">
        <f>MATCH(J583,'Pay Items'!$K$1:$K$646,0)</f>
        <v>#N/A</v>
      </c>
      <c r="L583" s="19" t="str">
        <f t="shared" ca="1" si="63"/>
        <v>F0</v>
      </c>
      <c r="M583" s="19" t="str">
        <f t="shared" ca="1" si="64"/>
        <v>C2</v>
      </c>
      <c r="N583" s="19" t="str">
        <f t="shared" ca="1" si="65"/>
        <v>C2</v>
      </c>
    </row>
    <row r="584" spans="1:14" s="244" customFormat="1" ht="48" customHeight="1" x14ac:dyDescent="0.2">
      <c r="A584" s="189" t="s">
        <v>210</v>
      </c>
      <c r="B584" s="190" t="s">
        <v>1713</v>
      </c>
      <c r="C584" s="191" t="s">
        <v>469</v>
      </c>
      <c r="D584" s="192" t="s">
        <v>1425</v>
      </c>
      <c r="E584" s="193"/>
      <c r="F584" s="198"/>
      <c r="G584" s="199"/>
      <c r="H584" s="195">
        <f t="shared" si="61"/>
        <v>0</v>
      </c>
      <c r="I584" s="26" t="str">
        <f t="shared" ca="1" si="62"/>
        <v>LOCKED</v>
      </c>
      <c r="J584" s="16" t="str">
        <f t="shared" si="66"/>
        <v>C001Concrete Pavements, Median Slabs, Bull-noses, and Safety MediansCW 3310-R18</v>
      </c>
      <c r="K584" s="17">
        <f>MATCH(J584,'Pay Items'!$K$1:$K$646,0)</f>
        <v>344</v>
      </c>
      <c r="L584" s="19" t="str">
        <f t="shared" ca="1" si="63"/>
        <v>F0</v>
      </c>
      <c r="M584" s="19" t="str">
        <f t="shared" ca="1" si="64"/>
        <v>C2</v>
      </c>
      <c r="N584" s="19" t="str">
        <f t="shared" ca="1" si="65"/>
        <v>C2</v>
      </c>
    </row>
    <row r="585" spans="1:14" s="244" customFormat="1" ht="48" customHeight="1" x14ac:dyDescent="0.2">
      <c r="A585" s="189" t="s">
        <v>215</v>
      </c>
      <c r="B585" s="200" t="s">
        <v>351</v>
      </c>
      <c r="C585" s="191" t="s">
        <v>1577</v>
      </c>
      <c r="D585" s="192" t="s">
        <v>174</v>
      </c>
      <c r="E585" s="193" t="s">
        <v>179</v>
      </c>
      <c r="F585" s="208">
        <v>132</v>
      </c>
      <c r="G585" s="360">
        <v>1</v>
      </c>
      <c r="H585" s="195">
        <f t="shared" si="61"/>
        <v>132</v>
      </c>
      <c r="I585" s="26" t="str">
        <f t="shared" ca="1" si="62"/>
        <v/>
      </c>
      <c r="J585" s="16" t="str">
        <f t="shared" si="66"/>
        <v>C011Construction of 150 mm Type 2 Concrete Pavement (Reinforced)m²</v>
      </c>
      <c r="K585" s="17" t="e">
        <f>MATCH(J585,'Pay Items'!$K$1:$K$646,0)</f>
        <v>#N/A</v>
      </c>
      <c r="L585" s="19" t="str">
        <f t="shared" ca="1" si="63"/>
        <v>F0</v>
      </c>
      <c r="M585" s="19" t="str">
        <f t="shared" ca="1" si="64"/>
        <v>C2</v>
      </c>
      <c r="N585" s="19" t="str">
        <f t="shared" ca="1" si="65"/>
        <v>C2</v>
      </c>
    </row>
    <row r="586" spans="1:14" s="244" customFormat="1" ht="36" customHeight="1" x14ac:dyDescent="0.2">
      <c r="A586" s="189" t="s">
        <v>381</v>
      </c>
      <c r="B586" s="190" t="s">
        <v>1714</v>
      </c>
      <c r="C586" s="191" t="s">
        <v>124</v>
      </c>
      <c r="D586" s="192" t="s">
        <v>1425</v>
      </c>
      <c r="E586" s="193"/>
      <c r="F586" s="198"/>
      <c r="G586" s="199"/>
      <c r="H586" s="195">
        <f t="shared" si="61"/>
        <v>0</v>
      </c>
      <c r="I586" s="26" t="str">
        <f t="shared" ca="1" si="62"/>
        <v>LOCKED</v>
      </c>
      <c r="J586" s="16" t="str">
        <f t="shared" si="66"/>
        <v>C019Concrete Pavements for Early OpeningCW 3310-R18</v>
      </c>
      <c r="K586" s="17">
        <f>MATCH(J586,'Pay Items'!$K$1:$K$646,0)</f>
        <v>359</v>
      </c>
      <c r="L586" s="19" t="str">
        <f t="shared" ca="1" si="63"/>
        <v>F0</v>
      </c>
      <c r="M586" s="19" t="str">
        <f t="shared" ca="1" si="64"/>
        <v>C2</v>
      </c>
      <c r="N586" s="19" t="str">
        <f t="shared" ca="1" si="65"/>
        <v>C2</v>
      </c>
    </row>
    <row r="587" spans="1:14" s="244" customFormat="1" ht="60" customHeight="1" x14ac:dyDescent="0.2">
      <c r="A587" s="189" t="s">
        <v>1197</v>
      </c>
      <c r="B587" s="200" t="s">
        <v>351</v>
      </c>
      <c r="C587" s="191" t="s">
        <v>1284</v>
      </c>
      <c r="D587" s="192"/>
      <c r="E587" s="193" t="s">
        <v>179</v>
      </c>
      <c r="F587" s="208">
        <v>130</v>
      </c>
      <c r="G587" s="360">
        <v>1</v>
      </c>
      <c r="H587" s="195">
        <f t="shared" si="61"/>
        <v>130</v>
      </c>
      <c r="I587" s="26" t="str">
        <f t="shared" ca="1" si="62"/>
        <v/>
      </c>
      <c r="J587" s="16" t="str">
        <f t="shared" si="66"/>
        <v>C029-72Construction of 150 mm Type 4 Concrete Pavement for Early Opening 72 Hour (Reinforced)m²</v>
      </c>
      <c r="K587" s="17">
        <f>MATCH(J587,'Pay Items'!$K$1:$K$646,0)</f>
        <v>380</v>
      </c>
      <c r="L587" s="19" t="str">
        <f t="shared" ca="1" si="63"/>
        <v>F0</v>
      </c>
      <c r="M587" s="19" t="str">
        <f t="shared" ca="1" si="64"/>
        <v>C2</v>
      </c>
      <c r="N587" s="19" t="str">
        <f t="shared" ca="1" si="65"/>
        <v>C2</v>
      </c>
    </row>
    <row r="588" spans="1:14" s="244" customFormat="1" ht="48" customHeight="1" x14ac:dyDescent="0.2">
      <c r="A588" s="189" t="s">
        <v>390</v>
      </c>
      <c r="B588" s="190" t="s">
        <v>1715</v>
      </c>
      <c r="C588" s="191" t="s">
        <v>367</v>
      </c>
      <c r="D588" s="192" t="s">
        <v>1425</v>
      </c>
      <c r="E588" s="193"/>
      <c r="F588" s="198"/>
      <c r="G588" s="199"/>
      <c r="H588" s="195">
        <f t="shared" si="61"/>
        <v>0</v>
      </c>
      <c r="I588" s="26" t="str">
        <f t="shared" ca="1" si="62"/>
        <v>LOCKED</v>
      </c>
      <c r="J588" s="16" t="str">
        <f t="shared" si="66"/>
        <v>C032Concrete Curbs, Curb and Gutter, and Splash StripsCW 3310-R18</v>
      </c>
      <c r="K588" s="17">
        <f>MATCH(J588,'Pay Items'!$K$1:$K$646,0)</f>
        <v>384</v>
      </c>
      <c r="L588" s="19" t="str">
        <f t="shared" ca="1" si="63"/>
        <v>F0</v>
      </c>
      <c r="M588" s="19" t="str">
        <f t="shared" ca="1" si="64"/>
        <v>C2</v>
      </c>
      <c r="N588" s="19" t="str">
        <f t="shared" ca="1" si="65"/>
        <v>C2</v>
      </c>
    </row>
    <row r="589" spans="1:14" s="244" customFormat="1" ht="48" customHeight="1" x14ac:dyDescent="0.2">
      <c r="A589" s="189" t="s">
        <v>541</v>
      </c>
      <c r="B589" s="200" t="s">
        <v>351</v>
      </c>
      <c r="C589" s="191" t="s">
        <v>1716</v>
      </c>
      <c r="D589" s="192" t="s">
        <v>577</v>
      </c>
      <c r="E589" s="193" t="s">
        <v>183</v>
      </c>
      <c r="F589" s="194">
        <v>125</v>
      </c>
      <c r="G589" s="360">
        <v>1</v>
      </c>
      <c r="H589" s="195">
        <f t="shared" si="61"/>
        <v>125</v>
      </c>
      <c r="I589" s="26" t="str">
        <f t="shared" ca="1" si="62"/>
        <v/>
      </c>
      <c r="J589" s="16" t="str">
        <f t="shared" si="66"/>
        <v>C034Construction of Barrier (100 mm ht, Type 2, Separate)SD-203Am</v>
      </c>
      <c r="K589" s="17" t="e">
        <f>MATCH(J589,'Pay Items'!$K$1:$K$646,0)</f>
        <v>#N/A</v>
      </c>
      <c r="L589" s="19" t="str">
        <f t="shared" ca="1" si="63"/>
        <v>F0</v>
      </c>
      <c r="M589" s="19" t="str">
        <f t="shared" ca="1" si="64"/>
        <v>C2</v>
      </c>
      <c r="N589" s="19" t="str">
        <f t="shared" ca="1" si="65"/>
        <v>C2</v>
      </c>
    </row>
    <row r="590" spans="1:14" s="244" customFormat="1" ht="36" customHeight="1" x14ac:dyDescent="0.2">
      <c r="A590" s="245"/>
      <c r="B590" s="210"/>
      <c r="C590" s="203" t="s">
        <v>200</v>
      </c>
      <c r="D590" s="198"/>
      <c r="E590" s="211"/>
      <c r="F590" s="198"/>
      <c r="G590" s="199"/>
      <c r="H590" s="195">
        <f t="shared" si="61"/>
        <v>0</v>
      </c>
      <c r="I590" s="26" t="str">
        <f t="shared" ca="1" si="62"/>
        <v>LOCKED</v>
      </c>
      <c r="J590" s="16" t="str">
        <f t="shared" si="66"/>
        <v>JOINT AND CRACK SEALING</v>
      </c>
      <c r="K590" s="17">
        <f>MATCH(J590,'Pay Items'!$K$1:$K$646,0)</f>
        <v>436</v>
      </c>
      <c r="L590" s="19" t="str">
        <f t="shared" ca="1" si="63"/>
        <v>F0</v>
      </c>
      <c r="M590" s="19" t="str">
        <f t="shared" ca="1" si="64"/>
        <v>C2</v>
      </c>
      <c r="N590" s="19" t="str">
        <f t="shared" ca="1" si="65"/>
        <v>C2</v>
      </c>
    </row>
    <row r="591" spans="1:14" s="244" customFormat="1" ht="36" customHeight="1" x14ac:dyDescent="0.2">
      <c r="A591" s="189" t="s">
        <v>548</v>
      </c>
      <c r="B591" s="190" t="s">
        <v>1717</v>
      </c>
      <c r="C591" s="191" t="s">
        <v>99</v>
      </c>
      <c r="D591" s="192" t="s">
        <v>737</v>
      </c>
      <c r="E591" s="193" t="s">
        <v>183</v>
      </c>
      <c r="F591" s="208">
        <v>420</v>
      </c>
      <c r="G591" s="360">
        <v>1</v>
      </c>
      <c r="H591" s="195">
        <f t="shared" si="61"/>
        <v>420</v>
      </c>
      <c r="I591" s="26" t="str">
        <f t="shared" ca="1" si="62"/>
        <v/>
      </c>
      <c r="J591" s="16" t="str">
        <f t="shared" si="66"/>
        <v>D006Reflective Crack MaintenanceCW 3250-R7m</v>
      </c>
      <c r="K591" s="17">
        <f>MATCH(J591,'Pay Items'!$K$1:$K$646,0)</f>
        <v>442</v>
      </c>
      <c r="L591" s="19" t="str">
        <f t="shared" ca="1" si="63"/>
        <v>F0</v>
      </c>
      <c r="M591" s="19" t="str">
        <f t="shared" ca="1" si="64"/>
        <v>C2</v>
      </c>
      <c r="N591" s="19" t="str">
        <f t="shared" ca="1" si="65"/>
        <v>C2</v>
      </c>
    </row>
    <row r="592" spans="1:14" s="244" customFormat="1" ht="48" customHeight="1" x14ac:dyDescent="0.2">
      <c r="A592" s="245"/>
      <c r="B592" s="210"/>
      <c r="C592" s="203" t="s">
        <v>201</v>
      </c>
      <c r="D592" s="198"/>
      <c r="E592" s="211"/>
      <c r="F592" s="198"/>
      <c r="G592" s="199"/>
      <c r="H592" s="195">
        <f t="shared" si="61"/>
        <v>0</v>
      </c>
      <c r="I592" s="26" t="str">
        <f t="shared" ca="1" si="62"/>
        <v>LOCKED</v>
      </c>
      <c r="J592" s="16" t="str">
        <f t="shared" si="66"/>
        <v>ASSOCIATED DRAINAGE AND UNDERGROUND WORKS</v>
      </c>
      <c r="K592" s="17">
        <f>MATCH(J592,'Pay Items'!$K$1:$K$646,0)</f>
        <v>444</v>
      </c>
      <c r="L592" s="19" t="str">
        <f t="shared" ca="1" si="63"/>
        <v>F0</v>
      </c>
      <c r="M592" s="19" t="str">
        <f t="shared" ca="1" si="64"/>
        <v>C2</v>
      </c>
      <c r="N592" s="19" t="str">
        <f t="shared" ca="1" si="65"/>
        <v>C2</v>
      </c>
    </row>
    <row r="593" spans="1:14" s="244" customFormat="1" ht="36" customHeight="1" x14ac:dyDescent="0.2">
      <c r="A593" s="189" t="s">
        <v>225</v>
      </c>
      <c r="B593" s="190" t="s">
        <v>1718</v>
      </c>
      <c r="C593" s="191" t="s">
        <v>416</v>
      </c>
      <c r="D593" s="192" t="s">
        <v>11</v>
      </c>
      <c r="E593" s="193"/>
      <c r="F593" s="198"/>
      <c r="G593" s="199"/>
      <c r="H593" s="195">
        <f t="shared" si="61"/>
        <v>0</v>
      </c>
      <c r="I593" s="26" t="str">
        <f t="shared" ca="1" si="62"/>
        <v>LOCKED</v>
      </c>
      <c r="J593" s="16" t="str">
        <f t="shared" si="66"/>
        <v>E003Catch BasinCW 2130-R12</v>
      </c>
      <c r="K593" s="17">
        <f>MATCH(J593,'Pay Items'!$K$1:$K$646,0)</f>
        <v>445</v>
      </c>
      <c r="L593" s="19" t="str">
        <f t="shared" ca="1" si="63"/>
        <v>F0</v>
      </c>
      <c r="M593" s="19" t="str">
        <f t="shared" ca="1" si="64"/>
        <v>C2</v>
      </c>
      <c r="N593" s="19" t="str">
        <f t="shared" ca="1" si="65"/>
        <v>C2</v>
      </c>
    </row>
    <row r="594" spans="1:14" s="244" customFormat="1" ht="36" customHeight="1" x14ac:dyDescent="0.2">
      <c r="A594" s="189" t="s">
        <v>226</v>
      </c>
      <c r="B594" s="200" t="s">
        <v>351</v>
      </c>
      <c r="C594" s="191" t="s">
        <v>985</v>
      </c>
      <c r="D594" s="192"/>
      <c r="E594" s="193" t="s">
        <v>182</v>
      </c>
      <c r="F594" s="208">
        <v>12</v>
      </c>
      <c r="G594" s="360">
        <v>1</v>
      </c>
      <c r="H594" s="195">
        <f t="shared" si="61"/>
        <v>12</v>
      </c>
      <c r="I594" s="26" t="str">
        <f t="shared" ca="1" si="62"/>
        <v/>
      </c>
      <c r="J594" s="16" t="str">
        <f t="shared" si="66"/>
        <v>E004SD-024, 1200 mm deepeach</v>
      </c>
      <c r="K594" s="17">
        <f>MATCH(J594,'Pay Items'!$K$1:$K$646,0)</f>
        <v>446</v>
      </c>
      <c r="L594" s="19" t="str">
        <f t="shared" ca="1" si="63"/>
        <v>F0</v>
      </c>
      <c r="M594" s="19" t="str">
        <f t="shared" ca="1" si="64"/>
        <v>C2</v>
      </c>
      <c r="N594" s="19" t="str">
        <f t="shared" ca="1" si="65"/>
        <v>C2</v>
      </c>
    </row>
    <row r="595" spans="1:14" s="244" customFormat="1" ht="36" customHeight="1" x14ac:dyDescent="0.2">
      <c r="A595" s="189" t="s">
        <v>230</v>
      </c>
      <c r="B595" s="190" t="s">
        <v>1719</v>
      </c>
      <c r="C595" s="191" t="s">
        <v>421</v>
      </c>
      <c r="D595" s="192" t="s">
        <v>11</v>
      </c>
      <c r="E595" s="193"/>
      <c r="F595" s="198"/>
      <c r="G595" s="199"/>
      <c r="H595" s="195">
        <f t="shared" si="61"/>
        <v>0</v>
      </c>
      <c r="I595" s="26" t="str">
        <f t="shared" ca="1" si="62"/>
        <v>LOCKED</v>
      </c>
      <c r="J595" s="16" t="str">
        <f t="shared" si="66"/>
        <v>E008Sewer ServiceCW 2130-R12</v>
      </c>
      <c r="K595" s="17">
        <f>MATCH(J595,'Pay Items'!$K$1:$K$646,0)</f>
        <v>457</v>
      </c>
      <c r="L595" s="19" t="str">
        <f t="shared" ca="1" si="63"/>
        <v>F0</v>
      </c>
      <c r="M595" s="19" t="str">
        <f t="shared" ca="1" si="64"/>
        <v>C2</v>
      </c>
      <c r="N595" s="19" t="str">
        <f t="shared" ca="1" si="65"/>
        <v>C2</v>
      </c>
    </row>
    <row r="596" spans="1:14" s="244" customFormat="1" ht="36" customHeight="1" x14ac:dyDescent="0.2">
      <c r="A596" s="189" t="s">
        <v>54</v>
      </c>
      <c r="B596" s="200" t="s">
        <v>351</v>
      </c>
      <c r="C596" s="191" t="s">
        <v>1565</v>
      </c>
      <c r="D596" s="192"/>
      <c r="E596" s="193"/>
      <c r="F596" s="198"/>
      <c r="G596" s="199"/>
      <c r="H596" s="195">
        <f t="shared" si="61"/>
        <v>0</v>
      </c>
      <c r="I596" s="26" t="str">
        <f t="shared" ca="1" si="62"/>
        <v>LOCKED</v>
      </c>
      <c r="J596" s="16" t="str">
        <f t="shared" si="66"/>
        <v>E009250 mm, PVC</v>
      </c>
      <c r="K596" s="17" t="e">
        <f>MATCH(J596,'Pay Items'!$K$1:$K$646,0)</f>
        <v>#N/A</v>
      </c>
      <c r="L596" s="19" t="str">
        <f t="shared" ca="1" si="63"/>
        <v>F0</v>
      </c>
      <c r="M596" s="19" t="str">
        <f t="shared" ca="1" si="64"/>
        <v>C2</v>
      </c>
      <c r="N596" s="19" t="str">
        <f t="shared" ca="1" si="65"/>
        <v>C2</v>
      </c>
    </row>
    <row r="597" spans="1:14" s="244" customFormat="1" ht="48" customHeight="1" x14ac:dyDescent="0.2">
      <c r="A597" s="189" t="s">
        <v>55</v>
      </c>
      <c r="B597" s="207" t="s">
        <v>701</v>
      </c>
      <c r="C597" s="191" t="s">
        <v>1655</v>
      </c>
      <c r="D597" s="192"/>
      <c r="E597" s="193" t="s">
        <v>183</v>
      </c>
      <c r="F597" s="208">
        <v>38</v>
      </c>
      <c r="G597" s="360">
        <v>1</v>
      </c>
      <c r="H597" s="195">
        <f t="shared" si="61"/>
        <v>38</v>
      </c>
      <c r="I597" s="26" t="str">
        <f t="shared" ca="1" si="62"/>
        <v/>
      </c>
      <c r="J597" s="16" t="str">
        <f t="shared" si="66"/>
        <v>E010In a Trench, Class 3 Sand Bedding, Class 3 Backfillm</v>
      </c>
      <c r="K597" s="17" t="e">
        <f>MATCH(J597,'Pay Items'!$K$1:$K$646,0)</f>
        <v>#N/A</v>
      </c>
      <c r="L597" s="19" t="str">
        <f t="shared" ca="1" si="63"/>
        <v>F0</v>
      </c>
      <c r="M597" s="19" t="str">
        <f t="shared" ca="1" si="64"/>
        <v>C2</v>
      </c>
      <c r="N597" s="19" t="str">
        <f t="shared" ca="1" si="65"/>
        <v>C2</v>
      </c>
    </row>
    <row r="598" spans="1:14" s="244" customFormat="1" ht="36" customHeight="1" x14ac:dyDescent="0.2">
      <c r="A598" s="189" t="s">
        <v>68</v>
      </c>
      <c r="B598" s="190" t="s">
        <v>1720</v>
      </c>
      <c r="C598" s="212" t="s">
        <v>1061</v>
      </c>
      <c r="D598" s="213" t="s">
        <v>1062</v>
      </c>
      <c r="E598" s="193"/>
      <c r="F598" s="198"/>
      <c r="G598" s="199"/>
      <c r="H598" s="195">
        <f t="shared" si="61"/>
        <v>0</v>
      </c>
      <c r="I598" s="26" t="str">
        <f t="shared" ca="1" si="62"/>
        <v>LOCKED</v>
      </c>
      <c r="J598" s="16" t="str">
        <f t="shared" si="66"/>
        <v>E023Frames &amp; CoversCW 3210-R8</v>
      </c>
      <c r="K598" s="17">
        <f>MATCH(J598,'Pay Items'!$K$1:$K$646,0)</f>
        <v>511</v>
      </c>
      <c r="L598" s="19" t="str">
        <f t="shared" ca="1" si="63"/>
        <v>F0</v>
      </c>
      <c r="M598" s="19" t="str">
        <f t="shared" ca="1" si="64"/>
        <v>C2</v>
      </c>
      <c r="N598" s="19" t="str">
        <f t="shared" ca="1" si="65"/>
        <v>C2</v>
      </c>
    </row>
    <row r="599" spans="1:14" s="244" customFormat="1" ht="48" customHeight="1" x14ac:dyDescent="0.2">
      <c r="A599" s="189" t="s">
        <v>69</v>
      </c>
      <c r="B599" s="200" t="s">
        <v>351</v>
      </c>
      <c r="C599" s="214" t="s">
        <v>1215</v>
      </c>
      <c r="D599" s="192"/>
      <c r="E599" s="193" t="s">
        <v>182</v>
      </c>
      <c r="F599" s="208">
        <v>7</v>
      </c>
      <c r="G599" s="360">
        <v>1</v>
      </c>
      <c r="H599" s="195">
        <f t="shared" si="61"/>
        <v>7</v>
      </c>
      <c r="I599" s="26" t="str">
        <f t="shared" ca="1" si="62"/>
        <v/>
      </c>
      <c r="J599" s="16" t="str">
        <f t="shared" si="66"/>
        <v>E024AP-006 - Standard Frame for Manhole and Catch Basineach</v>
      </c>
      <c r="K599" s="17">
        <f>MATCH(J599,'Pay Items'!$K$1:$K$646,0)</f>
        <v>512</v>
      </c>
      <c r="L599" s="19" t="str">
        <f t="shared" ca="1" si="63"/>
        <v>F0</v>
      </c>
      <c r="M599" s="19" t="str">
        <f t="shared" ca="1" si="64"/>
        <v>C2</v>
      </c>
      <c r="N599" s="19" t="str">
        <f t="shared" ca="1" si="65"/>
        <v>C2</v>
      </c>
    </row>
    <row r="600" spans="1:14" s="244" customFormat="1" ht="48" customHeight="1" x14ac:dyDescent="0.2">
      <c r="A600" s="189" t="s">
        <v>70</v>
      </c>
      <c r="B600" s="200" t="s">
        <v>352</v>
      </c>
      <c r="C600" s="214" t="s">
        <v>1216</v>
      </c>
      <c r="D600" s="192"/>
      <c r="E600" s="193" t="s">
        <v>182</v>
      </c>
      <c r="F600" s="208">
        <v>7</v>
      </c>
      <c r="G600" s="360">
        <v>1</v>
      </c>
      <c r="H600" s="195">
        <f t="shared" si="61"/>
        <v>7</v>
      </c>
      <c r="I600" s="26" t="str">
        <f t="shared" ca="1" si="62"/>
        <v/>
      </c>
      <c r="J600" s="16" t="str">
        <f t="shared" si="66"/>
        <v>E025AP-007 - Standard Solid Cover for Standard Frameeach</v>
      </c>
      <c r="K600" s="17">
        <f>MATCH(J600,'Pay Items'!$K$1:$K$646,0)</f>
        <v>513</v>
      </c>
      <c r="L600" s="19" t="str">
        <f t="shared" ca="1" si="63"/>
        <v>F0</v>
      </c>
      <c r="M600" s="19" t="str">
        <f t="shared" ca="1" si="64"/>
        <v>C2</v>
      </c>
      <c r="N600" s="19" t="str">
        <f t="shared" ca="1" si="65"/>
        <v>C2</v>
      </c>
    </row>
    <row r="601" spans="1:14" s="244" customFormat="1" ht="36" customHeight="1" x14ac:dyDescent="0.2">
      <c r="A601" s="189" t="s">
        <v>79</v>
      </c>
      <c r="B601" s="190" t="s">
        <v>1721</v>
      </c>
      <c r="C601" s="216" t="s">
        <v>425</v>
      </c>
      <c r="D601" s="192" t="s">
        <v>11</v>
      </c>
      <c r="E601" s="193"/>
      <c r="F601" s="198"/>
      <c r="G601" s="199"/>
      <c r="H601" s="195">
        <f t="shared" ref="H601:H621" si="67">ROUND(G601*F601,2)</f>
        <v>0</v>
      </c>
      <c r="I601" s="26" t="str">
        <f t="shared" ca="1" si="62"/>
        <v>LOCKED</v>
      </c>
      <c r="J601" s="16" t="str">
        <f t="shared" si="66"/>
        <v>E036Connecting to Existing SewerCW 2130-R12</v>
      </c>
      <c r="K601" s="17">
        <f>MATCH(J601,'Pay Items'!$K$1:$K$646,0)</f>
        <v>540</v>
      </c>
      <c r="L601" s="19" t="str">
        <f t="shared" ca="1" si="63"/>
        <v>F0</v>
      </c>
      <c r="M601" s="19" t="str">
        <f t="shared" ca="1" si="64"/>
        <v>C2</v>
      </c>
      <c r="N601" s="19" t="str">
        <f t="shared" ca="1" si="65"/>
        <v>C2</v>
      </c>
    </row>
    <row r="602" spans="1:14" s="244" customFormat="1" ht="36" customHeight="1" x14ac:dyDescent="0.2">
      <c r="A602" s="189" t="s">
        <v>80</v>
      </c>
      <c r="B602" s="200" t="s">
        <v>351</v>
      </c>
      <c r="C602" s="216" t="s">
        <v>1568</v>
      </c>
      <c r="D602" s="192"/>
      <c r="E602" s="193"/>
      <c r="F602" s="198"/>
      <c r="G602" s="199"/>
      <c r="H602" s="195">
        <f t="shared" si="67"/>
        <v>0</v>
      </c>
      <c r="I602" s="26" t="str">
        <f t="shared" ca="1" si="62"/>
        <v>LOCKED</v>
      </c>
      <c r="J602" s="16" t="str">
        <f t="shared" si="66"/>
        <v>E037250 mm PVC Connecting Pipe</v>
      </c>
      <c r="K602" s="17" t="e">
        <f>MATCH(J602,'Pay Items'!$K$1:$K$646,0)</f>
        <v>#N/A</v>
      </c>
      <c r="L602" s="19" t="str">
        <f t="shared" ca="1" si="63"/>
        <v>F0</v>
      </c>
      <c r="M602" s="19" t="str">
        <f t="shared" ca="1" si="64"/>
        <v>C2</v>
      </c>
      <c r="N602" s="19" t="str">
        <f t="shared" ca="1" si="65"/>
        <v>C2</v>
      </c>
    </row>
    <row r="603" spans="1:14" s="244" customFormat="1" ht="36" customHeight="1" x14ac:dyDescent="0.2">
      <c r="A603" s="215" t="s">
        <v>81</v>
      </c>
      <c r="B603" s="207" t="s">
        <v>701</v>
      </c>
      <c r="C603" s="191" t="s">
        <v>1722</v>
      </c>
      <c r="D603" s="192"/>
      <c r="E603" s="193" t="s">
        <v>182</v>
      </c>
      <c r="F603" s="208">
        <v>6</v>
      </c>
      <c r="G603" s="360">
        <v>1</v>
      </c>
      <c r="H603" s="195">
        <f t="shared" si="67"/>
        <v>6</v>
      </c>
      <c r="I603" s="26" t="str">
        <f t="shared" ca="1" si="62"/>
        <v/>
      </c>
      <c r="J603" s="16" t="str">
        <f t="shared" si="66"/>
        <v>E038Connecting to 300 mm Clay Combined Sewereach</v>
      </c>
      <c r="K603" s="17" t="e">
        <f>MATCH(J603,'Pay Items'!$K$1:$K$646,0)</f>
        <v>#N/A</v>
      </c>
      <c r="L603" s="19" t="str">
        <f t="shared" ca="1" si="63"/>
        <v>F0</v>
      </c>
      <c r="M603" s="19" t="str">
        <f t="shared" ca="1" si="64"/>
        <v>C2</v>
      </c>
      <c r="N603" s="19" t="str">
        <f t="shared" ca="1" si="65"/>
        <v>C2</v>
      </c>
    </row>
    <row r="604" spans="1:14" s="244" customFormat="1" ht="36" customHeight="1" x14ac:dyDescent="0.2">
      <c r="A604" s="215" t="s">
        <v>82</v>
      </c>
      <c r="B604" s="207" t="s">
        <v>703</v>
      </c>
      <c r="C604" s="191" t="s">
        <v>1723</v>
      </c>
      <c r="D604" s="192"/>
      <c r="E604" s="193" t="s">
        <v>182</v>
      </c>
      <c r="F604" s="208">
        <v>2</v>
      </c>
      <c r="G604" s="360">
        <v>1</v>
      </c>
      <c r="H604" s="195">
        <f t="shared" si="67"/>
        <v>2</v>
      </c>
      <c r="I604" s="26" t="str">
        <f t="shared" ca="1" si="62"/>
        <v/>
      </c>
      <c r="J604" s="16" t="str">
        <f t="shared" si="66"/>
        <v>E039Connecting to 375 mm Clay Combined Sewereach</v>
      </c>
      <c r="K604" s="17" t="e">
        <f>MATCH(J604,'Pay Items'!$K$1:$K$646,0)</f>
        <v>#N/A</v>
      </c>
      <c r="L604" s="19" t="str">
        <f t="shared" ca="1" si="63"/>
        <v>F0</v>
      </c>
      <c r="M604" s="19" t="str">
        <f t="shared" ca="1" si="64"/>
        <v>C2</v>
      </c>
      <c r="N604" s="19" t="str">
        <f t="shared" ca="1" si="65"/>
        <v>C2</v>
      </c>
    </row>
    <row r="605" spans="1:14" s="244" customFormat="1" ht="36" customHeight="1" x14ac:dyDescent="0.2">
      <c r="A605" s="215" t="s">
        <v>83</v>
      </c>
      <c r="B605" s="207" t="s">
        <v>705</v>
      </c>
      <c r="C605" s="191" t="s">
        <v>1724</v>
      </c>
      <c r="D605" s="192"/>
      <c r="E605" s="193" t="s">
        <v>182</v>
      </c>
      <c r="F605" s="208">
        <v>2</v>
      </c>
      <c r="G605" s="360">
        <v>1</v>
      </c>
      <c r="H605" s="195">
        <f t="shared" si="67"/>
        <v>2</v>
      </c>
      <c r="I605" s="26" t="str">
        <f t="shared" ca="1" si="62"/>
        <v/>
      </c>
      <c r="J605" s="16" t="str">
        <f t="shared" si="66"/>
        <v>E040Connecting to 450 mm Clay Combined Sewereach</v>
      </c>
      <c r="K605" s="17" t="e">
        <f>MATCH(J605,'Pay Items'!$K$1:$K$646,0)</f>
        <v>#N/A</v>
      </c>
      <c r="L605" s="19" t="str">
        <f t="shared" ca="1" si="63"/>
        <v>F0</v>
      </c>
      <c r="M605" s="19" t="str">
        <f t="shared" ca="1" si="64"/>
        <v>C2</v>
      </c>
      <c r="N605" s="19" t="str">
        <f t="shared" ca="1" si="65"/>
        <v>C2</v>
      </c>
    </row>
    <row r="606" spans="1:14" s="244" customFormat="1" ht="48" customHeight="1" x14ac:dyDescent="0.2">
      <c r="A606" s="189" t="s">
        <v>85</v>
      </c>
      <c r="B606" s="190" t="s">
        <v>1725</v>
      </c>
      <c r="C606" s="216" t="s">
        <v>728</v>
      </c>
      <c r="D606" s="192" t="s">
        <v>11</v>
      </c>
      <c r="E606" s="193"/>
      <c r="F606" s="198"/>
      <c r="G606" s="199"/>
      <c r="H606" s="195">
        <f t="shared" si="67"/>
        <v>0</v>
      </c>
      <c r="I606" s="26" t="str">
        <f t="shared" ca="1" si="62"/>
        <v>LOCKED</v>
      </c>
      <c r="J606" s="16" t="str">
        <f t="shared" si="66"/>
        <v>E042Connecting New Sewer Service to Existing Sewer ServiceCW 2130-R12</v>
      </c>
      <c r="K606" s="17">
        <f>MATCH(J606,'Pay Items'!$K$1:$K$646,0)</f>
        <v>548</v>
      </c>
      <c r="L606" s="19" t="str">
        <f t="shared" ca="1" si="63"/>
        <v>F0</v>
      </c>
      <c r="M606" s="19" t="str">
        <f t="shared" ca="1" si="64"/>
        <v>C2</v>
      </c>
      <c r="N606" s="19" t="str">
        <f t="shared" ca="1" si="65"/>
        <v>C2</v>
      </c>
    </row>
    <row r="607" spans="1:14" s="244" customFormat="1" ht="36" customHeight="1" x14ac:dyDescent="0.2">
      <c r="A607" s="189" t="s">
        <v>86</v>
      </c>
      <c r="B607" s="200" t="s">
        <v>351</v>
      </c>
      <c r="C607" s="216" t="s">
        <v>1008</v>
      </c>
      <c r="D607" s="192"/>
      <c r="E607" s="193" t="s">
        <v>182</v>
      </c>
      <c r="F607" s="208">
        <v>2</v>
      </c>
      <c r="G607" s="360">
        <v>1</v>
      </c>
      <c r="H607" s="195">
        <f t="shared" si="67"/>
        <v>2</v>
      </c>
      <c r="I607" s="26" t="str">
        <f t="shared" ca="1" si="62"/>
        <v/>
      </c>
      <c r="J607" s="16" t="str">
        <f t="shared" si="66"/>
        <v>E043250 mmeach</v>
      </c>
      <c r="K607" s="17" t="e">
        <f>MATCH(J607,'Pay Items'!$K$1:$K$646,0)</f>
        <v>#N/A</v>
      </c>
      <c r="L607" s="19" t="str">
        <f t="shared" ca="1" si="63"/>
        <v>F0</v>
      </c>
      <c r="M607" s="19" t="str">
        <f t="shared" ca="1" si="64"/>
        <v>C2</v>
      </c>
      <c r="N607" s="19" t="str">
        <f t="shared" ca="1" si="65"/>
        <v>C2</v>
      </c>
    </row>
    <row r="608" spans="1:14" s="244" customFormat="1" ht="36" customHeight="1" x14ac:dyDescent="0.2">
      <c r="A608" s="189" t="s">
        <v>431</v>
      </c>
      <c r="B608" s="190" t="s">
        <v>1726</v>
      </c>
      <c r="C608" s="191" t="s">
        <v>694</v>
      </c>
      <c r="D608" s="192" t="s">
        <v>11</v>
      </c>
      <c r="E608" s="193" t="s">
        <v>182</v>
      </c>
      <c r="F608" s="208">
        <v>12</v>
      </c>
      <c r="G608" s="360">
        <v>1</v>
      </c>
      <c r="H608" s="195">
        <f t="shared" si="67"/>
        <v>12</v>
      </c>
      <c r="I608" s="26" t="str">
        <f t="shared" ca="1" si="62"/>
        <v/>
      </c>
      <c r="J608" s="16" t="str">
        <f t="shared" si="66"/>
        <v>E046Removal of Existing Catch BasinsCW 2130-R12each</v>
      </c>
      <c r="K608" s="17">
        <f>MATCH(J608,'Pay Items'!$K$1:$K$646,0)</f>
        <v>552</v>
      </c>
      <c r="L608" s="19" t="str">
        <f t="shared" ca="1" si="63"/>
        <v>F0</v>
      </c>
      <c r="M608" s="19" t="str">
        <f t="shared" ca="1" si="64"/>
        <v>C2</v>
      </c>
      <c r="N608" s="19" t="str">
        <f t="shared" ca="1" si="65"/>
        <v>C2</v>
      </c>
    </row>
    <row r="609" spans="1:14" s="244" customFormat="1" ht="36" customHeight="1" x14ac:dyDescent="0.2">
      <c r="A609" s="189" t="s">
        <v>0</v>
      </c>
      <c r="B609" s="190" t="s">
        <v>1727</v>
      </c>
      <c r="C609" s="191" t="s">
        <v>1</v>
      </c>
      <c r="D609" s="192" t="s">
        <v>1075</v>
      </c>
      <c r="E609" s="193" t="s">
        <v>182</v>
      </c>
      <c r="F609" s="208">
        <v>5</v>
      </c>
      <c r="G609" s="360">
        <v>1</v>
      </c>
      <c r="H609" s="195">
        <f t="shared" si="67"/>
        <v>5</v>
      </c>
      <c r="I609" s="26" t="str">
        <f t="shared" ca="1" si="62"/>
        <v/>
      </c>
      <c r="J609" s="16" t="str">
        <f t="shared" si="66"/>
        <v>E050ACatch Basin CleaningCW 2140-R4each</v>
      </c>
      <c r="K609" s="17">
        <f>MATCH(J609,'Pay Items'!$K$1:$K$646,0)</f>
        <v>557</v>
      </c>
      <c r="L609" s="19" t="str">
        <f t="shared" ca="1" si="63"/>
        <v>F0</v>
      </c>
      <c r="M609" s="19" t="str">
        <f t="shared" ca="1" si="64"/>
        <v>C2</v>
      </c>
      <c r="N609" s="19" t="str">
        <f t="shared" ca="1" si="65"/>
        <v>C2</v>
      </c>
    </row>
    <row r="610" spans="1:14" s="244" customFormat="1" ht="36" customHeight="1" x14ac:dyDescent="0.2">
      <c r="A610" s="245"/>
      <c r="B610" s="219"/>
      <c r="C610" s="203" t="s">
        <v>202</v>
      </c>
      <c r="D610" s="198"/>
      <c r="E610" s="211"/>
      <c r="F610" s="198"/>
      <c r="G610" s="199"/>
      <c r="H610" s="195">
        <f t="shared" si="67"/>
        <v>0</v>
      </c>
      <c r="I610" s="26" t="str">
        <f t="shared" ca="1" si="62"/>
        <v>LOCKED</v>
      </c>
      <c r="J610" s="16" t="str">
        <f t="shared" si="66"/>
        <v>ADJUSTMENTS</v>
      </c>
      <c r="K610" s="17">
        <f>MATCH(J610,'Pay Items'!$K$1:$K$646,0)</f>
        <v>589</v>
      </c>
      <c r="L610" s="19" t="str">
        <f t="shared" ca="1" si="63"/>
        <v>F0</v>
      </c>
      <c r="M610" s="19" t="str">
        <f t="shared" ca="1" si="64"/>
        <v>C2</v>
      </c>
      <c r="N610" s="19" t="str">
        <f t="shared" ca="1" si="65"/>
        <v>C2</v>
      </c>
    </row>
    <row r="611" spans="1:14" s="244" customFormat="1" ht="36" customHeight="1" x14ac:dyDescent="0.2">
      <c r="A611" s="189" t="s">
        <v>231</v>
      </c>
      <c r="B611" s="190" t="s">
        <v>1728</v>
      </c>
      <c r="C611" s="214" t="s">
        <v>1063</v>
      </c>
      <c r="D611" s="213" t="s">
        <v>1062</v>
      </c>
      <c r="E611" s="193" t="s">
        <v>182</v>
      </c>
      <c r="F611" s="208">
        <v>10</v>
      </c>
      <c r="G611" s="360">
        <v>1</v>
      </c>
      <c r="H611" s="195">
        <f t="shared" si="67"/>
        <v>10</v>
      </c>
      <c r="I611" s="26" t="str">
        <f t="shared" ca="1" si="62"/>
        <v/>
      </c>
      <c r="J611" s="16" t="str">
        <f t="shared" si="66"/>
        <v>F001Adjustment of Manholes/Catch Basins FramesCW 3210-R8each</v>
      </c>
      <c r="K611" s="17">
        <f>MATCH(J611,'Pay Items'!$K$1:$K$646,0)</f>
        <v>590</v>
      </c>
      <c r="L611" s="19" t="str">
        <f t="shared" ca="1" si="63"/>
        <v>F0</v>
      </c>
      <c r="M611" s="19" t="str">
        <f t="shared" ca="1" si="64"/>
        <v>C2</v>
      </c>
      <c r="N611" s="19" t="str">
        <f t="shared" ca="1" si="65"/>
        <v>C2</v>
      </c>
    </row>
    <row r="612" spans="1:14" s="244" customFormat="1" ht="36" customHeight="1" x14ac:dyDescent="0.2">
      <c r="A612" s="189" t="s">
        <v>233</v>
      </c>
      <c r="B612" s="190" t="s">
        <v>1729</v>
      </c>
      <c r="C612" s="214" t="s">
        <v>1222</v>
      </c>
      <c r="D612" s="213" t="s">
        <v>1062</v>
      </c>
      <c r="E612" s="193"/>
      <c r="F612" s="198"/>
      <c r="G612" s="199"/>
      <c r="H612" s="195">
        <f t="shared" si="67"/>
        <v>0</v>
      </c>
      <c r="I612" s="26" t="str">
        <f t="shared" ca="1" si="62"/>
        <v>LOCKED</v>
      </c>
      <c r="J612" s="16" t="str">
        <f t="shared" si="66"/>
        <v>F003Lifter Rings (AP-010)CW 3210-R8</v>
      </c>
      <c r="K612" s="17">
        <f>MATCH(J612,'Pay Items'!$K$1:$K$646,0)</f>
        <v>595</v>
      </c>
      <c r="L612" s="19" t="str">
        <f t="shared" ca="1" si="63"/>
        <v>F0</v>
      </c>
      <c r="M612" s="19" t="str">
        <f t="shared" ca="1" si="64"/>
        <v>C2</v>
      </c>
      <c r="N612" s="19" t="str">
        <f t="shared" ca="1" si="65"/>
        <v>C2</v>
      </c>
    </row>
    <row r="613" spans="1:14" s="244" customFormat="1" ht="36" customHeight="1" x14ac:dyDescent="0.2">
      <c r="A613" s="189" t="s">
        <v>235</v>
      </c>
      <c r="B613" s="200" t="s">
        <v>351</v>
      </c>
      <c r="C613" s="191" t="s">
        <v>883</v>
      </c>
      <c r="D613" s="192"/>
      <c r="E613" s="193" t="s">
        <v>182</v>
      </c>
      <c r="F613" s="208">
        <v>7</v>
      </c>
      <c r="G613" s="360">
        <v>1</v>
      </c>
      <c r="H613" s="195">
        <f t="shared" si="67"/>
        <v>7</v>
      </c>
      <c r="I613" s="26" t="str">
        <f t="shared" ca="1" si="62"/>
        <v/>
      </c>
      <c r="J613" s="16" t="str">
        <f t="shared" si="66"/>
        <v>F00551 mmeach</v>
      </c>
      <c r="K613" s="17">
        <f>MATCH(J613,'Pay Items'!$K$1:$K$646,0)</f>
        <v>597</v>
      </c>
      <c r="L613" s="19" t="str">
        <f t="shared" ca="1" si="63"/>
        <v>F0</v>
      </c>
      <c r="M613" s="19" t="str">
        <f t="shared" ca="1" si="64"/>
        <v>C2</v>
      </c>
      <c r="N613" s="19" t="str">
        <f t="shared" ca="1" si="65"/>
        <v>C2</v>
      </c>
    </row>
    <row r="614" spans="1:14" s="244" customFormat="1" ht="36" customHeight="1" x14ac:dyDescent="0.2">
      <c r="A614" s="189" t="s">
        <v>238</v>
      </c>
      <c r="B614" s="190" t="s">
        <v>1730</v>
      </c>
      <c r="C614" s="191" t="s">
        <v>600</v>
      </c>
      <c r="D614" s="213" t="s">
        <v>1062</v>
      </c>
      <c r="E614" s="193" t="s">
        <v>182</v>
      </c>
      <c r="F614" s="208">
        <v>8</v>
      </c>
      <c r="G614" s="360">
        <v>1</v>
      </c>
      <c r="H614" s="195">
        <f t="shared" si="67"/>
        <v>8</v>
      </c>
      <c r="I614" s="26" t="str">
        <f t="shared" ca="1" si="62"/>
        <v/>
      </c>
      <c r="J614" s="16" t="str">
        <f t="shared" si="66"/>
        <v>F009Adjustment of Valve BoxesCW 3210-R8each</v>
      </c>
      <c r="K614" s="17">
        <f>MATCH(J614,'Pay Items'!$K$1:$K$646,0)</f>
        <v>600</v>
      </c>
      <c r="L614" s="19" t="str">
        <f t="shared" ca="1" si="63"/>
        <v>F0</v>
      </c>
      <c r="M614" s="19" t="str">
        <f t="shared" ca="1" si="64"/>
        <v>C2</v>
      </c>
      <c r="N614" s="19" t="str">
        <f t="shared" ca="1" si="65"/>
        <v>C2</v>
      </c>
    </row>
    <row r="615" spans="1:14" s="244" customFormat="1" ht="36" customHeight="1" x14ac:dyDescent="0.2">
      <c r="A615" s="189" t="s">
        <v>460</v>
      </c>
      <c r="B615" s="190" t="s">
        <v>1731</v>
      </c>
      <c r="C615" s="191" t="s">
        <v>602</v>
      </c>
      <c r="D615" s="213" t="s">
        <v>1062</v>
      </c>
      <c r="E615" s="193" t="s">
        <v>182</v>
      </c>
      <c r="F615" s="208">
        <v>8</v>
      </c>
      <c r="G615" s="360">
        <v>1</v>
      </c>
      <c r="H615" s="195">
        <f t="shared" si="67"/>
        <v>8</v>
      </c>
      <c r="I615" s="26" t="str">
        <f t="shared" ca="1" si="62"/>
        <v/>
      </c>
      <c r="J615" s="16" t="str">
        <f t="shared" si="66"/>
        <v>F010Valve Box ExtensionsCW 3210-R8each</v>
      </c>
      <c r="K615" s="17">
        <f>MATCH(J615,'Pay Items'!$K$1:$K$646,0)</f>
        <v>601</v>
      </c>
      <c r="L615" s="19" t="str">
        <f t="shared" ca="1" si="63"/>
        <v>F0</v>
      </c>
      <c r="M615" s="19" t="str">
        <f t="shared" ca="1" si="64"/>
        <v>C2</v>
      </c>
      <c r="N615" s="19" t="str">
        <f t="shared" ca="1" si="65"/>
        <v>C2</v>
      </c>
    </row>
    <row r="616" spans="1:14" s="244" customFormat="1" ht="36" customHeight="1" x14ac:dyDescent="0.2">
      <c r="A616" s="189" t="s">
        <v>239</v>
      </c>
      <c r="B616" s="190" t="s">
        <v>1732</v>
      </c>
      <c r="C616" s="191" t="s">
        <v>601</v>
      </c>
      <c r="D616" s="213" t="s">
        <v>1062</v>
      </c>
      <c r="E616" s="193" t="s">
        <v>182</v>
      </c>
      <c r="F616" s="208">
        <v>17</v>
      </c>
      <c r="G616" s="360">
        <v>1</v>
      </c>
      <c r="H616" s="195">
        <f t="shared" si="67"/>
        <v>17</v>
      </c>
      <c r="I616" s="26" t="str">
        <f t="shared" ca="1" si="62"/>
        <v/>
      </c>
      <c r="J616" s="16" t="str">
        <f t="shared" si="66"/>
        <v>F011Adjustment of Curb Stop BoxesCW 3210-R8each</v>
      </c>
      <c r="K616" s="17">
        <f>MATCH(J616,'Pay Items'!$K$1:$K$646,0)</f>
        <v>602</v>
      </c>
      <c r="L616" s="19" t="str">
        <f t="shared" ca="1" si="63"/>
        <v>F0</v>
      </c>
      <c r="M616" s="19" t="str">
        <f t="shared" ca="1" si="64"/>
        <v>C2</v>
      </c>
      <c r="N616" s="19" t="str">
        <f t="shared" ca="1" si="65"/>
        <v>C2</v>
      </c>
    </row>
    <row r="617" spans="1:14" s="244" customFormat="1" ht="36" customHeight="1" x14ac:dyDescent="0.2">
      <c r="A617" s="220" t="s">
        <v>242</v>
      </c>
      <c r="B617" s="221" t="s">
        <v>1733</v>
      </c>
      <c r="C617" s="214" t="s">
        <v>603</v>
      </c>
      <c r="D617" s="213" t="s">
        <v>1062</v>
      </c>
      <c r="E617" s="222" t="s">
        <v>182</v>
      </c>
      <c r="F617" s="223">
        <v>17</v>
      </c>
      <c r="G617" s="362">
        <v>1</v>
      </c>
      <c r="H617" s="195">
        <f t="shared" si="67"/>
        <v>17</v>
      </c>
      <c r="I617" s="26" t="str">
        <f t="shared" ca="1" si="62"/>
        <v/>
      </c>
      <c r="J617" s="16" t="str">
        <f t="shared" si="66"/>
        <v>F018Curb Stop ExtensionsCW 3210-R8each</v>
      </c>
      <c r="K617" s="17">
        <f>MATCH(J617,'Pay Items'!$K$1:$K$646,0)</f>
        <v>603</v>
      </c>
      <c r="L617" s="19" t="str">
        <f t="shared" ca="1" si="63"/>
        <v>F0</v>
      </c>
      <c r="M617" s="19" t="str">
        <f t="shared" ca="1" si="64"/>
        <v>C2</v>
      </c>
      <c r="N617" s="19" t="str">
        <f t="shared" ca="1" si="65"/>
        <v>C2</v>
      </c>
    </row>
    <row r="618" spans="1:14" s="244" customFormat="1" ht="36" customHeight="1" x14ac:dyDescent="0.2">
      <c r="A618" s="245"/>
      <c r="B618" s="202"/>
      <c r="C618" s="203" t="s">
        <v>203</v>
      </c>
      <c r="D618" s="198"/>
      <c r="E618" s="204"/>
      <c r="F618" s="198"/>
      <c r="G618" s="199"/>
      <c r="H618" s="195">
        <f t="shared" si="67"/>
        <v>0</v>
      </c>
      <c r="I618" s="26" t="str">
        <f t="shared" ca="1" si="62"/>
        <v>LOCKED</v>
      </c>
      <c r="J618" s="16" t="str">
        <f t="shared" si="66"/>
        <v>LANDSCAPING</v>
      </c>
      <c r="K618" s="17">
        <f>MATCH(J618,'Pay Items'!$K$1:$K$646,0)</f>
        <v>618</v>
      </c>
      <c r="L618" s="19" t="str">
        <f t="shared" ca="1" si="63"/>
        <v>F0</v>
      </c>
      <c r="M618" s="19" t="str">
        <f t="shared" ca="1" si="64"/>
        <v>C2</v>
      </c>
      <c r="N618" s="19" t="str">
        <f t="shared" ca="1" si="65"/>
        <v>C2</v>
      </c>
    </row>
    <row r="619" spans="1:14" s="244" customFormat="1" ht="36" customHeight="1" x14ac:dyDescent="0.2">
      <c r="A619" s="205" t="s">
        <v>243</v>
      </c>
      <c r="B619" s="190" t="s">
        <v>1734</v>
      </c>
      <c r="C619" s="191" t="s">
        <v>148</v>
      </c>
      <c r="D619" s="192" t="s">
        <v>1571</v>
      </c>
      <c r="E619" s="193"/>
      <c r="F619" s="198"/>
      <c r="G619" s="199"/>
      <c r="H619" s="195">
        <f t="shared" si="67"/>
        <v>0</v>
      </c>
      <c r="I619" s="26" t="str">
        <f t="shared" ca="1" si="62"/>
        <v>LOCKED</v>
      </c>
      <c r="J619" s="16" t="str">
        <f t="shared" si="66"/>
        <v>G001SoddingCW 3510-R9</v>
      </c>
      <c r="K619" s="17" t="e">
        <f>MATCH(J619,'Pay Items'!$K$1:$K$646,0)</f>
        <v>#N/A</v>
      </c>
      <c r="L619" s="19" t="str">
        <f t="shared" ca="1" si="63"/>
        <v>F0</v>
      </c>
      <c r="M619" s="19" t="str">
        <f t="shared" ca="1" si="64"/>
        <v>C2</v>
      </c>
      <c r="N619" s="19" t="str">
        <f t="shared" ca="1" si="65"/>
        <v>C2</v>
      </c>
    </row>
    <row r="620" spans="1:14" s="244" customFormat="1" ht="36" customHeight="1" x14ac:dyDescent="0.2">
      <c r="A620" s="205" t="s">
        <v>244</v>
      </c>
      <c r="B620" s="200" t="s">
        <v>351</v>
      </c>
      <c r="C620" s="191" t="s">
        <v>886</v>
      </c>
      <c r="D620" s="192"/>
      <c r="E620" s="193" t="s">
        <v>179</v>
      </c>
      <c r="F620" s="194">
        <v>500</v>
      </c>
      <c r="G620" s="360">
        <v>1</v>
      </c>
      <c r="H620" s="195">
        <f t="shared" si="67"/>
        <v>500</v>
      </c>
      <c r="I620" s="26" t="str">
        <f t="shared" ca="1" si="62"/>
        <v/>
      </c>
      <c r="J620" s="16" t="str">
        <f t="shared" si="66"/>
        <v>G002width &lt; 600 mmm²</v>
      </c>
      <c r="K620" s="17">
        <f>MATCH(J620,'Pay Items'!$K$1:$K$646,0)</f>
        <v>620</v>
      </c>
      <c r="L620" s="19" t="str">
        <f t="shared" ca="1" si="63"/>
        <v>F0</v>
      </c>
      <c r="M620" s="19" t="str">
        <f t="shared" ca="1" si="64"/>
        <v>C2</v>
      </c>
      <c r="N620" s="19" t="str">
        <f t="shared" ca="1" si="65"/>
        <v>C2</v>
      </c>
    </row>
    <row r="621" spans="1:14" s="244" customFormat="1" ht="36" customHeight="1" x14ac:dyDescent="0.2">
      <c r="A621" s="205" t="s">
        <v>245</v>
      </c>
      <c r="B621" s="200" t="s">
        <v>352</v>
      </c>
      <c r="C621" s="191" t="s">
        <v>887</v>
      </c>
      <c r="D621" s="192"/>
      <c r="E621" s="193" t="s">
        <v>179</v>
      </c>
      <c r="F621" s="194">
        <v>1300</v>
      </c>
      <c r="G621" s="360">
        <v>1</v>
      </c>
      <c r="H621" s="195">
        <f t="shared" si="67"/>
        <v>1300</v>
      </c>
      <c r="I621" s="26" t="str">
        <f t="shared" ca="1" si="62"/>
        <v/>
      </c>
      <c r="J621" s="16" t="str">
        <f t="shared" si="66"/>
        <v>G003width &gt; or = 600 mmm²</v>
      </c>
      <c r="K621" s="17">
        <f>MATCH(J621,'Pay Items'!$K$1:$K$646,0)</f>
        <v>621</v>
      </c>
      <c r="L621" s="19" t="str">
        <f t="shared" ca="1" si="63"/>
        <v>F0</v>
      </c>
      <c r="M621" s="19" t="str">
        <f t="shared" ca="1" si="64"/>
        <v>C2</v>
      </c>
      <c r="N621" s="19" t="str">
        <f t="shared" ca="1" si="65"/>
        <v>C2</v>
      </c>
    </row>
    <row r="622" spans="1:14" s="183" customFormat="1" ht="15.75" customHeight="1" x14ac:dyDescent="0.2">
      <c r="A622" s="180"/>
      <c r="B622" s="224"/>
      <c r="C622" s="225"/>
      <c r="D622" s="186"/>
      <c r="E622" s="173"/>
      <c r="F622" s="187"/>
      <c r="G622" s="172"/>
      <c r="H622" s="188"/>
      <c r="I622" s="26" t="str">
        <f t="shared" ca="1" si="62"/>
        <v>LOCKED</v>
      </c>
      <c r="J622" s="16" t="str">
        <f t="shared" si="66"/>
        <v/>
      </c>
      <c r="K622" s="17" t="e">
        <f>MATCH(J622,'Pay Items'!$K$1:$K$646,0)</f>
        <v>#N/A</v>
      </c>
      <c r="L622" s="19" t="str">
        <f t="shared" ca="1" si="63"/>
        <v>G</v>
      </c>
      <c r="M622" s="19" t="str">
        <f t="shared" ca="1" si="64"/>
        <v>C2</v>
      </c>
      <c r="N622" s="19" t="str">
        <f t="shared" ca="1" si="65"/>
        <v>C2</v>
      </c>
    </row>
    <row r="623" spans="1:14" s="183" customFormat="1" ht="48" customHeight="1" thickBot="1" x14ac:dyDescent="0.25">
      <c r="A623" s="180"/>
      <c r="B623" s="227" t="s">
        <v>614</v>
      </c>
      <c r="C623" s="422" t="str">
        <f>C536</f>
        <v>CONCRETE PAVEMENT REHABILITATION:  CLARE AVENUE FROM CASEY STREET TO ECCLES STREET</v>
      </c>
      <c r="D623" s="423"/>
      <c r="E623" s="423"/>
      <c r="F623" s="424"/>
      <c r="G623" s="242" t="s">
        <v>1572</v>
      </c>
      <c r="H623" s="242">
        <f>SUM(H536:H622)</f>
        <v>13486</v>
      </c>
      <c r="I623" s="26" t="str">
        <f t="shared" ca="1" si="62"/>
        <v>LOCKED</v>
      </c>
      <c r="J623" s="16" t="str">
        <f t="shared" si="66"/>
        <v>CONCRETE PAVEMENT REHABILITATION: CLARE AVENUE FROM CASEY STREET TO ECCLES STREET</v>
      </c>
      <c r="K623" s="17" t="e">
        <f>MATCH(J623,'Pay Items'!$K$1:$K$646,0)</f>
        <v>#N/A</v>
      </c>
      <c r="L623" s="19" t="str">
        <f t="shared" ca="1" si="63"/>
        <v>G</v>
      </c>
      <c r="M623" s="19" t="str">
        <f t="shared" ca="1" si="64"/>
        <v>C2</v>
      </c>
      <c r="N623" s="19" t="str">
        <f t="shared" ca="1" si="65"/>
        <v>C2</v>
      </c>
    </row>
    <row r="624" spans="1:14" s="183" customFormat="1" ht="60" customHeight="1" thickTop="1" x14ac:dyDescent="0.2">
      <c r="A624" s="180"/>
      <c r="B624" s="181" t="s">
        <v>1236</v>
      </c>
      <c r="C624" s="437" t="s">
        <v>1735</v>
      </c>
      <c r="D624" s="438"/>
      <c r="E624" s="438"/>
      <c r="F624" s="439"/>
      <c r="G624" s="180"/>
      <c r="H624" s="182"/>
      <c r="I624" s="26" t="str">
        <f t="shared" ca="1" si="62"/>
        <v>LOCKED</v>
      </c>
      <c r="J624" s="16" t="str">
        <f t="shared" si="66"/>
        <v>CONCRETE PAVEMENT REHABILITATION: FISHER STREET FROM OAKWOOD AVENUE TO ECCLES STREET, AND FROM CHURCHILL DRIVE TO MONTGOMERY STREET</v>
      </c>
      <c r="K624" s="17" t="e">
        <f>MATCH(J624,'Pay Items'!$K$1:$K$646,0)</f>
        <v>#N/A</v>
      </c>
      <c r="L624" s="19" t="str">
        <f t="shared" ca="1" si="63"/>
        <v>G</v>
      </c>
      <c r="M624" s="19" t="str">
        <f t="shared" ca="1" si="64"/>
        <v>C2</v>
      </c>
      <c r="N624" s="19" t="str">
        <f t="shared" ca="1" si="65"/>
        <v>C2</v>
      </c>
    </row>
    <row r="625" spans="1:14" s="183" customFormat="1" ht="36" customHeight="1" x14ac:dyDescent="0.2">
      <c r="A625" s="180"/>
      <c r="B625" s="184"/>
      <c r="C625" s="185" t="s">
        <v>197</v>
      </c>
      <c r="D625" s="186"/>
      <c r="E625" s="187" t="s">
        <v>174</v>
      </c>
      <c r="F625" s="198"/>
      <c r="G625" s="199"/>
      <c r="H625" s="195">
        <f t="shared" ref="H625:H688" si="68">ROUND(G625*F625,2)</f>
        <v>0</v>
      </c>
      <c r="I625" s="26" t="str">
        <f t="shared" ca="1" si="62"/>
        <v>LOCKED</v>
      </c>
      <c r="J625" s="16" t="str">
        <f t="shared" si="66"/>
        <v>EARTH AND BASE WORKS</v>
      </c>
      <c r="K625" s="17">
        <f>MATCH(J625,'Pay Items'!$K$1:$K$646,0)</f>
        <v>3</v>
      </c>
      <c r="L625" s="19" t="str">
        <f t="shared" ca="1" si="63"/>
        <v>F0</v>
      </c>
      <c r="M625" s="19" t="str">
        <f t="shared" ca="1" si="64"/>
        <v>C2</v>
      </c>
      <c r="N625" s="19" t="str">
        <f t="shared" ca="1" si="65"/>
        <v>C2</v>
      </c>
    </row>
    <row r="626" spans="1:14" s="244" customFormat="1" ht="36" customHeight="1" x14ac:dyDescent="0.2">
      <c r="A626" s="189" t="s">
        <v>440</v>
      </c>
      <c r="B626" s="190" t="s">
        <v>1736</v>
      </c>
      <c r="C626" s="191" t="s">
        <v>105</v>
      </c>
      <c r="D626" s="192" t="s">
        <v>1298</v>
      </c>
      <c r="E626" s="193" t="s">
        <v>180</v>
      </c>
      <c r="F626" s="194">
        <v>90</v>
      </c>
      <c r="G626" s="360">
        <v>1</v>
      </c>
      <c r="H626" s="195">
        <f t="shared" si="68"/>
        <v>90</v>
      </c>
      <c r="I626" s="26" t="str">
        <f t="shared" ca="1" si="62"/>
        <v/>
      </c>
      <c r="J626" s="16" t="str">
        <f t="shared" si="66"/>
        <v>A003ExcavationCW 3110-R22m³</v>
      </c>
      <c r="K626" s="17">
        <f>MATCH(J626,'Pay Items'!$K$1:$K$646,0)</f>
        <v>6</v>
      </c>
      <c r="L626" s="19" t="str">
        <f t="shared" ca="1" si="63"/>
        <v>F0</v>
      </c>
      <c r="M626" s="19" t="str">
        <f t="shared" ca="1" si="64"/>
        <v>C2</v>
      </c>
      <c r="N626" s="19" t="str">
        <f t="shared" ca="1" si="65"/>
        <v>C2</v>
      </c>
    </row>
    <row r="627" spans="1:14" s="244" customFormat="1" ht="36" customHeight="1" x14ac:dyDescent="0.2">
      <c r="A627" s="197" t="s">
        <v>251</v>
      </c>
      <c r="B627" s="190" t="s">
        <v>1737</v>
      </c>
      <c r="C627" s="191" t="s">
        <v>320</v>
      </c>
      <c r="D627" s="192" t="s">
        <v>1298</v>
      </c>
      <c r="E627" s="193"/>
      <c r="F627" s="198"/>
      <c r="G627" s="199"/>
      <c r="H627" s="195">
        <f t="shared" si="68"/>
        <v>0</v>
      </c>
      <c r="I627" s="26" t="str">
        <f t="shared" ca="1" si="62"/>
        <v>LOCKED</v>
      </c>
      <c r="J627" s="16" t="str">
        <f t="shared" si="66"/>
        <v>A010Supplying and Placing Base Course MaterialCW 3110-R22</v>
      </c>
      <c r="K627" s="17">
        <f>MATCH(J627,'Pay Items'!$K$1:$K$646,0)</f>
        <v>27</v>
      </c>
      <c r="L627" s="19" t="str">
        <f t="shared" ca="1" si="63"/>
        <v>F0</v>
      </c>
      <c r="M627" s="19" t="str">
        <f t="shared" ca="1" si="64"/>
        <v>C2</v>
      </c>
      <c r="N627" s="19" t="str">
        <f t="shared" ca="1" si="65"/>
        <v>C2</v>
      </c>
    </row>
    <row r="628" spans="1:14" s="244" customFormat="1" ht="36" customHeight="1" x14ac:dyDescent="0.2">
      <c r="A628" s="197" t="s">
        <v>1114</v>
      </c>
      <c r="B628" s="200" t="s">
        <v>351</v>
      </c>
      <c r="C628" s="191" t="s">
        <v>1115</v>
      </c>
      <c r="D628" s="192" t="s">
        <v>174</v>
      </c>
      <c r="E628" s="193" t="s">
        <v>180</v>
      </c>
      <c r="F628" s="194">
        <v>90</v>
      </c>
      <c r="G628" s="360">
        <v>1</v>
      </c>
      <c r="H628" s="195">
        <f t="shared" si="68"/>
        <v>90</v>
      </c>
      <c r="I628" s="26" t="str">
        <f t="shared" ca="1" si="62"/>
        <v/>
      </c>
      <c r="J628" s="16" t="str">
        <f t="shared" si="66"/>
        <v>A010A1Base Course Material - Granular A Limestonem³</v>
      </c>
      <c r="K628" s="17">
        <f>MATCH(J628,'Pay Items'!$K$1:$K$646,0)</f>
        <v>28</v>
      </c>
      <c r="L628" s="19" t="str">
        <f t="shared" ca="1" si="63"/>
        <v>F0</v>
      </c>
      <c r="M628" s="19" t="str">
        <f t="shared" ca="1" si="64"/>
        <v>C2</v>
      </c>
      <c r="N628" s="19" t="str">
        <f t="shared" ca="1" si="65"/>
        <v>C2</v>
      </c>
    </row>
    <row r="629" spans="1:14" s="244" customFormat="1" ht="36" customHeight="1" x14ac:dyDescent="0.2">
      <c r="A629" s="189" t="s">
        <v>253</v>
      </c>
      <c r="B629" s="190" t="s">
        <v>1738</v>
      </c>
      <c r="C629" s="191" t="s">
        <v>109</v>
      </c>
      <c r="D629" s="192" t="s">
        <v>1298</v>
      </c>
      <c r="E629" s="193" t="s">
        <v>179</v>
      </c>
      <c r="F629" s="194">
        <v>1500</v>
      </c>
      <c r="G629" s="360">
        <v>1</v>
      </c>
      <c r="H629" s="195">
        <f t="shared" si="68"/>
        <v>1500</v>
      </c>
      <c r="I629" s="26" t="str">
        <f t="shared" ca="1" si="62"/>
        <v/>
      </c>
      <c r="J629" s="16" t="str">
        <f t="shared" si="66"/>
        <v>A012Grading of BoulevardsCW 3110-R22m²</v>
      </c>
      <c r="K629" s="17">
        <f>MATCH(J629,'Pay Items'!$K$1:$K$646,0)</f>
        <v>37</v>
      </c>
      <c r="L629" s="19" t="str">
        <f t="shared" ca="1" si="63"/>
        <v>F0</v>
      </c>
      <c r="M629" s="19" t="str">
        <f t="shared" ca="1" si="64"/>
        <v>C2</v>
      </c>
      <c r="N629" s="19" t="str">
        <f t="shared" ca="1" si="65"/>
        <v>C2</v>
      </c>
    </row>
    <row r="630" spans="1:14" s="244" customFormat="1" ht="36" customHeight="1" x14ac:dyDescent="0.2">
      <c r="A630" s="245"/>
      <c r="B630" s="202"/>
      <c r="C630" s="203" t="s">
        <v>1552</v>
      </c>
      <c r="D630" s="198"/>
      <c r="E630" s="204"/>
      <c r="F630" s="198"/>
      <c r="G630" s="199"/>
      <c r="H630" s="195">
        <f t="shared" si="68"/>
        <v>0</v>
      </c>
      <c r="I630" s="26" t="str">
        <f t="shared" ca="1" si="62"/>
        <v>LOCKED</v>
      </c>
      <c r="J630" s="16" t="str">
        <f t="shared" si="66"/>
        <v>ROADWORKS - REMOVALS/RENEWALS</v>
      </c>
      <c r="K630" s="17" t="e">
        <f>MATCH(J630,'Pay Items'!$K$1:$K$646,0)</f>
        <v>#N/A</v>
      </c>
      <c r="L630" s="19" t="str">
        <f t="shared" ca="1" si="63"/>
        <v>F0</v>
      </c>
      <c r="M630" s="19" t="str">
        <f t="shared" ca="1" si="64"/>
        <v>C2</v>
      </c>
      <c r="N630" s="19" t="str">
        <f t="shared" ca="1" si="65"/>
        <v>C2</v>
      </c>
    </row>
    <row r="631" spans="1:14" s="244" customFormat="1" ht="36" customHeight="1" x14ac:dyDescent="0.2">
      <c r="A631" s="205" t="s">
        <v>372</v>
      </c>
      <c r="B631" s="190" t="s">
        <v>1739</v>
      </c>
      <c r="C631" s="191" t="s">
        <v>317</v>
      </c>
      <c r="D631" s="192" t="s">
        <v>1298</v>
      </c>
      <c r="E631" s="193"/>
      <c r="F631" s="198"/>
      <c r="G631" s="199"/>
      <c r="H631" s="195">
        <f t="shared" si="68"/>
        <v>0</v>
      </c>
      <c r="I631" s="26" t="str">
        <f t="shared" ca="1" si="62"/>
        <v>LOCKED</v>
      </c>
      <c r="J631" s="16" t="str">
        <f t="shared" si="66"/>
        <v>B001Pavement RemovalCW 3110-R22</v>
      </c>
      <c r="K631" s="17">
        <f>MATCH(J631,'Pay Items'!$K$1:$K$646,0)</f>
        <v>69</v>
      </c>
      <c r="L631" s="19" t="str">
        <f t="shared" ca="1" si="63"/>
        <v>F0</v>
      </c>
      <c r="M631" s="19" t="str">
        <f t="shared" ca="1" si="64"/>
        <v>C2</v>
      </c>
      <c r="N631" s="19" t="str">
        <f t="shared" ca="1" si="65"/>
        <v>C2</v>
      </c>
    </row>
    <row r="632" spans="1:14" s="244" customFormat="1" ht="36" customHeight="1" x14ac:dyDescent="0.2">
      <c r="A632" s="206" t="s">
        <v>443</v>
      </c>
      <c r="B632" s="200" t="s">
        <v>351</v>
      </c>
      <c r="C632" s="191" t="s">
        <v>318</v>
      </c>
      <c r="D632" s="192" t="s">
        <v>174</v>
      </c>
      <c r="E632" s="193" t="s">
        <v>179</v>
      </c>
      <c r="F632" s="194">
        <v>270</v>
      </c>
      <c r="G632" s="360">
        <v>1</v>
      </c>
      <c r="H632" s="195">
        <f t="shared" si="68"/>
        <v>270</v>
      </c>
      <c r="I632" s="26" t="str">
        <f t="shared" ca="1" si="62"/>
        <v/>
      </c>
      <c r="J632" s="16" t="str">
        <f t="shared" si="66"/>
        <v>B002Concrete Pavementm²</v>
      </c>
      <c r="K632" s="17">
        <f>MATCH(J632,'Pay Items'!$K$1:$K$646,0)</f>
        <v>70</v>
      </c>
      <c r="L632" s="19" t="str">
        <f t="shared" ca="1" si="63"/>
        <v>F0</v>
      </c>
      <c r="M632" s="19" t="str">
        <f t="shared" ca="1" si="64"/>
        <v>C2</v>
      </c>
      <c r="N632" s="19" t="str">
        <f t="shared" ca="1" si="65"/>
        <v>C2</v>
      </c>
    </row>
    <row r="633" spans="1:14" s="244" customFormat="1" ht="36" customHeight="1" x14ac:dyDescent="0.2">
      <c r="A633" s="205" t="s">
        <v>263</v>
      </c>
      <c r="B633" s="200" t="s">
        <v>352</v>
      </c>
      <c r="C633" s="191" t="s">
        <v>319</v>
      </c>
      <c r="D633" s="192" t="s">
        <v>174</v>
      </c>
      <c r="E633" s="193" t="s">
        <v>179</v>
      </c>
      <c r="F633" s="194">
        <v>50</v>
      </c>
      <c r="G633" s="360">
        <v>1</v>
      </c>
      <c r="H633" s="195">
        <f t="shared" si="68"/>
        <v>50</v>
      </c>
      <c r="I633" s="26" t="str">
        <f t="shared" ca="1" si="62"/>
        <v/>
      </c>
      <c r="J633" s="16" t="str">
        <f t="shared" si="66"/>
        <v>B003Asphalt Pavementm²</v>
      </c>
      <c r="K633" s="17">
        <f>MATCH(J633,'Pay Items'!$K$1:$K$646,0)</f>
        <v>71</v>
      </c>
      <c r="L633" s="19" t="str">
        <f t="shared" ca="1" si="63"/>
        <v>F0</v>
      </c>
      <c r="M633" s="19" t="str">
        <f t="shared" ca="1" si="64"/>
        <v>C2</v>
      </c>
      <c r="N633" s="19" t="str">
        <f t="shared" ca="1" si="65"/>
        <v>C2</v>
      </c>
    </row>
    <row r="634" spans="1:14" s="244" customFormat="1" ht="36" customHeight="1" x14ac:dyDescent="0.2">
      <c r="A634" s="205" t="s">
        <v>264</v>
      </c>
      <c r="B634" s="190" t="s">
        <v>1740</v>
      </c>
      <c r="C634" s="191" t="s">
        <v>463</v>
      </c>
      <c r="D634" s="192" t="s">
        <v>922</v>
      </c>
      <c r="E634" s="193"/>
      <c r="F634" s="198"/>
      <c r="G634" s="199"/>
      <c r="H634" s="195">
        <f t="shared" si="68"/>
        <v>0</v>
      </c>
      <c r="I634" s="26" t="str">
        <f t="shared" ca="1" si="62"/>
        <v>LOCKED</v>
      </c>
      <c r="J634" s="16" t="str">
        <f t="shared" si="66"/>
        <v>B004Slab ReplacementCW 3230-R8</v>
      </c>
      <c r="K634" s="17">
        <f>MATCH(J634,'Pay Items'!$K$1:$K$646,0)</f>
        <v>72</v>
      </c>
      <c r="L634" s="19" t="str">
        <f t="shared" ca="1" si="63"/>
        <v>F0</v>
      </c>
      <c r="M634" s="19" t="str">
        <f t="shared" ca="1" si="64"/>
        <v>C2</v>
      </c>
      <c r="N634" s="19" t="str">
        <f t="shared" ca="1" si="65"/>
        <v>C2</v>
      </c>
    </row>
    <row r="635" spans="1:14" s="244" customFormat="1" ht="48" customHeight="1" x14ac:dyDescent="0.2">
      <c r="A635" s="205" t="s">
        <v>274</v>
      </c>
      <c r="B635" s="200" t="s">
        <v>351</v>
      </c>
      <c r="C635" s="191" t="s">
        <v>1651</v>
      </c>
      <c r="D635" s="192" t="s">
        <v>174</v>
      </c>
      <c r="E635" s="193" t="s">
        <v>179</v>
      </c>
      <c r="F635" s="194">
        <v>246</v>
      </c>
      <c r="G635" s="360">
        <v>1</v>
      </c>
      <c r="H635" s="195">
        <f t="shared" si="68"/>
        <v>246</v>
      </c>
      <c r="I635" s="26" t="str">
        <f t="shared" ca="1" si="62"/>
        <v/>
      </c>
      <c r="J635" s="16" t="str">
        <f t="shared" si="66"/>
        <v>B014150 mm Type 2 Concrete Pavement (Reinforced)m²</v>
      </c>
      <c r="K635" s="17" t="e">
        <f>MATCH(J635,'Pay Items'!$K$1:$K$646,0)</f>
        <v>#N/A</v>
      </c>
      <c r="L635" s="19" t="str">
        <f t="shared" ca="1" si="63"/>
        <v>F0</v>
      </c>
      <c r="M635" s="19" t="str">
        <f t="shared" ca="1" si="64"/>
        <v>C2</v>
      </c>
      <c r="N635" s="19" t="str">
        <f t="shared" ca="1" si="65"/>
        <v>C2</v>
      </c>
    </row>
    <row r="636" spans="1:14" s="244" customFormat="1" ht="36" customHeight="1" x14ac:dyDescent="0.2">
      <c r="A636" s="205" t="s">
        <v>277</v>
      </c>
      <c r="B636" s="190" t="s">
        <v>1741</v>
      </c>
      <c r="C636" s="191" t="s">
        <v>464</v>
      </c>
      <c r="D636" s="192" t="s">
        <v>1317</v>
      </c>
      <c r="E636" s="193"/>
      <c r="F636" s="198"/>
      <c r="G636" s="199"/>
      <c r="H636" s="195">
        <f t="shared" si="68"/>
        <v>0</v>
      </c>
      <c r="I636" s="26" t="str">
        <f t="shared" ca="1" si="62"/>
        <v>LOCKED</v>
      </c>
      <c r="J636" s="16" t="str">
        <f t="shared" si="66"/>
        <v>B017Partial Slab PatchesCW 3230-R8</v>
      </c>
      <c r="K636" s="17">
        <f>MATCH(J636,'Pay Items'!$K$1:$K$646,0)</f>
        <v>85</v>
      </c>
      <c r="L636" s="19" t="str">
        <f t="shared" ca="1" si="63"/>
        <v>F0</v>
      </c>
      <c r="M636" s="19" t="str">
        <f t="shared" ca="1" si="64"/>
        <v>C2</v>
      </c>
      <c r="N636" s="19" t="str">
        <f t="shared" ca="1" si="65"/>
        <v>C2</v>
      </c>
    </row>
    <row r="637" spans="1:14" s="244" customFormat="1" ht="36" customHeight="1" x14ac:dyDescent="0.2">
      <c r="A637" s="205" t="s">
        <v>290</v>
      </c>
      <c r="B637" s="200" t="s">
        <v>351</v>
      </c>
      <c r="C637" s="191" t="s">
        <v>1553</v>
      </c>
      <c r="D637" s="192" t="s">
        <v>174</v>
      </c>
      <c r="E637" s="193" t="s">
        <v>179</v>
      </c>
      <c r="F637" s="194">
        <v>30</v>
      </c>
      <c r="G637" s="360">
        <v>1</v>
      </c>
      <c r="H637" s="195">
        <f t="shared" si="68"/>
        <v>30</v>
      </c>
      <c r="I637" s="26" t="str">
        <f t="shared" ca="1" si="62"/>
        <v/>
      </c>
      <c r="J637" s="16" t="str">
        <f t="shared" si="66"/>
        <v>B030150 mm Type 2 Concrete Pavement (Type A)m²</v>
      </c>
      <c r="K637" s="17" t="e">
        <f>MATCH(J637,'Pay Items'!$K$1:$K$646,0)</f>
        <v>#N/A</v>
      </c>
      <c r="L637" s="19" t="str">
        <f t="shared" ca="1" si="63"/>
        <v>F0</v>
      </c>
      <c r="M637" s="19" t="str">
        <f t="shared" ca="1" si="64"/>
        <v>C2</v>
      </c>
      <c r="N637" s="19" t="str">
        <f t="shared" ca="1" si="65"/>
        <v>C2</v>
      </c>
    </row>
    <row r="638" spans="1:14" s="244" customFormat="1" ht="36" customHeight="1" x14ac:dyDescent="0.2">
      <c r="A638" s="205" t="s">
        <v>291</v>
      </c>
      <c r="B638" s="200" t="s">
        <v>352</v>
      </c>
      <c r="C638" s="191" t="s">
        <v>1554</v>
      </c>
      <c r="D638" s="192" t="s">
        <v>174</v>
      </c>
      <c r="E638" s="193" t="s">
        <v>179</v>
      </c>
      <c r="F638" s="194">
        <v>50</v>
      </c>
      <c r="G638" s="360">
        <v>1</v>
      </c>
      <c r="H638" s="195">
        <f t="shared" si="68"/>
        <v>50</v>
      </c>
      <c r="I638" s="26" t="str">
        <f t="shared" ca="1" si="62"/>
        <v/>
      </c>
      <c r="J638" s="16" t="str">
        <f t="shared" si="66"/>
        <v>B031150 mm Type 2 Concrete Pavement (Type B)m²</v>
      </c>
      <c r="K638" s="17" t="e">
        <f>MATCH(J638,'Pay Items'!$K$1:$K$646,0)</f>
        <v>#N/A</v>
      </c>
      <c r="L638" s="19" t="str">
        <f t="shared" ca="1" si="63"/>
        <v>F0</v>
      </c>
      <c r="M638" s="19" t="str">
        <f t="shared" ca="1" si="64"/>
        <v>C2</v>
      </c>
      <c r="N638" s="19" t="str">
        <f t="shared" ca="1" si="65"/>
        <v>C2</v>
      </c>
    </row>
    <row r="639" spans="1:14" s="244" customFormat="1" ht="36" customHeight="1" x14ac:dyDescent="0.2">
      <c r="A639" s="205" t="s">
        <v>767</v>
      </c>
      <c r="B639" s="190" t="s">
        <v>1742</v>
      </c>
      <c r="C639" s="191" t="s">
        <v>576</v>
      </c>
      <c r="D639" s="192" t="s">
        <v>1317</v>
      </c>
      <c r="E639" s="193"/>
      <c r="F639" s="198"/>
      <c r="G639" s="199"/>
      <c r="H639" s="195">
        <f t="shared" si="68"/>
        <v>0</v>
      </c>
      <c r="I639" s="26" t="str">
        <f t="shared" ca="1" si="62"/>
        <v>LOCKED</v>
      </c>
      <c r="J639" s="16" t="str">
        <f t="shared" si="66"/>
        <v>B064-72Slab Replacement - Early Opening (72 hour)CW 3230-R8</v>
      </c>
      <c r="K639" s="17">
        <f>MATCH(J639,'Pay Items'!$K$1:$K$646,0)</f>
        <v>132</v>
      </c>
      <c r="L639" s="19" t="str">
        <f t="shared" ca="1" si="63"/>
        <v>F0</v>
      </c>
      <c r="M639" s="19" t="str">
        <f t="shared" ca="1" si="64"/>
        <v>C2</v>
      </c>
      <c r="N639" s="19" t="str">
        <f t="shared" ca="1" si="65"/>
        <v>C2</v>
      </c>
    </row>
    <row r="640" spans="1:14" s="244" customFormat="1" ht="48" customHeight="1" x14ac:dyDescent="0.2">
      <c r="A640" s="205" t="s">
        <v>774</v>
      </c>
      <c r="B640" s="200" t="s">
        <v>351</v>
      </c>
      <c r="C640" s="191" t="s">
        <v>1651</v>
      </c>
      <c r="D640" s="192" t="s">
        <v>174</v>
      </c>
      <c r="E640" s="193" t="s">
        <v>179</v>
      </c>
      <c r="F640" s="194">
        <v>250</v>
      </c>
      <c r="G640" s="360">
        <v>1</v>
      </c>
      <c r="H640" s="195">
        <f t="shared" si="68"/>
        <v>250</v>
      </c>
      <c r="I640" s="26" t="str">
        <f t="shared" ca="1" si="62"/>
        <v/>
      </c>
      <c r="J640" s="16" t="str">
        <f t="shared" si="66"/>
        <v>B074-72150 mm Type 2 Concrete Pavement (Reinforced)m²</v>
      </c>
      <c r="K640" s="17" t="e">
        <f>MATCH(J640,'Pay Items'!$K$1:$K$646,0)</f>
        <v>#N/A</v>
      </c>
      <c r="L640" s="19" t="str">
        <f t="shared" ca="1" si="63"/>
        <v>F0</v>
      </c>
      <c r="M640" s="19" t="str">
        <f t="shared" ca="1" si="64"/>
        <v>C2</v>
      </c>
      <c r="N640" s="19" t="str">
        <f t="shared" ca="1" si="65"/>
        <v>C2</v>
      </c>
    </row>
    <row r="641" spans="1:14" s="244" customFormat="1" ht="36" customHeight="1" x14ac:dyDescent="0.2">
      <c r="A641" s="205" t="s">
        <v>302</v>
      </c>
      <c r="B641" s="190" t="s">
        <v>1743</v>
      </c>
      <c r="C641" s="191" t="s">
        <v>162</v>
      </c>
      <c r="D641" s="192" t="s">
        <v>922</v>
      </c>
      <c r="E641" s="193"/>
      <c r="F641" s="198"/>
      <c r="G641" s="199"/>
      <c r="H641" s="195">
        <f t="shared" si="68"/>
        <v>0</v>
      </c>
      <c r="I641" s="26" t="str">
        <f t="shared" ca="1" si="62"/>
        <v>LOCKED</v>
      </c>
      <c r="J641" s="16" t="str">
        <f t="shared" si="66"/>
        <v>B094Drilled DowelsCW 3230-R8</v>
      </c>
      <c r="K641" s="17">
        <f>MATCH(J641,'Pay Items'!$K$1:$K$646,0)</f>
        <v>164</v>
      </c>
      <c r="L641" s="19" t="str">
        <f t="shared" ca="1" si="63"/>
        <v>F0</v>
      </c>
      <c r="M641" s="19" t="str">
        <f t="shared" ca="1" si="64"/>
        <v>C2</v>
      </c>
      <c r="N641" s="19" t="str">
        <f t="shared" ca="1" si="65"/>
        <v>C2</v>
      </c>
    </row>
    <row r="642" spans="1:14" s="244" customFormat="1" ht="36" customHeight="1" x14ac:dyDescent="0.2">
      <c r="A642" s="205" t="s">
        <v>303</v>
      </c>
      <c r="B642" s="200" t="s">
        <v>351</v>
      </c>
      <c r="C642" s="191" t="s">
        <v>190</v>
      </c>
      <c r="D642" s="192" t="s">
        <v>174</v>
      </c>
      <c r="E642" s="193" t="s">
        <v>182</v>
      </c>
      <c r="F642" s="194">
        <v>125</v>
      </c>
      <c r="G642" s="360">
        <v>1</v>
      </c>
      <c r="H642" s="195">
        <f t="shared" si="68"/>
        <v>125</v>
      </c>
      <c r="I642" s="26" t="str">
        <f t="shared" ca="1" si="62"/>
        <v/>
      </c>
      <c r="J642" s="16" t="str">
        <f t="shared" si="66"/>
        <v>B09519.1 mm Diametereach</v>
      </c>
      <c r="K642" s="17">
        <f>MATCH(J642,'Pay Items'!$K$1:$K$646,0)</f>
        <v>165</v>
      </c>
      <c r="L642" s="19" t="str">
        <f t="shared" ca="1" si="63"/>
        <v>F0</v>
      </c>
      <c r="M642" s="19" t="str">
        <f t="shared" ca="1" si="64"/>
        <v>C2</v>
      </c>
      <c r="N642" s="19" t="str">
        <f t="shared" ca="1" si="65"/>
        <v>C2</v>
      </c>
    </row>
    <row r="643" spans="1:14" s="244" customFormat="1" ht="36" customHeight="1" x14ac:dyDescent="0.2">
      <c r="A643" s="205" t="s">
        <v>305</v>
      </c>
      <c r="B643" s="190" t="s">
        <v>1744</v>
      </c>
      <c r="C643" s="191" t="s">
        <v>163</v>
      </c>
      <c r="D643" s="192" t="s">
        <v>922</v>
      </c>
      <c r="E643" s="193"/>
      <c r="F643" s="198"/>
      <c r="G643" s="199"/>
      <c r="H643" s="195">
        <f t="shared" si="68"/>
        <v>0</v>
      </c>
      <c r="I643" s="26" t="str">
        <f t="shared" ca="1" si="62"/>
        <v>LOCKED</v>
      </c>
      <c r="J643" s="16" t="str">
        <f t="shared" si="66"/>
        <v>B097Drilled Tie BarsCW 3230-R8</v>
      </c>
      <c r="K643" s="17">
        <f>MATCH(J643,'Pay Items'!$K$1:$K$646,0)</f>
        <v>167</v>
      </c>
      <c r="L643" s="19" t="str">
        <f t="shared" ca="1" si="63"/>
        <v>F0</v>
      </c>
      <c r="M643" s="19" t="str">
        <f t="shared" ca="1" si="64"/>
        <v>C2</v>
      </c>
      <c r="N643" s="19" t="str">
        <f t="shared" ca="1" si="65"/>
        <v>C2</v>
      </c>
    </row>
    <row r="644" spans="1:14" s="244" customFormat="1" ht="36" customHeight="1" x14ac:dyDescent="0.2">
      <c r="A644" s="205" t="s">
        <v>306</v>
      </c>
      <c r="B644" s="200" t="s">
        <v>351</v>
      </c>
      <c r="C644" s="191" t="s">
        <v>188</v>
      </c>
      <c r="D644" s="192" t="s">
        <v>174</v>
      </c>
      <c r="E644" s="193" t="s">
        <v>182</v>
      </c>
      <c r="F644" s="194">
        <v>375</v>
      </c>
      <c r="G644" s="360">
        <v>1</v>
      </c>
      <c r="H644" s="195">
        <f t="shared" si="68"/>
        <v>375</v>
      </c>
      <c r="I644" s="26" t="str">
        <f t="shared" ca="1" si="62"/>
        <v/>
      </c>
      <c r="J644" s="16" t="str">
        <f t="shared" si="66"/>
        <v>B09820 M Deformed Tie Bareach</v>
      </c>
      <c r="K644" s="17">
        <f>MATCH(J644,'Pay Items'!$K$1:$K$646,0)</f>
        <v>169</v>
      </c>
      <c r="L644" s="19" t="str">
        <f t="shared" ca="1" si="63"/>
        <v>F0</v>
      </c>
      <c r="M644" s="19" t="str">
        <f t="shared" ca="1" si="64"/>
        <v>C2</v>
      </c>
      <c r="N644" s="19" t="str">
        <f t="shared" ca="1" si="65"/>
        <v>C2</v>
      </c>
    </row>
    <row r="645" spans="1:14" s="244" customFormat="1" ht="36" customHeight="1" x14ac:dyDescent="0.2">
      <c r="A645" s="205" t="s">
        <v>806</v>
      </c>
      <c r="B645" s="190" t="s">
        <v>1745</v>
      </c>
      <c r="C645" s="191" t="s">
        <v>336</v>
      </c>
      <c r="D645" s="192" t="s">
        <v>1335</v>
      </c>
      <c r="E645" s="193"/>
      <c r="F645" s="198"/>
      <c r="G645" s="199"/>
      <c r="H645" s="195">
        <f t="shared" si="68"/>
        <v>0</v>
      </c>
      <c r="I645" s="26" t="str">
        <f t="shared" ca="1" si="62"/>
        <v>LOCKED</v>
      </c>
      <c r="J645" s="16" t="str">
        <f t="shared" si="66"/>
        <v>B114rlMiscellaneous Concrete Slab RenewalCW 3235-R9</v>
      </c>
      <c r="K645" s="17">
        <f>MATCH(J645,'Pay Items'!$K$1:$K$646,0)</f>
        <v>192</v>
      </c>
      <c r="L645" s="19" t="str">
        <f t="shared" ca="1" si="63"/>
        <v>F0</v>
      </c>
      <c r="M645" s="19" t="str">
        <f t="shared" ca="1" si="64"/>
        <v>C2</v>
      </c>
      <c r="N645" s="19" t="str">
        <f t="shared" ca="1" si="65"/>
        <v>C2</v>
      </c>
    </row>
    <row r="646" spans="1:14" s="244" customFormat="1" ht="36" customHeight="1" x14ac:dyDescent="0.2">
      <c r="A646" s="205" t="s">
        <v>810</v>
      </c>
      <c r="B646" s="200" t="s">
        <v>351</v>
      </c>
      <c r="C646" s="191" t="s">
        <v>1556</v>
      </c>
      <c r="D646" s="192" t="s">
        <v>398</v>
      </c>
      <c r="E646" s="193"/>
      <c r="F646" s="198"/>
      <c r="G646" s="199"/>
      <c r="H646" s="195">
        <f t="shared" si="68"/>
        <v>0</v>
      </c>
      <c r="I646" s="26" t="str">
        <f t="shared" ref="I646:I709" ca="1" si="69">IF(CELL("protect",$G646)=1, "LOCKED", "")</f>
        <v>LOCKED</v>
      </c>
      <c r="J646" s="16" t="str">
        <f t="shared" si="66"/>
        <v>B118rl100 mm Type 5 Concrete SidewalkSD-228A</v>
      </c>
      <c r="K646" s="17" t="e">
        <f>MATCH(J646,'Pay Items'!$K$1:$K$646,0)</f>
        <v>#N/A</v>
      </c>
      <c r="L646" s="19" t="str">
        <f t="shared" ref="L646:L709" ca="1" si="70">CELL("format",$F646)</f>
        <v>F0</v>
      </c>
      <c r="M646" s="19" t="str">
        <f t="shared" ref="M646:M709" ca="1" si="71">CELL("format",$G646)</f>
        <v>C2</v>
      </c>
      <c r="N646" s="19" t="str">
        <f t="shared" ref="N646:N709" ca="1" si="72">CELL("format",$H646)</f>
        <v>C2</v>
      </c>
    </row>
    <row r="647" spans="1:14" s="244" customFormat="1" ht="36" customHeight="1" x14ac:dyDescent="0.2">
      <c r="A647" s="205" t="s">
        <v>812</v>
      </c>
      <c r="B647" s="207" t="s">
        <v>701</v>
      </c>
      <c r="C647" s="191" t="s">
        <v>704</v>
      </c>
      <c r="D647" s="192"/>
      <c r="E647" s="193" t="s">
        <v>179</v>
      </c>
      <c r="F647" s="194">
        <v>80</v>
      </c>
      <c r="G647" s="360">
        <v>1</v>
      </c>
      <c r="H647" s="195">
        <f t="shared" si="68"/>
        <v>80</v>
      </c>
      <c r="I647" s="26" t="str">
        <f t="shared" ca="1" si="69"/>
        <v/>
      </c>
      <c r="J647" s="16" t="str">
        <f t="shared" ref="J647:J710" si="73">CLEAN(CONCATENATE(TRIM($A647),TRIM($C647),IF(LEFT($D647)&lt;&gt;"E",TRIM($D647),),TRIM($E647)))</f>
        <v>B120rl5 sq.m. to 20 sq.m.m²</v>
      </c>
      <c r="K647" s="17">
        <f>MATCH(J647,'Pay Items'!$K$1:$K$646,0)</f>
        <v>198</v>
      </c>
      <c r="L647" s="19" t="str">
        <f t="shared" ca="1" si="70"/>
        <v>F0</v>
      </c>
      <c r="M647" s="19" t="str">
        <f t="shared" ca="1" si="71"/>
        <v>C2</v>
      </c>
      <c r="N647" s="19" t="str">
        <f t="shared" ca="1" si="72"/>
        <v>C2</v>
      </c>
    </row>
    <row r="648" spans="1:14" s="244" customFormat="1" ht="36" customHeight="1" x14ac:dyDescent="0.2">
      <c r="A648" s="205" t="s">
        <v>813</v>
      </c>
      <c r="B648" s="207" t="s">
        <v>703</v>
      </c>
      <c r="C648" s="191" t="s">
        <v>706</v>
      </c>
      <c r="D648" s="192" t="s">
        <v>174</v>
      </c>
      <c r="E648" s="193" t="s">
        <v>179</v>
      </c>
      <c r="F648" s="194">
        <v>1200</v>
      </c>
      <c r="G648" s="360">
        <v>1</v>
      </c>
      <c r="H648" s="195">
        <f t="shared" si="68"/>
        <v>1200</v>
      </c>
      <c r="I648" s="26" t="str">
        <f t="shared" ca="1" si="69"/>
        <v/>
      </c>
      <c r="J648" s="16" t="str">
        <f t="shared" si="73"/>
        <v>B121rlGreater than 20 sq.m.m²</v>
      </c>
      <c r="K648" s="17">
        <f>MATCH(J648,'Pay Items'!$K$1:$K$646,0)</f>
        <v>199</v>
      </c>
      <c r="L648" s="19" t="str">
        <f t="shared" ca="1" si="70"/>
        <v>F0</v>
      </c>
      <c r="M648" s="19" t="str">
        <f t="shared" ca="1" si="71"/>
        <v>C2</v>
      </c>
      <c r="N648" s="19" t="str">
        <f t="shared" ca="1" si="72"/>
        <v>C2</v>
      </c>
    </row>
    <row r="649" spans="1:14" s="244" customFormat="1" ht="36" customHeight="1" x14ac:dyDescent="0.2">
      <c r="A649" s="205" t="s">
        <v>473</v>
      </c>
      <c r="B649" s="190" t="s">
        <v>1746</v>
      </c>
      <c r="C649" s="191" t="s">
        <v>413</v>
      </c>
      <c r="D649" s="192" t="s">
        <v>6</v>
      </c>
      <c r="E649" s="193" t="s">
        <v>179</v>
      </c>
      <c r="F649" s="208">
        <v>5</v>
      </c>
      <c r="G649" s="360">
        <v>1</v>
      </c>
      <c r="H649" s="195">
        <f t="shared" si="68"/>
        <v>5</v>
      </c>
      <c r="I649" s="26" t="str">
        <f t="shared" ca="1" si="69"/>
        <v/>
      </c>
      <c r="J649" s="16" t="str">
        <f t="shared" si="73"/>
        <v>B124Adjustment of Precast Sidewalk BlocksCW 3235-R9m²</v>
      </c>
      <c r="K649" s="17">
        <f>MATCH(J649,'Pay Items'!$K$1:$K$646,0)</f>
        <v>206</v>
      </c>
      <c r="L649" s="19" t="str">
        <f t="shared" ca="1" si="70"/>
        <v>F0</v>
      </c>
      <c r="M649" s="19" t="str">
        <f t="shared" ca="1" si="71"/>
        <v>C2</v>
      </c>
      <c r="N649" s="19" t="str">
        <f t="shared" ca="1" si="72"/>
        <v>C2</v>
      </c>
    </row>
    <row r="650" spans="1:14" s="244" customFormat="1" ht="36" customHeight="1" x14ac:dyDescent="0.2">
      <c r="A650" s="205" t="s">
        <v>474</v>
      </c>
      <c r="B650" s="190" t="s">
        <v>1747</v>
      </c>
      <c r="C650" s="191" t="s">
        <v>414</v>
      </c>
      <c r="D650" s="192" t="s">
        <v>6</v>
      </c>
      <c r="E650" s="193" t="s">
        <v>179</v>
      </c>
      <c r="F650" s="194">
        <v>5</v>
      </c>
      <c r="G650" s="360">
        <v>1</v>
      </c>
      <c r="H650" s="195">
        <f t="shared" si="68"/>
        <v>5</v>
      </c>
      <c r="I650" s="26" t="str">
        <f t="shared" ca="1" si="69"/>
        <v/>
      </c>
      <c r="J650" s="16" t="str">
        <f t="shared" si="73"/>
        <v>B125Supply of Precast Sidewalk BlocksCW 3235-R9m²</v>
      </c>
      <c r="K650" s="17">
        <f>MATCH(J650,'Pay Items'!$K$1:$K$646,0)</f>
        <v>207</v>
      </c>
      <c r="L650" s="19" t="str">
        <f t="shared" ca="1" si="70"/>
        <v>F0</v>
      </c>
      <c r="M650" s="19" t="str">
        <f t="shared" ca="1" si="71"/>
        <v>C2</v>
      </c>
      <c r="N650" s="19" t="str">
        <f t="shared" ca="1" si="72"/>
        <v>C2</v>
      </c>
    </row>
    <row r="651" spans="1:14" s="244" customFormat="1" ht="36" customHeight="1" x14ac:dyDescent="0.2">
      <c r="A651" s="205" t="s">
        <v>615</v>
      </c>
      <c r="B651" s="190" t="s">
        <v>1748</v>
      </c>
      <c r="C651" s="191" t="s">
        <v>604</v>
      </c>
      <c r="D651" s="192" t="s">
        <v>6</v>
      </c>
      <c r="E651" s="193" t="s">
        <v>179</v>
      </c>
      <c r="F651" s="194">
        <v>5</v>
      </c>
      <c r="G651" s="360">
        <v>1</v>
      </c>
      <c r="H651" s="195">
        <f t="shared" si="68"/>
        <v>5</v>
      </c>
      <c r="I651" s="26" t="str">
        <f t="shared" ca="1" si="69"/>
        <v/>
      </c>
      <c r="J651" s="16" t="str">
        <f t="shared" si="73"/>
        <v>B125ARemoval of Precast Sidewalk BlocksCW 3235-R9m²</v>
      </c>
      <c r="K651" s="17">
        <f>MATCH(J651,'Pay Items'!$K$1:$K$646,0)</f>
        <v>208</v>
      </c>
      <c r="L651" s="19" t="str">
        <f t="shared" ca="1" si="70"/>
        <v>F0</v>
      </c>
      <c r="M651" s="19" t="str">
        <f t="shared" ca="1" si="71"/>
        <v>C2</v>
      </c>
      <c r="N651" s="19" t="str">
        <f t="shared" ca="1" si="72"/>
        <v>C2</v>
      </c>
    </row>
    <row r="652" spans="1:14" s="244" customFormat="1" ht="36" customHeight="1" x14ac:dyDescent="0.2">
      <c r="A652" s="205" t="s">
        <v>816</v>
      </c>
      <c r="B652" s="190" t="s">
        <v>1749</v>
      </c>
      <c r="C652" s="191" t="s">
        <v>340</v>
      </c>
      <c r="D652" s="192" t="s">
        <v>919</v>
      </c>
      <c r="E652" s="193"/>
      <c r="F652" s="198"/>
      <c r="G652" s="199"/>
      <c r="H652" s="195">
        <f t="shared" si="68"/>
        <v>0</v>
      </c>
      <c r="I652" s="26" t="str">
        <f t="shared" ca="1" si="69"/>
        <v>LOCKED</v>
      </c>
      <c r="J652" s="16" t="str">
        <f t="shared" si="73"/>
        <v>B126rConcrete Curb RemovalCW 3240-R10</v>
      </c>
      <c r="K652" s="17">
        <f>MATCH(J652,'Pay Items'!$K$1:$K$646,0)</f>
        <v>209</v>
      </c>
      <c r="L652" s="19" t="str">
        <f t="shared" ca="1" si="70"/>
        <v>F0</v>
      </c>
      <c r="M652" s="19" t="str">
        <f t="shared" ca="1" si="71"/>
        <v>C2</v>
      </c>
      <c r="N652" s="19" t="str">
        <f t="shared" ca="1" si="72"/>
        <v>C2</v>
      </c>
    </row>
    <row r="653" spans="1:14" s="244" customFormat="1" ht="36" customHeight="1" x14ac:dyDescent="0.2">
      <c r="A653" s="205" t="s">
        <v>1147</v>
      </c>
      <c r="B653" s="200" t="s">
        <v>351</v>
      </c>
      <c r="C653" s="191" t="s">
        <v>970</v>
      </c>
      <c r="D653" s="192" t="s">
        <v>174</v>
      </c>
      <c r="E653" s="193" t="s">
        <v>183</v>
      </c>
      <c r="F653" s="194">
        <v>160</v>
      </c>
      <c r="G653" s="360">
        <v>1</v>
      </c>
      <c r="H653" s="195">
        <f t="shared" si="68"/>
        <v>160</v>
      </c>
      <c r="I653" s="26" t="str">
        <f t="shared" ca="1" si="69"/>
        <v/>
      </c>
      <c r="J653" s="16" t="str">
        <f t="shared" si="73"/>
        <v>B127rBBarrier Separatem</v>
      </c>
      <c r="K653" s="17">
        <f>MATCH(J653,'Pay Items'!$K$1:$K$646,0)</f>
        <v>212</v>
      </c>
      <c r="L653" s="19" t="str">
        <f t="shared" ca="1" si="70"/>
        <v>F0</v>
      </c>
      <c r="M653" s="19" t="str">
        <f t="shared" ca="1" si="71"/>
        <v>C2</v>
      </c>
      <c r="N653" s="19" t="str">
        <f t="shared" ca="1" si="72"/>
        <v>C2</v>
      </c>
    </row>
    <row r="654" spans="1:14" s="244" customFormat="1" ht="36" customHeight="1" x14ac:dyDescent="0.2">
      <c r="A654" s="205" t="s">
        <v>826</v>
      </c>
      <c r="B654" s="190" t="s">
        <v>1750</v>
      </c>
      <c r="C654" s="191" t="s">
        <v>342</v>
      </c>
      <c r="D654" s="192" t="s">
        <v>919</v>
      </c>
      <c r="E654" s="193"/>
      <c r="F654" s="198"/>
      <c r="G654" s="199"/>
      <c r="H654" s="195">
        <f t="shared" si="68"/>
        <v>0</v>
      </c>
      <c r="I654" s="26" t="str">
        <f t="shared" ca="1" si="69"/>
        <v>LOCKED</v>
      </c>
      <c r="J654" s="16" t="str">
        <f t="shared" si="73"/>
        <v>B135iConcrete Curb InstallationCW 3240-R10</v>
      </c>
      <c r="K654" s="17">
        <f>MATCH(J654,'Pay Items'!$K$1:$K$646,0)</f>
        <v>222</v>
      </c>
      <c r="L654" s="19" t="str">
        <f t="shared" ca="1" si="70"/>
        <v>F0</v>
      </c>
      <c r="M654" s="19" t="str">
        <f t="shared" ca="1" si="71"/>
        <v>C2</v>
      </c>
      <c r="N654" s="19" t="str">
        <f t="shared" ca="1" si="72"/>
        <v>C2</v>
      </c>
    </row>
    <row r="655" spans="1:14" s="244" customFormat="1" ht="48" customHeight="1" x14ac:dyDescent="0.2">
      <c r="A655" s="205" t="s">
        <v>1156</v>
      </c>
      <c r="B655" s="200" t="s">
        <v>351</v>
      </c>
      <c r="C655" s="191" t="s">
        <v>1560</v>
      </c>
      <c r="D655" s="192" t="s">
        <v>400</v>
      </c>
      <c r="E655" s="193" t="s">
        <v>183</v>
      </c>
      <c r="F655" s="194">
        <v>160</v>
      </c>
      <c r="G655" s="360">
        <v>1</v>
      </c>
      <c r="H655" s="195">
        <f t="shared" si="68"/>
        <v>160</v>
      </c>
      <c r="I655" s="26" t="str">
        <f t="shared" ca="1" si="69"/>
        <v/>
      </c>
      <c r="J655" s="16" t="str">
        <f t="shared" si="73"/>
        <v>B139iAType 2 Concrete Modified Barrier (150 mm reveal ht, Dowelled)SD-203Bm</v>
      </c>
      <c r="K655" s="17" t="e">
        <f>MATCH(J655,'Pay Items'!$K$1:$K$646,0)</f>
        <v>#N/A</v>
      </c>
      <c r="L655" s="19" t="str">
        <f t="shared" ca="1" si="70"/>
        <v>F0</v>
      </c>
      <c r="M655" s="19" t="str">
        <f t="shared" ca="1" si="71"/>
        <v>C2</v>
      </c>
      <c r="N655" s="19" t="str">
        <f t="shared" ca="1" si="72"/>
        <v>C2</v>
      </c>
    </row>
    <row r="656" spans="1:14" s="244" customFormat="1" ht="48" customHeight="1" x14ac:dyDescent="0.2">
      <c r="A656" s="205" t="s">
        <v>1158</v>
      </c>
      <c r="B656" s="200" t="s">
        <v>352</v>
      </c>
      <c r="C656" s="191" t="s">
        <v>1751</v>
      </c>
      <c r="D656" s="192" t="s">
        <v>400</v>
      </c>
      <c r="E656" s="193" t="s">
        <v>183</v>
      </c>
      <c r="F656" s="194">
        <v>25</v>
      </c>
      <c r="G656" s="360">
        <v>1</v>
      </c>
      <c r="H656" s="195">
        <f t="shared" si="68"/>
        <v>25</v>
      </c>
      <c r="I656" s="26" t="str">
        <f t="shared" ca="1" si="69"/>
        <v/>
      </c>
      <c r="J656" s="16" t="str">
        <f t="shared" si="73"/>
        <v>B140iAType 2 Concrete Modified Barrier (150 mm reveal ht, Integral)SD-203Bm</v>
      </c>
      <c r="K656" s="17" t="e">
        <f>MATCH(J656,'Pay Items'!$K$1:$K$646,0)</f>
        <v>#N/A</v>
      </c>
      <c r="L656" s="19" t="str">
        <f t="shared" ca="1" si="70"/>
        <v>F0</v>
      </c>
      <c r="M656" s="19" t="str">
        <f t="shared" ca="1" si="71"/>
        <v>C2</v>
      </c>
      <c r="N656" s="19" t="str">
        <f t="shared" ca="1" si="72"/>
        <v>C2</v>
      </c>
    </row>
    <row r="657" spans="1:14" s="244" customFormat="1" ht="60" customHeight="1" x14ac:dyDescent="0.2">
      <c r="A657" s="205" t="s">
        <v>837</v>
      </c>
      <c r="B657" s="200" t="s">
        <v>353</v>
      </c>
      <c r="C657" s="191" t="s">
        <v>1752</v>
      </c>
      <c r="D657" s="192" t="s">
        <v>344</v>
      </c>
      <c r="E657" s="193" t="s">
        <v>183</v>
      </c>
      <c r="F657" s="208">
        <v>5</v>
      </c>
      <c r="G657" s="360">
        <v>1</v>
      </c>
      <c r="H657" s="195">
        <f t="shared" si="68"/>
        <v>5</v>
      </c>
      <c r="I657" s="26" t="str">
        <f t="shared" ca="1" si="69"/>
        <v/>
      </c>
      <c r="J657" s="16" t="str">
        <f t="shared" si="73"/>
        <v>B145iType 2 Concrete Curb and Gutter (8-12 mm reveal ht, Curb Ramp, Integral, 600 mm width, 150 mm Plain Concrete Pavement)SD-200m</v>
      </c>
      <c r="K657" s="17" t="e">
        <f>MATCH(J657,'Pay Items'!$K$1:$K$646,0)</f>
        <v>#N/A</v>
      </c>
      <c r="L657" s="19" t="str">
        <f t="shared" ca="1" si="70"/>
        <v>F0</v>
      </c>
      <c r="M657" s="19" t="str">
        <f t="shared" ca="1" si="71"/>
        <v>C2</v>
      </c>
      <c r="N657" s="19" t="str">
        <f t="shared" ca="1" si="72"/>
        <v>C2</v>
      </c>
    </row>
    <row r="658" spans="1:14" s="244" customFormat="1" ht="36" customHeight="1" x14ac:dyDescent="0.2">
      <c r="A658" s="205" t="s">
        <v>845</v>
      </c>
      <c r="B658" s="190" t="s">
        <v>1753</v>
      </c>
      <c r="C658" s="191" t="s">
        <v>158</v>
      </c>
      <c r="D658" s="192" t="s">
        <v>1390</v>
      </c>
      <c r="E658" s="193"/>
      <c r="F658" s="198"/>
      <c r="G658" s="199"/>
      <c r="H658" s="195">
        <f t="shared" si="68"/>
        <v>0</v>
      </c>
      <c r="I658" s="26" t="str">
        <f t="shared" ca="1" si="69"/>
        <v>LOCKED</v>
      </c>
      <c r="J658" s="16" t="str">
        <f t="shared" si="73"/>
        <v>B154rlConcrete Curb RenewalCW 3240-R10</v>
      </c>
      <c r="K658" s="17">
        <f>MATCH(J658,'Pay Items'!$K$1:$K$646,0)</f>
        <v>262</v>
      </c>
      <c r="L658" s="19" t="str">
        <f t="shared" ca="1" si="70"/>
        <v>F0</v>
      </c>
      <c r="M658" s="19" t="str">
        <f t="shared" ca="1" si="71"/>
        <v>C2</v>
      </c>
      <c r="N658" s="19" t="str">
        <f t="shared" ca="1" si="72"/>
        <v>C2</v>
      </c>
    </row>
    <row r="659" spans="1:14" s="244" customFormat="1" ht="48" customHeight="1" x14ac:dyDescent="0.2">
      <c r="A659" s="205" t="s">
        <v>846</v>
      </c>
      <c r="B659" s="200" t="s">
        <v>351</v>
      </c>
      <c r="C659" s="191" t="s">
        <v>1561</v>
      </c>
      <c r="D659" s="192" t="s">
        <v>712</v>
      </c>
      <c r="E659" s="193"/>
      <c r="F659" s="198"/>
      <c r="G659" s="199"/>
      <c r="H659" s="195">
        <f t="shared" si="68"/>
        <v>0</v>
      </c>
      <c r="I659" s="26" t="str">
        <f t="shared" ca="1" si="69"/>
        <v>LOCKED</v>
      </c>
      <c r="J659" s="16" t="str">
        <f t="shared" si="73"/>
        <v>B155rlType 2 Concrete Barrier (100 mm reveal ht, Dowelled)SD-205,SD-206A</v>
      </c>
      <c r="K659" s="17" t="e">
        <f>MATCH(J659,'Pay Items'!$K$1:$K$646,0)</f>
        <v>#N/A</v>
      </c>
      <c r="L659" s="19" t="str">
        <f t="shared" ca="1" si="70"/>
        <v>F0</v>
      </c>
      <c r="M659" s="19" t="str">
        <f t="shared" ca="1" si="71"/>
        <v>C2</v>
      </c>
      <c r="N659" s="19" t="str">
        <f t="shared" ca="1" si="72"/>
        <v>C2</v>
      </c>
    </row>
    <row r="660" spans="1:14" s="244" customFormat="1" ht="36" customHeight="1" x14ac:dyDescent="0.2">
      <c r="A660" s="205" t="s">
        <v>1754</v>
      </c>
      <c r="B660" s="207" t="s">
        <v>701</v>
      </c>
      <c r="C660" s="191" t="s">
        <v>713</v>
      </c>
      <c r="D660" s="192"/>
      <c r="E660" s="193" t="s">
        <v>183</v>
      </c>
      <c r="F660" s="194">
        <v>5</v>
      </c>
      <c r="G660" s="360">
        <v>1</v>
      </c>
      <c r="H660" s="195">
        <f t="shared" si="68"/>
        <v>5</v>
      </c>
      <c r="I660" s="26" t="str">
        <f t="shared" ca="1" si="69"/>
        <v/>
      </c>
      <c r="J660" s="16" t="str">
        <f t="shared" si="73"/>
        <v>B155rl1Less than 3 mm</v>
      </c>
      <c r="K660" s="17" t="e">
        <f>MATCH(J660,'Pay Items'!$K$1:$K$646,0)</f>
        <v>#N/A</v>
      </c>
      <c r="L660" s="19" t="str">
        <f t="shared" ca="1" si="70"/>
        <v>F0</v>
      </c>
      <c r="M660" s="19" t="str">
        <f t="shared" ca="1" si="71"/>
        <v>C2</v>
      </c>
      <c r="N660" s="19" t="str">
        <f t="shared" ca="1" si="72"/>
        <v>C2</v>
      </c>
    </row>
    <row r="661" spans="1:14" s="244" customFormat="1" ht="36" customHeight="1" x14ac:dyDescent="0.2">
      <c r="A661" s="205" t="s">
        <v>1562</v>
      </c>
      <c r="B661" s="207" t="s">
        <v>703</v>
      </c>
      <c r="C661" s="191" t="s">
        <v>714</v>
      </c>
      <c r="D661" s="192"/>
      <c r="E661" s="193" t="s">
        <v>183</v>
      </c>
      <c r="F661" s="194">
        <v>15</v>
      </c>
      <c r="G661" s="360">
        <v>1</v>
      </c>
      <c r="H661" s="195">
        <f t="shared" si="68"/>
        <v>15</v>
      </c>
      <c r="I661" s="26" t="str">
        <f t="shared" ca="1" si="69"/>
        <v/>
      </c>
      <c r="J661" s="16" t="str">
        <f t="shared" si="73"/>
        <v>B155rl23 m to 30 mm</v>
      </c>
      <c r="K661" s="17" t="e">
        <f>MATCH(J661,'Pay Items'!$K$1:$K$646,0)</f>
        <v>#N/A</v>
      </c>
      <c r="L661" s="19" t="str">
        <f t="shared" ca="1" si="70"/>
        <v>F0</v>
      </c>
      <c r="M661" s="19" t="str">
        <f t="shared" ca="1" si="71"/>
        <v>C2</v>
      </c>
      <c r="N661" s="19" t="str">
        <f t="shared" ca="1" si="72"/>
        <v>C2</v>
      </c>
    </row>
    <row r="662" spans="1:14" s="244" customFormat="1" ht="48" customHeight="1" x14ac:dyDescent="0.2">
      <c r="A662" s="205" t="s">
        <v>1168</v>
      </c>
      <c r="B662" s="200" t="s">
        <v>352</v>
      </c>
      <c r="C662" s="191" t="s">
        <v>1755</v>
      </c>
      <c r="D662" s="192" t="s">
        <v>577</v>
      </c>
      <c r="E662" s="193"/>
      <c r="F662" s="198"/>
      <c r="G662" s="199"/>
      <c r="H662" s="195">
        <f t="shared" si="68"/>
        <v>0</v>
      </c>
      <c r="I662" s="26" t="str">
        <f t="shared" ca="1" si="69"/>
        <v>LOCKED</v>
      </c>
      <c r="J662" s="16" t="str">
        <f t="shared" si="73"/>
        <v>B159rlAType 2 Concrete Barrier (100 mm reveal ht, Separate)SD-203A</v>
      </c>
      <c r="K662" s="17" t="e">
        <f>MATCH(J662,'Pay Items'!$K$1:$K$646,0)</f>
        <v>#N/A</v>
      </c>
      <c r="L662" s="19" t="str">
        <f t="shared" ca="1" si="70"/>
        <v>F0</v>
      </c>
      <c r="M662" s="19" t="str">
        <f t="shared" ca="1" si="71"/>
        <v>C2</v>
      </c>
      <c r="N662" s="19" t="str">
        <f t="shared" ca="1" si="72"/>
        <v>C2</v>
      </c>
    </row>
    <row r="663" spans="1:14" s="244" customFormat="1" ht="36" customHeight="1" x14ac:dyDescent="0.2">
      <c r="A663" s="205" t="s">
        <v>1756</v>
      </c>
      <c r="B663" s="207" t="s">
        <v>701</v>
      </c>
      <c r="C663" s="191" t="s">
        <v>714</v>
      </c>
      <c r="D663" s="192"/>
      <c r="E663" s="193" t="s">
        <v>183</v>
      </c>
      <c r="F663" s="194">
        <v>50</v>
      </c>
      <c r="G663" s="360">
        <v>1</v>
      </c>
      <c r="H663" s="195">
        <f t="shared" si="68"/>
        <v>50</v>
      </c>
      <c r="I663" s="26" t="str">
        <f t="shared" ca="1" si="69"/>
        <v/>
      </c>
      <c r="J663" s="16" t="str">
        <f t="shared" si="73"/>
        <v>B159rlA23 m to 30 mm</v>
      </c>
      <c r="K663" s="17" t="e">
        <f>MATCH(J663,'Pay Items'!$K$1:$K$646,0)</f>
        <v>#N/A</v>
      </c>
      <c r="L663" s="19" t="str">
        <f t="shared" ca="1" si="70"/>
        <v>F0</v>
      </c>
      <c r="M663" s="19" t="str">
        <f t="shared" ca="1" si="71"/>
        <v>C2</v>
      </c>
      <c r="N663" s="19" t="str">
        <f t="shared" ca="1" si="72"/>
        <v>C2</v>
      </c>
    </row>
    <row r="664" spans="1:14" s="244" customFormat="1" ht="60" customHeight="1" x14ac:dyDescent="0.2">
      <c r="A664" s="205" t="s">
        <v>853</v>
      </c>
      <c r="B664" s="200" t="s">
        <v>353</v>
      </c>
      <c r="C664" s="191" t="s">
        <v>1757</v>
      </c>
      <c r="D664" s="192" t="s">
        <v>449</v>
      </c>
      <c r="E664" s="193"/>
      <c r="F664" s="198"/>
      <c r="G664" s="199"/>
      <c r="H664" s="195">
        <f t="shared" si="68"/>
        <v>0</v>
      </c>
      <c r="I664" s="26" t="str">
        <f t="shared" ca="1" si="69"/>
        <v>LOCKED</v>
      </c>
      <c r="J664" s="16" t="str">
        <f t="shared" si="73"/>
        <v>B174rlType 2 Concrete Curb and Gutter (150 mm reveal ht, Modified Barrier, Integral, - 600 mm width, 150 mm Plain Concrete Pavement)SD-200 SD-203B</v>
      </c>
      <c r="K664" s="17" t="e">
        <f>MATCH(J664,'Pay Items'!$K$1:$K$646,0)</f>
        <v>#N/A</v>
      </c>
      <c r="L664" s="19" t="str">
        <f t="shared" ca="1" si="70"/>
        <v>F0</v>
      </c>
      <c r="M664" s="19" t="str">
        <f t="shared" ca="1" si="71"/>
        <v>C2</v>
      </c>
      <c r="N664" s="19" t="str">
        <f t="shared" ca="1" si="72"/>
        <v>C2</v>
      </c>
    </row>
    <row r="665" spans="1:14" s="244" customFormat="1" ht="36" customHeight="1" x14ac:dyDescent="0.2">
      <c r="A665" s="205" t="s">
        <v>1758</v>
      </c>
      <c r="B665" s="207" t="s">
        <v>701</v>
      </c>
      <c r="C665" s="191" t="s">
        <v>714</v>
      </c>
      <c r="D665" s="192"/>
      <c r="E665" s="193" t="s">
        <v>183</v>
      </c>
      <c r="F665" s="194">
        <v>5</v>
      </c>
      <c r="G665" s="360">
        <v>1</v>
      </c>
      <c r="H665" s="195">
        <f t="shared" si="68"/>
        <v>5</v>
      </c>
      <c r="I665" s="26" t="str">
        <f t="shared" ca="1" si="69"/>
        <v/>
      </c>
      <c r="J665" s="16" t="str">
        <f t="shared" si="73"/>
        <v>B174rl23 m to 30 mm</v>
      </c>
      <c r="K665" s="17" t="e">
        <f>MATCH(J665,'Pay Items'!$K$1:$K$646,0)</f>
        <v>#N/A</v>
      </c>
      <c r="L665" s="19" t="str">
        <f t="shared" ca="1" si="70"/>
        <v>F0</v>
      </c>
      <c r="M665" s="19" t="str">
        <f t="shared" ca="1" si="71"/>
        <v>C2</v>
      </c>
      <c r="N665" s="19" t="str">
        <f t="shared" ca="1" si="72"/>
        <v>C2</v>
      </c>
    </row>
    <row r="666" spans="1:14" s="244" customFormat="1" ht="48" customHeight="1" x14ac:dyDescent="0.2">
      <c r="A666" s="205" t="s">
        <v>947</v>
      </c>
      <c r="B666" s="200" t="s">
        <v>354</v>
      </c>
      <c r="C666" s="191" t="s">
        <v>1564</v>
      </c>
      <c r="D666" s="192" t="s">
        <v>718</v>
      </c>
      <c r="E666" s="193" t="s">
        <v>183</v>
      </c>
      <c r="F666" s="194">
        <v>75</v>
      </c>
      <c r="G666" s="360">
        <v>1</v>
      </c>
      <c r="H666" s="195">
        <f t="shared" si="68"/>
        <v>75</v>
      </c>
      <c r="I666" s="26" t="str">
        <f t="shared" ca="1" si="69"/>
        <v/>
      </c>
      <c r="J666" s="16" t="str">
        <f t="shared" si="73"/>
        <v>B184rlAType 2 Concrete Curb Ramp (8-12 mm reveal ht, Monolithic)SD-229C,Dm</v>
      </c>
      <c r="K666" s="17" t="e">
        <f>MATCH(J666,'Pay Items'!$K$1:$K$646,0)</f>
        <v>#N/A</v>
      </c>
      <c r="L666" s="19" t="str">
        <f t="shared" ca="1" si="70"/>
        <v>F0</v>
      </c>
      <c r="M666" s="19" t="str">
        <f t="shared" ca="1" si="71"/>
        <v>C2</v>
      </c>
      <c r="N666" s="19" t="str">
        <f t="shared" ca="1" si="72"/>
        <v>C2</v>
      </c>
    </row>
    <row r="667" spans="1:14" s="244" customFormat="1" ht="36" customHeight="1" x14ac:dyDescent="0.2">
      <c r="A667" s="205" t="s">
        <v>476</v>
      </c>
      <c r="B667" s="190" t="s">
        <v>1759</v>
      </c>
      <c r="C667" s="191" t="s">
        <v>166</v>
      </c>
      <c r="D667" s="192" t="s">
        <v>733</v>
      </c>
      <c r="E667" s="193" t="s">
        <v>179</v>
      </c>
      <c r="F667" s="194">
        <v>10</v>
      </c>
      <c r="G667" s="360">
        <v>1</v>
      </c>
      <c r="H667" s="195">
        <f t="shared" si="68"/>
        <v>10</v>
      </c>
      <c r="I667" s="26" t="str">
        <f t="shared" ca="1" si="69"/>
        <v/>
      </c>
      <c r="J667" s="16" t="str">
        <f t="shared" si="73"/>
        <v>B189Regrading Existing Interlocking Paving StonesCW 3330-R5m²</v>
      </c>
      <c r="K667" s="17">
        <f>MATCH(J667,'Pay Items'!$K$1:$K$646,0)</f>
        <v>318</v>
      </c>
      <c r="L667" s="19" t="str">
        <f t="shared" ca="1" si="70"/>
        <v>F0</v>
      </c>
      <c r="M667" s="19" t="str">
        <f t="shared" ca="1" si="71"/>
        <v>C2</v>
      </c>
      <c r="N667" s="19" t="str">
        <f t="shared" ca="1" si="72"/>
        <v>C2</v>
      </c>
    </row>
    <row r="668" spans="1:14" s="244" customFormat="1" ht="36" customHeight="1" x14ac:dyDescent="0.2">
      <c r="A668" s="205" t="s">
        <v>477</v>
      </c>
      <c r="B668" s="190" t="s">
        <v>1760</v>
      </c>
      <c r="C668" s="191" t="s">
        <v>363</v>
      </c>
      <c r="D668" s="192" t="s">
        <v>1183</v>
      </c>
      <c r="E668" s="209"/>
      <c r="F668" s="198"/>
      <c r="G668" s="199"/>
      <c r="H668" s="195">
        <f t="shared" si="68"/>
        <v>0</v>
      </c>
      <c r="I668" s="26" t="str">
        <f t="shared" ca="1" si="69"/>
        <v>LOCKED</v>
      </c>
      <c r="J668" s="16" t="str">
        <f t="shared" si="73"/>
        <v>B190Construction of Asphaltic Concrete OverlayCW 3410-R12</v>
      </c>
      <c r="K668" s="17">
        <f>MATCH(J668,'Pay Items'!$K$1:$K$646,0)</f>
        <v>319</v>
      </c>
      <c r="L668" s="19" t="str">
        <f t="shared" ca="1" si="70"/>
        <v>F0</v>
      </c>
      <c r="M668" s="19" t="str">
        <f t="shared" ca="1" si="71"/>
        <v>C2</v>
      </c>
      <c r="N668" s="19" t="str">
        <f t="shared" ca="1" si="72"/>
        <v>C2</v>
      </c>
    </row>
    <row r="669" spans="1:14" s="244" customFormat="1" ht="36" customHeight="1" x14ac:dyDescent="0.2">
      <c r="A669" s="205" t="s">
        <v>478</v>
      </c>
      <c r="B669" s="200" t="s">
        <v>351</v>
      </c>
      <c r="C669" s="191" t="s">
        <v>364</v>
      </c>
      <c r="D669" s="192"/>
      <c r="E669" s="193"/>
      <c r="F669" s="198"/>
      <c r="G669" s="199"/>
      <c r="H669" s="195">
        <f t="shared" si="68"/>
        <v>0</v>
      </c>
      <c r="I669" s="26" t="str">
        <f t="shared" ca="1" si="69"/>
        <v>LOCKED</v>
      </c>
      <c r="J669" s="16" t="str">
        <f t="shared" si="73"/>
        <v>B191Main Line Paving</v>
      </c>
      <c r="K669" s="17">
        <f>MATCH(J669,'Pay Items'!$K$1:$K$646,0)</f>
        <v>320</v>
      </c>
      <c r="L669" s="19" t="str">
        <f t="shared" ca="1" si="70"/>
        <v>F0</v>
      </c>
      <c r="M669" s="19" t="str">
        <f t="shared" ca="1" si="71"/>
        <v>C2</v>
      </c>
      <c r="N669" s="19" t="str">
        <f t="shared" ca="1" si="72"/>
        <v>C2</v>
      </c>
    </row>
    <row r="670" spans="1:14" s="244" customFormat="1" ht="36" customHeight="1" x14ac:dyDescent="0.2">
      <c r="A670" s="205" t="s">
        <v>480</v>
      </c>
      <c r="B670" s="207" t="s">
        <v>701</v>
      </c>
      <c r="C670" s="191" t="s">
        <v>719</v>
      </c>
      <c r="D670" s="192"/>
      <c r="E670" s="193" t="s">
        <v>181</v>
      </c>
      <c r="F670" s="194">
        <v>1020</v>
      </c>
      <c r="G670" s="360">
        <v>1</v>
      </c>
      <c r="H670" s="195">
        <f t="shared" si="68"/>
        <v>1020</v>
      </c>
      <c r="I670" s="26" t="str">
        <f t="shared" ca="1" si="69"/>
        <v/>
      </c>
      <c r="J670" s="16" t="str">
        <f t="shared" si="73"/>
        <v>B193Type IAtonne</v>
      </c>
      <c r="K670" s="17">
        <f>MATCH(J670,'Pay Items'!$K$1:$K$646,0)</f>
        <v>321</v>
      </c>
      <c r="L670" s="19" t="str">
        <f t="shared" ca="1" si="70"/>
        <v>F0</v>
      </c>
      <c r="M670" s="19" t="str">
        <f t="shared" ca="1" si="71"/>
        <v>C2</v>
      </c>
      <c r="N670" s="19" t="str">
        <f t="shared" ca="1" si="72"/>
        <v>C2</v>
      </c>
    </row>
    <row r="671" spans="1:14" s="244" customFormat="1" ht="36" customHeight="1" x14ac:dyDescent="0.2">
      <c r="A671" s="205" t="s">
        <v>481</v>
      </c>
      <c r="B671" s="200" t="s">
        <v>352</v>
      </c>
      <c r="C671" s="191" t="s">
        <v>365</v>
      </c>
      <c r="D671" s="192"/>
      <c r="E671" s="193"/>
      <c r="F671" s="198"/>
      <c r="G671" s="199"/>
      <c r="H671" s="195">
        <f t="shared" si="68"/>
        <v>0</v>
      </c>
      <c r="I671" s="26" t="str">
        <f t="shared" ca="1" si="69"/>
        <v>LOCKED</v>
      </c>
      <c r="J671" s="16" t="str">
        <f t="shared" si="73"/>
        <v>B194Tie-ins and Approaches</v>
      </c>
      <c r="K671" s="17">
        <f>MATCH(J671,'Pay Items'!$K$1:$K$646,0)</f>
        <v>323</v>
      </c>
      <c r="L671" s="19" t="str">
        <f t="shared" ca="1" si="70"/>
        <v>F0</v>
      </c>
      <c r="M671" s="19" t="str">
        <f t="shared" ca="1" si="71"/>
        <v>C2</v>
      </c>
      <c r="N671" s="19" t="str">
        <f t="shared" ca="1" si="72"/>
        <v>C2</v>
      </c>
    </row>
    <row r="672" spans="1:14" s="244" customFormat="1" ht="36" customHeight="1" x14ac:dyDescent="0.2">
      <c r="A672" s="205" t="s">
        <v>482</v>
      </c>
      <c r="B672" s="207" t="s">
        <v>701</v>
      </c>
      <c r="C672" s="191" t="s">
        <v>719</v>
      </c>
      <c r="D672" s="192"/>
      <c r="E672" s="193" t="s">
        <v>181</v>
      </c>
      <c r="F672" s="194">
        <v>230</v>
      </c>
      <c r="G672" s="360">
        <v>1</v>
      </c>
      <c r="H672" s="195">
        <f t="shared" si="68"/>
        <v>230</v>
      </c>
      <c r="I672" s="26" t="str">
        <f t="shared" ca="1" si="69"/>
        <v/>
      </c>
      <c r="J672" s="16" t="str">
        <f t="shared" si="73"/>
        <v>B195Type IAtonne</v>
      </c>
      <c r="K672" s="17">
        <f>MATCH(J672,'Pay Items'!$K$1:$K$646,0)</f>
        <v>324</v>
      </c>
      <c r="L672" s="19" t="str">
        <f t="shared" ca="1" si="70"/>
        <v>F0</v>
      </c>
      <c r="M672" s="19" t="str">
        <f t="shared" ca="1" si="71"/>
        <v>C2</v>
      </c>
      <c r="N672" s="19" t="str">
        <f t="shared" ca="1" si="72"/>
        <v>C2</v>
      </c>
    </row>
    <row r="673" spans="1:14" s="244" customFormat="1" ht="36" customHeight="1" x14ac:dyDescent="0.2">
      <c r="A673" s="205" t="s">
        <v>487</v>
      </c>
      <c r="B673" s="190" t="s">
        <v>1761</v>
      </c>
      <c r="C673" s="191" t="s">
        <v>100</v>
      </c>
      <c r="D673" s="192" t="s">
        <v>960</v>
      </c>
      <c r="E673" s="193"/>
      <c r="F673" s="198"/>
      <c r="G673" s="199"/>
      <c r="H673" s="195">
        <f t="shared" si="68"/>
        <v>0</v>
      </c>
      <c r="I673" s="26" t="str">
        <f t="shared" ca="1" si="69"/>
        <v>LOCKED</v>
      </c>
      <c r="J673" s="16" t="str">
        <f t="shared" si="73"/>
        <v>B200Planing of PavementCW 3450-R6</v>
      </c>
      <c r="K673" s="17">
        <f>MATCH(J673,'Pay Items'!$K$1:$K$646,0)</f>
        <v>329</v>
      </c>
      <c r="L673" s="19" t="str">
        <f t="shared" ca="1" si="70"/>
        <v>F0</v>
      </c>
      <c r="M673" s="19" t="str">
        <f t="shared" ca="1" si="71"/>
        <v>C2</v>
      </c>
      <c r="N673" s="19" t="str">
        <f t="shared" ca="1" si="72"/>
        <v>C2</v>
      </c>
    </row>
    <row r="674" spans="1:14" s="244" customFormat="1" ht="36" customHeight="1" x14ac:dyDescent="0.2">
      <c r="A674" s="205" t="s">
        <v>488</v>
      </c>
      <c r="B674" s="200" t="s">
        <v>351</v>
      </c>
      <c r="C674" s="191" t="s">
        <v>1005</v>
      </c>
      <c r="D674" s="192" t="s">
        <v>174</v>
      </c>
      <c r="E674" s="193" t="s">
        <v>179</v>
      </c>
      <c r="F674" s="194">
        <v>1430</v>
      </c>
      <c r="G674" s="360">
        <v>1</v>
      </c>
      <c r="H674" s="195">
        <f t="shared" si="68"/>
        <v>1430</v>
      </c>
      <c r="I674" s="26" t="str">
        <f t="shared" ca="1" si="69"/>
        <v/>
      </c>
      <c r="J674" s="16" t="str">
        <f t="shared" si="73"/>
        <v>B2011 - 50 mm Depth (Asphalt)m²</v>
      </c>
      <c r="K674" s="17">
        <f>MATCH(J674,'Pay Items'!$K$1:$K$646,0)</f>
        <v>330</v>
      </c>
      <c r="L674" s="19" t="str">
        <f t="shared" ca="1" si="70"/>
        <v>F0</v>
      </c>
      <c r="M674" s="19" t="str">
        <f t="shared" ca="1" si="71"/>
        <v>C2</v>
      </c>
      <c r="N674" s="19" t="str">
        <f t="shared" ca="1" si="72"/>
        <v>C2</v>
      </c>
    </row>
    <row r="675" spans="1:14" s="244" customFormat="1" ht="36" customHeight="1" x14ac:dyDescent="0.2">
      <c r="A675" s="205" t="s">
        <v>489</v>
      </c>
      <c r="B675" s="200" t="s">
        <v>352</v>
      </c>
      <c r="C675" s="191" t="s">
        <v>95</v>
      </c>
      <c r="D675" s="192" t="s">
        <v>174</v>
      </c>
      <c r="E675" s="193" t="s">
        <v>179</v>
      </c>
      <c r="F675" s="194">
        <v>1430</v>
      </c>
      <c r="G675" s="360">
        <v>1</v>
      </c>
      <c r="H675" s="195">
        <f t="shared" si="68"/>
        <v>1430</v>
      </c>
      <c r="I675" s="26" t="str">
        <f t="shared" ca="1" si="69"/>
        <v/>
      </c>
      <c r="J675" s="16" t="str">
        <f t="shared" si="73"/>
        <v>B20250 - 100 mm Depth (Asphalt)m²</v>
      </c>
      <c r="K675" s="17">
        <f>MATCH(J675,'Pay Items'!$K$1:$K$646,0)</f>
        <v>331</v>
      </c>
      <c r="L675" s="19" t="str">
        <f t="shared" ca="1" si="70"/>
        <v>F0</v>
      </c>
      <c r="M675" s="19" t="str">
        <f t="shared" ca="1" si="71"/>
        <v>C2</v>
      </c>
      <c r="N675" s="19" t="str">
        <f t="shared" ca="1" si="72"/>
        <v>C2</v>
      </c>
    </row>
    <row r="676" spans="1:14" s="244" customFormat="1" ht="36" customHeight="1" x14ac:dyDescent="0.2">
      <c r="A676" s="205" t="s">
        <v>572</v>
      </c>
      <c r="B676" s="190" t="s">
        <v>1762</v>
      </c>
      <c r="C676" s="191" t="s">
        <v>1295</v>
      </c>
      <c r="D676" s="192" t="s">
        <v>1427</v>
      </c>
      <c r="E676" s="193"/>
      <c r="F676" s="198"/>
      <c r="G676" s="199"/>
      <c r="H676" s="195">
        <f t="shared" si="68"/>
        <v>0</v>
      </c>
      <c r="I676" s="26" t="str">
        <f t="shared" ca="1" si="69"/>
        <v>LOCKED</v>
      </c>
      <c r="J676" s="16" t="str">
        <f t="shared" si="73"/>
        <v>B206Supply and Install Pavement Repair FabricCW 3140-R1</v>
      </c>
      <c r="K676" s="17">
        <f>MATCH(J676,'Pay Items'!$K$1:$K$646,0)</f>
        <v>335</v>
      </c>
      <c r="L676" s="19" t="str">
        <f t="shared" ca="1" si="70"/>
        <v>F0</v>
      </c>
      <c r="M676" s="19" t="str">
        <f t="shared" ca="1" si="71"/>
        <v>C2</v>
      </c>
      <c r="N676" s="19" t="str">
        <f t="shared" ca="1" si="72"/>
        <v>C2</v>
      </c>
    </row>
    <row r="677" spans="1:14" s="244" customFormat="1" ht="36" customHeight="1" x14ac:dyDescent="0.2">
      <c r="A677" s="257" t="s">
        <v>1292</v>
      </c>
      <c r="B677" s="258" t="s">
        <v>351</v>
      </c>
      <c r="C677" s="191" t="s">
        <v>1294</v>
      </c>
      <c r="D677" s="259"/>
      <c r="E677" s="193" t="s">
        <v>179</v>
      </c>
      <c r="F677" s="208">
        <v>150</v>
      </c>
      <c r="G677" s="363">
        <v>1</v>
      </c>
      <c r="H677" s="195">
        <f t="shared" si="68"/>
        <v>150</v>
      </c>
      <c r="I677" s="26" t="str">
        <f t="shared" ca="1" si="69"/>
        <v/>
      </c>
      <c r="J677" s="16" t="str">
        <f t="shared" si="73"/>
        <v>B206BType Bm²</v>
      </c>
      <c r="K677" s="17">
        <f>MATCH(J677,'Pay Items'!$K$1:$K$646,0)</f>
        <v>337</v>
      </c>
      <c r="L677" s="19" t="str">
        <f t="shared" ca="1" si="70"/>
        <v>F0</v>
      </c>
      <c r="M677" s="19" t="str">
        <f t="shared" ca="1" si="71"/>
        <v>C2</v>
      </c>
      <c r="N677" s="19" t="str">
        <f t="shared" ca="1" si="72"/>
        <v>C2</v>
      </c>
    </row>
    <row r="678" spans="1:14" s="244" customFormat="1" ht="36" customHeight="1" x14ac:dyDescent="0.25">
      <c r="A678" s="260"/>
      <c r="B678" s="261"/>
      <c r="C678" s="262" t="s">
        <v>722</v>
      </c>
      <c r="D678" s="263"/>
      <c r="E678" s="264"/>
      <c r="F678" s="198"/>
      <c r="G678" s="199"/>
      <c r="H678" s="195">
        <f t="shared" si="68"/>
        <v>0</v>
      </c>
      <c r="I678" s="26" t="str">
        <f t="shared" ca="1" si="69"/>
        <v>LOCKED</v>
      </c>
      <c r="J678" s="16" t="str">
        <f t="shared" si="73"/>
        <v>ROADWORK - NEW CONSTRUCTION</v>
      </c>
      <c r="K678" s="17">
        <f>MATCH(J678,'Pay Items'!$K$1:$K$646,0)</f>
        <v>343</v>
      </c>
      <c r="L678" s="19" t="str">
        <f t="shared" ca="1" si="70"/>
        <v>F0</v>
      </c>
      <c r="M678" s="19" t="str">
        <f t="shared" ca="1" si="71"/>
        <v>C2</v>
      </c>
      <c r="N678" s="19" t="str">
        <f t="shared" ca="1" si="72"/>
        <v>C2</v>
      </c>
    </row>
    <row r="679" spans="1:14" s="244" customFormat="1" ht="48" customHeight="1" x14ac:dyDescent="0.2">
      <c r="A679" s="215" t="s">
        <v>210</v>
      </c>
      <c r="B679" s="190" t="s">
        <v>1763</v>
      </c>
      <c r="C679" s="191" t="s">
        <v>469</v>
      </c>
      <c r="D679" s="259" t="s">
        <v>1652</v>
      </c>
      <c r="E679" s="193"/>
      <c r="F679" s="198"/>
      <c r="G679" s="199"/>
      <c r="H679" s="195">
        <f t="shared" si="68"/>
        <v>0</v>
      </c>
      <c r="I679" s="26" t="str">
        <f t="shared" ca="1" si="69"/>
        <v>LOCKED</v>
      </c>
      <c r="J679" s="16" t="str">
        <f t="shared" si="73"/>
        <v>C001Concrete Pavements, Median Slabs, Bull-noses, and Safety MediansCW 3310-R17</v>
      </c>
      <c r="K679" s="17" t="e">
        <f>MATCH(J679,'Pay Items'!$K$1:$K$646,0)</f>
        <v>#N/A</v>
      </c>
      <c r="L679" s="19" t="str">
        <f t="shared" ca="1" si="70"/>
        <v>F0</v>
      </c>
      <c r="M679" s="19" t="str">
        <f t="shared" ca="1" si="71"/>
        <v>C2</v>
      </c>
      <c r="N679" s="19" t="str">
        <f t="shared" ca="1" si="72"/>
        <v>C2</v>
      </c>
    </row>
    <row r="680" spans="1:14" s="244" customFormat="1" ht="48" customHeight="1" x14ac:dyDescent="0.2">
      <c r="A680" s="215" t="s">
        <v>215</v>
      </c>
      <c r="B680" s="200" t="s">
        <v>351</v>
      </c>
      <c r="C680" s="191" t="s">
        <v>1577</v>
      </c>
      <c r="D680" s="192" t="s">
        <v>174</v>
      </c>
      <c r="E680" s="193" t="s">
        <v>179</v>
      </c>
      <c r="F680" s="208">
        <v>135</v>
      </c>
      <c r="G680" s="360">
        <v>1</v>
      </c>
      <c r="H680" s="195">
        <f t="shared" si="68"/>
        <v>135</v>
      </c>
      <c r="I680" s="26" t="str">
        <f t="shared" ca="1" si="69"/>
        <v/>
      </c>
      <c r="J680" s="16" t="str">
        <f t="shared" si="73"/>
        <v>C011Construction of 150 mm Type 2 Concrete Pavement (Reinforced)m²</v>
      </c>
      <c r="K680" s="17" t="e">
        <f>MATCH(J680,'Pay Items'!$K$1:$K$646,0)</f>
        <v>#N/A</v>
      </c>
      <c r="L680" s="19" t="str">
        <f t="shared" ca="1" si="70"/>
        <v>F0</v>
      </c>
      <c r="M680" s="19" t="str">
        <f t="shared" ca="1" si="71"/>
        <v>C2</v>
      </c>
      <c r="N680" s="19" t="str">
        <f t="shared" ca="1" si="72"/>
        <v>C2</v>
      </c>
    </row>
    <row r="681" spans="1:14" s="244" customFormat="1" ht="36" customHeight="1" x14ac:dyDescent="0.2">
      <c r="A681" s="215" t="s">
        <v>381</v>
      </c>
      <c r="B681" s="190" t="s">
        <v>1764</v>
      </c>
      <c r="C681" s="191" t="s">
        <v>124</v>
      </c>
      <c r="D681" s="192" t="s">
        <v>1652</v>
      </c>
      <c r="E681" s="193"/>
      <c r="F681" s="198"/>
      <c r="G681" s="199"/>
      <c r="H681" s="195">
        <f t="shared" si="68"/>
        <v>0</v>
      </c>
      <c r="I681" s="26" t="str">
        <f t="shared" ca="1" si="69"/>
        <v>LOCKED</v>
      </c>
      <c r="J681" s="16" t="str">
        <f t="shared" si="73"/>
        <v>C019Concrete Pavements for Early OpeningCW 3310-R17</v>
      </c>
      <c r="K681" s="17" t="e">
        <f>MATCH(J681,'Pay Items'!$K$1:$K$646,0)</f>
        <v>#N/A</v>
      </c>
      <c r="L681" s="19" t="str">
        <f t="shared" ca="1" si="70"/>
        <v>F0</v>
      </c>
      <c r="M681" s="19" t="str">
        <f t="shared" ca="1" si="71"/>
        <v>C2</v>
      </c>
      <c r="N681" s="19" t="str">
        <f t="shared" ca="1" si="72"/>
        <v>C2</v>
      </c>
    </row>
    <row r="682" spans="1:14" s="244" customFormat="1" ht="60" customHeight="1" x14ac:dyDescent="0.2">
      <c r="A682" s="215" t="s">
        <v>1197</v>
      </c>
      <c r="B682" s="200" t="s">
        <v>351</v>
      </c>
      <c r="C682" s="191" t="s">
        <v>1284</v>
      </c>
      <c r="D682" s="192"/>
      <c r="E682" s="193" t="s">
        <v>179</v>
      </c>
      <c r="F682" s="208">
        <v>135</v>
      </c>
      <c r="G682" s="360">
        <v>1</v>
      </c>
      <c r="H682" s="195">
        <f t="shared" si="68"/>
        <v>135</v>
      </c>
      <c r="I682" s="26" t="str">
        <f t="shared" ca="1" si="69"/>
        <v/>
      </c>
      <c r="J682" s="16" t="str">
        <f t="shared" si="73"/>
        <v>C029-72Construction of 150 mm Type 4 Concrete Pavement for Early Opening 72 Hour (Reinforced)m²</v>
      </c>
      <c r="K682" s="17">
        <f>MATCH(J682,'Pay Items'!$K$1:$K$646,0)</f>
        <v>380</v>
      </c>
      <c r="L682" s="19" t="str">
        <f t="shared" ca="1" si="70"/>
        <v>F0</v>
      </c>
      <c r="M682" s="19" t="str">
        <f t="shared" ca="1" si="71"/>
        <v>C2</v>
      </c>
      <c r="N682" s="19" t="str">
        <f t="shared" ca="1" si="72"/>
        <v>C2</v>
      </c>
    </row>
    <row r="683" spans="1:14" s="244" customFormat="1" ht="48" customHeight="1" x14ac:dyDescent="0.2">
      <c r="A683" s="215" t="s">
        <v>390</v>
      </c>
      <c r="B683" s="190" t="s">
        <v>1765</v>
      </c>
      <c r="C683" s="191" t="s">
        <v>367</v>
      </c>
      <c r="D683" s="192" t="s">
        <v>1652</v>
      </c>
      <c r="E683" s="193"/>
      <c r="F683" s="198"/>
      <c r="G683" s="199"/>
      <c r="H683" s="195">
        <f t="shared" si="68"/>
        <v>0</v>
      </c>
      <c r="I683" s="26" t="str">
        <f t="shared" ca="1" si="69"/>
        <v>LOCKED</v>
      </c>
      <c r="J683" s="16" t="str">
        <f t="shared" si="73"/>
        <v>C032Concrete Curbs, Curb and Gutter, and Splash StripsCW 3310-R17</v>
      </c>
      <c r="K683" s="17" t="e">
        <f>MATCH(J683,'Pay Items'!$K$1:$K$646,0)</f>
        <v>#N/A</v>
      </c>
      <c r="L683" s="19" t="str">
        <f t="shared" ca="1" si="70"/>
        <v>F0</v>
      </c>
      <c r="M683" s="19" t="str">
        <f t="shared" ca="1" si="71"/>
        <v>C2</v>
      </c>
      <c r="N683" s="19" t="str">
        <f t="shared" ca="1" si="72"/>
        <v>C2</v>
      </c>
    </row>
    <row r="684" spans="1:14" s="244" customFormat="1" ht="48" customHeight="1" x14ac:dyDescent="0.2">
      <c r="A684" s="215" t="s">
        <v>1202</v>
      </c>
      <c r="B684" s="200" t="s">
        <v>351</v>
      </c>
      <c r="C684" s="191" t="s">
        <v>1766</v>
      </c>
      <c r="D684" s="192" t="s">
        <v>577</v>
      </c>
      <c r="E684" s="193" t="s">
        <v>183</v>
      </c>
      <c r="F684" s="194">
        <v>35</v>
      </c>
      <c r="G684" s="360">
        <v>1</v>
      </c>
      <c r="H684" s="195">
        <f t="shared" si="68"/>
        <v>35</v>
      </c>
      <c r="I684" s="26" t="str">
        <f t="shared" ca="1" si="69"/>
        <v/>
      </c>
      <c r="J684" s="16" t="str">
        <f t="shared" si="73"/>
        <v>C034AConstruction of Barrier (150 mm ht, Type 2, Separate)SD-203Am</v>
      </c>
      <c r="K684" s="17" t="e">
        <f>MATCH(J684,'Pay Items'!$K$1:$K$646,0)</f>
        <v>#N/A</v>
      </c>
      <c r="L684" s="19" t="str">
        <f t="shared" ca="1" si="70"/>
        <v>F0</v>
      </c>
      <c r="M684" s="19" t="str">
        <f t="shared" ca="1" si="71"/>
        <v>C2</v>
      </c>
      <c r="N684" s="19" t="str">
        <f t="shared" ca="1" si="72"/>
        <v>C2</v>
      </c>
    </row>
    <row r="685" spans="1:14" s="244" customFormat="1" ht="48" customHeight="1" x14ac:dyDescent="0.2">
      <c r="A685" s="215" t="s">
        <v>1208</v>
      </c>
      <c r="B685" s="200" t="s">
        <v>352</v>
      </c>
      <c r="C685" s="191" t="s">
        <v>1634</v>
      </c>
      <c r="D685" s="192" t="s">
        <v>400</v>
      </c>
      <c r="E685" s="193" t="s">
        <v>183</v>
      </c>
      <c r="F685" s="194">
        <v>10</v>
      </c>
      <c r="G685" s="360">
        <v>1</v>
      </c>
      <c r="H685" s="195">
        <f t="shared" si="68"/>
        <v>10</v>
      </c>
      <c r="I685" s="26" t="str">
        <f t="shared" ca="1" si="69"/>
        <v/>
      </c>
      <c r="J685" s="16" t="str">
        <f t="shared" si="73"/>
        <v>C037AConstruction of Modified Barrier (150 mm ht, Type 2, Integral)SD-203Bm</v>
      </c>
      <c r="K685" s="17" t="e">
        <f>MATCH(J685,'Pay Items'!$K$1:$K$646,0)</f>
        <v>#N/A</v>
      </c>
      <c r="L685" s="19" t="str">
        <f t="shared" ca="1" si="70"/>
        <v>F0</v>
      </c>
      <c r="M685" s="19" t="str">
        <f t="shared" ca="1" si="71"/>
        <v>C2</v>
      </c>
      <c r="N685" s="19" t="str">
        <f t="shared" ca="1" si="72"/>
        <v>C2</v>
      </c>
    </row>
    <row r="686" spans="1:14" s="244" customFormat="1" ht="48" customHeight="1" x14ac:dyDescent="0.2">
      <c r="A686" s="215" t="s">
        <v>396</v>
      </c>
      <c r="B686" s="200" t="s">
        <v>353</v>
      </c>
      <c r="C686" s="191" t="s">
        <v>1767</v>
      </c>
      <c r="D686" s="192" t="s">
        <v>723</v>
      </c>
      <c r="E686" s="193" t="s">
        <v>183</v>
      </c>
      <c r="F686" s="194">
        <v>10</v>
      </c>
      <c r="G686" s="360">
        <v>1</v>
      </c>
      <c r="H686" s="195">
        <f t="shared" si="68"/>
        <v>10</v>
      </c>
      <c r="I686" s="26" t="str">
        <f t="shared" ca="1" si="69"/>
        <v/>
      </c>
      <c r="J686" s="16" t="str">
        <f t="shared" si="73"/>
        <v>C046Construction of Curb Ramp (8-12 mm ht, Type 2, Integral)SD-229Cm</v>
      </c>
      <c r="K686" s="17" t="e">
        <f>MATCH(J686,'Pay Items'!$K$1:$K$646,0)</f>
        <v>#N/A</v>
      </c>
      <c r="L686" s="19" t="str">
        <f t="shared" ca="1" si="70"/>
        <v>F0</v>
      </c>
      <c r="M686" s="19" t="str">
        <f t="shared" ca="1" si="71"/>
        <v>C2</v>
      </c>
      <c r="N686" s="19" t="str">
        <f t="shared" ca="1" si="72"/>
        <v>C2</v>
      </c>
    </row>
    <row r="687" spans="1:14" s="244" customFormat="1" ht="36" customHeight="1" x14ac:dyDescent="0.2">
      <c r="A687" s="245"/>
      <c r="B687" s="210"/>
      <c r="C687" s="203" t="s">
        <v>200</v>
      </c>
      <c r="D687" s="265"/>
      <c r="E687" s="266"/>
      <c r="F687" s="198"/>
      <c r="G687" s="199"/>
      <c r="H687" s="195">
        <f t="shared" si="68"/>
        <v>0</v>
      </c>
      <c r="I687" s="26" t="str">
        <f t="shared" ca="1" si="69"/>
        <v>LOCKED</v>
      </c>
      <c r="J687" s="16" t="str">
        <f t="shared" si="73"/>
        <v>JOINT AND CRACK SEALING</v>
      </c>
      <c r="K687" s="17">
        <f>MATCH(J687,'Pay Items'!$K$1:$K$646,0)</f>
        <v>436</v>
      </c>
      <c r="L687" s="19" t="str">
        <f t="shared" ca="1" si="70"/>
        <v>F0</v>
      </c>
      <c r="M687" s="19" t="str">
        <f t="shared" ca="1" si="71"/>
        <v>C2</v>
      </c>
      <c r="N687" s="19" t="str">
        <f t="shared" ca="1" si="72"/>
        <v>C2</v>
      </c>
    </row>
    <row r="688" spans="1:14" s="244" customFormat="1" ht="36" customHeight="1" x14ac:dyDescent="0.2">
      <c r="A688" s="189" t="s">
        <v>548</v>
      </c>
      <c r="B688" s="190" t="s">
        <v>1768</v>
      </c>
      <c r="C688" s="191" t="s">
        <v>99</v>
      </c>
      <c r="D688" s="192" t="s">
        <v>737</v>
      </c>
      <c r="E688" s="193" t="s">
        <v>183</v>
      </c>
      <c r="F688" s="208">
        <v>800</v>
      </c>
      <c r="G688" s="360">
        <v>1</v>
      </c>
      <c r="H688" s="195">
        <f t="shared" si="68"/>
        <v>800</v>
      </c>
      <c r="I688" s="26" t="str">
        <f t="shared" ca="1" si="69"/>
        <v/>
      </c>
      <c r="J688" s="16" t="str">
        <f t="shared" si="73"/>
        <v>D006Reflective Crack MaintenanceCW 3250-R7m</v>
      </c>
      <c r="K688" s="17">
        <f>MATCH(J688,'Pay Items'!$K$1:$K$646,0)</f>
        <v>442</v>
      </c>
      <c r="L688" s="19" t="str">
        <f t="shared" ca="1" si="70"/>
        <v>F0</v>
      </c>
      <c r="M688" s="19" t="str">
        <f t="shared" ca="1" si="71"/>
        <v>C2</v>
      </c>
      <c r="N688" s="19" t="str">
        <f t="shared" ca="1" si="72"/>
        <v>C2</v>
      </c>
    </row>
    <row r="689" spans="1:14" s="244" customFormat="1" ht="48" customHeight="1" x14ac:dyDescent="0.2">
      <c r="A689" s="245"/>
      <c r="B689" s="210"/>
      <c r="C689" s="203" t="s">
        <v>201</v>
      </c>
      <c r="D689" s="198"/>
      <c r="E689" s="211"/>
      <c r="F689" s="198"/>
      <c r="G689" s="199"/>
      <c r="H689" s="195">
        <f t="shared" ref="H689:H721" si="74">ROUND(G689*F689,2)</f>
        <v>0</v>
      </c>
      <c r="I689" s="26" t="str">
        <f t="shared" ca="1" si="69"/>
        <v>LOCKED</v>
      </c>
      <c r="J689" s="16" t="str">
        <f t="shared" si="73"/>
        <v>ASSOCIATED DRAINAGE AND UNDERGROUND WORKS</v>
      </c>
      <c r="K689" s="17">
        <f>MATCH(J689,'Pay Items'!$K$1:$K$646,0)</f>
        <v>444</v>
      </c>
      <c r="L689" s="19" t="str">
        <f t="shared" ca="1" si="70"/>
        <v>F0</v>
      </c>
      <c r="M689" s="19" t="str">
        <f t="shared" ca="1" si="71"/>
        <v>C2</v>
      </c>
      <c r="N689" s="19" t="str">
        <f t="shared" ca="1" si="72"/>
        <v>C2</v>
      </c>
    </row>
    <row r="690" spans="1:14" s="244" customFormat="1" ht="36" customHeight="1" x14ac:dyDescent="0.2">
      <c r="A690" s="189" t="s">
        <v>225</v>
      </c>
      <c r="B690" s="190" t="s">
        <v>1769</v>
      </c>
      <c r="C690" s="191" t="s">
        <v>416</v>
      </c>
      <c r="D690" s="192" t="s">
        <v>11</v>
      </c>
      <c r="E690" s="193"/>
      <c r="F690" s="198"/>
      <c r="G690" s="199"/>
      <c r="H690" s="195">
        <f t="shared" si="74"/>
        <v>0</v>
      </c>
      <c r="I690" s="26" t="str">
        <f t="shared" ca="1" si="69"/>
        <v>LOCKED</v>
      </c>
      <c r="J690" s="16" t="str">
        <f t="shared" si="73"/>
        <v>E003Catch BasinCW 2130-R12</v>
      </c>
      <c r="K690" s="17">
        <f>MATCH(J690,'Pay Items'!$K$1:$K$646,0)</f>
        <v>445</v>
      </c>
      <c r="L690" s="19" t="str">
        <f t="shared" ca="1" si="70"/>
        <v>F0</v>
      </c>
      <c r="M690" s="19" t="str">
        <f t="shared" ca="1" si="71"/>
        <v>C2</v>
      </c>
      <c r="N690" s="19" t="str">
        <f t="shared" ca="1" si="72"/>
        <v>C2</v>
      </c>
    </row>
    <row r="691" spans="1:14" s="244" customFormat="1" ht="36" customHeight="1" x14ac:dyDescent="0.2">
      <c r="A691" s="189" t="s">
        <v>1011</v>
      </c>
      <c r="B691" s="200" t="s">
        <v>351</v>
      </c>
      <c r="C691" s="191" t="s">
        <v>986</v>
      </c>
      <c r="D691" s="192"/>
      <c r="E691" s="193" t="s">
        <v>182</v>
      </c>
      <c r="F691" s="208">
        <v>10</v>
      </c>
      <c r="G691" s="360">
        <v>1</v>
      </c>
      <c r="H691" s="195">
        <f t="shared" si="74"/>
        <v>10</v>
      </c>
      <c r="I691" s="26" t="str">
        <f t="shared" ca="1" si="69"/>
        <v/>
      </c>
      <c r="J691" s="16" t="str">
        <f t="shared" si="73"/>
        <v>E004ASD-024, 1800 mm deepeach</v>
      </c>
      <c r="K691" s="17">
        <f>MATCH(J691,'Pay Items'!$K$1:$K$646,0)</f>
        <v>447</v>
      </c>
      <c r="L691" s="19" t="str">
        <f t="shared" ca="1" si="70"/>
        <v>F0</v>
      </c>
      <c r="M691" s="19" t="str">
        <f t="shared" ca="1" si="71"/>
        <v>C2</v>
      </c>
      <c r="N691" s="19" t="str">
        <f t="shared" ca="1" si="72"/>
        <v>C2</v>
      </c>
    </row>
    <row r="692" spans="1:14" s="244" customFormat="1" ht="36" customHeight="1" x14ac:dyDescent="0.2">
      <c r="A692" s="189" t="s">
        <v>230</v>
      </c>
      <c r="B692" s="190" t="s">
        <v>1770</v>
      </c>
      <c r="C692" s="191" t="s">
        <v>421</v>
      </c>
      <c r="D692" s="192" t="s">
        <v>11</v>
      </c>
      <c r="E692" s="193"/>
      <c r="F692" s="198"/>
      <c r="G692" s="199"/>
      <c r="H692" s="195">
        <f t="shared" si="74"/>
        <v>0</v>
      </c>
      <c r="I692" s="26" t="str">
        <f t="shared" ca="1" si="69"/>
        <v>LOCKED</v>
      </c>
      <c r="J692" s="16" t="str">
        <f t="shared" si="73"/>
        <v>E008Sewer ServiceCW 2130-R12</v>
      </c>
      <c r="K692" s="17">
        <f>MATCH(J692,'Pay Items'!$K$1:$K$646,0)</f>
        <v>457</v>
      </c>
      <c r="L692" s="19" t="str">
        <f t="shared" ca="1" si="70"/>
        <v>F0</v>
      </c>
      <c r="M692" s="19" t="str">
        <f t="shared" ca="1" si="71"/>
        <v>C2</v>
      </c>
      <c r="N692" s="19" t="str">
        <f t="shared" ca="1" si="72"/>
        <v>C2</v>
      </c>
    </row>
    <row r="693" spans="1:14" s="244" customFormat="1" ht="36" customHeight="1" x14ac:dyDescent="0.2">
      <c r="A693" s="189" t="s">
        <v>54</v>
      </c>
      <c r="B693" s="200" t="s">
        <v>351</v>
      </c>
      <c r="C693" s="191" t="s">
        <v>1565</v>
      </c>
      <c r="D693" s="192"/>
      <c r="E693" s="193"/>
      <c r="F693" s="198"/>
      <c r="G693" s="199"/>
      <c r="H693" s="195">
        <f t="shared" si="74"/>
        <v>0</v>
      </c>
      <c r="I693" s="26" t="str">
        <f t="shared" ca="1" si="69"/>
        <v>LOCKED</v>
      </c>
      <c r="J693" s="16" t="str">
        <f t="shared" si="73"/>
        <v>E009250 mm, PVC</v>
      </c>
      <c r="K693" s="17" t="e">
        <f>MATCH(J693,'Pay Items'!$K$1:$K$646,0)</f>
        <v>#N/A</v>
      </c>
      <c r="L693" s="19" t="str">
        <f t="shared" ca="1" si="70"/>
        <v>F0</v>
      </c>
      <c r="M693" s="19" t="str">
        <f t="shared" ca="1" si="71"/>
        <v>C2</v>
      </c>
      <c r="N693" s="19" t="str">
        <f t="shared" ca="1" si="72"/>
        <v>C2</v>
      </c>
    </row>
    <row r="694" spans="1:14" s="244" customFormat="1" ht="48" customHeight="1" x14ac:dyDescent="0.2">
      <c r="A694" s="189" t="s">
        <v>55</v>
      </c>
      <c r="B694" s="207" t="s">
        <v>701</v>
      </c>
      <c r="C694" s="191" t="s">
        <v>1655</v>
      </c>
      <c r="D694" s="192"/>
      <c r="E694" s="193" t="s">
        <v>183</v>
      </c>
      <c r="F694" s="208">
        <v>26</v>
      </c>
      <c r="G694" s="360">
        <v>1</v>
      </c>
      <c r="H694" s="195">
        <f t="shared" si="74"/>
        <v>26</v>
      </c>
      <c r="I694" s="26" t="str">
        <f t="shared" ca="1" si="69"/>
        <v/>
      </c>
      <c r="J694" s="16" t="str">
        <f t="shared" si="73"/>
        <v>E010In a Trench, Class 3 Sand Bedding, Class 3 Backfillm</v>
      </c>
      <c r="K694" s="17" t="e">
        <f>MATCH(J694,'Pay Items'!$K$1:$K$646,0)</f>
        <v>#N/A</v>
      </c>
      <c r="L694" s="19" t="str">
        <f t="shared" ca="1" si="70"/>
        <v>F0</v>
      </c>
      <c r="M694" s="19" t="str">
        <f t="shared" ca="1" si="71"/>
        <v>C2</v>
      </c>
      <c r="N694" s="19" t="str">
        <f t="shared" ca="1" si="72"/>
        <v>C2</v>
      </c>
    </row>
    <row r="695" spans="1:14" s="244" customFormat="1" ht="36" customHeight="1" x14ac:dyDescent="0.2">
      <c r="A695" s="189" t="s">
        <v>68</v>
      </c>
      <c r="B695" s="190" t="s">
        <v>1771</v>
      </c>
      <c r="C695" s="212" t="s">
        <v>1061</v>
      </c>
      <c r="D695" s="213" t="s">
        <v>1062</v>
      </c>
      <c r="E695" s="193"/>
      <c r="F695" s="198"/>
      <c r="G695" s="199"/>
      <c r="H695" s="195">
        <f t="shared" si="74"/>
        <v>0</v>
      </c>
      <c r="I695" s="26" t="str">
        <f t="shared" ca="1" si="69"/>
        <v>LOCKED</v>
      </c>
      <c r="J695" s="16" t="str">
        <f t="shared" si="73"/>
        <v>E023Frames &amp; CoversCW 3210-R8</v>
      </c>
      <c r="K695" s="17">
        <f>MATCH(J695,'Pay Items'!$K$1:$K$646,0)</f>
        <v>511</v>
      </c>
      <c r="L695" s="19" t="str">
        <f t="shared" ca="1" si="70"/>
        <v>F0</v>
      </c>
      <c r="M695" s="19" t="str">
        <f t="shared" ca="1" si="71"/>
        <v>C2</v>
      </c>
      <c r="N695" s="19" t="str">
        <f t="shared" ca="1" si="72"/>
        <v>C2</v>
      </c>
    </row>
    <row r="696" spans="1:14" s="244" customFormat="1" ht="48" customHeight="1" x14ac:dyDescent="0.2">
      <c r="A696" s="189" t="s">
        <v>69</v>
      </c>
      <c r="B696" s="200" t="s">
        <v>351</v>
      </c>
      <c r="C696" s="214" t="s">
        <v>1215</v>
      </c>
      <c r="D696" s="192"/>
      <c r="E696" s="193" t="s">
        <v>182</v>
      </c>
      <c r="F696" s="208">
        <v>8</v>
      </c>
      <c r="G696" s="360">
        <v>1</v>
      </c>
      <c r="H696" s="195">
        <f t="shared" si="74"/>
        <v>8</v>
      </c>
      <c r="I696" s="26" t="str">
        <f t="shared" ca="1" si="69"/>
        <v/>
      </c>
      <c r="J696" s="16" t="str">
        <f t="shared" si="73"/>
        <v>E024AP-006 - Standard Frame for Manhole and Catch Basineach</v>
      </c>
      <c r="K696" s="17">
        <f>MATCH(J696,'Pay Items'!$K$1:$K$646,0)</f>
        <v>512</v>
      </c>
      <c r="L696" s="19" t="str">
        <f t="shared" ca="1" si="70"/>
        <v>F0</v>
      </c>
      <c r="M696" s="19" t="str">
        <f t="shared" ca="1" si="71"/>
        <v>C2</v>
      </c>
      <c r="N696" s="19" t="str">
        <f t="shared" ca="1" si="72"/>
        <v>C2</v>
      </c>
    </row>
    <row r="697" spans="1:14" s="244" customFormat="1" ht="48" customHeight="1" x14ac:dyDescent="0.2">
      <c r="A697" s="189" t="s">
        <v>70</v>
      </c>
      <c r="B697" s="200" t="s">
        <v>352</v>
      </c>
      <c r="C697" s="214" t="s">
        <v>1216</v>
      </c>
      <c r="D697" s="192"/>
      <c r="E697" s="193" t="s">
        <v>182</v>
      </c>
      <c r="F697" s="208">
        <v>3</v>
      </c>
      <c r="G697" s="360">
        <v>1</v>
      </c>
      <c r="H697" s="195">
        <f t="shared" si="74"/>
        <v>3</v>
      </c>
      <c r="I697" s="26" t="str">
        <f t="shared" ca="1" si="69"/>
        <v/>
      </c>
      <c r="J697" s="16" t="str">
        <f t="shared" si="73"/>
        <v>E025AP-007 - Standard Solid Cover for Standard Frameeach</v>
      </c>
      <c r="K697" s="17">
        <f>MATCH(J697,'Pay Items'!$K$1:$K$646,0)</f>
        <v>513</v>
      </c>
      <c r="L697" s="19" t="str">
        <f t="shared" ca="1" si="70"/>
        <v>F0</v>
      </c>
      <c r="M697" s="19" t="str">
        <f t="shared" ca="1" si="71"/>
        <v>C2</v>
      </c>
      <c r="N697" s="19" t="str">
        <f t="shared" ca="1" si="72"/>
        <v>C2</v>
      </c>
    </row>
    <row r="698" spans="1:14" s="244" customFormat="1" ht="48" customHeight="1" x14ac:dyDescent="0.2">
      <c r="A698" s="189" t="s">
        <v>71</v>
      </c>
      <c r="B698" s="200" t="s">
        <v>353</v>
      </c>
      <c r="C698" s="214" t="s">
        <v>1217</v>
      </c>
      <c r="D698" s="192"/>
      <c r="E698" s="193" t="s">
        <v>182</v>
      </c>
      <c r="F698" s="208">
        <v>5</v>
      </c>
      <c r="G698" s="360">
        <v>1</v>
      </c>
      <c r="H698" s="195">
        <f t="shared" si="74"/>
        <v>5</v>
      </c>
      <c r="I698" s="26" t="str">
        <f t="shared" ca="1" si="69"/>
        <v/>
      </c>
      <c r="J698" s="16" t="str">
        <f t="shared" si="73"/>
        <v>E026AP-008 - Standard Grated Cover for Standard Frameeach</v>
      </c>
      <c r="K698" s="17">
        <f>MATCH(J698,'Pay Items'!$K$1:$K$646,0)</f>
        <v>514</v>
      </c>
      <c r="L698" s="19" t="str">
        <f t="shared" ca="1" si="70"/>
        <v>F0</v>
      </c>
      <c r="M698" s="19" t="str">
        <f t="shared" ca="1" si="71"/>
        <v>C2</v>
      </c>
      <c r="N698" s="19" t="str">
        <f t="shared" ca="1" si="72"/>
        <v>C2</v>
      </c>
    </row>
    <row r="699" spans="1:14" s="244" customFormat="1" ht="36" customHeight="1" x14ac:dyDescent="0.2">
      <c r="A699" s="215" t="s">
        <v>79</v>
      </c>
      <c r="B699" s="190" t="s">
        <v>1772</v>
      </c>
      <c r="C699" s="216" t="s">
        <v>425</v>
      </c>
      <c r="D699" s="192" t="s">
        <v>11</v>
      </c>
      <c r="E699" s="193"/>
      <c r="F699" s="198"/>
      <c r="G699" s="199"/>
      <c r="H699" s="195">
        <f t="shared" si="74"/>
        <v>0</v>
      </c>
      <c r="I699" s="26" t="str">
        <f t="shared" ca="1" si="69"/>
        <v>LOCKED</v>
      </c>
      <c r="J699" s="16" t="str">
        <f t="shared" si="73"/>
        <v>E036Connecting to Existing SewerCW 2130-R12</v>
      </c>
      <c r="K699" s="17">
        <f>MATCH(J699,'Pay Items'!$K$1:$K$646,0)</f>
        <v>540</v>
      </c>
      <c r="L699" s="19" t="str">
        <f t="shared" ca="1" si="70"/>
        <v>F0</v>
      </c>
      <c r="M699" s="19" t="str">
        <f t="shared" ca="1" si="71"/>
        <v>C2</v>
      </c>
      <c r="N699" s="19" t="str">
        <f t="shared" ca="1" si="72"/>
        <v>C2</v>
      </c>
    </row>
    <row r="700" spans="1:14" s="244" customFormat="1" ht="36" customHeight="1" x14ac:dyDescent="0.2">
      <c r="A700" s="189" t="s">
        <v>80</v>
      </c>
      <c r="B700" s="200" t="s">
        <v>351</v>
      </c>
      <c r="C700" s="216" t="s">
        <v>1568</v>
      </c>
      <c r="D700" s="192"/>
      <c r="E700" s="193"/>
      <c r="F700" s="198"/>
      <c r="G700" s="199"/>
      <c r="H700" s="195">
        <f t="shared" si="74"/>
        <v>0</v>
      </c>
      <c r="I700" s="26" t="str">
        <f t="shared" ca="1" si="69"/>
        <v>LOCKED</v>
      </c>
      <c r="J700" s="16" t="str">
        <f t="shared" si="73"/>
        <v>E037250 mm PVC Connecting Pipe</v>
      </c>
      <c r="K700" s="17" t="e">
        <f>MATCH(J700,'Pay Items'!$K$1:$K$646,0)</f>
        <v>#N/A</v>
      </c>
      <c r="L700" s="19" t="str">
        <f t="shared" ca="1" si="70"/>
        <v>F0</v>
      </c>
      <c r="M700" s="19" t="str">
        <f t="shared" ca="1" si="71"/>
        <v>C2</v>
      </c>
      <c r="N700" s="19" t="str">
        <f t="shared" ca="1" si="72"/>
        <v>C2</v>
      </c>
    </row>
    <row r="701" spans="1:14" s="244" customFormat="1" ht="36" customHeight="1" x14ac:dyDescent="0.2">
      <c r="A701" s="215" t="s">
        <v>1054</v>
      </c>
      <c r="B701" s="207" t="s">
        <v>701</v>
      </c>
      <c r="C701" s="191" t="s">
        <v>1773</v>
      </c>
      <c r="D701" s="192"/>
      <c r="E701" s="193" t="s">
        <v>182</v>
      </c>
      <c r="F701" s="208">
        <v>2</v>
      </c>
      <c r="G701" s="360">
        <v>1</v>
      </c>
      <c r="H701" s="195">
        <f t="shared" si="74"/>
        <v>2</v>
      </c>
      <c r="I701" s="26" t="str">
        <f t="shared" ca="1" si="69"/>
        <v/>
      </c>
      <c r="J701" s="16" t="str">
        <f t="shared" si="73"/>
        <v>E041AConnecting to 600 mm Clay Combined Sewereach</v>
      </c>
      <c r="K701" s="17" t="e">
        <f>MATCH(J701,'Pay Items'!$K$1:$K$646,0)</f>
        <v>#N/A</v>
      </c>
      <c r="L701" s="19" t="str">
        <f t="shared" ca="1" si="70"/>
        <v>F0</v>
      </c>
      <c r="M701" s="19" t="str">
        <f t="shared" ca="1" si="71"/>
        <v>C2</v>
      </c>
      <c r="N701" s="19" t="str">
        <f t="shared" ca="1" si="72"/>
        <v>C2</v>
      </c>
    </row>
    <row r="702" spans="1:14" s="244" customFormat="1" ht="36" customHeight="1" x14ac:dyDescent="0.2">
      <c r="A702" s="218" t="s">
        <v>1072</v>
      </c>
      <c r="B702" s="207" t="s">
        <v>703</v>
      </c>
      <c r="C702" s="191" t="s">
        <v>1774</v>
      </c>
      <c r="D702" s="192"/>
      <c r="E702" s="193" t="s">
        <v>182</v>
      </c>
      <c r="F702" s="208">
        <v>3</v>
      </c>
      <c r="G702" s="360">
        <v>1</v>
      </c>
      <c r="H702" s="195">
        <f t="shared" si="74"/>
        <v>3</v>
      </c>
      <c r="I702" s="26" t="str">
        <f t="shared" ca="1" si="69"/>
        <v/>
      </c>
      <c r="J702" s="16" t="str">
        <f t="shared" si="73"/>
        <v>E041BConnecting to 750 mm Clay Combined Sewereach</v>
      </c>
      <c r="K702" s="17" t="e">
        <f>MATCH(J702,'Pay Items'!$K$1:$K$646,0)</f>
        <v>#N/A</v>
      </c>
      <c r="L702" s="19" t="str">
        <f t="shared" ca="1" si="70"/>
        <v>F0</v>
      </c>
      <c r="M702" s="19" t="str">
        <f t="shared" ca="1" si="71"/>
        <v>C2</v>
      </c>
      <c r="N702" s="19" t="str">
        <f t="shared" ca="1" si="72"/>
        <v>C2</v>
      </c>
    </row>
    <row r="703" spans="1:14" s="244" customFormat="1" ht="48" customHeight="1" x14ac:dyDescent="0.2">
      <c r="A703" s="189" t="s">
        <v>85</v>
      </c>
      <c r="B703" s="190" t="s">
        <v>1775</v>
      </c>
      <c r="C703" s="216" t="s">
        <v>728</v>
      </c>
      <c r="D703" s="192" t="s">
        <v>11</v>
      </c>
      <c r="E703" s="193"/>
      <c r="F703" s="198"/>
      <c r="G703" s="199"/>
      <c r="H703" s="195">
        <f t="shared" si="74"/>
        <v>0</v>
      </c>
      <c r="I703" s="26" t="str">
        <f t="shared" ca="1" si="69"/>
        <v>LOCKED</v>
      </c>
      <c r="J703" s="16" t="str">
        <f t="shared" si="73"/>
        <v>E042Connecting New Sewer Service to Existing Sewer ServiceCW 2130-R12</v>
      </c>
      <c r="K703" s="17">
        <f>MATCH(J703,'Pay Items'!$K$1:$K$646,0)</f>
        <v>548</v>
      </c>
      <c r="L703" s="19" t="str">
        <f t="shared" ca="1" si="70"/>
        <v>F0</v>
      </c>
      <c r="M703" s="19" t="str">
        <f t="shared" ca="1" si="71"/>
        <v>C2</v>
      </c>
      <c r="N703" s="19" t="str">
        <f t="shared" ca="1" si="72"/>
        <v>C2</v>
      </c>
    </row>
    <row r="704" spans="1:14" s="244" customFormat="1" ht="36" customHeight="1" x14ac:dyDescent="0.2">
      <c r="A704" s="189" t="s">
        <v>86</v>
      </c>
      <c r="B704" s="200" t="s">
        <v>351</v>
      </c>
      <c r="C704" s="216" t="s">
        <v>1776</v>
      </c>
      <c r="D704" s="192"/>
      <c r="E704" s="193" t="s">
        <v>182</v>
      </c>
      <c r="F704" s="208">
        <v>5</v>
      </c>
      <c r="G704" s="360">
        <v>1</v>
      </c>
      <c r="H704" s="195">
        <f t="shared" si="74"/>
        <v>5</v>
      </c>
      <c r="I704" s="26" t="str">
        <f t="shared" ca="1" si="69"/>
        <v/>
      </c>
      <c r="J704" s="16" t="str">
        <f t="shared" si="73"/>
        <v>E043250 mm PVCeach</v>
      </c>
      <c r="K704" s="17" t="e">
        <f>MATCH(J704,'Pay Items'!$K$1:$K$646,0)</f>
        <v>#N/A</v>
      </c>
      <c r="L704" s="19" t="str">
        <f t="shared" ca="1" si="70"/>
        <v>F0</v>
      </c>
      <c r="M704" s="19" t="str">
        <f t="shared" ca="1" si="71"/>
        <v>C2</v>
      </c>
      <c r="N704" s="19" t="str">
        <f t="shared" ca="1" si="72"/>
        <v>C2</v>
      </c>
    </row>
    <row r="705" spans="1:14" s="244" customFormat="1" ht="36" customHeight="1" x14ac:dyDescent="0.2">
      <c r="A705" s="189" t="s">
        <v>431</v>
      </c>
      <c r="B705" s="190" t="s">
        <v>1777</v>
      </c>
      <c r="C705" s="191" t="s">
        <v>694</v>
      </c>
      <c r="D705" s="192" t="s">
        <v>11</v>
      </c>
      <c r="E705" s="193" t="s">
        <v>182</v>
      </c>
      <c r="F705" s="208">
        <v>10</v>
      </c>
      <c r="G705" s="360">
        <v>1</v>
      </c>
      <c r="H705" s="195">
        <f t="shared" si="74"/>
        <v>10</v>
      </c>
      <c r="I705" s="26" t="str">
        <f t="shared" ca="1" si="69"/>
        <v/>
      </c>
      <c r="J705" s="16" t="str">
        <f t="shared" si="73"/>
        <v>E046Removal of Existing Catch BasinsCW 2130-R12each</v>
      </c>
      <c r="K705" s="17">
        <f>MATCH(J705,'Pay Items'!$K$1:$K$646,0)</f>
        <v>552</v>
      </c>
      <c r="L705" s="19" t="str">
        <f t="shared" ca="1" si="70"/>
        <v>F0</v>
      </c>
      <c r="M705" s="19" t="str">
        <f t="shared" ca="1" si="71"/>
        <v>C2</v>
      </c>
      <c r="N705" s="19" t="str">
        <f t="shared" ca="1" si="72"/>
        <v>C2</v>
      </c>
    </row>
    <row r="706" spans="1:14" s="244" customFormat="1" ht="36" customHeight="1" x14ac:dyDescent="0.2">
      <c r="A706" s="189" t="s">
        <v>0</v>
      </c>
      <c r="B706" s="190" t="s">
        <v>1778</v>
      </c>
      <c r="C706" s="191" t="s">
        <v>1</v>
      </c>
      <c r="D706" s="192" t="s">
        <v>1075</v>
      </c>
      <c r="E706" s="193" t="s">
        <v>182</v>
      </c>
      <c r="F706" s="208">
        <v>5</v>
      </c>
      <c r="G706" s="360">
        <v>1</v>
      </c>
      <c r="H706" s="195">
        <f t="shared" si="74"/>
        <v>5</v>
      </c>
      <c r="I706" s="26" t="str">
        <f t="shared" ca="1" si="69"/>
        <v/>
      </c>
      <c r="J706" s="16" t="str">
        <f t="shared" si="73"/>
        <v>E050ACatch Basin CleaningCW 2140-R4each</v>
      </c>
      <c r="K706" s="17">
        <f>MATCH(J706,'Pay Items'!$K$1:$K$646,0)</f>
        <v>557</v>
      </c>
      <c r="L706" s="19" t="str">
        <f t="shared" ca="1" si="70"/>
        <v>F0</v>
      </c>
      <c r="M706" s="19" t="str">
        <f t="shared" ca="1" si="71"/>
        <v>C2</v>
      </c>
      <c r="N706" s="19" t="str">
        <f t="shared" ca="1" si="72"/>
        <v>C2</v>
      </c>
    </row>
    <row r="707" spans="1:14" s="244" customFormat="1" ht="36" customHeight="1" x14ac:dyDescent="0.2">
      <c r="A707" s="245"/>
      <c r="B707" s="219"/>
      <c r="C707" s="203" t="s">
        <v>202</v>
      </c>
      <c r="D707" s="198"/>
      <c r="E707" s="211"/>
      <c r="F707" s="198"/>
      <c r="G707" s="199"/>
      <c r="H707" s="195">
        <f t="shared" si="74"/>
        <v>0</v>
      </c>
      <c r="I707" s="26" t="str">
        <f t="shared" ca="1" si="69"/>
        <v>LOCKED</v>
      </c>
      <c r="J707" s="16" t="str">
        <f t="shared" si="73"/>
        <v>ADJUSTMENTS</v>
      </c>
      <c r="K707" s="17">
        <f>MATCH(J707,'Pay Items'!$K$1:$K$646,0)</f>
        <v>589</v>
      </c>
      <c r="L707" s="19" t="str">
        <f t="shared" ca="1" si="70"/>
        <v>F0</v>
      </c>
      <c r="M707" s="19" t="str">
        <f t="shared" ca="1" si="71"/>
        <v>C2</v>
      </c>
      <c r="N707" s="19" t="str">
        <f t="shared" ca="1" si="72"/>
        <v>C2</v>
      </c>
    </row>
    <row r="708" spans="1:14" s="244" customFormat="1" ht="36" customHeight="1" x14ac:dyDescent="0.2">
      <c r="A708" s="189" t="s">
        <v>231</v>
      </c>
      <c r="B708" s="190" t="s">
        <v>1779</v>
      </c>
      <c r="C708" s="214" t="s">
        <v>1063</v>
      </c>
      <c r="D708" s="213" t="s">
        <v>1062</v>
      </c>
      <c r="E708" s="193" t="s">
        <v>182</v>
      </c>
      <c r="F708" s="208">
        <v>13</v>
      </c>
      <c r="G708" s="360">
        <v>1</v>
      </c>
      <c r="H708" s="195">
        <f t="shared" si="74"/>
        <v>13</v>
      </c>
      <c r="I708" s="26" t="str">
        <f t="shared" ca="1" si="69"/>
        <v/>
      </c>
      <c r="J708" s="16" t="str">
        <f t="shared" si="73"/>
        <v>F001Adjustment of Manholes/Catch Basins FramesCW 3210-R8each</v>
      </c>
      <c r="K708" s="17">
        <f>MATCH(J708,'Pay Items'!$K$1:$K$646,0)</f>
        <v>590</v>
      </c>
      <c r="L708" s="19" t="str">
        <f t="shared" ca="1" si="70"/>
        <v>F0</v>
      </c>
      <c r="M708" s="19" t="str">
        <f t="shared" ca="1" si="71"/>
        <v>C2</v>
      </c>
      <c r="N708" s="19" t="str">
        <f t="shared" ca="1" si="72"/>
        <v>C2</v>
      </c>
    </row>
    <row r="709" spans="1:14" s="244" customFormat="1" ht="36" customHeight="1" x14ac:dyDescent="0.2">
      <c r="A709" s="189" t="s">
        <v>232</v>
      </c>
      <c r="B709" s="190" t="s">
        <v>1780</v>
      </c>
      <c r="C709" s="191" t="s">
        <v>685</v>
      </c>
      <c r="D709" s="192" t="s">
        <v>11</v>
      </c>
      <c r="E709" s="193"/>
      <c r="F709" s="198"/>
      <c r="G709" s="199"/>
      <c r="H709" s="195">
        <f t="shared" si="74"/>
        <v>0</v>
      </c>
      <c r="I709" s="26" t="str">
        <f t="shared" ca="1" si="69"/>
        <v>LOCKED</v>
      </c>
      <c r="J709" s="16" t="str">
        <f t="shared" si="73"/>
        <v>F002Replacing Existing RisersCW 2130-R12</v>
      </c>
      <c r="K709" s="17">
        <f>MATCH(J709,'Pay Items'!$K$1:$K$646,0)</f>
        <v>591</v>
      </c>
      <c r="L709" s="19" t="str">
        <f t="shared" ca="1" si="70"/>
        <v>F0</v>
      </c>
      <c r="M709" s="19" t="str">
        <f t="shared" ca="1" si="71"/>
        <v>C2</v>
      </c>
      <c r="N709" s="19" t="str">
        <f t="shared" ca="1" si="72"/>
        <v>C2</v>
      </c>
    </row>
    <row r="710" spans="1:14" s="244" customFormat="1" ht="36" customHeight="1" x14ac:dyDescent="0.2">
      <c r="A710" s="189" t="s">
        <v>686</v>
      </c>
      <c r="B710" s="200" t="s">
        <v>351</v>
      </c>
      <c r="C710" s="191" t="s">
        <v>696</v>
      </c>
      <c r="D710" s="192"/>
      <c r="E710" s="193" t="s">
        <v>184</v>
      </c>
      <c r="F710" s="241">
        <v>2</v>
      </c>
      <c r="G710" s="360">
        <v>1</v>
      </c>
      <c r="H710" s="195">
        <f t="shared" si="74"/>
        <v>2</v>
      </c>
      <c r="I710" s="26" t="str">
        <f t="shared" ref="I710:I773" ca="1" si="75">IF(CELL("protect",$G710)=1, "LOCKED", "")</f>
        <v/>
      </c>
      <c r="J710" s="16" t="str">
        <f t="shared" si="73"/>
        <v>F002APre-cast Concrete Risersvert. m</v>
      </c>
      <c r="K710" s="17">
        <f>MATCH(J710,'Pay Items'!$K$1:$K$646,0)</f>
        <v>592</v>
      </c>
      <c r="L710" s="19" t="str">
        <f t="shared" ref="L710:L773" ca="1" si="76">CELL("format",$F710)</f>
        <v>F1</v>
      </c>
      <c r="M710" s="19" t="str">
        <f t="shared" ref="M710:M773" ca="1" si="77">CELL("format",$G710)</f>
        <v>C2</v>
      </c>
      <c r="N710" s="19" t="str">
        <f t="shared" ref="N710:N773" ca="1" si="78">CELL("format",$H710)</f>
        <v>C2</v>
      </c>
    </row>
    <row r="711" spans="1:14" s="244" customFormat="1" ht="36" customHeight="1" x14ac:dyDescent="0.2">
      <c r="A711" s="189" t="s">
        <v>233</v>
      </c>
      <c r="B711" s="190" t="s">
        <v>1781</v>
      </c>
      <c r="C711" s="214" t="s">
        <v>1222</v>
      </c>
      <c r="D711" s="213" t="s">
        <v>1062</v>
      </c>
      <c r="E711" s="193"/>
      <c r="F711" s="198"/>
      <c r="G711" s="199"/>
      <c r="H711" s="195">
        <f t="shared" si="74"/>
        <v>0</v>
      </c>
      <c r="I711" s="26" t="str">
        <f t="shared" ca="1" si="75"/>
        <v>LOCKED</v>
      </c>
      <c r="J711" s="16" t="str">
        <f t="shared" ref="J711:J774" si="79">CLEAN(CONCATENATE(TRIM($A711),TRIM($C711),IF(LEFT($D711)&lt;&gt;"E",TRIM($D711),),TRIM($E711)))</f>
        <v>F003Lifter Rings (AP-010)CW 3210-R8</v>
      </c>
      <c r="K711" s="17">
        <f>MATCH(J711,'Pay Items'!$K$1:$K$646,0)</f>
        <v>595</v>
      </c>
      <c r="L711" s="19" t="str">
        <f t="shared" ca="1" si="76"/>
        <v>F0</v>
      </c>
      <c r="M711" s="19" t="str">
        <f t="shared" ca="1" si="77"/>
        <v>C2</v>
      </c>
      <c r="N711" s="19" t="str">
        <f t="shared" ca="1" si="78"/>
        <v>C2</v>
      </c>
    </row>
    <row r="712" spans="1:14" s="244" customFormat="1" ht="36" customHeight="1" x14ac:dyDescent="0.2">
      <c r="A712" s="189" t="s">
        <v>235</v>
      </c>
      <c r="B712" s="200" t="s">
        <v>351</v>
      </c>
      <c r="C712" s="191" t="s">
        <v>883</v>
      </c>
      <c r="D712" s="192"/>
      <c r="E712" s="193" t="s">
        <v>182</v>
      </c>
      <c r="F712" s="208">
        <v>8</v>
      </c>
      <c r="G712" s="360">
        <v>1</v>
      </c>
      <c r="H712" s="195">
        <f t="shared" si="74"/>
        <v>8</v>
      </c>
      <c r="I712" s="26" t="str">
        <f t="shared" ca="1" si="75"/>
        <v/>
      </c>
      <c r="J712" s="16" t="str">
        <f t="shared" si="79"/>
        <v>F00551 mmeach</v>
      </c>
      <c r="K712" s="17">
        <f>MATCH(J712,'Pay Items'!$K$1:$K$646,0)</f>
        <v>597</v>
      </c>
      <c r="L712" s="19" t="str">
        <f t="shared" ca="1" si="76"/>
        <v>F0</v>
      </c>
      <c r="M712" s="19" t="str">
        <f t="shared" ca="1" si="77"/>
        <v>C2</v>
      </c>
      <c r="N712" s="19" t="str">
        <f t="shared" ca="1" si="78"/>
        <v>C2</v>
      </c>
    </row>
    <row r="713" spans="1:14" s="244" customFormat="1" ht="36" customHeight="1" x14ac:dyDescent="0.2">
      <c r="A713" s="189" t="s">
        <v>238</v>
      </c>
      <c r="B713" s="190" t="s">
        <v>1782</v>
      </c>
      <c r="C713" s="191" t="s">
        <v>600</v>
      </c>
      <c r="D713" s="213" t="s">
        <v>1062</v>
      </c>
      <c r="E713" s="193" t="s">
        <v>182</v>
      </c>
      <c r="F713" s="208">
        <v>7</v>
      </c>
      <c r="G713" s="360">
        <v>1</v>
      </c>
      <c r="H713" s="195">
        <f t="shared" si="74"/>
        <v>7</v>
      </c>
      <c r="I713" s="26" t="str">
        <f t="shared" ca="1" si="75"/>
        <v/>
      </c>
      <c r="J713" s="16" t="str">
        <f t="shared" si="79"/>
        <v>F009Adjustment of Valve BoxesCW 3210-R8each</v>
      </c>
      <c r="K713" s="17">
        <f>MATCH(J713,'Pay Items'!$K$1:$K$646,0)</f>
        <v>600</v>
      </c>
      <c r="L713" s="19" t="str">
        <f t="shared" ca="1" si="76"/>
        <v>F0</v>
      </c>
      <c r="M713" s="19" t="str">
        <f t="shared" ca="1" si="77"/>
        <v>C2</v>
      </c>
      <c r="N713" s="19" t="str">
        <f t="shared" ca="1" si="78"/>
        <v>C2</v>
      </c>
    </row>
    <row r="714" spans="1:14" s="244" customFormat="1" ht="36" customHeight="1" x14ac:dyDescent="0.2">
      <c r="A714" s="189" t="s">
        <v>460</v>
      </c>
      <c r="B714" s="190" t="s">
        <v>1783</v>
      </c>
      <c r="C714" s="191" t="s">
        <v>602</v>
      </c>
      <c r="D714" s="213" t="s">
        <v>1062</v>
      </c>
      <c r="E714" s="193" t="s">
        <v>182</v>
      </c>
      <c r="F714" s="208">
        <v>7</v>
      </c>
      <c r="G714" s="360">
        <v>1</v>
      </c>
      <c r="H714" s="195">
        <f t="shared" si="74"/>
        <v>7</v>
      </c>
      <c r="I714" s="26" t="str">
        <f t="shared" ca="1" si="75"/>
        <v/>
      </c>
      <c r="J714" s="16" t="str">
        <f t="shared" si="79"/>
        <v>F010Valve Box ExtensionsCW 3210-R8each</v>
      </c>
      <c r="K714" s="17">
        <f>MATCH(J714,'Pay Items'!$K$1:$K$646,0)</f>
        <v>601</v>
      </c>
      <c r="L714" s="19" t="str">
        <f t="shared" ca="1" si="76"/>
        <v>F0</v>
      </c>
      <c r="M714" s="19" t="str">
        <f t="shared" ca="1" si="77"/>
        <v>C2</v>
      </c>
      <c r="N714" s="19" t="str">
        <f t="shared" ca="1" si="78"/>
        <v>C2</v>
      </c>
    </row>
    <row r="715" spans="1:14" s="244" customFormat="1" ht="36" customHeight="1" x14ac:dyDescent="0.2">
      <c r="A715" s="189" t="s">
        <v>239</v>
      </c>
      <c r="B715" s="190" t="s">
        <v>1784</v>
      </c>
      <c r="C715" s="191" t="s">
        <v>601</v>
      </c>
      <c r="D715" s="213" t="s">
        <v>1062</v>
      </c>
      <c r="E715" s="193" t="s">
        <v>182</v>
      </c>
      <c r="F715" s="208">
        <v>5</v>
      </c>
      <c r="G715" s="360">
        <v>1</v>
      </c>
      <c r="H715" s="195">
        <f t="shared" si="74"/>
        <v>5</v>
      </c>
      <c r="I715" s="26" t="str">
        <f t="shared" ca="1" si="75"/>
        <v/>
      </c>
      <c r="J715" s="16" t="str">
        <f t="shared" si="79"/>
        <v>F011Adjustment of Curb Stop BoxesCW 3210-R8each</v>
      </c>
      <c r="K715" s="17">
        <f>MATCH(J715,'Pay Items'!$K$1:$K$646,0)</f>
        <v>602</v>
      </c>
      <c r="L715" s="19" t="str">
        <f t="shared" ca="1" si="76"/>
        <v>F0</v>
      </c>
      <c r="M715" s="19" t="str">
        <f t="shared" ca="1" si="77"/>
        <v>C2</v>
      </c>
      <c r="N715" s="19" t="str">
        <f t="shared" ca="1" si="78"/>
        <v>C2</v>
      </c>
    </row>
    <row r="716" spans="1:14" s="244" customFormat="1" ht="36" customHeight="1" x14ac:dyDescent="0.2">
      <c r="A716" s="220" t="s">
        <v>242</v>
      </c>
      <c r="B716" s="221" t="s">
        <v>1785</v>
      </c>
      <c r="C716" s="214" t="s">
        <v>603</v>
      </c>
      <c r="D716" s="213" t="s">
        <v>1062</v>
      </c>
      <c r="E716" s="222" t="s">
        <v>182</v>
      </c>
      <c r="F716" s="223">
        <v>5</v>
      </c>
      <c r="G716" s="362">
        <v>1</v>
      </c>
      <c r="H716" s="195">
        <f t="shared" si="74"/>
        <v>5</v>
      </c>
      <c r="I716" s="26" t="str">
        <f t="shared" ca="1" si="75"/>
        <v/>
      </c>
      <c r="J716" s="16" t="str">
        <f t="shared" si="79"/>
        <v>F018Curb Stop ExtensionsCW 3210-R8each</v>
      </c>
      <c r="K716" s="17">
        <f>MATCH(J716,'Pay Items'!$K$1:$K$646,0)</f>
        <v>603</v>
      </c>
      <c r="L716" s="19" t="str">
        <f t="shared" ca="1" si="76"/>
        <v>F0</v>
      </c>
      <c r="M716" s="19" t="str">
        <f t="shared" ca="1" si="77"/>
        <v>C2</v>
      </c>
      <c r="N716" s="19" t="str">
        <f t="shared" ca="1" si="78"/>
        <v>C2</v>
      </c>
    </row>
    <row r="717" spans="1:14" s="244" customFormat="1" ht="36" customHeight="1" x14ac:dyDescent="0.2">
      <c r="A717" s="189" t="s">
        <v>89</v>
      </c>
      <c r="B717" s="190" t="s">
        <v>1786</v>
      </c>
      <c r="C717" s="214" t="s">
        <v>1071</v>
      </c>
      <c r="D717" s="213" t="s">
        <v>1062</v>
      </c>
      <c r="E717" s="193" t="s">
        <v>182</v>
      </c>
      <c r="F717" s="208">
        <v>2</v>
      </c>
      <c r="G717" s="360">
        <v>1</v>
      </c>
      <c r="H717" s="195">
        <f t="shared" si="74"/>
        <v>2</v>
      </c>
      <c r="I717" s="26" t="str">
        <f t="shared" ca="1" si="75"/>
        <v/>
      </c>
      <c r="J717" s="16" t="str">
        <f t="shared" si="79"/>
        <v>F015Adjustment of Curb and Gutter FramesCW 3210-R8each</v>
      </c>
      <c r="K717" s="17">
        <f>MATCH(J717,'Pay Items'!$K$1:$K$646,0)</f>
        <v>607</v>
      </c>
      <c r="L717" s="19" t="str">
        <f t="shared" ca="1" si="76"/>
        <v>F0</v>
      </c>
      <c r="M717" s="19" t="str">
        <f t="shared" ca="1" si="77"/>
        <v>C2</v>
      </c>
      <c r="N717" s="19" t="str">
        <f t="shared" ca="1" si="78"/>
        <v>C2</v>
      </c>
    </row>
    <row r="718" spans="1:14" s="244" customFormat="1" ht="36" customHeight="1" x14ac:dyDescent="0.2">
      <c r="A718" s="245"/>
      <c r="B718" s="202"/>
      <c r="C718" s="203" t="s">
        <v>203</v>
      </c>
      <c r="D718" s="198"/>
      <c r="E718" s="204"/>
      <c r="F718" s="198"/>
      <c r="G718" s="199"/>
      <c r="H718" s="195">
        <f t="shared" si="74"/>
        <v>0</v>
      </c>
      <c r="I718" s="26" t="str">
        <f t="shared" ca="1" si="75"/>
        <v>LOCKED</v>
      </c>
      <c r="J718" s="16" t="str">
        <f t="shared" si="79"/>
        <v>LANDSCAPING</v>
      </c>
      <c r="K718" s="17">
        <f>MATCH(J718,'Pay Items'!$K$1:$K$646,0)</f>
        <v>618</v>
      </c>
      <c r="L718" s="19" t="str">
        <f t="shared" ca="1" si="76"/>
        <v>F0</v>
      </c>
      <c r="M718" s="19" t="str">
        <f t="shared" ca="1" si="77"/>
        <v>C2</v>
      </c>
      <c r="N718" s="19" t="str">
        <f t="shared" ca="1" si="78"/>
        <v>C2</v>
      </c>
    </row>
    <row r="719" spans="1:14" s="244" customFormat="1" ht="36" customHeight="1" x14ac:dyDescent="0.2">
      <c r="A719" s="205" t="s">
        <v>243</v>
      </c>
      <c r="B719" s="190" t="s">
        <v>1787</v>
      </c>
      <c r="C719" s="191" t="s">
        <v>148</v>
      </c>
      <c r="D719" s="192" t="s">
        <v>1571</v>
      </c>
      <c r="E719" s="193"/>
      <c r="F719" s="198"/>
      <c r="G719" s="199"/>
      <c r="H719" s="195">
        <f t="shared" si="74"/>
        <v>0</v>
      </c>
      <c r="I719" s="26" t="str">
        <f t="shared" ca="1" si="75"/>
        <v>LOCKED</v>
      </c>
      <c r="J719" s="16" t="str">
        <f t="shared" si="79"/>
        <v>G001SoddingCW 3510-R9</v>
      </c>
      <c r="K719" s="17" t="e">
        <f>MATCH(J719,'Pay Items'!$K$1:$K$646,0)</f>
        <v>#N/A</v>
      </c>
      <c r="L719" s="19" t="str">
        <f t="shared" ca="1" si="76"/>
        <v>F0</v>
      </c>
      <c r="M719" s="19" t="str">
        <f t="shared" ca="1" si="77"/>
        <v>C2</v>
      </c>
      <c r="N719" s="19" t="str">
        <f t="shared" ca="1" si="78"/>
        <v>C2</v>
      </c>
    </row>
    <row r="720" spans="1:14" s="244" customFormat="1" ht="36" customHeight="1" x14ac:dyDescent="0.2">
      <c r="A720" s="205" t="s">
        <v>244</v>
      </c>
      <c r="B720" s="200" t="s">
        <v>351</v>
      </c>
      <c r="C720" s="191" t="s">
        <v>886</v>
      </c>
      <c r="D720" s="192"/>
      <c r="E720" s="193" t="s">
        <v>179</v>
      </c>
      <c r="F720" s="194">
        <v>650</v>
      </c>
      <c r="G720" s="360">
        <v>1</v>
      </c>
      <c r="H720" s="195">
        <f t="shared" si="74"/>
        <v>650</v>
      </c>
      <c r="I720" s="26" t="str">
        <f t="shared" ca="1" si="75"/>
        <v/>
      </c>
      <c r="J720" s="16" t="str">
        <f t="shared" si="79"/>
        <v>G002width &lt; 600 mmm²</v>
      </c>
      <c r="K720" s="17">
        <f>MATCH(J720,'Pay Items'!$K$1:$K$646,0)</f>
        <v>620</v>
      </c>
      <c r="L720" s="19" t="str">
        <f t="shared" ca="1" si="76"/>
        <v>F0</v>
      </c>
      <c r="M720" s="19" t="str">
        <f t="shared" ca="1" si="77"/>
        <v>C2</v>
      </c>
      <c r="N720" s="19" t="str">
        <f t="shared" ca="1" si="78"/>
        <v>C2</v>
      </c>
    </row>
    <row r="721" spans="1:14" s="244" customFormat="1" ht="36" customHeight="1" x14ac:dyDescent="0.2">
      <c r="A721" s="205" t="s">
        <v>245</v>
      </c>
      <c r="B721" s="200" t="s">
        <v>352</v>
      </c>
      <c r="C721" s="191" t="s">
        <v>887</v>
      </c>
      <c r="D721" s="192"/>
      <c r="E721" s="193" t="s">
        <v>179</v>
      </c>
      <c r="F721" s="194">
        <v>850</v>
      </c>
      <c r="G721" s="360">
        <v>1</v>
      </c>
      <c r="H721" s="195">
        <f t="shared" si="74"/>
        <v>850</v>
      </c>
      <c r="I721" s="26" t="str">
        <f t="shared" ca="1" si="75"/>
        <v/>
      </c>
      <c r="J721" s="16" t="str">
        <f t="shared" si="79"/>
        <v>G003width &gt; or = 600 mmm²</v>
      </c>
      <c r="K721" s="17">
        <f>MATCH(J721,'Pay Items'!$K$1:$K$646,0)</f>
        <v>621</v>
      </c>
      <c r="L721" s="19" t="str">
        <f t="shared" ca="1" si="76"/>
        <v>F0</v>
      </c>
      <c r="M721" s="19" t="str">
        <f t="shared" ca="1" si="77"/>
        <v>C2</v>
      </c>
      <c r="N721" s="19" t="str">
        <f t="shared" ca="1" si="78"/>
        <v>C2</v>
      </c>
    </row>
    <row r="722" spans="1:14" s="183" customFormat="1" ht="18" customHeight="1" x14ac:dyDescent="0.2">
      <c r="A722" s="180"/>
      <c r="B722" s="224"/>
      <c r="C722" s="225"/>
      <c r="D722" s="186"/>
      <c r="E722" s="173"/>
      <c r="F722" s="187"/>
      <c r="G722" s="172"/>
      <c r="H722" s="188"/>
      <c r="I722" s="26" t="str">
        <f t="shared" ca="1" si="75"/>
        <v>LOCKED</v>
      </c>
      <c r="J722" s="16" t="str">
        <f t="shared" si="79"/>
        <v/>
      </c>
      <c r="K722" s="17" t="e">
        <f>MATCH(J722,'Pay Items'!$K$1:$K$646,0)</f>
        <v>#N/A</v>
      </c>
      <c r="L722" s="19" t="str">
        <f t="shared" ca="1" si="76"/>
        <v>G</v>
      </c>
      <c r="M722" s="19" t="str">
        <f t="shared" ca="1" si="77"/>
        <v>C2</v>
      </c>
      <c r="N722" s="19" t="str">
        <f t="shared" ca="1" si="78"/>
        <v>C2</v>
      </c>
    </row>
    <row r="723" spans="1:14" s="183" customFormat="1" ht="60" customHeight="1" thickBot="1" x14ac:dyDescent="0.25">
      <c r="A723" s="180"/>
      <c r="B723" s="227" t="s">
        <v>1236</v>
      </c>
      <c r="C723" s="422" t="str">
        <f>C624</f>
        <v>CONCRETE PAVEMENT REHABILITATION:  FISHER STREET FROM OAKWOOD AVENUE TO ECCLES STREET, AND FROM CHURCHILL DRIVE TO MONTGOMERY STREET</v>
      </c>
      <c r="D723" s="423"/>
      <c r="E723" s="423"/>
      <c r="F723" s="424"/>
      <c r="G723" s="242" t="s">
        <v>1572</v>
      </c>
      <c r="H723" s="242">
        <f>SUM(H624:H722)</f>
        <v>11892</v>
      </c>
      <c r="I723" s="26" t="str">
        <f t="shared" ca="1" si="75"/>
        <v>LOCKED</v>
      </c>
      <c r="J723" s="16" t="str">
        <f t="shared" si="79"/>
        <v>CONCRETE PAVEMENT REHABILITATION: FISHER STREET FROM OAKWOOD AVENUE TO ECCLES STREET, AND FROM CHURCHILL DRIVE TO MONTGOMERY STREET</v>
      </c>
      <c r="K723" s="17" t="e">
        <f>MATCH(J723,'Pay Items'!$K$1:$K$646,0)</f>
        <v>#N/A</v>
      </c>
      <c r="L723" s="19" t="str">
        <f t="shared" ca="1" si="76"/>
        <v>G</v>
      </c>
      <c r="M723" s="19" t="str">
        <f t="shared" ca="1" si="77"/>
        <v>C2</v>
      </c>
      <c r="N723" s="19" t="str">
        <f t="shared" ca="1" si="78"/>
        <v>C2</v>
      </c>
    </row>
    <row r="724" spans="1:14" s="183" customFormat="1" ht="48" customHeight="1" thickTop="1" x14ac:dyDescent="0.2">
      <c r="A724" s="180"/>
      <c r="B724" s="181" t="s">
        <v>1788</v>
      </c>
      <c r="C724" s="437" t="s">
        <v>1789</v>
      </c>
      <c r="D724" s="438"/>
      <c r="E724" s="438"/>
      <c r="F724" s="439"/>
      <c r="G724" s="180"/>
      <c r="H724" s="182"/>
      <c r="I724" s="26" t="str">
        <f t="shared" ca="1" si="75"/>
        <v>LOCKED</v>
      </c>
      <c r="J724" s="16" t="str">
        <f t="shared" si="79"/>
        <v>CONCRETE PAVEMENT REHABILITATION: OAKWOOD AVENUE FROM ECCLES STREET TO DARLING STREET</v>
      </c>
      <c r="K724" s="17" t="e">
        <f>MATCH(J724,'Pay Items'!$K$1:$K$646,0)</f>
        <v>#N/A</v>
      </c>
      <c r="L724" s="19" t="str">
        <f t="shared" ca="1" si="76"/>
        <v>G</v>
      </c>
      <c r="M724" s="19" t="str">
        <f t="shared" ca="1" si="77"/>
        <v>C2</v>
      </c>
      <c r="N724" s="19" t="str">
        <f t="shared" ca="1" si="78"/>
        <v>C2</v>
      </c>
    </row>
    <row r="725" spans="1:14" s="183" customFormat="1" ht="36" customHeight="1" x14ac:dyDescent="0.2">
      <c r="A725" s="180"/>
      <c r="B725" s="184"/>
      <c r="C725" s="185" t="s">
        <v>197</v>
      </c>
      <c r="D725" s="186"/>
      <c r="E725" s="187" t="s">
        <v>174</v>
      </c>
      <c r="F725" s="198"/>
      <c r="G725" s="199"/>
      <c r="H725" s="195">
        <f t="shared" ref="H725:H788" si="80">ROUND(G725*F725,2)</f>
        <v>0</v>
      </c>
      <c r="I725" s="26" t="str">
        <f t="shared" ca="1" si="75"/>
        <v>LOCKED</v>
      </c>
      <c r="J725" s="16" t="str">
        <f t="shared" si="79"/>
        <v>EARTH AND BASE WORKS</v>
      </c>
      <c r="K725" s="17">
        <f>MATCH(J725,'Pay Items'!$K$1:$K$646,0)</f>
        <v>3</v>
      </c>
      <c r="L725" s="19" t="str">
        <f t="shared" ca="1" si="76"/>
        <v>F0</v>
      </c>
      <c r="M725" s="19" t="str">
        <f t="shared" ca="1" si="77"/>
        <v>C2</v>
      </c>
      <c r="N725" s="19" t="str">
        <f t="shared" ca="1" si="78"/>
        <v>C2</v>
      </c>
    </row>
    <row r="726" spans="1:14" s="244" customFormat="1" ht="36" customHeight="1" x14ac:dyDescent="0.2">
      <c r="A726" s="189" t="s">
        <v>440</v>
      </c>
      <c r="B726" s="190" t="s">
        <v>1790</v>
      </c>
      <c r="C726" s="191" t="s">
        <v>105</v>
      </c>
      <c r="D726" s="192" t="s">
        <v>1298</v>
      </c>
      <c r="E726" s="193" t="s">
        <v>180</v>
      </c>
      <c r="F726" s="194">
        <v>25</v>
      </c>
      <c r="G726" s="360">
        <v>1</v>
      </c>
      <c r="H726" s="195">
        <f t="shared" si="80"/>
        <v>25</v>
      </c>
      <c r="I726" s="26" t="str">
        <f t="shared" ca="1" si="75"/>
        <v/>
      </c>
      <c r="J726" s="16" t="str">
        <f t="shared" si="79"/>
        <v>A003ExcavationCW 3110-R22m³</v>
      </c>
      <c r="K726" s="17">
        <f>MATCH(J726,'Pay Items'!$K$1:$K$646,0)</f>
        <v>6</v>
      </c>
      <c r="L726" s="19" t="str">
        <f t="shared" ca="1" si="76"/>
        <v>F0</v>
      </c>
      <c r="M726" s="19" t="str">
        <f t="shared" ca="1" si="77"/>
        <v>C2</v>
      </c>
      <c r="N726" s="19" t="str">
        <f t="shared" ca="1" si="78"/>
        <v>C2</v>
      </c>
    </row>
    <row r="727" spans="1:14" s="244" customFormat="1" ht="36" customHeight="1" x14ac:dyDescent="0.2">
      <c r="A727" s="197" t="s">
        <v>251</v>
      </c>
      <c r="B727" s="190" t="s">
        <v>1791</v>
      </c>
      <c r="C727" s="191" t="s">
        <v>320</v>
      </c>
      <c r="D727" s="192" t="s">
        <v>1298</v>
      </c>
      <c r="E727" s="193"/>
      <c r="F727" s="198"/>
      <c r="G727" s="199"/>
      <c r="H727" s="195">
        <f t="shared" si="80"/>
        <v>0</v>
      </c>
      <c r="I727" s="26" t="str">
        <f t="shared" ca="1" si="75"/>
        <v>LOCKED</v>
      </c>
      <c r="J727" s="16" t="str">
        <f t="shared" si="79"/>
        <v>A010Supplying and Placing Base Course MaterialCW 3110-R22</v>
      </c>
      <c r="K727" s="17">
        <f>MATCH(J727,'Pay Items'!$K$1:$K$646,0)</f>
        <v>27</v>
      </c>
      <c r="L727" s="19" t="str">
        <f t="shared" ca="1" si="76"/>
        <v>F0</v>
      </c>
      <c r="M727" s="19" t="str">
        <f t="shared" ca="1" si="77"/>
        <v>C2</v>
      </c>
      <c r="N727" s="19" t="str">
        <f t="shared" ca="1" si="78"/>
        <v>C2</v>
      </c>
    </row>
    <row r="728" spans="1:14" s="244" customFormat="1" ht="36" customHeight="1" x14ac:dyDescent="0.2">
      <c r="A728" s="197" t="s">
        <v>1114</v>
      </c>
      <c r="B728" s="200" t="s">
        <v>351</v>
      </c>
      <c r="C728" s="191" t="s">
        <v>1115</v>
      </c>
      <c r="D728" s="192" t="s">
        <v>174</v>
      </c>
      <c r="E728" s="193" t="s">
        <v>180</v>
      </c>
      <c r="F728" s="194">
        <v>25</v>
      </c>
      <c r="G728" s="360">
        <v>1</v>
      </c>
      <c r="H728" s="195">
        <f t="shared" si="80"/>
        <v>25</v>
      </c>
      <c r="I728" s="26" t="str">
        <f t="shared" ca="1" si="75"/>
        <v/>
      </c>
      <c r="J728" s="16" t="str">
        <f t="shared" si="79"/>
        <v>A010A1Base Course Material - Granular A Limestonem³</v>
      </c>
      <c r="K728" s="17">
        <f>MATCH(J728,'Pay Items'!$K$1:$K$646,0)</f>
        <v>28</v>
      </c>
      <c r="L728" s="19" t="str">
        <f t="shared" ca="1" si="76"/>
        <v>F0</v>
      </c>
      <c r="M728" s="19" t="str">
        <f t="shared" ca="1" si="77"/>
        <v>C2</v>
      </c>
      <c r="N728" s="19" t="str">
        <f t="shared" ca="1" si="78"/>
        <v>C2</v>
      </c>
    </row>
    <row r="729" spans="1:14" s="244" customFormat="1" ht="36" customHeight="1" x14ac:dyDescent="0.2">
      <c r="A729" s="189" t="s">
        <v>253</v>
      </c>
      <c r="B729" s="190" t="s">
        <v>1792</v>
      </c>
      <c r="C729" s="191" t="s">
        <v>109</v>
      </c>
      <c r="D729" s="192" t="s">
        <v>1298</v>
      </c>
      <c r="E729" s="193" t="s">
        <v>179</v>
      </c>
      <c r="F729" s="194">
        <v>500</v>
      </c>
      <c r="G729" s="360">
        <v>1</v>
      </c>
      <c r="H729" s="195">
        <f t="shared" si="80"/>
        <v>500</v>
      </c>
      <c r="I729" s="26" t="str">
        <f t="shared" ca="1" si="75"/>
        <v/>
      </c>
      <c r="J729" s="16" t="str">
        <f t="shared" si="79"/>
        <v>A012Grading of BoulevardsCW 3110-R22m²</v>
      </c>
      <c r="K729" s="17">
        <f>MATCH(J729,'Pay Items'!$K$1:$K$646,0)</f>
        <v>37</v>
      </c>
      <c r="L729" s="19" t="str">
        <f t="shared" ca="1" si="76"/>
        <v>F0</v>
      </c>
      <c r="M729" s="19" t="str">
        <f t="shared" ca="1" si="77"/>
        <v>C2</v>
      </c>
      <c r="N729" s="19" t="str">
        <f t="shared" ca="1" si="78"/>
        <v>C2</v>
      </c>
    </row>
    <row r="730" spans="1:14" s="244" customFormat="1" ht="36" customHeight="1" x14ac:dyDescent="0.2">
      <c r="A730" s="245"/>
      <c r="B730" s="202"/>
      <c r="C730" s="203" t="s">
        <v>1552</v>
      </c>
      <c r="D730" s="198"/>
      <c r="E730" s="204"/>
      <c r="F730" s="198"/>
      <c r="G730" s="199"/>
      <c r="H730" s="195">
        <f t="shared" si="80"/>
        <v>0</v>
      </c>
      <c r="I730" s="26" t="str">
        <f t="shared" ca="1" si="75"/>
        <v>LOCKED</v>
      </c>
      <c r="J730" s="16" t="str">
        <f t="shared" si="79"/>
        <v>ROADWORKS - REMOVALS/RENEWALS</v>
      </c>
      <c r="K730" s="17" t="e">
        <f>MATCH(J730,'Pay Items'!$K$1:$K$646,0)</f>
        <v>#N/A</v>
      </c>
      <c r="L730" s="19" t="str">
        <f t="shared" ca="1" si="76"/>
        <v>F0</v>
      </c>
      <c r="M730" s="19" t="str">
        <f t="shared" ca="1" si="77"/>
        <v>C2</v>
      </c>
      <c r="N730" s="19" t="str">
        <f t="shared" ca="1" si="78"/>
        <v>C2</v>
      </c>
    </row>
    <row r="731" spans="1:14" s="244" customFormat="1" ht="36" customHeight="1" x14ac:dyDescent="0.2">
      <c r="A731" s="205" t="s">
        <v>372</v>
      </c>
      <c r="B731" s="190" t="s">
        <v>1793</v>
      </c>
      <c r="C731" s="191" t="s">
        <v>317</v>
      </c>
      <c r="D731" s="192" t="s">
        <v>1298</v>
      </c>
      <c r="E731" s="193"/>
      <c r="F731" s="198"/>
      <c r="G731" s="199"/>
      <c r="H731" s="195">
        <f t="shared" si="80"/>
        <v>0</v>
      </c>
      <c r="I731" s="26" t="str">
        <f t="shared" ca="1" si="75"/>
        <v>LOCKED</v>
      </c>
      <c r="J731" s="16" t="str">
        <f t="shared" si="79"/>
        <v>B001Pavement RemovalCW 3110-R22</v>
      </c>
      <c r="K731" s="17">
        <f>MATCH(J731,'Pay Items'!$K$1:$K$646,0)</f>
        <v>69</v>
      </c>
      <c r="L731" s="19" t="str">
        <f t="shared" ca="1" si="76"/>
        <v>F0</v>
      </c>
      <c r="M731" s="19" t="str">
        <f t="shared" ca="1" si="77"/>
        <v>C2</v>
      </c>
      <c r="N731" s="19" t="str">
        <f t="shared" ca="1" si="78"/>
        <v>C2</v>
      </c>
    </row>
    <row r="732" spans="1:14" s="244" customFormat="1" ht="36" customHeight="1" x14ac:dyDescent="0.2">
      <c r="A732" s="205" t="s">
        <v>263</v>
      </c>
      <c r="B732" s="200" t="s">
        <v>351</v>
      </c>
      <c r="C732" s="191" t="s">
        <v>319</v>
      </c>
      <c r="D732" s="192" t="s">
        <v>174</v>
      </c>
      <c r="E732" s="193" t="s">
        <v>179</v>
      </c>
      <c r="F732" s="194">
        <v>50</v>
      </c>
      <c r="G732" s="360">
        <v>1</v>
      </c>
      <c r="H732" s="195">
        <f t="shared" si="80"/>
        <v>50</v>
      </c>
      <c r="I732" s="26" t="str">
        <f t="shared" ca="1" si="75"/>
        <v/>
      </c>
      <c r="J732" s="16" t="str">
        <f t="shared" si="79"/>
        <v>B003Asphalt Pavementm²</v>
      </c>
      <c r="K732" s="17">
        <f>MATCH(J732,'Pay Items'!$K$1:$K$646,0)</f>
        <v>71</v>
      </c>
      <c r="L732" s="19" t="str">
        <f t="shared" ca="1" si="76"/>
        <v>F0</v>
      </c>
      <c r="M732" s="19" t="str">
        <f t="shared" ca="1" si="77"/>
        <v>C2</v>
      </c>
      <c r="N732" s="19" t="str">
        <f t="shared" ca="1" si="78"/>
        <v>C2</v>
      </c>
    </row>
    <row r="733" spans="1:14" s="244" customFormat="1" ht="36" customHeight="1" x14ac:dyDescent="0.2">
      <c r="A733" s="205" t="s">
        <v>264</v>
      </c>
      <c r="B733" s="190" t="s">
        <v>1794</v>
      </c>
      <c r="C733" s="191" t="s">
        <v>463</v>
      </c>
      <c r="D733" s="192" t="s">
        <v>922</v>
      </c>
      <c r="E733" s="193"/>
      <c r="F733" s="198"/>
      <c r="G733" s="199"/>
      <c r="H733" s="195">
        <f t="shared" si="80"/>
        <v>0</v>
      </c>
      <c r="I733" s="26" t="str">
        <f t="shared" ca="1" si="75"/>
        <v>LOCKED</v>
      </c>
      <c r="J733" s="16" t="str">
        <f t="shared" si="79"/>
        <v>B004Slab ReplacementCW 3230-R8</v>
      </c>
      <c r="K733" s="17">
        <f>MATCH(J733,'Pay Items'!$K$1:$K$646,0)</f>
        <v>72</v>
      </c>
      <c r="L733" s="19" t="str">
        <f t="shared" ca="1" si="76"/>
        <v>F0</v>
      </c>
      <c r="M733" s="19" t="str">
        <f t="shared" ca="1" si="77"/>
        <v>C2</v>
      </c>
      <c r="N733" s="19" t="str">
        <f t="shared" ca="1" si="78"/>
        <v>C2</v>
      </c>
    </row>
    <row r="734" spans="1:14" s="244" customFormat="1" ht="48" customHeight="1" x14ac:dyDescent="0.2">
      <c r="A734" s="205" t="s">
        <v>274</v>
      </c>
      <c r="B734" s="200" t="s">
        <v>351</v>
      </c>
      <c r="C734" s="191" t="s">
        <v>1651</v>
      </c>
      <c r="D734" s="192" t="s">
        <v>174</v>
      </c>
      <c r="E734" s="193" t="s">
        <v>179</v>
      </c>
      <c r="F734" s="194">
        <v>130</v>
      </c>
      <c r="G734" s="360">
        <v>1</v>
      </c>
      <c r="H734" s="195">
        <f t="shared" si="80"/>
        <v>130</v>
      </c>
      <c r="I734" s="26" t="str">
        <f t="shared" ca="1" si="75"/>
        <v/>
      </c>
      <c r="J734" s="16" t="str">
        <f t="shared" si="79"/>
        <v>B014150 mm Type 2 Concrete Pavement (Reinforced)m²</v>
      </c>
      <c r="K734" s="17" t="e">
        <f>MATCH(J734,'Pay Items'!$K$1:$K$646,0)</f>
        <v>#N/A</v>
      </c>
      <c r="L734" s="19" t="str">
        <f t="shared" ca="1" si="76"/>
        <v>F0</v>
      </c>
      <c r="M734" s="19" t="str">
        <f t="shared" ca="1" si="77"/>
        <v>C2</v>
      </c>
      <c r="N734" s="19" t="str">
        <f t="shared" ca="1" si="78"/>
        <v>C2</v>
      </c>
    </row>
    <row r="735" spans="1:14" s="244" customFormat="1" ht="36" customHeight="1" x14ac:dyDescent="0.2">
      <c r="A735" s="205" t="s">
        <v>277</v>
      </c>
      <c r="B735" s="190" t="s">
        <v>1795</v>
      </c>
      <c r="C735" s="191" t="s">
        <v>464</v>
      </c>
      <c r="D735" s="192" t="s">
        <v>1317</v>
      </c>
      <c r="E735" s="193"/>
      <c r="F735" s="198"/>
      <c r="G735" s="199"/>
      <c r="H735" s="195">
        <f t="shared" si="80"/>
        <v>0</v>
      </c>
      <c r="I735" s="26" t="str">
        <f t="shared" ca="1" si="75"/>
        <v>LOCKED</v>
      </c>
      <c r="J735" s="16" t="str">
        <f t="shared" si="79"/>
        <v>B017Partial Slab PatchesCW 3230-R8</v>
      </c>
      <c r="K735" s="17">
        <f>MATCH(J735,'Pay Items'!$K$1:$K$646,0)</f>
        <v>85</v>
      </c>
      <c r="L735" s="19" t="str">
        <f t="shared" ca="1" si="76"/>
        <v>F0</v>
      </c>
      <c r="M735" s="19" t="str">
        <f t="shared" ca="1" si="77"/>
        <v>C2</v>
      </c>
      <c r="N735" s="19" t="str">
        <f t="shared" ca="1" si="78"/>
        <v>C2</v>
      </c>
    </row>
    <row r="736" spans="1:14" s="244" customFormat="1" ht="36" customHeight="1" x14ac:dyDescent="0.2">
      <c r="A736" s="205" t="s">
        <v>290</v>
      </c>
      <c r="B736" s="200" t="s">
        <v>351</v>
      </c>
      <c r="C736" s="191" t="s">
        <v>1553</v>
      </c>
      <c r="D736" s="192" t="s">
        <v>174</v>
      </c>
      <c r="E736" s="193" t="s">
        <v>179</v>
      </c>
      <c r="F736" s="194">
        <v>15</v>
      </c>
      <c r="G736" s="360">
        <v>1</v>
      </c>
      <c r="H736" s="195">
        <f t="shared" si="80"/>
        <v>15</v>
      </c>
      <c r="I736" s="26" t="str">
        <f t="shared" ca="1" si="75"/>
        <v/>
      </c>
      <c r="J736" s="16" t="str">
        <f t="shared" si="79"/>
        <v>B030150 mm Type 2 Concrete Pavement (Type A)m²</v>
      </c>
      <c r="K736" s="17" t="e">
        <f>MATCH(J736,'Pay Items'!$K$1:$K$646,0)</f>
        <v>#N/A</v>
      </c>
      <c r="L736" s="19" t="str">
        <f t="shared" ca="1" si="76"/>
        <v>F0</v>
      </c>
      <c r="M736" s="19" t="str">
        <f t="shared" ca="1" si="77"/>
        <v>C2</v>
      </c>
      <c r="N736" s="19" t="str">
        <f t="shared" ca="1" si="78"/>
        <v>C2</v>
      </c>
    </row>
    <row r="737" spans="1:14" s="244" customFormat="1" ht="36" customHeight="1" x14ac:dyDescent="0.2">
      <c r="A737" s="205" t="s">
        <v>291</v>
      </c>
      <c r="B737" s="200" t="s">
        <v>352</v>
      </c>
      <c r="C737" s="191" t="s">
        <v>1554</v>
      </c>
      <c r="D737" s="192" t="s">
        <v>174</v>
      </c>
      <c r="E737" s="193" t="s">
        <v>179</v>
      </c>
      <c r="F737" s="194">
        <v>20</v>
      </c>
      <c r="G737" s="360">
        <v>1</v>
      </c>
      <c r="H737" s="195">
        <f t="shared" si="80"/>
        <v>20</v>
      </c>
      <c r="I737" s="26" t="str">
        <f t="shared" ca="1" si="75"/>
        <v/>
      </c>
      <c r="J737" s="16" t="str">
        <f t="shared" si="79"/>
        <v>B031150 mm Type 2 Concrete Pavement (Type B)m²</v>
      </c>
      <c r="K737" s="17" t="e">
        <f>MATCH(J737,'Pay Items'!$K$1:$K$646,0)</f>
        <v>#N/A</v>
      </c>
      <c r="L737" s="19" t="str">
        <f t="shared" ca="1" si="76"/>
        <v>F0</v>
      </c>
      <c r="M737" s="19" t="str">
        <f t="shared" ca="1" si="77"/>
        <v>C2</v>
      </c>
      <c r="N737" s="19" t="str">
        <f t="shared" ca="1" si="78"/>
        <v>C2</v>
      </c>
    </row>
    <row r="738" spans="1:14" s="244" customFormat="1" ht="36" customHeight="1" x14ac:dyDescent="0.2">
      <c r="A738" s="205" t="s">
        <v>767</v>
      </c>
      <c r="B738" s="190" t="s">
        <v>1796</v>
      </c>
      <c r="C738" s="191" t="s">
        <v>576</v>
      </c>
      <c r="D738" s="192" t="s">
        <v>1317</v>
      </c>
      <c r="E738" s="193"/>
      <c r="F738" s="198"/>
      <c r="G738" s="199"/>
      <c r="H738" s="195">
        <f t="shared" si="80"/>
        <v>0</v>
      </c>
      <c r="I738" s="26" t="str">
        <f t="shared" ca="1" si="75"/>
        <v>LOCKED</v>
      </c>
      <c r="J738" s="16" t="str">
        <f t="shared" si="79"/>
        <v>B064-72Slab Replacement - Early Opening (72 hour)CW 3230-R8</v>
      </c>
      <c r="K738" s="17">
        <f>MATCH(J738,'Pay Items'!$K$1:$K$646,0)</f>
        <v>132</v>
      </c>
      <c r="L738" s="19" t="str">
        <f t="shared" ca="1" si="76"/>
        <v>F0</v>
      </c>
      <c r="M738" s="19" t="str">
        <f t="shared" ca="1" si="77"/>
        <v>C2</v>
      </c>
      <c r="N738" s="19" t="str">
        <f t="shared" ca="1" si="78"/>
        <v>C2</v>
      </c>
    </row>
    <row r="739" spans="1:14" s="244" customFormat="1" ht="48" customHeight="1" x14ac:dyDescent="0.2">
      <c r="A739" s="205" t="s">
        <v>774</v>
      </c>
      <c r="B739" s="200" t="s">
        <v>351</v>
      </c>
      <c r="C739" s="191" t="s">
        <v>1651</v>
      </c>
      <c r="D739" s="192" t="s">
        <v>174</v>
      </c>
      <c r="E739" s="193" t="s">
        <v>179</v>
      </c>
      <c r="F739" s="194">
        <v>130</v>
      </c>
      <c r="G739" s="360">
        <v>1</v>
      </c>
      <c r="H739" s="195">
        <f t="shared" si="80"/>
        <v>130</v>
      </c>
      <c r="I739" s="26" t="str">
        <f t="shared" ca="1" si="75"/>
        <v/>
      </c>
      <c r="J739" s="16" t="str">
        <f t="shared" si="79"/>
        <v>B074-72150 mm Type 2 Concrete Pavement (Reinforced)m²</v>
      </c>
      <c r="K739" s="17" t="e">
        <f>MATCH(J739,'Pay Items'!$K$1:$K$646,0)</f>
        <v>#N/A</v>
      </c>
      <c r="L739" s="19" t="str">
        <f t="shared" ca="1" si="76"/>
        <v>F0</v>
      </c>
      <c r="M739" s="19" t="str">
        <f t="shared" ca="1" si="77"/>
        <v>C2</v>
      </c>
      <c r="N739" s="19" t="str">
        <f t="shared" ca="1" si="78"/>
        <v>C2</v>
      </c>
    </row>
    <row r="740" spans="1:14" s="244" customFormat="1" ht="36" customHeight="1" x14ac:dyDescent="0.2">
      <c r="A740" s="205" t="s">
        <v>302</v>
      </c>
      <c r="B740" s="190" t="s">
        <v>1797</v>
      </c>
      <c r="C740" s="191" t="s">
        <v>162</v>
      </c>
      <c r="D740" s="192" t="s">
        <v>922</v>
      </c>
      <c r="E740" s="193"/>
      <c r="F740" s="198"/>
      <c r="G740" s="199"/>
      <c r="H740" s="195">
        <f t="shared" si="80"/>
        <v>0</v>
      </c>
      <c r="I740" s="26" t="str">
        <f t="shared" ca="1" si="75"/>
        <v>LOCKED</v>
      </c>
      <c r="J740" s="16" t="str">
        <f t="shared" si="79"/>
        <v>B094Drilled DowelsCW 3230-R8</v>
      </c>
      <c r="K740" s="17">
        <f>MATCH(J740,'Pay Items'!$K$1:$K$646,0)</f>
        <v>164</v>
      </c>
      <c r="L740" s="19" t="str">
        <f t="shared" ca="1" si="76"/>
        <v>F0</v>
      </c>
      <c r="M740" s="19" t="str">
        <f t="shared" ca="1" si="77"/>
        <v>C2</v>
      </c>
      <c r="N740" s="19" t="str">
        <f t="shared" ca="1" si="78"/>
        <v>C2</v>
      </c>
    </row>
    <row r="741" spans="1:14" s="244" customFormat="1" ht="36" customHeight="1" x14ac:dyDescent="0.2">
      <c r="A741" s="205" t="s">
        <v>303</v>
      </c>
      <c r="B741" s="200" t="s">
        <v>351</v>
      </c>
      <c r="C741" s="191" t="s">
        <v>190</v>
      </c>
      <c r="D741" s="192" t="s">
        <v>174</v>
      </c>
      <c r="E741" s="193" t="s">
        <v>182</v>
      </c>
      <c r="F741" s="194">
        <v>20</v>
      </c>
      <c r="G741" s="360">
        <v>1</v>
      </c>
      <c r="H741" s="195">
        <f t="shared" si="80"/>
        <v>20</v>
      </c>
      <c r="I741" s="26" t="str">
        <f t="shared" ca="1" si="75"/>
        <v/>
      </c>
      <c r="J741" s="16" t="str">
        <f t="shared" si="79"/>
        <v>B09519.1 mm Diametereach</v>
      </c>
      <c r="K741" s="17">
        <f>MATCH(J741,'Pay Items'!$K$1:$K$646,0)</f>
        <v>165</v>
      </c>
      <c r="L741" s="19" t="str">
        <f t="shared" ca="1" si="76"/>
        <v>F0</v>
      </c>
      <c r="M741" s="19" t="str">
        <f t="shared" ca="1" si="77"/>
        <v>C2</v>
      </c>
      <c r="N741" s="19" t="str">
        <f t="shared" ca="1" si="78"/>
        <v>C2</v>
      </c>
    </row>
    <row r="742" spans="1:14" s="244" customFormat="1" ht="36" customHeight="1" x14ac:dyDescent="0.2">
      <c r="A742" s="205" t="s">
        <v>305</v>
      </c>
      <c r="B742" s="190" t="s">
        <v>1798</v>
      </c>
      <c r="C742" s="191" t="s">
        <v>163</v>
      </c>
      <c r="D742" s="192" t="s">
        <v>922</v>
      </c>
      <c r="E742" s="193"/>
      <c r="F742" s="198"/>
      <c r="G742" s="199"/>
      <c r="H742" s="195">
        <f t="shared" si="80"/>
        <v>0</v>
      </c>
      <c r="I742" s="26" t="str">
        <f t="shared" ca="1" si="75"/>
        <v>LOCKED</v>
      </c>
      <c r="J742" s="16" t="str">
        <f t="shared" si="79"/>
        <v>B097Drilled Tie BarsCW 3230-R8</v>
      </c>
      <c r="K742" s="17">
        <f>MATCH(J742,'Pay Items'!$K$1:$K$646,0)</f>
        <v>167</v>
      </c>
      <c r="L742" s="19" t="str">
        <f t="shared" ca="1" si="76"/>
        <v>F0</v>
      </c>
      <c r="M742" s="19" t="str">
        <f t="shared" ca="1" si="77"/>
        <v>C2</v>
      </c>
      <c r="N742" s="19" t="str">
        <f t="shared" ca="1" si="78"/>
        <v>C2</v>
      </c>
    </row>
    <row r="743" spans="1:14" s="244" customFormat="1" ht="36" customHeight="1" x14ac:dyDescent="0.2">
      <c r="A743" s="205" t="s">
        <v>306</v>
      </c>
      <c r="B743" s="200" t="s">
        <v>351</v>
      </c>
      <c r="C743" s="191" t="s">
        <v>188</v>
      </c>
      <c r="D743" s="192" t="s">
        <v>174</v>
      </c>
      <c r="E743" s="193" t="s">
        <v>182</v>
      </c>
      <c r="F743" s="194">
        <v>100</v>
      </c>
      <c r="G743" s="360">
        <v>1</v>
      </c>
      <c r="H743" s="195">
        <f t="shared" si="80"/>
        <v>100</v>
      </c>
      <c r="I743" s="26" t="str">
        <f t="shared" ca="1" si="75"/>
        <v/>
      </c>
      <c r="J743" s="16" t="str">
        <f t="shared" si="79"/>
        <v>B09820 M Deformed Tie Bareach</v>
      </c>
      <c r="K743" s="17">
        <f>MATCH(J743,'Pay Items'!$K$1:$K$646,0)</f>
        <v>169</v>
      </c>
      <c r="L743" s="19" t="str">
        <f t="shared" ca="1" si="76"/>
        <v>F0</v>
      </c>
      <c r="M743" s="19" t="str">
        <f t="shared" ca="1" si="77"/>
        <v>C2</v>
      </c>
      <c r="N743" s="19" t="str">
        <f t="shared" ca="1" si="78"/>
        <v>C2</v>
      </c>
    </row>
    <row r="744" spans="1:14" s="244" customFormat="1" ht="36" customHeight="1" x14ac:dyDescent="0.2">
      <c r="A744" s="205" t="s">
        <v>806</v>
      </c>
      <c r="B744" s="190" t="s">
        <v>1799</v>
      </c>
      <c r="C744" s="191" t="s">
        <v>336</v>
      </c>
      <c r="D744" s="192" t="s">
        <v>1335</v>
      </c>
      <c r="E744" s="193"/>
      <c r="F744" s="198"/>
      <c r="G744" s="199"/>
      <c r="H744" s="195">
        <f t="shared" si="80"/>
        <v>0</v>
      </c>
      <c r="I744" s="26" t="str">
        <f t="shared" ca="1" si="75"/>
        <v>LOCKED</v>
      </c>
      <c r="J744" s="16" t="str">
        <f t="shared" si="79"/>
        <v>B114rlMiscellaneous Concrete Slab RenewalCW 3235-R9</v>
      </c>
      <c r="K744" s="17">
        <f>MATCH(J744,'Pay Items'!$K$1:$K$646,0)</f>
        <v>192</v>
      </c>
      <c r="L744" s="19" t="str">
        <f t="shared" ca="1" si="76"/>
        <v>F0</v>
      </c>
      <c r="M744" s="19" t="str">
        <f t="shared" ca="1" si="77"/>
        <v>C2</v>
      </c>
      <c r="N744" s="19" t="str">
        <f t="shared" ca="1" si="78"/>
        <v>C2</v>
      </c>
    </row>
    <row r="745" spans="1:14" s="244" customFormat="1" ht="36" customHeight="1" x14ac:dyDescent="0.2">
      <c r="A745" s="205" t="s">
        <v>810</v>
      </c>
      <c r="B745" s="200" t="s">
        <v>351</v>
      </c>
      <c r="C745" s="191" t="s">
        <v>1556</v>
      </c>
      <c r="D745" s="192" t="s">
        <v>398</v>
      </c>
      <c r="E745" s="193"/>
      <c r="F745" s="198"/>
      <c r="G745" s="199"/>
      <c r="H745" s="195">
        <f t="shared" si="80"/>
        <v>0</v>
      </c>
      <c r="I745" s="26" t="str">
        <f t="shared" ca="1" si="75"/>
        <v>LOCKED</v>
      </c>
      <c r="J745" s="16" t="str">
        <f t="shared" si="79"/>
        <v>B118rl100 mm Type 5 Concrete SidewalkSD-228A</v>
      </c>
      <c r="K745" s="17" t="e">
        <f>MATCH(J745,'Pay Items'!$K$1:$K$646,0)</f>
        <v>#N/A</v>
      </c>
      <c r="L745" s="19" t="str">
        <f t="shared" ca="1" si="76"/>
        <v>F0</v>
      </c>
      <c r="M745" s="19" t="str">
        <f t="shared" ca="1" si="77"/>
        <v>C2</v>
      </c>
      <c r="N745" s="19" t="str">
        <f t="shared" ca="1" si="78"/>
        <v>C2</v>
      </c>
    </row>
    <row r="746" spans="1:14" s="244" customFormat="1" ht="36" customHeight="1" x14ac:dyDescent="0.2">
      <c r="A746" s="205" t="s">
        <v>811</v>
      </c>
      <c r="B746" s="207" t="s">
        <v>701</v>
      </c>
      <c r="C746" s="191" t="s">
        <v>702</v>
      </c>
      <c r="D746" s="192"/>
      <c r="E746" s="193" t="s">
        <v>179</v>
      </c>
      <c r="F746" s="194">
        <v>30</v>
      </c>
      <c r="G746" s="360">
        <v>1</v>
      </c>
      <c r="H746" s="195">
        <f t="shared" si="80"/>
        <v>30</v>
      </c>
      <c r="I746" s="26" t="str">
        <f t="shared" ca="1" si="75"/>
        <v/>
      </c>
      <c r="J746" s="16" t="str">
        <f t="shared" si="79"/>
        <v>B119rlLess than 5 sq.m.m²</v>
      </c>
      <c r="K746" s="17">
        <f>MATCH(J746,'Pay Items'!$K$1:$K$646,0)</f>
        <v>197</v>
      </c>
      <c r="L746" s="19" t="str">
        <f t="shared" ca="1" si="76"/>
        <v>F0</v>
      </c>
      <c r="M746" s="19" t="str">
        <f t="shared" ca="1" si="77"/>
        <v>C2</v>
      </c>
      <c r="N746" s="19" t="str">
        <f t="shared" ca="1" si="78"/>
        <v>C2</v>
      </c>
    </row>
    <row r="747" spans="1:14" s="244" customFormat="1" ht="36" customHeight="1" x14ac:dyDescent="0.2">
      <c r="A747" s="205" t="s">
        <v>812</v>
      </c>
      <c r="B747" s="207" t="s">
        <v>703</v>
      </c>
      <c r="C747" s="191" t="s">
        <v>704</v>
      </c>
      <c r="D747" s="192"/>
      <c r="E747" s="193" t="s">
        <v>179</v>
      </c>
      <c r="F747" s="194">
        <v>90</v>
      </c>
      <c r="G747" s="360">
        <v>1</v>
      </c>
      <c r="H747" s="195">
        <f t="shared" si="80"/>
        <v>90</v>
      </c>
      <c r="I747" s="26" t="str">
        <f t="shared" ca="1" si="75"/>
        <v/>
      </c>
      <c r="J747" s="16" t="str">
        <f t="shared" si="79"/>
        <v>B120rl5 sq.m. to 20 sq.m.m²</v>
      </c>
      <c r="K747" s="17">
        <f>MATCH(J747,'Pay Items'!$K$1:$K$646,0)</f>
        <v>198</v>
      </c>
      <c r="L747" s="19" t="str">
        <f t="shared" ca="1" si="76"/>
        <v>F0</v>
      </c>
      <c r="M747" s="19" t="str">
        <f t="shared" ca="1" si="77"/>
        <v>C2</v>
      </c>
      <c r="N747" s="19" t="str">
        <f t="shared" ca="1" si="78"/>
        <v>C2</v>
      </c>
    </row>
    <row r="748" spans="1:14" s="244" customFormat="1" ht="36" customHeight="1" x14ac:dyDescent="0.2">
      <c r="A748" s="205" t="s">
        <v>813</v>
      </c>
      <c r="B748" s="207" t="s">
        <v>705</v>
      </c>
      <c r="C748" s="191" t="s">
        <v>706</v>
      </c>
      <c r="D748" s="192" t="s">
        <v>174</v>
      </c>
      <c r="E748" s="193" t="s">
        <v>179</v>
      </c>
      <c r="F748" s="194">
        <v>50</v>
      </c>
      <c r="G748" s="360">
        <v>1</v>
      </c>
      <c r="H748" s="195">
        <f t="shared" si="80"/>
        <v>50</v>
      </c>
      <c r="I748" s="26" t="str">
        <f t="shared" ca="1" si="75"/>
        <v/>
      </c>
      <c r="J748" s="16" t="str">
        <f t="shared" si="79"/>
        <v>B121rlGreater than 20 sq.m.m²</v>
      </c>
      <c r="K748" s="17">
        <f>MATCH(J748,'Pay Items'!$K$1:$K$646,0)</f>
        <v>199</v>
      </c>
      <c r="L748" s="19" t="str">
        <f t="shared" ca="1" si="76"/>
        <v>F0</v>
      </c>
      <c r="M748" s="19" t="str">
        <f t="shared" ca="1" si="77"/>
        <v>C2</v>
      </c>
      <c r="N748" s="19" t="str">
        <f t="shared" ca="1" si="78"/>
        <v>C2</v>
      </c>
    </row>
    <row r="749" spans="1:14" s="244" customFormat="1" ht="36" customHeight="1" x14ac:dyDescent="0.2">
      <c r="A749" s="205" t="s">
        <v>816</v>
      </c>
      <c r="B749" s="190" t="s">
        <v>1800</v>
      </c>
      <c r="C749" s="191" t="s">
        <v>340</v>
      </c>
      <c r="D749" s="192" t="s">
        <v>919</v>
      </c>
      <c r="E749" s="193"/>
      <c r="F749" s="198"/>
      <c r="G749" s="199"/>
      <c r="H749" s="195">
        <f t="shared" si="80"/>
        <v>0</v>
      </c>
      <c r="I749" s="26" t="str">
        <f t="shared" ca="1" si="75"/>
        <v>LOCKED</v>
      </c>
      <c r="J749" s="16" t="str">
        <f t="shared" si="79"/>
        <v>B126rConcrete Curb RemovalCW 3240-R10</v>
      </c>
      <c r="K749" s="17">
        <f>MATCH(J749,'Pay Items'!$K$1:$K$646,0)</f>
        <v>209</v>
      </c>
      <c r="L749" s="19" t="str">
        <f t="shared" ca="1" si="76"/>
        <v>F0</v>
      </c>
      <c r="M749" s="19" t="str">
        <f t="shared" ca="1" si="77"/>
        <v>C2</v>
      </c>
      <c r="N749" s="19" t="str">
        <f t="shared" ca="1" si="78"/>
        <v>C2</v>
      </c>
    </row>
    <row r="750" spans="1:14" s="244" customFormat="1" ht="36" customHeight="1" x14ac:dyDescent="0.2">
      <c r="A750" s="205" t="s">
        <v>1147</v>
      </c>
      <c r="B750" s="200" t="s">
        <v>351</v>
      </c>
      <c r="C750" s="191" t="s">
        <v>970</v>
      </c>
      <c r="D750" s="192" t="s">
        <v>174</v>
      </c>
      <c r="E750" s="193" t="s">
        <v>183</v>
      </c>
      <c r="F750" s="194">
        <v>35</v>
      </c>
      <c r="G750" s="360">
        <v>1</v>
      </c>
      <c r="H750" s="195">
        <f t="shared" si="80"/>
        <v>35</v>
      </c>
      <c r="I750" s="26" t="str">
        <f t="shared" ca="1" si="75"/>
        <v/>
      </c>
      <c r="J750" s="16" t="str">
        <f t="shared" si="79"/>
        <v>B127rBBarrier Separatem</v>
      </c>
      <c r="K750" s="17">
        <f>MATCH(J750,'Pay Items'!$K$1:$K$646,0)</f>
        <v>212</v>
      </c>
      <c r="L750" s="19" t="str">
        <f t="shared" ca="1" si="76"/>
        <v>F0</v>
      </c>
      <c r="M750" s="19" t="str">
        <f t="shared" ca="1" si="77"/>
        <v>C2</v>
      </c>
      <c r="N750" s="19" t="str">
        <f t="shared" ca="1" si="78"/>
        <v>C2</v>
      </c>
    </row>
    <row r="751" spans="1:14" s="244" customFormat="1" ht="36" customHeight="1" x14ac:dyDescent="0.2">
      <c r="A751" s="205" t="s">
        <v>826</v>
      </c>
      <c r="B751" s="190" t="s">
        <v>1801</v>
      </c>
      <c r="C751" s="191" t="s">
        <v>342</v>
      </c>
      <c r="D751" s="192" t="s">
        <v>919</v>
      </c>
      <c r="E751" s="193"/>
      <c r="F751" s="198"/>
      <c r="G751" s="199"/>
      <c r="H751" s="195">
        <f t="shared" si="80"/>
        <v>0</v>
      </c>
      <c r="I751" s="26" t="str">
        <f t="shared" ca="1" si="75"/>
        <v>LOCKED</v>
      </c>
      <c r="J751" s="16" t="str">
        <f t="shared" si="79"/>
        <v>B135iConcrete Curb InstallationCW 3240-R10</v>
      </c>
      <c r="K751" s="17">
        <f>MATCH(J751,'Pay Items'!$K$1:$K$646,0)</f>
        <v>222</v>
      </c>
      <c r="L751" s="19" t="str">
        <f t="shared" ca="1" si="76"/>
        <v>F0</v>
      </c>
      <c r="M751" s="19" t="str">
        <f t="shared" ca="1" si="77"/>
        <v>C2</v>
      </c>
      <c r="N751" s="19" t="str">
        <f t="shared" ca="1" si="78"/>
        <v>C2</v>
      </c>
    </row>
    <row r="752" spans="1:14" s="244" customFormat="1" ht="48" customHeight="1" x14ac:dyDescent="0.2">
      <c r="A752" s="205" t="s">
        <v>1156</v>
      </c>
      <c r="B752" s="200" t="s">
        <v>351</v>
      </c>
      <c r="C752" s="191" t="s">
        <v>1560</v>
      </c>
      <c r="D752" s="192" t="s">
        <v>400</v>
      </c>
      <c r="E752" s="193" t="s">
        <v>183</v>
      </c>
      <c r="F752" s="194">
        <v>35</v>
      </c>
      <c r="G752" s="360">
        <v>1</v>
      </c>
      <c r="H752" s="195">
        <f t="shared" si="80"/>
        <v>35</v>
      </c>
      <c r="I752" s="26" t="str">
        <f t="shared" ca="1" si="75"/>
        <v/>
      </c>
      <c r="J752" s="16" t="str">
        <f t="shared" si="79"/>
        <v>B139iAType 2 Concrete Modified Barrier (150 mm reveal ht, Dowelled)SD-203Bm</v>
      </c>
      <c r="K752" s="17" t="e">
        <f>MATCH(J752,'Pay Items'!$K$1:$K$646,0)</f>
        <v>#N/A</v>
      </c>
      <c r="L752" s="19" t="str">
        <f t="shared" ca="1" si="76"/>
        <v>F0</v>
      </c>
      <c r="M752" s="19" t="str">
        <f t="shared" ca="1" si="77"/>
        <v>C2</v>
      </c>
      <c r="N752" s="19" t="str">
        <f t="shared" ca="1" si="78"/>
        <v>C2</v>
      </c>
    </row>
    <row r="753" spans="1:14" s="244" customFormat="1" ht="48" customHeight="1" x14ac:dyDescent="0.2">
      <c r="A753" s="205" t="s">
        <v>1158</v>
      </c>
      <c r="B753" s="200" t="s">
        <v>352</v>
      </c>
      <c r="C753" s="191" t="s">
        <v>1751</v>
      </c>
      <c r="D753" s="192" t="s">
        <v>400</v>
      </c>
      <c r="E753" s="193" t="s">
        <v>183</v>
      </c>
      <c r="F753" s="194">
        <v>35</v>
      </c>
      <c r="G753" s="360">
        <v>1</v>
      </c>
      <c r="H753" s="195">
        <f t="shared" si="80"/>
        <v>35</v>
      </c>
      <c r="I753" s="26" t="str">
        <f t="shared" ca="1" si="75"/>
        <v/>
      </c>
      <c r="J753" s="16" t="str">
        <f t="shared" si="79"/>
        <v>B140iAType 2 Concrete Modified Barrier (150 mm reveal ht, Integral)SD-203Bm</v>
      </c>
      <c r="K753" s="17" t="e">
        <f>MATCH(J753,'Pay Items'!$K$1:$K$646,0)</f>
        <v>#N/A</v>
      </c>
      <c r="L753" s="19" t="str">
        <f t="shared" ca="1" si="76"/>
        <v>F0</v>
      </c>
      <c r="M753" s="19" t="str">
        <f t="shared" ca="1" si="77"/>
        <v>C2</v>
      </c>
      <c r="N753" s="19" t="str">
        <f t="shared" ca="1" si="78"/>
        <v>C2</v>
      </c>
    </row>
    <row r="754" spans="1:14" s="244" customFormat="1" ht="48" customHeight="1" x14ac:dyDescent="0.2">
      <c r="A754" s="205" t="s">
        <v>843</v>
      </c>
      <c r="B754" s="200" t="s">
        <v>353</v>
      </c>
      <c r="C754" s="191" t="s">
        <v>1802</v>
      </c>
      <c r="D754" s="192" t="s">
        <v>368</v>
      </c>
      <c r="E754" s="193" t="s">
        <v>183</v>
      </c>
      <c r="F754" s="194">
        <v>5</v>
      </c>
      <c r="G754" s="360">
        <v>1</v>
      </c>
      <c r="H754" s="195">
        <f t="shared" si="80"/>
        <v>5</v>
      </c>
      <c r="I754" s="26" t="str">
        <f t="shared" ca="1" si="75"/>
        <v/>
      </c>
      <c r="J754" s="16" t="str">
        <f t="shared" si="79"/>
        <v>B150iType 2 Concrete Curb Ramp (8-12 mm reveal ht, Integral)SD-229A,B,Cm</v>
      </c>
      <c r="K754" s="17" t="e">
        <f>MATCH(J754,'Pay Items'!$K$1:$K$646,0)</f>
        <v>#N/A</v>
      </c>
      <c r="L754" s="19" t="str">
        <f t="shared" ca="1" si="76"/>
        <v>F0</v>
      </c>
      <c r="M754" s="19" t="str">
        <f t="shared" ca="1" si="77"/>
        <v>C2</v>
      </c>
      <c r="N754" s="19" t="str">
        <f t="shared" ca="1" si="78"/>
        <v>C2</v>
      </c>
    </row>
    <row r="755" spans="1:14" s="244" customFormat="1" ht="36" customHeight="1" x14ac:dyDescent="0.2">
      <c r="A755" s="205" t="s">
        <v>845</v>
      </c>
      <c r="B755" s="190" t="s">
        <v>1803</v>
      </c>
      <c r="C755" s="191" t="s">
        <v>158</v>
      </c>
      <c r="D755" s="192" t="s">
        <v>1390</v>
      </c>
      <c r="E755" s="193"/>
      <c r="F755" s="198"/>
      <c r="G755" s="199"/>
      <c r="H755" s="195">
        <f t="shared" si="80"/>
        <v>0</v>
      </c>
      <c r="I755" s="26" t="str">
        <f t="shared" ca="1" si="75"/>
        <v>LOCKED</v>
      </c>
      <c r="J755" s="16" t="str">
        <f t="shared" si="79"/>
        <v>B154rlConcrete Curb RenewalCW 3240-R10</v>
      </c>
      <c r="K755" s="17">
        <f>MATCH(J755,'Pay Items'!$K$1:$K$646,0)</f>
        <v>262</v>
      </c>
      <c r="L755" s="19" t="str">
        <f t="shared" ca="1" si="76"/>
        <v>F0</v>
      </c>
      <c r="M755" s="19" t="str">
        <f t="shared" ca="1" si="77"/>
        <v>C2</v>
      </c>
      <c r="N755" s="19" t="str">
        <f t="shared" ca="1" si="78"/>
        <v>C2</v>
      </c>
    </row>
    <row r="756" spans="1:14" s="244" customFormat="1" ht="48" customHeight="1" x14ac:dyDescent="0.2">
      <c r="A756" s="205" t="s">
        <v>846</v>
      </c>
      <c r="B756" s="200" t="s">
        <v>351</v>
      </c>
      <c r="C756" s="191" t="s">
        <v>1561</v>
      </c>
      <c r="D756" s="192" t="s">
        <v>712</v>
      </c>
      <c r="E756" s="193"/>
      <c r="F756" s="198"/>
      <c r="G756" s="199"/>
      <c r="H756" s="195">
        <f t="shared" si="80"/>
        <v>0</v>
      </c>
      <c r="I756" s="26" t="str">
        <f t="shared" ca="1" si="75"/>
        <v>LOCKED</v>
      </c>
      <c r="J756" s="16" t="str">
        <f t="shared" si="79"/>
        <v>B155rlType 2 Concrete Barrier (100 mm reveal ht, Dowelled)SD-205,SD-206A</v>
      </c>
      <c r="K756" s="17" t="e">
        <f>MATCH(J756,'Pay Items'!$K$1:$K$646,0)</f>
        <v>#N/A</v>
      </c>
      <c r="L756" s="19" t="str">
        <f t="shared" ca="1" si="76"/>
        <v>F0</v>
      </c>
      <c r="M756" s="19" t="str">
        <f t="shared" ca="1" si="77"/>
        <v>C2</v>
      </c>
      <c r="N756" s="19" t="str">
        <f t="shared" ca="1" si="78"/>
        <v>C2</v>
      </c>
    </row>
    <row r="757" spans="1:14" s="244" customFormat="1" ht="36" customHeight="1" x14ac:dyDescent="0.2">
      <c r="A757" s="205" t="s">
        <v>1754</v>
      </c>
      <c r="B757" s="207" t="s">
        <v>701</v>
      </c>
      <c r="C757" s="191" t="s">
        <v>713</v>
      </c>
      <c r="D757" s="192"/>
      <c r="E757" s="193" t="s">
        <v>183</v>
      </c>
      <c r="F757" s="194">
        <v>25</v>
      </c>
      <c r="G757" s="360">
        <v>1</v>
      </c>
      <c r="H757" s="195">
        <f t="shared" si="80"/>
        <v>25</v>
      </c>
      <c r="I757" s="26" t="str">
        <f t="shared" ca="1" si="75"/>
        <v/>
      </c>
      <c r="J757" s="16" t="str">
        <f t="shared" si="79"/>
        <v>B155rl1Less than 3 mm</v>
      </c>
      <c r="K757" s="17" t="e">
        <f>MATCH(J757,'Pay Items'!$K$1:$K$646,0)</f>
        <v>#N/A</v>
      </c>
      <c r="L757" s="19" t="str">
        <f t="shared" ca="1" si="76"/>
        <v>F0</v>
      </c>
      <c r="M757" s="19" t="str">
        <f t="shared" ca="1" si="77"/>
        <v>C2</v>
      </c>
      <c r="N757" s="19" t="str">
        <f t="shared" ca="1" si="78"/>
        <v>C2</v>
      </c>
    </row>
    <row r="758" spans="1:14" s="244" customFormat="1" ht="36" customHeight="1" x14ac:dyDescent="0.2">
      <c r="A758" s="205" t="s">
        <v>1562</v>
      </c>
      <c r="B758" s="207" t="s">
        <v>703</v>
      </c>
      <c r="C758" s="191" t="s">
        <v>714</v>
      </c>
      <c r="D758" s="192"/>
      <c r="E758" s="193" t="s">
        <v>183</v>
      </c>
      <c r="F758" s="194">
        <v>60</v>
      </c>
      <c r="G758" s="360">
        <v>1</v>
      </c>
      <c r="H758" s="195">
        <f t="shared" si="80"/>
        <v>60</v>
      </c>
      <c r="I758" s="26" t="str">
        <f t="shared" ca="1" si="75"/>
        <v/>
      </c>
      <c r="J758" s="16" t="str">
        <f t="shared" si="79"/>
        <v>B155rl23 m to 30 mm</v>
      </c>
      <c r="K758" s="17" t="e">
        <f>MATCH(J758,'Pay Items'!$K$1:$K$646,0)</f>
        <v>#N/A</v>
      </c>
      <c r="L758" s="19" t="str">
        <f t="shared" ca="1" si="76"/>
        <v>F0</v>
      </c>
      <c r="M758" s="19" t="str">
        <f t="shared" ca="1" si="77"/>
        <v>C2</v>
      </c>
      <c r="N758" s="19" t="str">
        <f t="shared" ca="1" si="78"/>
        <v>C2</v>
      </c>
    </row>
    <row r="759" spans="1:14" s="244" customFormat="1" ht="36" customHeight="1" x14ac:dyDescent="0.2">
      <c r="A759" s="205" t="s">
        <v>1563</v>
      </c>
      <c r="B759" s="207" t="s">
        <v>715</v>
      </c>
      <c r="C759" s="191" t="s">
        <v>716</v>
      </c>
      <c r="D759" s="192" t="s">
        <v>174</v>
      </c>
      <c r="E759" s="193" t="s">
        <v>183</v>
      </c>
      <c r="F759" s="194">
        <v>190</v>
      </c>
      <c r="G759" s="360">
        <v>1</v>
      </c>
      <c r="H759" s="195">
        <f t="shared" si="80"/>
        <v>190</v>
      </c>
      <c r="I759" s="26" t="str">
        <f t="shared" ca="1" si="75"/>
        <v/>
      </c>
      <c r="J759" s="16" t="str">
        <f t="shared" si="79"/>
        <v>B155rl3Greater than 30 mm</v>
      </c>
      <c r="K759" s="17" t="e">
        <f>MATCH(J759,'Pay Items'!$K$1:$K$646,0)</f>
        <v>#N/A</v>
      </c>
      <c r="L759" s="19" t="str">
        <f t="shared" ca="1" si="76"/>
        <v>F0</v>
      </c>
      <c r="M759" s="19" t="str">
        <f t="shared" ca="1" si="77"/>
        <v>C2</v>
      </c>
      <c r="N759" s="19" t="str">
        <f t="shared" ca="1" si="78"/>
        <v>C2</v>
      </c>
    </row>
    <row r="760" spans="1:14" s="244" customFormat="1" ht="48" customHeight="1" x14ac:dyDescent="0.2">
      <c r="A760" s="205" t="s">
        <v>947</v>
      </c>
      <c r="B760" s="200" t="s">
        <v>352</v>
      </c>
      <c r="C760" s="191" t="s">
        <v>1564</v>
      </c>
      <c r="D760" s="192" t="s">
        <v>718</v>
      </c>
      <c r="E760" s="193" t="s">
        <v>183</v>
      </c>
      <c r="F760" s="194">
        <v>15</v>
      </c>
      <c r="G760" s="360">
        <v>1</v>
      </c>
      <c r="H760" s="195">
        <f t="shared" si="80"/>
        <v>15</v>
      </c>
      <c r="I760" s="26" t="str">
        <f t="shared" ca="1" si="75"/>
        <v/>
      </c>
      <c r="J760" s="16" t="str">
        <f t="shared" si="79"/>
        <v>B184rlAType 2 Concrete Curb Ramp (8-12 mm reveal ht, Monolithic)SD-229C,Dm</v>
      </c>
      <c r="K760" s="17" t="e">
        <f>MATCH(J760,'Pay Items'!$K$1:$K$646,0)</f>
        <v>#N/A</v>
      </c>
      <c r="L760" s="19" t="str">
        <f t="shared" ca="1" si="76"/>
        <v>F0</v>
      </c>
      <c r="M760" s="19" t="str">
        <f t="shared" ca="1" si="77"/>
        <v>C2</v>
      </c>
      <c r="N760" s="19" t="str">
        <f t="shared" ca="1" si="78"/>
        <v>C2</v>
      </c>
    </row>
    <row r="761" spans="1:14" s="244" customFormat="1" ht="36" customHeight="1" x14ac:dyDescent="0.2">
      <c r="A761" s="205" t="s">
        <v>477</v>
      </c>
      <c r="B761" s="190" t="s">
        <v>1804</v>
      </c>
      <c r="C761" s="191" t="s">
        <v>363</v>
      </c>
      <c r="D761" s="192" t="s">
        <v>1183</v>
      </c>
      <c r="E761" s="209"/>
      <c r="F761" s="198"/>
      <c r="G761" s="199"/>
      <c r="H761" s="195">
        <f t="shared" si="80"/>
        <v>0</v>
      </c>
      <c r="I761" s="26" t="str">
        <f t="shared" ca="1" si="75"/>
        <v>LOCKED</v>
      </c>
      <c r="J761" s="16" t="str">
        <f t="shared" si="79"/>
        <v>B190Construction of Asphaltic Concrete OverlayCW 3410-R12</v>
      </c>
      <c r="K761" s="17">
        <f>MATCH(J761,'Pay Items'!$K$1:$K$646,0)</f>
        <v>319</v>
      </c>
      <c r="L761" s="19" t="str">
        <f t="shared" ca="1" si="76"/>
        <v>F0</v>
      </c>
      <c r="M761" s="19" t="str">
        <f t="shared" ca="1" si="77"/>
        <v>C2</v>
      </c>
      <c r="N761" s="19" t="str">
        <f t="shared" ca="1" si="78"/>
        <v>C2</v>
      </c>
    </row>
    <row r="762" spans="1:14" s="244" customFormat="1" ht="36" customHeight="1" x14ac:dyDescent="0.2">
      <c r="A762" s="205" t="s">
        <v>478</v>
      </c>
      <c r="B762" s="200" t="s">
        <v>351</v>
      </c>
      <c r="C762" s="191" t="s">
        <v>364</v>
      </c>
      <c r="D762" s="192"/>
      <c r="E762" s="193"/>
      <c r="F762" s="198"/>
      <c r="G762" s="199"/>
      <c r="H762" s="195">
        <f t="shared" si="80"/>
        <v>0</v>
      </c>
      <c r="I762" s="26" t="str">
        <f t="shared" ca="1" si="75"/>
        <v>LOCKED</v>
      </c>
      <c r="J762" s="16" t="str">
        <f t="shared" si="79"/>
        <v>B191Main Line Paving</v>
      </c>
      <c r="K762" s="17">
        <f>MATCH(J762,'Pay Items'!$K$1:$K$646,0)</f>
        <v>320</v>
      </c>
      <c r="L762" s="19" t="str">
        <f t="shared" ca="1" si="76"/>
        <v>F0</v>
      </c>
      <c r="M762" s="19" t="str">
        <f t="shared" ca="1" si="77"/>
        <v>C2</v>
      </c>
      <c r="N762" s="19" t="str">
        <f t="shared" ca="1" si="78"/>
        <v>C2</v>
      </c>
    </row>
    <row r="763" spans="1:14" s="244" customFormat="1" ht="36" customHeight="1" x14ac:dyDescent="0.2">
      <c r="A763" s="205" t="s">
        <v>480</v>
      </c>
      <c r="B763" s="207" t="s">
        <v>701</v>
      </c>
      <c r="C763" s="191" t="s">
        <v>719</v>
      </c>
      <c r="D763" s="192"/>
      <c r="E763" s="193" t="s">
        <v>181</v>
      </c>
      <c r="F763" s="194">
        <v>420</v>
      </c>
      <c r="G763" s="360">
        <v>1</v>
      </c>
      <c r="H763" s="195">
        <f t="shared" si="80"/>
        <v>420</v>
      </c>
      <c r="I763" s="26" t="str">
        <f t="shared" ca="1" si="75"/>
        <v/>
      </c>
      <c r="J763" s="16" t="str">
        <f t="shared" si="79"/>
        <v>B193Type IAtonne</v>
      </c>
      <c r="K763" s="17">
        <f>MATCH(J763,'Pay Items'!$K$1:$K$646,0)</f>
        <v>321</v>
      </c>
      <c r="L763" s="19" t="str">
        <f t="shared" ca="1" si="76"/>
        <v>F0</v>
      </c>
      <c r="M763" s="19" t="str">
        <f t="shared" ca="1" si="77"/>
        <v>C2</v>
      </c>
      <c r="N763" s="19" t="str">
        <f t="shared" ca="1" si="78"/>
        <v>C2</v>
      </c>
    </row>
    <row r="764" spans="1:14" s="244" customFormat="1" ht="36" customHeight="1" x14ac:dyDescent="0.2">
      <c r="A764" s="205" t="s">
        <v>481</v>
      </c>
      <c r="B764" s="200" t="s">
        <v>352</v>
      </c>
      <c r="C764" s="191" t="s">
        <v>365</v>
      </c>
      <c r="D764" s="192"/>
      <c r="E764" s="193"/>
      <c r="F764" s="198"/>
      <c r="G764" s="199"/>
      <c r="H764" s="195">
        <f t="shared" si="80"/>
        <v>0</v>
      </c>
      <c r="I764" s="26" t="str">
        <f t="shared" ca="1" si="75"/>
        <v>LOCKED</v>
      </c>
      <c r="J764" s="16" t="str">
        <f t="shared" si="79"/>
        <v>B194Tie-ins and Approaches</v>
      </c>
      <c r="K764" s="17">
        <f>MATCH(J764,'Pay Items'!$K$1:$K$646,0)</f>
        <v>323</v>
      </c>
      <c r="L764" s="19" t="str">
        <f t="shared" ca="1" si="76"/>
        <v>F0</v>
      </c>
      <c r="M764" s="19" t="str">
        <f t="shared" ca="1" si="77"/>
        <v>C2</v>
      </c>
      <c r="N764" s="19" t="str">
        <f t="shared" ca="1" si="78"/>
        <v>C2</v>
      </c>
    </row>
    <row r="765" spans="1:14" s="244" customFormat="1" ht="36" customHeight="1" x14ac:dyDescent="0.2">
      <c r="A765" s="205" t="s">
        <v>482</v>
      </c>
      <c r="B765" s="207" t="s">
        <v>701</v>
      </c>
      <c r="C765" s="191" t="s">
        <v>719</v>
      </c>
      <c r="D765" s="192"/>
      <c r="E765" s="193" t="s">
        <v>181</v>
      </c>
      <c r="F765" s="194">
        <v>90</v>
      </c>
      <c r="G765" s="360">
        <v>1</v>
      </c>
      <c r="H765" s="195">
        <f t="shared" si="80"/>
        <v>90</v>
      </c>
      <c r="I765" s="26" t="str">
        <f t="shared" ca="1" si="75"/>
        <v/>
      </c>
      <c r="J765" s="16" t="str">
        <f t="shared" si="79"/>
        <v>B195Type IAtonne</v>
      </c>
      <c r="K765" s="17">
        <f>MATCH(J765,'Pay Items'!$K$1:$K$646,0)</f>
        <v>324</v>
      </c>
      <c r="L765" s="19" t="str">
        <f t="shared" ca="1" si="76"/>
        <v>F0</v>
      </c>
      <c r="M765" s="19" t="str">
        <f t="shared" ca="1" si="77"/>
        <v>C2</v>
      </c>
      <c r="N765" s="19" t="str">
        <f t="shared" ca="1" si="78"/>
        <v>C2</v>
      </c>
    </row>
    <row r="766" spans="1:14" s="244" customFormat="1" ht="36" customHeight="1" x14ac:dyDescent="0.2">
      <c r="A766" s="205" t="s">
        <v>487</v>
      </c>
      <c r="B766" s="190" t="s">
        <v>1805</v>
      </c>
      <c r="C766" s="191" t="s">
        <v>100</v>
      </c>
      <c r="D766" s="192" t="s">
        <v>960</v>
      </c>
      <c r="E766" s="193"/>
      <c r="F766" s="198"/>
      <c r="G766" s="199"/>
      <c r="H766" s="195">
        <f t="shared" si="80"/>
        <v>0</v>
      </c>
      <c r="I766" s="26" t="str">
        <f t="shared" ca="1" si="75"/>
        <v>LOCKED</v>
      </c>
      <c r="J766" s="16" t="str">
        <f t="shared" si="79"/>
        <v>B200Planing of PavementCW 3450-R6</v>
      </c>
      <c r="K766" s="17">
        <f>MATCH(J766,'Pay Items'!$K$1:$K$646,0)</f>
        <v>329</v>
      </c>
      <c r="L766" s="19" t="str">
        <f t="shared" ca="1" si="76"/>
        <v>F0</v>
      </c>
      <c r="M766" s="19" t="str">
        <f t="shared" ca="1" si="77"/>
        <v>C2</v>
      </c>
      <c r="N766" s="19" t="str">
        <f t="shared" ca="1" si="78"/>
        <v>C2</v>
      </c>
    </row>
    <row r="767" spans="1:14" s="244" customFormat="1" ht="36" customHeight="1" x14ac:dyDescent="0.2">
      <c r="A767" s="205" t="s">
        <v>488</v>
      </c>
      <c r="B767" s="200" t="s">
        <v>351</v>
      </c>
      <c r="C767" s="191" t="s">
        <v>1005</v>
      </c>
      <c r="D767" s="192" t="s">
        <v>174</v>
      </c>
      <c r="E767" s="193" t="s">
        <v>179</v>
      </c>
      <c r="F767" s="194">
        <v>860</v>
      </c>
      <c r="G767" s="360">
        <v>1</v>
      </c>
      <c r="H767" s="195">
        <f t="shared" si="80"/>
        <v>860</v>
      </c>
      <c r="I767" s="26" t="str">
        <f t="shared" ca="1" si="75"/>
        <v/>
      </c>
      <c r="J767" s="16" t="str">
        <f t="shared" si="79"/>
        <v>B2011 - 50 mm Depth (Asphalt)m²</v>
      </c>
      <c r="K767" s="17">
        <f>MATCH(J767,'Pay Items'!$K$1:$K$646,0)</f>
        <v>330</v>
      </c>
      <c r="L767" s="19" t="str">
        <f t="shared" ca="1" si="76"/>
        <v>F0</v>
      </c>
      <c r="M767" s="19" t="str">
        <f t="shared" ca="1" si="77"/>
        <v>C2</v>
      </c>
      <c r="N767" s="19" t="str">
        <f t="shared" ca="1" si="78"/>
        <v>C2</v>
      </c>
    </row>
    <row r="768" spans="1:14" s="244" customFormat="1" ht="36" customHeight="1" x14ac:dyDescent="0.2">
      <c r="A768" s="205" t="s">
        <v>489</v>
      </c>
      <c r="B768" s="200" t="s">
        <v>352</v>
      </c>
      <c r="C768" s="191" t="s">
        <v>95</v>
      </c>
      <c r="D768" s="192" t="s">
        <v>174</v>
      </c>
      <c r="E768" s="193" t="s">
        <v>179</v>
      </c>
      <c r="F768" s="194">
        <v>860</v>
      </c>
      <c r="G768" s="360">
        <v>1</v>
      </c>
      <c r="H768" s="195">
        <f t="shared" si="80"/>
        <v>860</v>
      </c>
      <c r="I768" s="26" t="str">
        <f t="shared" ca="1" si="75"/>
        <v/>
      </c>
      <c r="J768" s="16" t="str">
        <f t="shared" si="79"/>
        <v>B20250 - 100 mm Depth (Asphalt)m²</v>
      </c>
      <c r="K768" s="17">
        <f>MATCH(J768,'Pay Items'!$K$1:$K$646,0)</f>
        <v>331</v>
      </c>
      <c r="L768" s="19" t="str">
        <f t="shared" ca="1" si="76"/>
        <v>F0</v>
      </c>
      <c r="M768" s="19" t="str">
        <f t="shared" ca="1" si="77"/>
        <v>C2</v>
      </c>
      <c r="N768" s="19" t="str">
        <f t="shared" ca="1" si="78"/>
        <v>C2</v>
      </c>
    </row>
    <row r="769" spans="1:14" s="244" customFormat="1" ht="36" customHeight="1" x14ac:dyDescent="0.2">
      <c r="A769" s="205" t="s">
        <v>572</v>
      </c>
      <c r="B769" s="190" t="s">
        <v>1806</v>
      </c>
      <c r="C769" s="191" t="s">
        <v>1295</v>
      </c>
      <c r="D769" s="192" t="s">
        <v>1427</v>
      </c>
      <c r="E769" s="193"/>
      <c r="F769" s="198"/>
      <c r="G769" s="199"/>
      <c r="H769" s="195">
        <f t="shared" si="80"/>
        <v>0</v>
      </c>
      <c r="I769" s="26" t="str">
        <f t="shared" ca="1" si="75"/>
        <v>LOCKED</v>
      </c>
      <c r="J769" s="16" t="str">
        <f t="shared" si="79"/>
        <v>B206Supply and Install Pavement Repair FabricCW 3140-R1</v>
      </c>
      <c r="K769" s="17">
        <f>MATCH(J769,'Pay Items'!$K$1:$K$646,0)</f>
        <v>335</v>
      </c>
      <c r="L769" s="19" t="str">
        <f t="shared" ca="1" si="76"/>
        <v>F0</v>
      </c>
      <c r="M769" s="19" t="str">
        <f t="shared" ca="1" si="77"/>
        <v>C2</v>
      </c>
      <c r="N769" s="19" t="str">
        <f t="shared" ca="1" si="78"/>
        <v>C2</v>
      </c>
    </row>
    <row r="770" spans="1:14" s="244" customFormat="1" ht="36" customHeight="1" x14ac:dyDescent="0.2">
      <c r="A770" s="205" t="s">
        <v>1292</v>
      </c>
      <c r="B770" s="200" t="s">
        <v>351</v>
      </c>
      <c r="C770" s="191" t="s">
        <v>1294</v>
      </c>
      <c r="D770" s="192"/>
      <c r="E770" s="193" t="s">
        <v>179</v>
      </c>
      <c r="F770" s="208">
        <v>1500</v>
      </c>
      <c r="G770" s="360">
        <v>1</v>
      </c>
      <c r="H770" s="195">
        <f t="shared" si="80"/>
        <v>1500</v>
      </c>
      <c r="I770" s="26" t="str">
        <f t="shared" ca="1" si="75"/>
        <v/>
      </c>
      <c r="J770" s="16" t="str">
        <f t="shared" si="79"/>
        <v>B206BType Bm²</v>
      </c>
      <c r="K770" s="17">
        <f>MATCH(J770,'Pay Items'!$K$1:$K$646,0)</f>
        <v>337</v>
      </c>
      <c r="L770" s="19" t="str">
        <f t="shared" ca="1" si="76"/>
        <v>F0</v>
      </c>
      <c r="M770" s="19" t="str">
        <f t="shared" ca="1" si="77"/>
        <v>C2</v>
      </c>
      <c r="N770" s="19" t="str">
        <f t="shared" ca="1" si="78"/>
        <v>C2</v>
      </c>
    </row>
    <row r="771" spans="1:14" s="244" customFormat="1" ht="36" customHeight="1" x14ac:dyDescent="0.2">
      <c r="A771" s="206" t="s">
        <v>876</v>
      </c>
      <c r="B771" s="190" t="s">
        <v>1807</v>
      </c>
      <c r="C771" s="191" t="s">
        <v>910</v>
      </c>
      <c r="D771" s="192" t="s">
        <v>961</v>
      </c>
      <c r="E771" s="193" t="s">
        <v>182</v>
      </c>
      <c r="F771" s="208">
        <v>8</v>
      </c>
      <c r="G771" s="363">
        <v>1</v>
      </c>
      <c r="H771" s="195">
        <f t="shared" si="80"/>
        <v>8</v>
      </c>
      <c r="I771" s="26" t="str">
        <f t="shared" ca="1" si="75"/>
        <v/>
      </c>
      <c r="J771" s="16" t="str">
        <f t="shared" si="79"/>
        <v>B219Detectable Warning Surface TilesCW 3326-R3each</v>
      </c>
      <c r="K771" s="17">
        <f>MATCH(J771,'Pay Items'!$K$1:$K$646,0)</f>
        <v>341</v>
      </c>
      <c r="L771" s="19" t="str">
        <f t="shared" ca="1" si="76"/>
        <v>F0</v>
      </c>
      <c r="M771" s="19" t="str">
        <f t="shared" ca="1" si="77"/>
        <v>C2</v>
      </c>
      <c r="N771" s="19" t="str">
        <f t="shared" ca="1" si="78"/>
        <v>C2</v>
      </c>
    </row>
    <row r="772" spans="1:14" s="244" customFormat="1" ht="36" customHeight="1" x14ac:dyDescent="0.2">
      <c r="A772" s="245"/>
      <c r="B772" s="210"/>
      <c r="C772" s="203" t="s">
        <v>200</v>
      </c>
      <c r="D772" s="198"/>
      <c r="E772" s="211"/>
      <c r="F772" s="198"/>
      <c r="G772" s="199"/>
      <c r="H772" s="195">
        <f t="shared" si="80"/>
        <v>0</v>
      </c>
      <c r="I772" s="26" t="str">
        <f t="shared" ca="1" si="75"/>
        <v>LOCKED</v>
      </c>
      <c r="J772" s="16" t="str">
        <f t="shared" si="79"/>
        <v>JOINT AND CRACK SEALING</v>
      </c>
      <c r="K772" s="17">
        <f>MATCH(J772,'Pay Items'!$K$1:$K$646,0)</f>
        <v>436</v>
      </c>
      <c r="L772" s="19" t="str">
        <f t="shared" ca="1" si="76"/>
        <v>F0</v>
      </c>
      <c r="M772" s="19" t="str">
        <f t="shared" ca="1" si="77"/>
        <v>C2</v>
      </c>
      <c r="N772" s="19" t="str">
        <f t="shared" ca="1" si="78"/>
        <v>C2</v>
      </c>
    </row>
    <row r="773" spans="1:14" s="244" customFormat="1" ht="36" customHeight="1" x14ac:dyDescent="0.2">
      <c r="A773" s="189" t="s">
        <v>548</v>
      </c>
      <c r="B773" s="190" t="s">
        <v>1808</v>
      </c>
      <c r="C773" s="191" t="s">
        <v>99</v>
      </c>
      <c r="D773" s="192" t="s">
        <v>737</v>
      </c>
      <c r="E773" s="193" t="s">
        <v>183</v>
      </c>
      <c r="F773" s="208">
        <v>300</v>
      </c>
      <c r="G773" s="360">
        <v>1</v>
      </c>
      <c r="H773" s="195">
        <f t="shared" si="80"/>
        <v>300</v>
      </c>
      <c r="I773" s="26" t="str">
        <f t="shared" ca="1" si="75"/>
        <v/>
      </c>
      <c r="J773" s="16" t="str">
        <f t="shared" si="79"/>
        <v>D006Reflective Crack MaintenanceCW 3250-R7m</v>
      </c>
      <c r="K773" s="17">
        <f>MATCH(J773,'Pay Items'!$K$1:$K$646,0)</f>
        <v>442</v>
      </c>
      <c r="L773" s="19" t="str">
        <f t="shared" ca="1" si="76"/>
        <v>F0</v>
      </c>
      <c r="M773" s="19" t="str">
        <f t="shared" ca="1" si="77"/>
        <v>C2</v>
      </c>
      <c r="N773" s="19" t="str">
        <f t="shared" ca="1" si="78"/>
        <v>C2</v>
      </c>
    </row>
    <row r="774" spans="1:14" s="244" customFormat="1" ht="48" customHeight="1" x14ac:dyDescent="0.2">
      <c r="A774" s="245"/>
      <c r="B774" s="210"/>
      <c r="C774" s="203" t="s">
        <v>201</v>
      </c>
      <c r="D774" s="198"/>
      <c r="E774" s="211"/>
      <c r="F774" s="198"/>
      <c r="G774" s="199"/>
      <c r="H774" s="195">
        <f t="shared" si="80"/>
        <v>0</v>
      </c>
      <c r="I774" s="26" t="str">
        <f t="shared" ref="I774:I837" ca="1" si="81">IF(CELL("protect",$G774)=1, "LOCKED", "")</f>
        <v>LOCKED</v>
      </c>
      <c r="J774" s="16" t="str">
        <f t="shared" si="79"/>
        <v>ASSOCIATED DRAINAGE AND UNDERGROUND WORKS</v>
      </c>
      <c r="K774" s="17">
        <f>MATCH(J774,'Pay Items'!$K$1:$K$646,0)</f>
        <v>444</v>
      </c>
      <c r="L774" s="19" t="str">
        <f t="shared" ref="L774:L837" ca="1" si="82">CELL("format",$F774)</f>
        <v>F0</v>
      </c>
      <c r="M774" s="19" t="str">
        <f t="shared" ref="M774:M837" ca="1" si="83">CELL("format",$G774)</f>
        <v>C2</v>
      </c>
      <c r="N774" s="19" t="str">
        <f t="shared" ref="N774:N837" ca="1" si="84">CELL("format",$H774)</f>
        <v>C2</v>
      </c>
    </row>
    <row r="775" spans="1:14" s="244" customFormat="1" ht="36" customHeight="1" x14ac:dyDescent="0.2">
      <c r="A775" s="189" t="s">
        <v>225</v>
      </c>
      <c r="B775" s="190" t="s">
        <v>1809</v>
      </c>
      <c r="C775" s="191" t="s">
        <v>416</v>
      </c>
      <c r="D775" s="192" t="s">
        <v>11</v>
      </c>
      <c r="E775" s="193"/>
      <c r="F775" s="198"/>
      <c r="G775" s="199"/>
      <c r="H775" s="195">
        <f t="shared" si="80"/>
        <v>0</v>
      </c>
      <c r="I775" s="26" t="str">
        <f t="shared" ca="1" si="81"/>
        <v>LOCKED</v>
      </c>
      <c r="J775" s="16" t="str">
        <f t="shared" ref="J775:J838" si="85">CLEAN(CONCATENATE(TRIM($A775),TRIM($C775),IF(LEFT($D775)&lt;&gt;"E",TRIM($D775),),TRIM($E775)))</f>
        <v>E003Catch BasinCW 2130-R12</v>
      </c>
      <c r="K775" s="17">
        <f>MATCH(J775,'Pay Items'!$K$1:$K$646,0)</f>
        <v>445</v>
      </c>
      <c r="L775" s="19" t="str">
        <f t="shared" ca="1" si="82"/>
        <v>F0</v>
      </c>
      <c r="M775" s="19" t="str">
        <f t="shared" ca="1" si="83"/>
        <v>C2</v>
      </c>
      <c r="N775" s="19" t="str">
        <f t="shared" ca="1" si="84"/>
        <v>C2</v>
      </c>
    </row>
    <row r="776" spans="1:14" s="244" customFormat="1" ht="36" customHeight="1" x14ac:dyDescent="0.2">
      <c r="A776" s="189" t="s">
        <v>226</v>
      </c>
      <c r="B776" s="200" t="s">
        <v>351</v>
      </c>
      <c r="C776" s="191" t="s">
        <v>985</v>
      </c>
      <c r="D776" s="192"/>
      <c r="E776" s="193" t="s">
        <v>182</v>
      </c>
      <c r="F776" s="208">
        <v>4</v>
      </c>
      <c r="G776" s="360">
        <v>1</v>
      </c>
      <c r="H776" s="195">
        <f t="shared" si="80"/>
        <v>4</v>
      </c>
      <c r="I776" s="26" t="str">
        <f t="shared" ca="1" si="81"/>
        <v/>
      </c>
      <c r="J776" s="16" t="str">
        <f t="shared" si="85"/>
        <v>E004SD-024, 1200 mm deepeach</v>
      </c>
      <c r="K776" s="17">
        <f>MATCH(J776,'Pay Items'!$K$1:$K$646,0)</f>
        <v>446</v>
      </c>
      <c r="L776" s="19" t="str">
        <f t="shared" ca="1" si="82"/>
        <v>F0</v>
      </c>
      <c r="M776" s="19" t="str">
        <f t="shared" ca="1" si="83"/>
        <v>C2</v>
      </c>
      <c r="N776" s="19" t="str">
        <f t="shared" ca="1" si="84"/>
        <v>C2</v>
      </c>
    </row>
    <row r="777" spans="1:14" s="244" customFormat="1" ht="36" customHeight="1" x14ac:dyDescent="0.2">
      <c r="A777" s="189" t="s">
        <v>230</v>
      </c>
      <c r="B777" s="190" t="s">
        <v>1810</v>
      </c>
      <c r="C777" s="191" t="s">
        <v>421</v>
      </c>
      <c r="D777" s="192" t="s">
        <v>11</v>
      </c>
      <c r="E777" s="193"/>
      <c r="F777" s="198"/>
      <c r="G777" s="199"/>
      <c r="H777" s="195">
        <f t="shared" si="80"/>
        <v>0</v>
      </c>
      <c r="I777" s="26" t="str">
        <f t="shared" ca="1" si="81"/>
        <v>LOCKED</v>
      </c>
      <c r="J777" s="16" t="str">
        <f t="shared" si="85"/>
        <v>E008Sewer ServiceCW 2130-R12</v>
      </c>
      <c r="K777" s="17">
        <f>MATCH(J777,'Pay Items'!$K$1:$K$646,0)</f>
        <v>457</v>
      </c>
      <c r="L777" s="19" t="str">
        <f t="shared" ca="1" si="82"/>
        <v>F0</v>
      </c>
      <c r="M777" s="19" t="str">
        <f t="shared" ca="1" si="83"/>
        <v>C2</v>
      </c>
      <c r="N777" s="19" t="str">
        <f t="shared" ca="1" si="84"/>
        <v>C2</v>
      </c>
    </row>
    <row r="778" spans="1:14" s="244" customFormat="1" ht="36" customHeight="1" x14ac:dyDescent="0.2">
      <c r="A778" s="189" t="s">
        <v>54</v>
      </c>
      <c r="B778" s="200" t="s">
        <v>351</v>
      </c>
      <c r="C778" s="191" t="s">
        <v>1565</v>
      </c>
      <c r="D778" s="192"/>
      <c r="E778" s="193"/>
      <c r="F778" s="198"/>
      <c r="G778" s="199"/>
      <c r="H778" s="195">
        <f t="shared" si="80"/>
        <v>0</v>
      </c>
      <c r="I778" s="26" t="str">
        <f t="shared" ca="1" si="81"/>
        <v>LOCKED</v>
      </c>
      <c r="J778" s="16" t="str">
        <f t="shared" si="85"/>
        <v>E009250 mm, PVC</v>
      </c>
      <c r="K778" s="17" t="e">
        <f>MATCH(J778,'Pay Items'!$K$1:$K$646,0)</f>
        <v>#N/A</v>
      </c>
      <c r="L778" s="19" t="str">
        <f t="shared" ca="1" si="82"/>
        <v>F0</v>
      </c>
      <c r="M778" s="19" t="str">
        <f t="shared" ca="1" si="83"/>
        <v>C2</v>
      </c>
      <c r="N778" s="19" t="str">
        <f t="shared" ca="1" si="84"/>
        <v>C2</v>
      </c>
    </row>
    <row r="779" spans="1:14" s="244" customFormat="1" ht="48" customHeight="1" x14ac:dyDescent="0.2">
      <c r="A779" s="189" t="s">
        <v>55</v>
      </c>
      <c r="B779" s="207" t="s">
        <v>701</v>
      </c>
      <c r="C779" s="191" t="s">
        <v>1655</v>
      </c>
      <c r="D779" s="192"/>
      <c r="E779" s="193" t="s">
        <v>183</v>
      </c>
      <c r="F779" s="208">
        <v>10</v>
      </c>
      <c r="G779" s="360">
        <v>1</v>
      </c>
      <c r="H779" s="195">
        <f t="shared" si="80"/>
        <v>10</v>
      </c>
      <c r="I779" s="26" t="str">
        <f t="shared" ca="1" si="81"/>
        <v/>
      </c>
      <c r="J779" s="16" t="str">
        <f t="shared" si="85"/>
        <v>E010In a Trench, Class 3 Sand Bedding, Class 3 Backfillm</v>
      </c>
      <c r="K779" s="17" t="e">
        <f>MATCH(J779,'Pay Items'!$K$1:$K$646,0)</f>
        <v>#N/A</v>
      </c>
      <c r="L779" s="19" t="str">
        <f t="shared" ca="1" si="82"/>
        <v>F0</v>
      </c>
      <c r="M779" s="19" t="str">
        <f t="shared" ca="1" si="83"/>
        <v>C2</v>
      </c>
      <c r="N779" s="19" t="str">
        <f t="shared" ca="1" si="84"/>
        <v>C2</v>
      </c>
    </row>
    <row r="780" spans="1:14" s="244" customFormat="1" ht="36" customHeight="1" x14ac:dyDescent="0.2">
      <c r="A780" s="189" t="s">
        <v>68</v>
      </c>
      <c r="B780" s="190" t="s">
        <v>1811</v>
      </c>
      <c r="C780" s="212" t="s">
        <v>1061</v>
      </c>
      <c r="D780" s="213" t="s">
        <v>1062</v>
      </c>
      <c r="E780" s="193"/>
      <c r="F780" s="198"/>
      <c r="G780" s="199"/>
      <c r="H780" s="195">
        <f t="shared" si="80"/>
        <v>0</v>
      </c>
      <c r="I780" s="26" t="str">
        <f t="shared" ca="1" si="81"/>
        <v>LOCKED</v>
      </c>
      <c r="J780" s="16" t="str">
        <f t="shared" si="85"/>
        <v>E023Frames &amp; CoversCW 3210-R8</v>
      </c>
      <c r="K780" s="17">
        <f>MATCH(J780,'Pay Items'!$K$1:$K$646,0)</f>
        <v>511</v>
      </c>
      <c r="L780" s="19" t="str">
        <f t="shared" ca="1" si="82"/>
        <v>F0</v>
      </c>
      <c r="M780" s="19" t="str">
        <f t="shared" ca="1" si="83"/>
        <v>C2</v>
      </c>
      <c r="N780" s="19" t="str">
        <f t="shared" ca="1" si="84"/>
        <v>C2</v>
      </c>
    </row>
    <row r="781" spans="1:14" s="244" customFormat="1" ht="48" customHeight="1" x14ac:dyDescent="0.2">
      <c r="A781" s="189" t="s">
        <v>69</v>
      </c>
      <c r="B781" s="200" t="s">
        <v>351</v>
      </c>
      <c r="C781" s="214" t="s">
        <v>1215</v>
      </c>
      <c r="D781" s="192"/>
      <c r="E781" s="193" t="s">
        <v>182</v>
      </c>
      <c r="F781" s="208">
        <v>3</v>
      </c>
      <c r="G781" s="360">
        <v>1</v>
      </c>
      <c r="H781" s="195">
        <f t="shared" si="80"/>
        <v>3</v>
      </c>
      <c r="I781" s="26" t="str">
        <f t="shared" ca="1" si="81"/>
        <v/>
      </c>
      <c r="J781" s="16" t="str">
        <f t="shared" si="85"/>
        <v>E024AP-006 - Standard Frame for Manhole and Catch Basineach</v>
      </c>
      <c r="K781" s="17">
        <f>MATCH(J781,'Pay Items'!$K$1:$K$646,0)</f>
        <v>512</v>
      </c>
      <c r="L781" s="19" t="str">
        <f t="shared" ca="1" si="82"/>
        <v>F0</v>
      </c>
      <c r="M781" s="19" t="str">
        <f t="shared" ca="1" si="83"/>
        <v>C2</v>
      </c>
      <c r="N781" s="19" t="str">
        <f t="shared" ca="1" si="84"/>
        <v>C2</v>
      </c>
    </row>
    <row r="782" spans="1:14" s="244" customFormat="1" ht="48" customHeight="1" x14ac:dyDescent="0.2">
      <c r="A782" s="189" t="s">
        <v>70</v>
      </c>
      <c r="B782" s="200" t="s">
        <v>352</v>
      </c>
      <c r="C782" s="214" t="s">
        <v>1216</v>
      </c>
      <c r="D782" s="192"/>
      <c r="E782" s="193" t="s">
        <v>182</v>
      </c>
      <c r="F782" s="208">
        <v>3</v>
      </c>
      <c r="G782" s="360">
        <v>1</v>
      </c>
      <c r="H782" s="195">
        <f t="shared" si="80"/>
        <v>3</v>
      </c>
      <c r="I782" s="26" t="str">
        <f t="shared" ca="1" si="81"/>
        <v/>
      </c>
      <c r="J782" s="16" t="str">
        <f t="shared" si="85"/>
        <v>E025AP-007 - Standard Solid Cover for Standard Frameeach</v>
      </c>
      <c r="K782" s="17">
        <f>MATCH(J782,'Pay Items'!$K$1:$K$646,0)</f>
        <v>513</v>
      </c>
      <c r="L782" s="19" t="str">
        <f t="shared" ca="1" si="82"/>
        <v>F0</v>
      </c>
      <c r="M782" s="19" t="str">
        <f t="shared" ca="1" si="83"/>
        <v>C2</v>
      </c>
      <c r="N782" s="19" t="str">
        <f t="shared" ca="1" si="84"/>
        <v>C2</v>
      </c>
    </row>
    <row r="783" spans="1:14" s="244" customFormat="1" ht="36" customHeight="1" x14ac:dyDescent="0.2">
      <c r="A783" s="189" t="s">
        <v>79</v>
      </c>
      <c r="B783" s="190" t="s">
        <v>1812</v>
      </c>
      <c r="C783" s="216" t="s">
        <v>425</v>
      </c>
      <c r="D783" s="192" t="s">
        <v>11</v>
      </c>
      <c r="E783" s="193"/>
      <c r="F783" s="198"/>
      <c r="G783" s="199"/>
      <c r="H783" s="195">
        <f t="shared" si="80"/>
        <v>0</v>
      </c>
      <c r="I783" s="26" t="str">
        <f t="shared" ca="1" si="81"/>
        <v>LOCKED</v>
      </c>
      <c r="J783" s="16" t="str">
        <f t="shared" si="85"/>
        <v>E036Connecting to Existing SewerCW 2130-R12</v>
      </c>
      <c r="K783" s="17">
        <f>MATCH(J783,'Pay Items'!$K$1:$K$646,0)</f>
        <v>540</v>
      </c>
      <c r="L783" s="19" t="str">
        <f t="shared" ca="1" si="82"/>
        <v>F0</v>
      </c>
      <c r="M783" s="19" t="str">
        <f t="shared" ca="1" si="83"/>
        <v>C2</v>
      </c>
      <c r="N783" s="19" t="str">
        <f t="shared" ca="1" si="84"/>
        <v>C2</v>
      </c>
    </row>
    <row r="784" spans="1:14" s="244" customFormat="1" ht="36" customHeight="1" x14ac:dyDescent="0.2">
      <c r="A784" s="189" t="s">
        <v>80</v>
      </c>
      <c r="B784" s="200" t="s">
        <v>351</v>
      </c>
      <c r="C784" s="216" t="s">
        <v>1568</v>
      </c>
      <c r="D784" s="192"/>
      <c r="E784" s="193"/>
      <c r="F784" s="198"/>
      <c r="G784" s="199"/>
      <c r="H784" s="195">
        <f t="shared" si="80"/>
        <v>0</v>
      </c>
      <c r="I784" s="26" t="str">
        <f t="shared" ca="1" si="81"/>
        <v>LOCKED</v>
      </c>
      <c r="J784" s="16" t="str">
        <f t="shared" si="85"/>
        <v>E037250 mm PVC Connecting Pipe</v>
      </c>
      <c r="K784" s="17" t="e">
        <f>MATCH(J784,'Pay Items'!$K$1:$K$646,0)</f>
        <v>#N/A</v>
      </c>
      <c r="L784" s="19" t="str">
        <f t="shared" ca="1" si="82"/>
        <v>F0</v>
      </c>
      <c r="M784" s="19" t="str">
        <f t="shared" ca="1" si="83"/>
        <v>C2</v>
      </c>
      <c r="N784" s="19" t="str">
        <f t="shared" ca="1" si="84"/>
        <v>C2</v>
      </c>
    </row>
    <row r="785" spans="1:14" s="244" customFormat="1" ht="36" customHeight="1" x14ac:dyDescent="0.2">
      <c r="A785" s="215" t="s">
        <v>81</v>
      </c>
      <c r="B785" s="207" t="s">
        <v>701</v>
      </c>
      <c r="C785" s="191" t="s">
        <v>1722</v>
      </c>
      <c r="D785" s="192"/>
      <c r="E785" s="193" t="s">
        <v>182</v>
      </c>
      <c r="F785" s="208">
        <v>3</v>
      </c>
      <c r="G785" s="360">
        <v>1</v>
      </c>
      <c r="H785" s="195">
        <f t="shared" si="80"/>
        <v>3</v>
      </c>
      <c r="I785" s="26" t="str">
        <f t="shared" ca="1" si="81"/>
        <v/>
      </c>
      <c r="J785" s="16" t="str">
        <f t="shared" si="85"/>
        <v>E038Connecting to 300 mm Clay Combined Sewereach</v>
      </c>
      <c r="K785" s="17" t="e">
        <f>MATCH(J785,'Pay Items'!$K$1:$K$646,0)</f>
        <v>#N/A</v>
      </c>
      <c r="L785" s="19" t="str">
        <f t="shared" ca="1" si="82"/>
        <v>F0</v>
      </c>
      <c r="M785" s="19" t="str">
        <f t="shared" ca="1" si="83"/>
        <v>C2</v>
      </c>
      <c r="N785" s="19" t="str">
        <f t="shared" ca="1" si="84"/>
        <v>C2</v>
      </c>
    </row>
    <row r="786" spans="1:14" s="244" customFormat="1" ht="48" customHeight="1" x14ac:dyDescent="0.2">
      <c r="A786" s="189" t="s">
        <v>85</v>
      </c>
      <c r="B786" s="190" t="s">
        <v>1813</v>
      </c>
      <c r="C786" s="216" t="s">
        <v>728</v>
      </c>
      <c r="D786" s="192" t="s">
        <v>11</v>
      </c>
      <c r="E786" s="193"/>
      <c r="F786" s="198"/>
      <c r="G786" s="199"/>
      <c r="H786" s="195">
        <f t="shared" si="80"/>
        <v>0</v>
      </c>
      <c r="I786" s="26" t="str">
        <f t="shared" ca="1" si="81"/>
        <v>LOCKED</v>
      </c>
      <c r="J786" s="16" t="str">
        <f t="shared" si="85"/>
        <v>E042Connecting New Sewer Service to Existing Sewer ServiceCW 2130-R12</v>
      </c>
      <c r="K786" s="17">
        <f>MATCH(J786,'Pay Items'!$K$1:$K$646,0)</f>
        <v>548</v>
      </c>
      <c r="L786" s="19" t="str">
        <f t="shared" ca="1" si="82"/>
        <v>F0</v>
      </c>
      <c r="M786" s="19" t="str">
        <f t="shared" ca="1" si="83"/>
        <v>C2</v>
      </c>
      <c r="N786" s="19" t="str">
        <f t="shared" ca="1" si="84"/>
        <v>C2</v>
      </c>
    </row>
    <row r="787" spans="1:14" s="244" customFormat="1" ht="36" customHeight="1" x14ac:dyDescent="0.2">
      <c r="A787" s="189" t="s">
        <v>86</v>
      </c>
      <c r="B787" s="200" t="s">
        <v>351</v>
      </c>
      <c r="C787" s="216" t="s">
        <v>1008</v>
      </c>
      <c r="D787" s="192"/>
      <c r="E787" s="193" t="s">
        <v>182</v>
      </c>
      <c r="F787" s="208">
        <v>1</v>
      </c>
      <c r="G787" s="360">
        <v>1</v>
      </c>
      <c r="H787" s="195">
        <f t="shared" si="80"/>
        <v>1</v>
      </c>
      <c r="I787" s="26" t="str">
        <f t="shared" ca="1" si="81"/>
        <v/>
      </c>
      <c r="J787" s="16" t="str">
        <f t="shared" si="85"/>
        <v>E043250 mmeach</v>
      </c>
      <c r="K787" s="17" t="e">
        <f>MATCH(J787,'Pay Items'!$K$1:$K$646,0)</f>
        <v>#N/A</v>
      </c>
      <c r="L787" s="19" t="str">
        <f t="shared" ca="1" si="82"/>
        <v>F0</v>
      </c>
      <c r="M787" s="19" t="str">
        <f t="shared" ca="1" si="83"/>
        <v>C2</v>
      </c>
      <c r="N787" s="19" t="str">
        <f t="shared" ca="1" si="84"/>
        <v>C2</v>
      </c>
    </row>
    <row r="788" spans="1:14" s="244" customFormat="1" ht="36" customHeight="1" x14ac:dyDescent="0.2">
      <c r="A788" s="189" t="s">
        <v>431</v>
      </c>
      <c r="B788" s="190" t="s">
        <v>1814</v>
      </c>
      <c r="C788" s="191" t="s">
        <v>694</v>
      </c>
      <c r="D788" s="192" t="s">
        <v>11</v>
      </c>
      <c r="E788" s="193" t="s">
        <v>182</v>
      </c>
      <c r="F788" s="208">
        <v>4</v>
      </c>
      <c r="G788" s="360">
        <v>1</v>
      </c>
      <c r="H788" s="195">
        <f t="shared" si="80"/>
        <v>4</v>
      </c>
      <c r="I788" s="26" t="str">
        <f t="shared" ca="1" si="81"/>
        <v/>
      </c>
      <c r="J788" s="16" t="str">
        <f t="shared" si="85"/>
        <v>E046Removal of Existing Catch BasinsCW 2130-R12each</v>
      </c>
      <c r="K788" s="17">
        <f>MATCH(J788,'Pay Items'!$K$1:$K$646,0)</f>
        <v>552</v>
      </c>
      <c r="L788" s="19" t="str">
        <f t="shared" ca="1" si="82"/>
        <v>F0</v>
      </c>
      <c r="M788" s="19" t="str">
        <f t="shared" ca="1" si="83"/>
        <v>C2</v>
      </c>
      <c r="N788" s="19" t="str">
        <f t="shared" ca="1" si="84"/>
        <v>C2</v>
      </c>
    </row>
    <row r="789" spans="1:14" s="244" customFormat="1" ht="36" customHeight="1" x14ac:dyDescent="0.2">
      <c r="A789" s="245"/>
      <c r="B789" s="219"/>
      <c r="C789" s="203" t="s">
        <v>202</v>
      </c>
      <c r="D789" s="198"/>
      <c r="E789" s="211"/>
      <c r="F789" s="198"/>
      <c r="G789" s="199"/>
      <c r="H789" s="195">
        <f t="shared" ref="H789:H802" si="86">ROUND(G789*F789,2)</f>
        <v>0</v>
      </c>
      <c r="I789" s="26" t="str">
        <f t="shared" ca="1" si="81"/>
        <v>LOCKED</v>
      </c>
      <c r="J789" s="16" t="str">
        <f t="shared" si="85"/>
        <v>ADJUSTMENTS</v>
      </c>
      <c r="K789" s="17">
        <f>MATCH(J789,'Pay Items'!$K$1:$K$646,0)</f>
        <v>589</v>
      </c>
      <c r="L789" s="19" t="str">
        <f t="shared" ca="1" si="82"/>
        <v>F0</v>
      </c>
      <c r="M789" s="19" t="str">
        <f t="shared" ca="1" si="83"/>
        <v>C2</v>
      </c>
      <c r="N789" s="19" t="str">
        <f t="shared" ca="1" si="84"/>
        <v>C2</v>
      </c>
    </row>
    <row r="790" spans="1:14" s="244" customFormat="1" ht="36" customHeight="1" x14ac:dyDescent="0.2">
      <c r="A790" s="189" t="s">
        <v>231</v>
      </c>
      <c r="B790" s="190" t="s">
        <v>1815</v>
      </c>
      <c r="C790" s="214" t="s">
        <v>1063</v>
      </c>
      <c r="D790" s="213" t="s">
        <v>1062</v>
      </c>
      <c r="E790" s="193" t="s">
        <v>182</v>
      </c>
      <c r="F790" s="208">
        <v>3</v>
      </c>
      <c r="G790" s="360">
        <v>1</v>
      </c>
      <c r="H790" s="195">
        <f t="shared" si="86"/>
        <v>3</v>
      </c>
      <c r="I790" s="26" t="str">
        <f t="shared" ca="1" si="81"/>
        <v/>
      </c>
      <c r="J790" s="16" t="str">
        <f t="shared" si="85"/>
        <v>F001Adjustment of Manholes/Catch Basins FramesCW 3210-R8each</v>
      </c>
      <c r="K790" s="17">
        <f>MATCH(J790,'Pay Items'!$K$1:$K$646,0)</f>
        <v>590</v>
      </c>
      <c r="L790" s="19" t="str">
        <f t="shared" ca="1" si="82"/>
        <v>F0</v>
      </c>
      <c r="M790" s="19" t="str">
        <f t="shared" ca="1" si="83"/>
        <v>C2</v>
      </c>
      <c r="N790" s="19" t="str">
        <f t="shared" ca="1" si="84"/>
        <v>C2</v>
      </c>
    </row>
    <row r="791" spans="1:14" s="244" customFormat="1" ht="36" customHeight="1" x14ac:dyDescent="0.2">
      <c r="A791" s="189" t="s">
        <v>232</v>
      </c>
      <c r="B791" s="190" t="s">
        <v>1816</v>
      </c>
      <c r="C791" s="191" t="s">
        <v>685</v>
      </c>
      <c r="D791" s="192" t="s">
        <v>11</v>
      </c>
      <c r="E791" s="193"/>
      <c r="F791" s="198"/>
      <c r="G791" s="199"/>
      <c r="H791" s="195">
        <f t="shared" si="86"/>
        <v>0</v>
      </c>
      <c r="I791" s="26" t="str">
        <f t="shared" ca="1" si="81"/>
        <v>LOCKED</v>
      </c>
      <c r="J791" s="16" t="str">
        <f t="shared" si="85"/>
        <v>F002Replacing Existing RisersCW 2130-R12</v>
      </c>
      <c r="K791" s="17">
        <f>MATCH(J791,'Pay Items'!$K$1:$K$646,0)</f>
        <v>591</v>
      </c>
      <c r="L791" s="19" t="str">
        <f t="shared" ca="1" si="82"/>
        <v>F0</v>
      </c>
      <c r="M791" s="19" t="str">
        <f t="shared" ca="1" si="83"/>
        <v>C2</v>
      </c>
      <c r="N791" s="19" t="str">
        <f t="shared" ca="1" si="84"/>
        <v>C2</v>
      </c>
    </row>
    <row r="792" spans="1:14" s="244" customFormat="1" ht="36" customHeight="1" x14ac:dyDescent="0.2">
      <c r="A792" s="189" t="s">
        <v>686</v>
      </c>
      <c r="B792" s="200" t="s">
        <v>351</v>
      </c>
      <c r="C792" s="191" t="s">
        <v>696</v>
      </c>
      <c r="D792" s="192"/>
      <c r="E792" s="193" t="s">
        <v>184</v>
      </c>
      <c r="F792" s="241">
        <v>1</v>
      </c>
      <c r="G792" s="360">
        <v>1</v>
      </c>
      <c r="H792" s="195">
        <f t="shared" si="86"/>
        <v>1</v>
      </c>
      <c r="I792" s="26" t="str">
        <f t="shared" ca="1" si="81"/>
        <v/>
      </c>
      <c r="J792" s="16" t="str">
        <f t="shared" si="85"/>
        <v>F002APre-cast Concrete Risersvert. m</v>
      </c>
      <c r="K792" s="17">
        <f>MATCH(J792,'Pay Items'!$K$1:$K$646,0)</f>
        <v>592</v>
      </c>
      <c r="L792" s="19" t="str">
        <f t="shared" ca="1" si="82"/>
        <v>F1</v>
      </c>
      <c r="M792" s="19" t="str">
        <f t="shared" ca="1" si="83"/>
        <v>C2</v>
      </c>
      <c r="N792" s="19" t="str">
        <f t="shared" ca="1" si="84"/>
        <v>C2</v>
      </c>
    </row>
    <row r="793" spans="1:14" s="244" customFormat="1" ht="36" customHeight="1" x14ac:dyDescent="0.2">
      <c r="A793" s="189" t="s">
        <v>233</v>
      </c>
      <c r="B793" s="190" t="s">
        <v>1817</v>
      </c>
      <c r="C793" s="214" t="s">
        <v>1222</v>
      </c>
      <c r="D793" s="213" t="s">
        <v>1062</v>
      </c>
      <c r="E793" s="193"/>
      <c r="F793" s="198"/>
      <c r="G793" s="199"/>
      <c r="H793" s="195">
        <f t="shared" si="86"/>
        <v>0</v>
      </c>
      <c r="I793" s="26" t="str">
        <f t="shared" ca="1" si="81"/>
        <v>LOCKED</v>
      </c>
      <c r="J793" s="16" t="str">
        <f t="shared" si="85"/>
        <v>F003Lifter Rings (AP-010)CW 3210-R8</v>
      </c>
      <c r="K793" s="17">
        <f>MATCH(J793,'Pay Items'!$K$1:$K$646,0)</f>
        <v>595</v>
      </c>
      <c r="L793" s="19" t="str">
        <f t="shared" ca="1" si="82"/>
        <v>F0</v>
      </c>
      <c r="M793" s="19" t="str">
        <f t="shared" ca="1" si="83"/>
        <v>C2</v>
      </c>
      <c r="N793" s="19" t="str">
        <f t="shared" ca="1" si="84"/>
        <v>C2</v>
      </c>
    </row>
    <row r="794" spans="1:14" s="244" customFormat="1" ht="36" customHeight="1" x14ac:dyDescent="0.2">
      <c r="A794" s="189" t="s">
        <v>235</v>
      </c>
      <c r="B794" s="200" t="s">
        <v>351</v>
      </c>
      <c r="C794" s="191" t="s">
        <v>883</v>
      </c>
      <c r="D794" s="192"/>
      <c r="E794" s="193" t="s">
        <v>182</v>
      </c>
      <c r="F794" s="208">
        <v>3</v>
      </c>
      <c r="G794" s="360">
        <v>1</v>
      </c>
      <c r="H794" s="195">
        <f t="shared" si="86"/>
        <v>3</v>
      </c>
      <c r="I794" s="26" t="str">
        <f t="shared" ca="1" si="81"/>
        <v/>
      </c>
      <c r="J794" s="16" t="str">
        <f t="shared" si="85"/>
        <v>F00551 mmeach</v>
      </c>
      <c r="K794" s="17">
        <f>MATCH(J794,'Pay Items'!$K$1:$K$646,0)</f>
        <v>597</v>
      </c>
      <c r="L794" s="19" t="str">
        <f t="shared" ca="1" si="82"/>
        <v>F0</v>
      </c>
      <c r="M794" s="19" t="str">
        <f t="shared" ca="1" si="83"/>
        <v>C2</v>
      </c>
      <c r="N794" s="19" t="str">
        <f t="shared" ca="1" si="84"/>
        <v>C2</v>
      </c>
    </row>
    <row r="795" spans="1:14" s="244" customFormat="1" ht="36" customHeight="1" x14ac:dyDescent="0.2">
      <c r="A795" s="189" t="s">
        <v>238</v>
      </c>
      <c r="B795" s="190" t="s">
        <v>1818</v>
      </c>
      <c r="C795" s="191" t="s">
        <v>600</v>
      </c>
      <c r="D795" s="213" t="s">
        <v>1062</v>
      </c>
      <c r="E795" s="193" t="s">
        <v>182</v>
      </c>
      <c r="F795" s="208">
        <v>5</v>
      </c>
      <c r="G795" s="360">
        <v>1</v>
      </c>
      <c r="H795" s="195">
        <f t="shared" si="86"/>
        <v>5</v>
      </c>
      <c r="I795" s="26" t="str">
        <f t="shared" ca="1" si="81"/>
        <v/>
      </c>
      <c r="J795" s="16" t="str">
        <f t="shared" si="85"/>
        <v>F009Adjustment of Valve BoxesCW 3210-R8each</v>
      </c>
      <c r="K795" s="17">
        <f>MATCH(J795,'Pay Items'!$K$1:$K$646,0)</f>
        <v>600</v>
      </c>
      <c r="L795" s="19" t="str">
        <f t="shared" ca="1" si="82"/>
        <v>F0</v>
      </c>
      <c r="M795" s="19" t="str">
        <f t="shared" ca="1" si="83"/>
        <v>C2</v>
      </c>
      <c r="N795" s="19" t="str">
        <f t="shared" ca="1" si="84"/>
        <v>C2</v>
      </c>
    </row>
    <row r="796" spans="1:14" s="244" customFormat="1" ht="36" customHeight="1" x14ac:dyDescent="0.2">
      <c r="A796" s="189" t="s">
        <v>460</v>
      </c>
      <c r="B796" s="190" t="s">
        <v>1819</v>
      </c>
      <c r="C796" s="191" t="s">
        <v>602</v>
      </c>
      <c r="D796" s="213" t="s">
        <v>1062</v>
      </c>
      <c r="E796" s="193" t="s">
        <v>182</v>
      </c>
      <c r="F796" s="208">
        <v>5</v>
      </c>
      <c r="G796" s="360">
        <v>1</v>
      </c>
      <c r="H796" s="195">
        <f t="shared" si="86"/>
        <v>5</v>
      </c>
      <c r="I796" s="26" t="str">
        <f t="shared" ca="1" si="81"/>
        <v/>
      </c>
      <c r="J796" s="16" t="str">
        <f t="shared" si="85"/>
        <v>F010Valve Box ExtensionsCW 3210-R8each</v>
      </c>
      <c r="K796" s="17">
        <f>MATCH(J796,'Pay Items'!$K$1:$K$646,0)</f>
        <v>601</v>
      </c>
      <c r="L796" s="19" t="str">
        <f t="shared" ca="1" si="82"/>
        <v>F0</v>
      </c>
      <c r="M796" s="19" t="str">
        <f t="shared" ca="1" si="83"/>
        <v>C2</v>
      </c>
      <c r="N796" s="19" t="str">
        <f t="shared" ca="1" si="84"/>
        <v>C2</v>
      </c>
    </row>
    <row r="797" spans="1:14" s="244" customFormat="1" ht="36" customHeight="1" x14ac:dyDescent="0.2">
      <c r="A797" s="189" t="s">
        <v>239</v>
      </c>
      <c r="B797" s="190" t="s">
        <v>1820</v>
      </c>
      <c r="C797" s="191" t="s">
        <v>601</v>
      </c>
      <c r="D797" s="213" t="s">
        <v>1062</v>
      </c>
      <c r="E797" s="193" t="s">
        <v>182</v>
      </c>
      <c r="F797" s="208">
        <v>2</v>
      </c>
      <c r="G797" s="360">
        <v>1</v>
      </c>
      <c r="H797" s="195">
        <f t="shared" si="86"/>
        <v>2</v>
      </c>
      <c r="I797" s="26" t="str">
        <f t="shared" ca="1" si="81"/>
        <v/>
      </c>
      <c r="J797" s="16" t="str">
        <f t="shared" si="85"/>
        <v>F011Adjustment of Curb Stop BoxesCW 3210-R8each</v>
      </c>
      <c r="K797" s="17">
        <f>MATCH(J797,'Pay Items'!$K$1:$K$646,0)</f>
        <v>602</v>
      </c>
      <c r="L797" s="19" t="str">
        <f t="shared" ca="1" si="82"/>
        <v>F0</v>
      </c>
      <c r="M797" s="19" t="str">
        <f t="shared" ca="1" si="83"/>
        <v>C2</v>
      </c>
      <c r="N797" s="19" t="str">
        <f t="shared" ca="1" si="84"/>
        <v>C2</v>
      </c>
    </row>
    <row r="798" spans="1:14" s="244" customFormat="1" ht="36" customHeight="1" x14ac:dyDescent="0.2">
      <c r="A798" s="220" t="s">
        <v>242</v>
      </c>
      <c r="B798" s="221" t="s">
        <v>1821</v>
      </c>
      <c r="C798" s="214" t="s">
        <v>603</v>
      </c>
      <c r="D798" s="213" t="s">
        <v>1062</v>
      </c>
      <c r="E798" s="222" t="s">
        <v>182</v>
      </c>
      <c r="F798" s="223">
        <v>2</v>
      </c>
      <c r="G798" s="362">
        <v>1</v>
      </c>
      <c r="H798" s="195">
        <f t="shared" si="86"/>
        <v>2</v>
      </c>
      <c r="I798" s="26" t="str">
        <f t="shared" ca="1" si="81"/>
        <v/>
      </c>
      <c r="J798" s="16" t="str">
        <f t="shared" si="85"/>
        <v>F018Curb Stop ExtensionsCW 3210-R8each</v>
      </c>
      <c r="K798" s="17">
        <f>MATCH(J798,'Pay Items'!$K$1:$K$646,0)</f>
        <v>603</v>
      </c>
      <c r="L798" s="19" t="str">
        <f t="shared" ca="1" si="82"/>
        <v>F0</v>
      </c>
      <c r="M798" s="19" t="str">
        <f t="shared" ca="1" si="83"/>
        <v>C2</v>
      </c>
      <c r="N798" s="19" t="str">
        <f t="shared" ca="1" si="84"/>
        <v>C2</v>
      </c>
    </row>
    <row r="799" spans="1:14" s="244" customFormat="1" ht="36" customHeight="1" x14ac:dyDescent="0.2">
      <c r="A799" s="245"/>
      <c r="B799" s="202"/>
      <c r="C799" s="203" t="s">
        <v>203</v>
      </c>
      <c r="D799" s="198"/>
      <c r="E799" s="204"/>
      <c r="F799" s="198"/>
      <c r="G799" s="199"/>
      <c r="H799" s="195">
        <f t="shared" si="86"/>
        <v>0</v>
      </c>
      <c r="I799" s="26" t="str">
        <f t="shared" ca="1" si="81"/>
        <v>LOCKED</v>
      </c>
      <c r="J799" s="16" t="str">
        <f t="shared" si="85"/>
        <v>LANDSCAPING</v>
      </c>
      <c r="K799" s="17">
        <f>MATCH(J799,'Pay Items'!$K$1:$K$646,0)</f>
        <v>618</v>
      </c>
      <c r="L799" s="19" t="str">
        <f t="shared" ca="1" si="82"/>
        <v>F0</v>
      </c>
      <c r="M799" s="19" t="str">
        <f t="shared" ca="1" si="83"/>
        <v>C2</v>
      </c>
      <c r="N799" s="19" t="str">
        <f t="shared" ca="1" si="84"/>
        <v>C2</v>
      </c>
    </row>
    <row r="800" spans="1:14" s="244" customFormat="1" ht="36" customHeight="1" x14ac:dyDescent="0.2">
      <c r="A800" s="205" t="s">
        <v>243</v>
      </c>
      <c r="B800" s="190" t="s">
        <v>1822</v>
      </c>
      <c r="C800" s="191" t="s">
        <v>148</v>
      </c>
      <c r="D800" s="192" t="s">
        <v>1571</v>
      </c>
      <c r="E800" s="193"/>
      <c r="F800" s="198"/>
      <c r="G800" s="199"/>
      <c r="H800" s="195">
        <f t="shared" si="86"/>
        <v>0</v>
      </c>
      <c r="I800" s="26" t="str">
        <f t="shared" ca="1" si="81"/>
        <v>LOCKED</v>
      </c>
      <c r="J800" s="16" t="str">
        <f t="shared" si="85"/>
        <v>G001SoddingCW 3510-R9</v>
      </c>
      <c r="K800" s="17" t="e">
        <f>MATCH(J800,'Pay Items'!$K$1:$K$646,0)</f>
        <v>#N/A</v>
      </c>
      <c r="L800" s="19" t="str">
        <f t="shared" ca="1" si="82"/>
        <v>F0</v>
      </c>
      <c r="M800" s="19" t="str">
        <f t="shared" ca="1" si="83"/>
        <v>C2</v>
      </c>
      <c r="N800" s="19" t="str">
        <f t="shared" ca="1" si="84"/>
        <v>C2</v>
      </c>
    </row>
    <row r="801" spans="1:14" s="244" customFormat="1" ht="36" customHeight="1" x14ac:dyDescent="0.2">
      <c r="A801" s="205" t="s">
        <v>244</v>
      </c>
      <c r="B801" s="200" t="s">
        <v>351</v>
      </c>
      <c r="C801" s="191" t="s">
        <v>886</v>
      </c>
      <c r="D801" s="192"/>
      <c r="E801" s="193" t="s">
        <v>179</v>
      </c>
      <c r="F801" s="194">
        <v>230</v>
      </c>
      <c r="G801" s="360">
        <v>1</v>
      </c>
      <c r="H801" s="195">
        <f t="shared" si="86"/>
        <v>230</v>
      </c>
      <c r="I801" s="26" t="str">
        <f t="shared" ca="1" si="81"/>
        <v/>
      </c>
      <c r="J801" s="16" t="str">
        <f t="shared" si="85"/>
        <v>G002width &lt; 600 mmm²</v>
      </c>
      <c r="K801" s="17">
        <f>MATCH(J801,'Pay Items'!$K$1:$K$646,0)</f>
        <v>620</v>
      </c>
      <c r="L801" s="19" t="str">
        <f t="shared" ca="1" si="82"/>
        <v>F0</v>
      </c>
      <c r="M801" s="19" t="str">
        <f t="shared" ca="1" si="83"/>
        <v>C2</v>
      </c>
      <c r="N801" s="19" t="str">
        <f t="shared" ca="1" si="84"/>
        <v>C2</v>
      </c>
    </row>
    <row r="802" spans="1:14" s="244" customFormat="1" ht="36" customHeight="1" x14ac:dyDescent="0.2">
      <c r="A802" s="205" t="s">
        <v>245</v>
      </c>
      <c r="B802" s="200" t="s">
        <v>352</v>
      </c>
      <c r="C802" s="191" t="s">
        <v>887</v>
      </c>
      <c r="D802" s="192"/>
      <c r="E802" s="193" t="s">
        <v>179</v>
      </c>
      <c r="F802" s="194">
        <v>237</v>
      </c>
      <c r="G802" s="360">
        <v>1</v>
      </c>
      <c r="H802" s="195">
        <f t="shared" si="86"/>
        <v>237</v>
      </c>
      <c r="I802" s="26" t="str">
        <f t="shared" ca="1" si="81"/>
        <v/>
      </c>
      <c r="J802" s="16" t="str">
        <f t="shared" si="85"/>
        <v>G003width &gt; or = 600 mmm²</v>
      </c>
      <c r="K802" s="17">
        <f>MATCH(J802,'Pay Items'!$K$1:$K$646,0)</f>
        <v>621</v>
      </c>
      <c r="L802" s="19" t="str">
        <f t="shared" ca="1" si="82"/>
        <v>F0</v>
      </c>
      <c r="M802" s="19" t="str">
        <f t="shared" ca="1" si="83"/>
        <v>C2</v>
      </c>
      <c r="N802" s="19" t="str">
        <f t="shared" ca="1" si="84"/>
        <v>C2</v>
      </c>
    </row>
    <row r="803" spans="1:14" s="183" customFormat="1" ht="14.25" customHeight="1" x14ac:dyDescent="0.2">
      <c r="A803" s="180"/>
      <c r="B803" s="224"/>
      <c r="C803" s="225"/>
      <c r="D803" s="186"/>
      <c r="E803" s="173"/>
      <c r="F803" s="187"/>
      <c r="G803" s="172"/>
      <c r="H803" s="188"/>
      <c r="I803" s="26" t="str">
        <f t="shared" ca="1" si="81"/>
        <v>LOCKED</v>
      </c>
      <c r="J803" s="16" t="str">
        <f t="shared" si="85"/>
        <v/>
      </c>
      <c r="K803" s="17" t="e">
        <f>MATCH(J803,'Pay Items'!$K$1:$K$646,0)</f>
        <v>#N/A</v>
      </c>
      <c r="L803" s="19" t="str">
        <f t="shared" ca="1" si="82"/>
        <v>G</v>
      </c>
      <c r="M803" s="19" t="str">
        <f t="shared" ca="1" si="83"/>
        <v>C2</v>
      </c>
      <c r="N803" s="19" t="str">
        <f t="shared" ca="1" si="84"/>
        <v>C2</v>
      </c>
    </row>
    <row r="804" spans="1:14" s="183" customFormat="1" ht="48" customHeight="1" thickBot="1" x14ac:dyDescent="0.25">
      <c r="A804" s="180"/>
      <c r="B804" s="227" t="s">
        <v>1788</v>
      </c>
      <c r="C804" s="422" t="str">
        <f>C724</f>
        <v>CONCRETE PAVEMENT REHABILITATION:  OAKWOOD AVENUE FROM ECCLES STREET TO DARLING STREET</v>
      </c>
      <c r="D804" s="423"/>
      <c r="E804" s="423"/>
      <c r="F804" s="424"/>
      <c r="G804" s="242" t="s">
        <v>1572</v>
      </c>
      <c r="H804" s="242">
        <f>SUM(H724:H803)</f>
        <v>6139</v>
      </c>
      <c r="I804" s="26" t="str">
        <f t="shared" ca="1" si="81"/>
        <v>LOCKED</v>
      </c>
      <c r="J804" s="16" t="str">
        <f t="shared" si="85"/>
        <v>CONCRETE PAVEMENT REHABILITATION: OAKWOOD AVENUE FROM ECCLES STREET TO DARLING STREET</v>
      </c>
      <c r="K804" s="17" t="e">
        <f>MATCH(J804,'Pay Items'!$K$1:$K$646,0)</f>
        <v>#N/A</v>
      </c>
      <c r="L804" s="19" t="str">
        <f t="shared" ca="1" si="82"/>
        <v>G</v>
      </c>
      <c r="M804" s="19" t="str">
        <f t="shared" ca="1" si="83"/>
        <v>C2</v>
      </c>
      <c r="N804" s="19" t="str">
        <f t="shared" ca="1" si="84"/>
        <v>C2</v>
      </c>
    </row>
    <row r="805" spans="1:14" s="183" customFormat="1" ht="36" customHeight="1" thickTop="1" x14ac:dyDescent="0.2">
      <c r="A805" s="180"/>
      <c r="B805" s="181" t="s">
        <v>1823</v>
      </c>
      <c r="C805" s="440" t="s">
        <v>1824</v>
      </c>
      <c r="D805" s="441"/>
      <c r="E805" s="441"/>
      <c r="F805" s="442"/>
      <c r="G805" s="180"/>
      <c r="H805" s="182"/>
      <c r="I805" s="26" t="str">
        <f t="shared" ca="1" si="81"/>
        <v>LOCKED</v>
      </c>
      <c r="J805" s="16" t="str">
        <f t="shared" si="85"/>
        <v>WATER AND WASTE WORK</v>
      </c>
      <c r="K805" s="17" t="e">
        <f>MATCH(J805,'Pay Items'!$K$1:$K$646,0)</f>
        <v>#N/A</v>
      </c>
      <c r="L805" s="19" t="str">
        <f t="shared" ca="1" si="82"/>
        <v>G</v>
      </c>
      <c r="M805" s="19" t="str">
        <f t="shared" ca="1" si="83"/>
        <v>C2</v>
      </c>
      <c r="N805" s="19" t="str">
        <f t="shared" ca="1" si="84"/>
        <v>C2</v>
      </c>
    </row>
    <row r="806" spans="1:14" s="272" customFormat="1" ht="36" customHeight="1" x14ac:dyDescent="0.2">
      <c r="A806" s="267"/>
      <c r="B806" s="268"/>
      <c r="C806" s="269" t="s">
        <v>1825</v>
      </c>
      <c r="D806" s="270"/>
      <c r="E806" s="271" t="s">
        <v>174</v>
      </c>
      <c r="F806" s="198"/>
      <c r="G806" s="199"/>
      <c r="H806" s="195">
        <f t="shared" ref="H806:H807" si="87">ROUND(G806*F806,2)</f>
        <v>0</v>
      </c>
      <c r="I806" s="26" t="str">
        <f t="shared" ca="1" si="81"/>
        <v>LOCKED</v>
      </c>
      <c r="J806" s="16" t="str">
        <f t="shared" si="85"/>
        <v>CLARE - MANHOLE REPAIR (MH60010760)</v>
      </c>
      <c r="K806" s="17" t="e">
        <f>MATCH(J806,'Pay Items'!$K$1:$K$646,0)</f>
        <v>#N/A</v>
      </c>
      <c r="L806" s="19" t="str">
        <f t="shared" ca="1" si="82"/>
        <v>F0</v>
      </c>
      <c r="M806" s="19" t="str">
        <f t="shared" ca="1" si="83"/>
        <v>C2</v>
      </c>
      <c r="N806" s="19" t="str">
        <f t="shared" ca="1" si="84"/>
        <v>C2</v>
      </c>
    </row>
    <row r="807" spans="1:14" s="278" customFormat="1" ht="36" customHeight="1" x14ac:dyDescent="0.2">
      <c r="A807" s="273" t="s">
        <v>232</v>
      </c>
      <c r="B807" s="274" t="s">
        <v>1826</v>
      </c>
      <c r="C807" s="275" t="s">
        <v>685</v>
      </c>
      <c r="D807" s="276" t="s">
        <v>11</v>
      </c>
      <c r="E807" s="277"/>
      <c r="F807" s="198"/>
      <c r="G807" s="199"/>
      <c r="H807" s="195">
        <f t="shared" si="87"/>
        <v>0</v>
      </c>
      <c r="I807" s="26" t="str">
        <f t="shared" ca="1" si="81"/>
        <v>LOCKED</v>
      </c>
      <c r="J807" s="16" t="str">
        <f t="shared" si="85"/>
        <v>F002Replacing Existing RisersCW 2130-R12</v>
      </c>
      <c r="K807" s="17">
        <f>MATCH(J807,'Pay Items'!$K$1:$K$646,0)</f>
        <v>591</v>
      </c>
      <c r="L807" s="19" t="str">
        <f t="shared" ca="1" si="82"/>
        <v>F0</v>
      </c>
      <c r="M807" s="19" t="str">
        <f t="shared" ca="1" si="83"/>
        <v>C2</v>
      </c>
      <c r="N807" s="19" t="str">
        <f t="shared" ca="1" si="84"/>
        <v>C2</v>
      </c>
    </row>
    <row r="808" spans="1:14" s="278" customFormat="1" ht="36" customHeight="1" x14ac:dyDescent="0.2">
      <c r="A808" s="273" t="s">
        <v>686</v>
      </c>
      <c r="B808" s="279" t="s">
        <v>351</v>
      </c>
      <c r="C808" s="275" t="s">
        <v>696</v>
      </c>
      <c r="D808" s="276"/>
      <c r="E808" s="277" t="s">
        <v>184</v>
      </c>
      <c r="F808" s="280">
        <v>1.8</v>
      </c>
      <c r="G808" s="361">
        <v>1</v>
      </c>
      <c r="H808" s="281">
        <f>ROUND(G808*F808,2)</f>
        <v>1.8</v>
      </c>
      <c r="I808" s="26" t="str">
        <f t="shared" ca="1" si="81"/>
        <v/>
      </c>
      <c r="J808" s="16" t="str">
        <f t="shared" si="85"/>
        <v>F002APre-cast Concrete Risersvert. m</v>
      </c>
      <c r="K808" s="17">
        <f>MATCH(J808,'Pay Items'!$K$1:$K$646,0)</f>
        <v>592</v>
      </c>
      <c r="L808" s="19" t="str">
        <f t="shared" ca="1" si="82"/>
        <v>F1</v>
      </c>
      <c r="M808" s="19" t="str">
        <f t="shared" ca="1" si="83"/>
        <v>C2</v>
      </c>
      <c r="N808" s="19" t="str">
        <f t="shared" ca="1" si="84"/>
        <v>C2</v>
      </c>
    </row>
    <row r="809" spans="1:14" s="278" customFormat="1" ht="36" customHeight="1" x14ac:dyDescent="0.2">
      <c r="A809" s="273"/>
      <c r="B809" s="274" t="s">
        <v>1827</v>
      </c>
      <c r="C809" s="282" t="s">
        <v>1828</v>
      </c>
      <c r="D809" s="283" t="s">
        <v>1829</v>
      </c>
      <c r="E809" s="277"/>
      <c r="F809" s="198"/>
      <c r="G809" s="199"/>
      <c r="H809" s="195">
        <f t="shared" ref="H809:H872" si="88">ROUND(G809*F809,2)</f>
        <v>0</v>
      </c>
      <c r="I809" s="26" t="str">
        <f t="shared" ca="1" si="81"/>
        <v>LOCKED</v>
      </c>
      <c r="J809" s="16" t="str">
        <f t="shared" si="85"/>
        <v>Manhole Inspection (following repair)CW 2145-R5</v>
      </c>
      <c r="K809" s="17" t="e">
        <f>MATCH(J809,'Pay Items'!$K$1:$K$646,0)</f>
        <v>#N/A</v>
      </c>
      <c r="L809" s="19" t="str">
        <f t="shared" ca="1" si="82"/>
        <v>F0</v>
      </c>
      <c r="M809" s="19" t="str">
        <f t="shared" ca="1" si="83"/>
        <v>C2</v>
      </c>
      <c r="N809" s="19" t="str">
        <f t="shared" ca="1" si="84"/>
        <v>C2</v>
      </c>
    </row>
    <row r="810" spans="1:14" s="278" customFormat="1" ht="36" customHeight="1" x14ac:dyDescent="0.2">
      <c r="A810" s="273"/>
      <c r="B810" s="279" t="s">
        <v>351</v>
      </c>
      <c r="C810" s="275" t="s">
        <v>1830</v>
      </c>
      <c r="D810" s="276"/>
      <c r="E810" s="277" t="s">
        <v>182</v>
      </c>
      <c r="F810" s="284">
        <v>1</v>
      </c>
      <c r="G810" s="361">
        <v>1</v>
      </c>
      <c r="H810" s="281">
        <f t="shared" si="88"/>
        <v>1</v>
      </c>
      <c r="I810" s="26" t="str">
        <f t="shared" ca="1" si="81"/>
        <v/>
      </c>
      <c r="J810" s="16" t="str">
        <f t="shared" si="85"/>
        <v>Manhole Inspectioneach</v>
      </c>
      <c r="K810" s="17" t="e">
        <f>MATCH(J810,'Pay Items'!$K$1:$K$646,0)</f>
        <v>#N/A</v>
      </c>
      <c r="L810" s="19" t="str">
        <f t="shared" ca="1" si="82"/>
        <v>F0</v>
      </c>
      <c r="M810" s="19" t="str">
        <f t="shared" ca="1" si="83"/>
        <v>C2</v>
      </c>
      <c r="N810" s="19" t="str">
        <f t="shared" ca="1" si="84"/>
        <v>C2</v>
      </c>
    </row>
    <row r="811" spans="1:14" s="272" customFormat="1" ht="36" customHeight="1" x14ac:dyDescent="0.2">
      <c r="A811" s="267"/>
      <c r="B811" s="268"/>
      <c r="C811" s="269" t="s">
        <v>1831</v>
      </c>
      <c r="D811" s="270"/>
      <c r="E811" s="271" t="s">
        <v>174</v>
      </c>
      <c r="F811" s="198"/>
      <c r="G811" s="199"/>
      <c r="H811" s="195">
        <f t="shared" si="88"/>
        <v>0</v>
      </c>
      <c r="I811" s="26" t="str">
        <f t="shared" ca="1" si="81"/>
        <v>LOCKED</v>
      </c>
      <c r="J811" s="16" t="str">
        <f t="shared" si="85"/>
        <v>FISHER - MANHOLE REPAIR (MH60007336)</v>
      </c>
      <c r="K811" s="17" t="e">
        <f>MATCH(J811,'Pay Items'!$K$1:$K$646,0)</f>
        <v>#N/A</v>
      </c>
      <c r="L811" s="19" t="str">
        <f t="shared" ca="1" si="82"/>
        <v>F0</v>
      </c>
      <c r="M811" s="19" t="str">
        <f t="shared" ca="1" si="83"/>
        <v>C2</v>
      </c>
      <c r="N811" s="19" t="str">
        <f t="shared" ca="1" si="84"/>
        <v>C2</v>
      </c>
    </row>
    <row r="812" spans="1:14" s="278" customFormat="1" ht="36" customHeight="1" x14ac:dyDescent="0.2">
      <c r="A812" s="273" t="s">
        <v>232</v>
      </c>
      <c r="B812" s="274" t="s">
        <v>1832</v>
      </c>
      <c r="C812" s="275" t="s">
        <v>685</v>
      </c>
      <c r="D812" s="276" t="s">
        <v>11</v>
      </c>
      <c r="E812" s="277"/>
      <c r="F812" s="198"/>
      <c r="G812" s="199"/>
      <c r="H812" s="195">
        <f t="shared" si="88"/>
        <v>0</v>
      </c>
      <c r="I812" s="26" t="str">
        <f t="shared" ca="1" si="81"/>
        <v>LOCKED</v>
      </c>
      <c r="J812" s="16" t="str">
        <f t="shared" si="85"/>
        <v>F002Replacing Existing RisersCW 2130-R12</v>
      </c>
      <c r="K812" s="17">
        <f>MATCH(J812,'Pay Items'!$K$1:$K$646,0)</f>
        <v>591</v>
      </c>
      <c r="L812" s="19" t="str">
        <f t="shared" ca="1" si="82"/>
        <v>F0</v>
      </c>
      <c r="M812" s="19" t="str">
        <f t="shared" ca="1" si="83"/>
        <v>C2</v>
      </c>
      <c r="N812" s="19" t="str">
        <f t="shared" ca="1" si="84"/>
        <v>C2</v>
      </c>
    </row>
    <row r="813" spans="1:14" s="278" customFormat="1" ht="36" customHeight="1" x14ac:dyDescent="0.2">
      <c r="A813" s="273" t="s">
        <v>686</v>
      </c>
      <c r="B813" s="279" t="s">
        <v>351</v>
      </c>
      <c r="C813" s="275" t="s">
        <v>696</v>
      </c>
      <c r="D813" s="276"/>
      <c r="E813" s="277" t="s">
        <v>184</v>
      </c>
      <c r="F813" s="280">
        <v>1.1000000000000001</v>
      </c>
      <c r="G813" s="361">
        <v>1</v>
      </c>
      <c r="H813" s="281">
        <f t="shared" si="88"/>
        <v>1.1000000000000001</v>
      </c>
      <c r="I813" s="26" t="str">
        <f t="shared" ca="1" si="81"/>
        <v/>
      </c>
      <c r="J813" s="16" t="str">
        <f t="shared" si="85"/>
        <v>F002APre-cast Concrete Risersvert. m</v>
      </c>
      <c r="K813" s="17">
        <f>MATCH(J813,'Pay Items'!$K$1:$K$646,0)</f>
        <v>592</v>
      </c>
      <c r="L813" s="19" t="str">
        <f t="shared" ca="1" si="82"/>
        <v>F1</v>
      </c>
      <c r="M813" s="19" t="str">
        <f t="shared" ca="1" si="83"/>
        <v>C2</v>
      </c>
      <c r="N813" s="19" t="str">
        <f t="shared" ca="1" si="84"/>
        <v>C2</v>
      </c>
    </row>
    <row r="814" spans="1:14" s="278" customFormat="1" ht="36" customHeight="1" x14ac:dyDescent="0.2">
      <c r="A814" s="273"/>
      <c r="B814" s="274" t="s">
        <v>1833</v>
      </c>
      <c r="C814" s="282" t="s">
        <v>1828</v>
      </c>
      <c r="D814" s="283" t="s">
        <v>1829</v>
      </c>
      <c r="E814" s="277"/>
      <c r="F814" s="198"/>
      <c r="G814" s="199"/>
      <c r="H814" s="195">
        <f t="shared" si="88"/>
        <v>0</v>
      </c>
      <c r="I814" s="26" t="str">
        <f t="shared" ca="1" si="81"/>
        <v>LOCKED</v>
      </c>
      <c r="J814" s="16" t="str">
        <f t="shared" si="85"/>
        <v>Manhole Inspection (following repair)CW 2145-R5</v>
      </c>
      <c r="K814" s="17" t="e">
        <f>MATCH(J814,'Pay Items'!$K$1:$K$646,0)</f>
        <v>#N/A</v>
      </c>
      <c r="L814" s="19" t="str">
        <f t="shared" ca="1" si="82"/>
        <v>F0</v>
      </c>
      <c r="M814" s="19" t="str">
        <f t="shared" ca="1" si="83"/>
        <v>C2</v>
      </c>
      <c r="N814" s="19" t="str">
        <f t="shared" ca="1" si="84"/>
        <v>C2</v>
      </c>
    </row>
    <row r="815" spans="1:14" s="278" customFormat="1" ht="36" customHeight="1" x14ac:dyDescent="0.2">
      <c r="A815" s="273"/>
      <c r="B815" s="279" t="s">
        <v>351</v>
      </c>
      <c r="C815" s="275" t="s">
        <v>1830</v>
      </c>
      <c r="D815" s="276"/>
      <c r="E815" s="277" t="s">
        <v>182</v>
      </c>
      <c r="F815" s="284">
        <v>1</v>
      </c>
      <c r="G815" s="361">
        <v>1</v>
      </c>
      <c r="H815" s="281">
        <f t="shared" si="88"/>
        <v>1</v>
      </c>
      <c r="I815" s="26" t="str">
        <f t="shared" ca="1" si="81"/>
        <v/>
      </c>
      <c r="J815" s="16" t="str">
        <f t="shared" si="85"/>
        <v>Manhole Inspectioneach</v>
      </c>
      <c r="K815" s="17" t="e">
        <f>MATCH(J815,'Pay Items'!$K$1:$K$646,0)</f>
        <v>#N/A</v>
      </c>
      <c r="L815" s="19" t="str">
        <f t="shared" ca="1" si="82"/>
        <v>F0</v>
      </c>
      <c r="M815" s="19" t="str">
        <f t="shared" ca="1" si="83"/>
        <v>C2</v>
      </c>
      <c r="N815" s="19" t="str">
        <f t="shared" ca="1" si="84"/>
        <v>C2</v>
      </c>
    </row>
    <row r="816" spans="1:14" s="272" customFormat="1" ht="36" customHeight="1" x14ac:dyDescent="0.2">
      <c r="A816" s="267"/>
      <c r="B816" s="268"/>
      <c r="C816" s="269" t="s">
        <v>1834</v>
      </c>
      <c r="D816" s="270"/>
      <c r="E816" s="271" t="s">
        <v>174</v>
      </c>
      <c r="F816" s="198"/>
      <c r="G816" s="199"/>
      <c r="H816" s="195">
        <f t="shared" si="88"/>
        <v>0</v>
      </c>
      <c r="I816" s="26" t="str">
        <f t="shared" ca="1" si="81"/>
        <v>LOCKED</v>
      </c>
      <c r="J816" s="16" t="str">
        <f t="shared" si="85"/>
        <v>FISHER - MANHOLE REPAIR (MH60007325)</v>
      </c>
      <c r="K816" s="17" t="e">
        <f>MATCH(J816,'Pay Items'!$K$1:$K$646,0)</f>
        <v>#N/A</v>
      </c>
      <c r="L816" s="19" t="str">
        <f t="shared" ca="1" si="82"/>
        <v>F0</v>
      </c>
      <c r="M816" s="19" t="str">
        <f t="shared" ca="1" si="83"/>
        <v>C2</v>
      </c>
      <c r="N816" s="19" t="str">
        <f t="shared" ca="1" si="84"/>
        <v>C2</v>
      </c>
    </row>
    <row r="817" spans="1:14" s="278" customFormat="1" ht="36" customHeight="1" x14ac:dyDescent="0.2">
      <c r="A817" s="273" t="s">
        <v>232</v>
      </c>
      <c r="B817" s="274" t="s">
        <v>1835</v>
      </c>
      <c r="C817" s="275" t="s">
        <v>685</v>
      </c>
      <c r="D817" s="276" t="s">
        <v>11</v>
      </c>
      <c r="E817" s="277"/>
      <c r="F817" s="198"/>
      <c r="G817" s="199"/>
      <c r="H817" s="195">
        <f t="shared" si="88"/>
        <v>0</v>
      </c>
      <c r="I817" s="26" t="str">
        <f t="shared" ca="1" si="81"/>
        <v>LOCKED</v>
      </c>
      <c r="J817" s="16" t="str">
        <f t="shared" si="85"/>
        <v>F002Replacing Existing RisersCW 2130-R12</v>
      </c>
      <c r="K817" s="17">
        <f>MATCH(J817,'Pay Items'!$K$1:$K$646,0)</f>
        <v>591</v>
      </c>
      <c r="L817" s="19" t="str">
        <f t="shared" ca="1" si="82"/>
        <v>F0</v>
      </c>
      <c r="M817" s="19" t="str">
        <f t="shared" ca="1" si="83"/>
        <v>C2</v>
      </c>
      <c r="N817" s="19" t="str">
        <f t="shared" ca="1" si="84"/>
        <v>C2</v>
      </c>
    </row>
    <row r="818" spans="1:14" s="278" customFormat="1" ht="36" customHeight="1" x14ac:dyDescent="0.2">
      <c r="A818" s="273" t="s">
        <v>686</v>
      </c>
      <c r="B818" s="279" t="s">
        <v>351</v>
      </c>
      <c r="C818" s="275" t="s">
        <v>696</v>
      </c>
      <c r="D818" s="276"/>
      <c r="E818" s="277" t="s">
        <v>184</v>
      </c>
      <c r="F818" s="280">
        <v>1.3</v>
      </c>
      <c r="G818" s="361">
        <v>1</v>
      </c>
      <c r="H818" s="281">
        <f t="shared" si="88"/>
        <v>1.3</v>
      </c>
      <c r="I818" s="26" t="str">
        <f t="shared" ca="1" si="81"/>
        <v/>
      </c>
      <c r="J818" s="16" t="str">
        <f t="shared" si="85"/>
        <v>F002APre-cast Concrete Risersvert. m</v>
      </c>
      <c r="K818" s="17">
        <f>MATCH(J818,'Pay Items'!$K$1:$K$646,0)</f>
        <v>592</v>
      </c>
      <c r="L818" s="19" t="str">
        <f t="shared" ca="1" si="82"/>
        <v>F1</v>
      </c>
      <c r="M818" s="19" t="str">
        <f t="shared" ca="1" si="83"/>
        <v>C2</v>
      </c>
      <c r="N818" s="19" t="str">
        <f t="shared" ca="1" si="84"/>
        <v>C2</v>
      </c>
    </row>
    <row r="819" spans="1:14" s="278" customFormat="1" ht="36" customHeight="1" x14ac:dyDescent="0.2">
      <c r="A819" s="273"/>
      <c r="B819" s="274" t="s">
        <v>1836</v>
      </c>
      <c r="C819" s="282" t="s">
        <v>1828</v>
      </c>
      <c r="D819" s="283" t="s">
        <v>1829</v>
      </c>
      <c r="E819" s="277"/>
      <c r="F819" s="198"/>
      <c r="G819" s="199"/>
      <c r="H819" s="195">
        <f t="shared" si="88"/>
        <v>0</v>
      </c>
      <c r="I819" s="26" t="str">
        <f t="shared" ca="1" si="81"/>
        <v>LOCKED</v>
      </c>
      <c r="J819" s="16" t="str">
        <f t="shared" si="85"/>
        <v>Manhole Inspection (following repair)CW 2145-R5</v>
      </c>
      <c r="K819" s="17" t="e">
        <f>MATCH(J819,'Pay Items'!$K$1:$K$646,0)</f>
        <v>#N/A</v>
      </c>
      <c r="L819" s="19" t="str">
        <f t="shared" ca="1" si="82"/>
        <v>F0</v>
      </c>
      <c r="M819" s="19" t="str">
        <f t="shared" ca="1" si="83"/>
        <v>C2</v>
      </c>
      <c r="N819" s="19" t="str">
        <f t="shared" ca="1" si="84"/>
        <v>C2</v>
      </c>
    </row>
    <row r="820" spans="1:14" s="278" customFormat="1" ht="36" customHeight="1" x14ac:dyDescent="0.2">
      <c r="A820" s="273"/>
      <c r="B820" s="279" t="s">
        <v>351</v>
      </c>
      <c r="C820" s="275" t="s">
        <v>1830</v>
      </c>
      <c r="D820" s="276"/>
      <c r="E820" s="277" t="s">
        <v>182</v>
      </c>
      <c r="F820" s="284">
        <v>1</v>
      </c>
      <c r="G820" s="361">
        <v>1</v>
      </c>
      <c r="H820" s="281">
        <f t="shared" si="88"/>
        <v>1</v>
      </c>
      <c r="I820" s="26" t="str">
        <f t="shared" ca="1" si="81"/>
        <v/>
      </c>
      <c r="J820" s="16" t="str">
        <f t="shared" si="85"/>
        <v>Manhole Inspectioneach</v>
      </c>
      <c r="K820" s="17" t="e">
        <f>MATCH(J820,'Pay Items'!$K$1:$K$646,0)</f>
        <v>#N/A</v>
      </c>
      <c r="L820" s="19" t="str">
        <f t="shared" ca="1" si="82"/>
        <v>F0</v>
      </c>
      <c r="M820" s="19" t="str">
        <f t="shared" ca="1" si="83"/>
        <v>C2</v>
      </c>
      <c r="N820" s="19" t="str">
        <f t="shared" ca="1" si="84"/>
        <v>C2</v>
      </c>
    </row>
    <row r="821" spans="1:14" s="272" customFormat="1" ht="36" customHeight="1" x14ac:dyDescent="0.2">
      <c r="A821" s="267"/>
      <c r="B821" s="268"/>
      <c r="C821" s="269" t="s">
        <v>1837</v>
      </c>
      <c r="D821" s="270"/>
      <c r="E821" s="271" t="s">
        <v>174</v>
      </c>
      <c r="F821" s="198"/>
      <c r="G821" s="199"/>
      <c r="H821" s="195">
        <f t="shared" si="88"/>
        <v>0</v>
      </c>
      <c r="I821" s="26" t="str">
        <f t="shared" ca="1" si="81"/>
        <v>LOCKED</v>
      </c>
      <c r="J821" s="16" t="str">
        <f t="shared" si="85"/>
        <v>FISHER - MANHOLE REPAIR (MH60007363)</v>
      </c>
      <c r="K821" s="17" t="e">
        <f>MATCH(J821,'Pay Items'!$K$1:$K$646,0)</f>
        <v>#N/A</v>
      </c>
      <c r="L821" s="19" t="str">
        <f t="shared" ca="1" si="82"/>
        <v>F0</v>
      </c>
      <c r="M821" s="19" t="str">
        <f t="shared" ca="1" si="83"/>
        <v>C2</v>
      </c>
      <c r="N821" s="19" t="str">
        <f t="shared" ca="1" si="84"/>
        <v>C2</v>
      </c>
    </row>
    <row r="822" spans="1:14" s="278" customFormat="1" ht="36" customHeight="1" x14ac:dyDescent="0.2">
      <c r="A822" s="273" t="s">
        <v>232</v>
      </c>
      <c r="B822" s="274" t="s">
        <v>1838</v>
      </c>
      <c r="C822" s="275" t="s">
        <v>685</v>
      </c>
      <c r="D822" s="276" t="s">
        <v>11</v>
      </c>
      <c r="E822" s="277"/>
      <c r="F822" s="198"/>
      <c r="G822" s="199"/>
      <c r="H822" s="195">
        <f t="shared" si="88"/>
        <v>0</v>
      </c>
      <c r="I822" s="26" t="str">
        <f t="shared" ca="1" si="81"/>
        <v>LOCKED</v>
      </c>
      <c r="J822" s="16" t="str">
        <f t="shared" si="85"/>
        <v>F002Replacing Existing RisersCW 2130-R12</v>
      </c>
      <c r="K822" s="17">
        <f>MATCH(J822,'Pay Items'!$K$1:$K$646,0)</f>
        <v>591</v>
      </c>
      <c r="L822" s="19" t="str">
        <f t="shared" ca="1" si="82"/>
        <v>F0</v>
      </c>
      <c r="M822" s="19" t="str">
        <f t="shared" ca="1" si="83"/>
        <v>C2</v>
      </c>
      <c r="N822" s="19" t="str">
        <f t="shared" ca="1" si="84"/>
        <v>C2</v>
      </c>
    </row>
    <row r="823" spans="1:14" s="278" customFormat="1" ht="36" customHeight="1" x14ac:dyDescent="0.2">
      <c r="A823" s="273" t="s">
        <v>686</v>
      </c>
      <c r="B823" s="279" t="s">
        <v>351</v>
      </c>
      <c r="C823" s="275" t="s">
        <v>696</v>
      </c>
      <c r="D823" s="276"/>
      <c r="E823" s="277" t="s">
        <v>184</v>
      </c>
      <c r="F823" s="280">
        <v>2.2000000000000002</v>
      </c>
      <c r="G823" s="361">
        <v>1</v>
      </c>
      <c r="H823" s="281">
        <f t="shared" si="88"/>
        <v>2.2000000000000002</v>
      </c>
      <c r="I823" s="26" t="str">
        <f t="shared" ca="1" si="81"/>
        <v/>
      </c>
      <c r="J823" s="16" t="str">
        <f t="shared" si="85"/>
        <v>F002APre-cast Concrete Risersvert. m</v>
      </c>
      <c r="K823" s="17">
        <f>MATCH(J823,'Pay Items'!$K$1:$K$646,0)</f>
        <v>592</v>
      </c>
      <c r="L823" s="19" t="str">
        <f t="shared" ca="1" si="82"/>
        <v>F1</v>
      </c>
      <c r="M823" s="19" t="str">
        <f t="shared" ca="1" si="83"/>
        <v>C2</v>
      </c>
      <c r="N823" s="19" t="str">
        <f t="shared" ca="1" si="84"/>
        <v>C2</v>
      </c>
    </row>
    <row r="824" spans="1:14" s="278" customFormat="1" ht="36" customHeight="1" x14ac:dyDescent="0.2">
      <c r="A824" s="273"/>
      <c r="B824" s="274" t="s">
        <v>1839</v>
      </c>
      <c r="C824" s="282" t="s">
        <v>1828</v>
      </c>
      <c r="D824" s="283" t="s">
        <v>1829</v>
      </c>
      <c r="E824" s="277"/>
      <c r="F824" s="198"/>
      <c r="G824" s="199"/>
      <c r="H824" s="195">
        <f t="shared" si="88"/>
        <v>0</v>
      </c>
      <c r="I824" s="26" t="str">
        <f t="shared" ca="1" si="81"/>
        <v>LOCKED</v>
      </c>
      <c r="J824" s="16" t="str">
        <f t="shared" si="85"/>
        <v>Manhole Inspection (following repair)CW 2145-R5</v>
      </c>
      <c r="K824" s="17" t="e">
        <f>MATCH(J824,'Pay Items'!$K$1:$K$646,0)</f>
        <v>#N/A</v>
      </c>
      <c r="L824" s="19" t="str">
        <f t="shared" ca="1" si="82"/>
        <v>F0</v>
      </c>
      <c r="M824" s="19" t="str">
        <f t="shared" ca="1" si="83"/>
        <v>C2</v>
      </c>
      <c r="N824" s="19" t="str">
        <f t="shared" ca="1" si="84"/>
        <v>C2</v>
      </c>
    </row>
    <row r="825" spans="1:14" s="278" customFormat="1" ht="36" customHeight="1" x14ac:dyDescent="0.2">
      <c r="A825" s="273"/>
      <c r="B825" s="279" t="s">
        <v>351</v>
      </c>
      <c r="C825" s="275" t="s">
        <v>1830</v>
      </c>
      <c r="D825" s="276"/>
      <c r="E825" s="277" t="s">
        <v>182</v>
      </c>
      <c r="F825" s="284">
        <v>1</v>
      </c>
      <c r="G825" s="361">
        <v>1</v>
      </c>
      <c r="H825" s="281">
        <f t="shared" si="88"/>
        <v>1</v>
      </c>
      <c r="I825" s="26" t="str">
        <f t="shared" ca="1" si="81"/>
        <v/>
      </c>
      <c r="J825" s="16" t="str">
        <f t="shared" si="85"/>
        <v>Manhole Inspectioneach</v>
      </c>
      <c r="K825" s="17" t="e">
        <f>MATCH(J825,'Pay Items'!$K$1:$K$646,0)</f>
        <v>#N/A</v>
      </c>
      <c r="L825" s="19" t="str">
        <f t="shared" ca="1" si="82"/>
        <v>F0</v>
      </c>
      <c r="M825" s="19" t="str">
        <f t="shared" ca="1" si="83"/>
        <v>C2</v>
      </c>
      <c r="N825" s="19" t="str">
        <f t="shared" ca="1" si="84"/>
        <v>C2</v>
      </c>
    </row>
    <row r="826" spans="1:14" s="272" customFormat="1" ht="36" customHeight="1" x14ac:dyDescent="0.2">
      <c r="A826" s="267"/>
      <c r="B826" s="268"/>
      <c r="C826" s="269" t="s">
        <v>1840</v>
      </c>
      <c r="D826" s="270"/>
      <c r="E826" s="271" t="s">
        <v>174</v>
      </c>
      <c r="F826" s="198"/>
      <c r="G826" s="199"/>
      <c r="H826" s="195">
        <f t="shared" si="88"/>
        <v>0</v>
      </c>
      <c r="I826" s="26" t="str">
        <f t="shared" ca="1" si="81"/>
        <v>LOCKED</v>
      </c>
      <c r="J826" s="16" t="str">
        <f t="shared" si="85"/>
        <v>DE LEGLISE - MANHOLE REPAIR (MH60018661)</v>
      </c>
      <c r="K826" s="17" t="e">
        <f>MATCH(J826,'Pay Items'!$K$1:$K$646,0)</f>
        <v>#N/A</v>
      </c>
      <c r="L826" s="19" t="str">
        <f t="shared" ca="1" si="82"/>
        <v>F0</v>
      </c>
      <c r="M826" s="19" t="str">
        <f t="shared" ca="1" si="83"/>
        <v>C2</v>
      </c>
      <c r="N826" s="19" t="str">
        <f t="shared" ca="1" si="84"/>
        <v>C2</v>
      </c>
    </row>
    <row r="827" spans="1:14" s="278" customFormat="1" ht="36" customHeight="1" x14ac:dyDescent="0.2">
      <c r="A827" s="273" t="s">
        <v>232</v>
      </c>
      <c r="B827" s="274" t="s">
        <v>1841</v>
      </c>
      <c r="C827" s="275" t="s">
        <v>685</v>
      </c>
      <c r="D827" s="276" t="s">
        <v>11</v>
      </c>
      <c r="E827" s="277"/>
      <c r="F827" s="198"/>
      <c r="G827" s="199"/>
      <c r="H827" s="195">
        <f t="shared" si="88"/>
        <v>0</v>
      </c>
      <c r="I827" s="26" t="str">
        <f t="shared" ca="1" si="81"/>
        <v>LOCKED</v>
      </c>
      <c r="J827" s="16" t="str">
        <f t="shared" si="85"/>
        <v>F002Replacing Existing RisersCW 2130-R12</v>
      </c>
      <c r="K827" s="17">
        <f>MATCH(J827,'Pay Items'!$K$1:$K$646,0)</f>
        <v>591</v>
      </c>
      <c r="L827" s="19" t="str">
        <f t="shared" ca="1" si="82"/>
        <v>F0</v>
      </c>
      <c r="M827" s="19" t="str">
        <f t="shared" ca="1" si="83"/>
        <v>C2</v>
      </c>
      <c r="N827" s="19" t="str">
        <f t="shared" ca="1" si="84"/>
        <v>C2</v>
      </c>
    </row>
    <row r="828" spans="1:14" s="278" customFormat="1" ht="36" customHeight="1" x14ac:dyDescent="0.2">
      <c r="A828" s="273" t="s">
        <v>686</v>
      </c>
      <c r="B828" s="279" t="s">
        <v>351</v>
      </c>
      <c r="C828" s="275" t="s">
        <v>696</v>
      </c>
      <c r="D828" s="276"/>
      <c r="E828" s="277" t="s">
        <v>184</v>
      </c>
      <c r="F828" s="280">
        <v>0.5</v>
      </c>
      <c r="G828" s="361">
        <v>1</v>
      </c>
      <c r="H828" s="281">
        <f t="shared" si="88"/>
        <v>0.5</v>
      </c>
      <c r="I828" s="26" t="str">
        <f t="shared" ca="1" si="81"/>
        <v/>
      </c>
      <c r="J828" s="16" t="str">
        <f t="shared" si="85"/>
        <v>F002APre-cast Concrete Risersvert. m</v>
      </c>
      <c r="K828" s="17">
        <f>MATCH(J828,'Pay Items'!$K$1:$K$646,0)</f>
        <v>592</v>
      </c>
      <c r="L828" s="19" t="str">
        <f t="shared" ca="1" si="82"/>
        <v>F1</v>
      </c>
      <c r="M828" s="19" t="str">
        <f t="shared" ca="1" si="83"/>
        <v>C2</v>
      </c>
      <c r="N828" s="19" t="str">
        <f t="shared" ca="1" si="84"/>
        <v>C2</v>
      </c>
    </row>
    <row r="829" spans="1:14" s="278" customFormat="1" ht="36" customHeight="1" x14ac:dyDescent="0.2">
      <c r="A829" s="273" t="s">
        <v>68</v>
      </c>
      <c r="B829" s="274" t="s">
        <v>1842</v>
      </c>
      <c r="C829" s="275" t="s">
        <v>1843</v>
      </c>
      <c r="D829" s="276" t="s">
        <v>1062</v>
      </c>
      <c r="E829" s="277"/>
      <c r="F829" s="198"/>
      <c r="G829" s="199"/>
      <c r="H829" s="195">
        <f t="shared" si="88"/>
        <v>0</v>
      </c>
      <c r="I829" s="26" t="str">
        <f t="shared" ca="1" si="81"/>
        <v>LOCKED</v>
      </c>
      <c r="J829" s="16" t="str">
        <f t="shared" si="85"/>
        <v>E023Replacing Existing FrameCW 3210-R8</v>
      </c>
      <c r="K829" s="17" t="e">
        <f>MATCH(J829,'Pay Items'!$K$1:$K$646,0)</f>
        <v>#N/A</v>
      </c>
      <c r="L829" s="19" t="str">
        <f t="shared" ca="1" si="82"/>
        <v>F0</v>
      </c>
      <c r="M829" s="19" t="str">
        <f t="shared" ca="1" si="83"/>
        <v>C2</v>
      </c>
      <c r="N829" s="19" t="str">
        <f t="shared" ca="1" si="84"/>
        <v>C2</v>
      </c>
    </row>
    <row r="830" spans="1:14" s="278" customFormat="1" ht="48" customHeight="1" x14ac:dyDescent="0.2">
      <c r="A830" s="273" t="s">
        <v>69</v>
      </c>
      <c r="B830" s="279" t="s">
        <v>351</v>
      </c>
      <c r="C830" s="275" t="s">
        <v>1215</v>
      </c>
      <c r="D830" s="276"/>
      <c r="E830" s="277" t="s">
        <v>182</v>
      </c>
      <c r="F830" s="284">
        <v>1</v>
      </c>
      <c r="G830" s="361">
        <v>1</v>
      </c>
      <c r="H830" s="281">
        <f t="shared" si="88"/>
        <v>1</v>
      </c>
      <c r="I830" s="26" t="str">
        <f t="shared" ca="1" si="81"/>
        <v/>
      </c>
      <c r="J830" s="16" t="str">
        <f t="shared" si="85"/>
        <v>E024AP-006 - Standard Frame for Manhole and Catch Basineach</v>
      </c>
      <c r="K830" s="17">
        <f>MATCH(J830,'Pay Items'!$K$1:$K$646,0)</f>
        <v>512</v>
      </c>
      <c r="L830" s="19" t="str">
        <f t="shared" ca="1" si="82"/>
        <v>F0</v>
      </c>
      <c r="M830" s="19" t="str">
        <f t="shared" ca="1" si="83"/>
        <v>C2</v>
      </c>
      <c r="N830" s="19" t="str">
        <f t="shared" ca="1" si="84"/>
        <v>C2</v>
      </c>
    </row>
    <row r="831" spans="1:14" s="278" customFormat="1" ht="36" customHeight="1" x14ac:dyDescent="0.2">
      <c r="A831" s="273"/>
      <c r="B831" s="274" t="s">
        <v>1844</v>
      </c>
      <c r="C831" s="282" t="s">
        <v>1828</v>
      </c>
      <c r="D831" s="283" t="s">
        <v>1829</v>
      </c>
      <c r="E831" s="277"/>
      <c r="F831" s="198"/>
      <c r="G831" s="199"/>
      <c r="H831" s="195">
        <f t="shared" si="88"/>
        <v>0</v>
      </c>
      <c r="I831" s="26" t="str">
        <f t="shared" ca="1" si="81"/>
        <v>LOCKED</v>
      </c>
      <c r="J831" s="16" t="str">
        <f t="shared" si="85"/>
        <v>Manhole Inspection (following repair)CW 2145-R5</v>
      </c>
      <c r="K831" s="17" t="e">
        <f>MATCH(J831,'Pay Items'!$K$1:$K$646,0)</f>
        <v>#N/A</v>
      </c>
      <c r="L831" s="19" t="str">
        <f t="shared" ca="1" si="82"/>
        <v>F0</v>
      </c>
      <c r="M831" s="19" t="str">
        <f t="shared" ca="1" si="83"/>
        <v>C2</v>
      </c>
      <c r="N831" s="19" t="str">
        <f t="shared" ca="1" si="84"/>
        <v>C2</v>
      </c>
    </row>
    <row r="832" spans="1:14" s="278" customFormat="1" ht="36" customHeight="1" x14ac:dyDescent="0.2">
      <c r="A832" s="273"/>
      <c r="B832" s="279" t="s">
        <v>351</v>
      </c>
      <c r="C832" s="275" t="s">
        <v>1830</v>
      </c>
      <c r="D832" s="276"/>
      <c r="E832" s="277" t="s">
        <v>182</v>
      </c>
      <c r="F832" s="284">
        <v>1</v>
      </c>
      <c r="G832" s="361">
        <v>1</v>
      </c>
      <c r="H832" s="281">
        <f t="shared" si="88"/>
        <v>1</v>
      </c>
      <c r="I832" s="26" t="str">
        <f t="shared" ca="1" si="81"/>
        <v/>
      </c>
      <c r="J832" s="16" t="str">
        <f t="shared" si="85"/>
        <v>Manhole Inspectioneach</v>
      </c>
      <c r="K832" s="17" t="e">
        <f>MATCH(J832,'Pay Items'!$K$1:$K$646,0)</f>
        <v>#N/A</v>
      </c>
      <c r="L832" s="19" t="str">
        <f t="shared" ca="1" si="82"/>
        <v>F0</v>
      </c>
      <c r="M832" s="19" t="str">
        <f t="shared" ca="1" si="83"/>
        <v>C2</v>
      </c>
      <c r="N832" s="19" t="str">
        <f t="shared" ca="1" si="84"/>
        <v>C2</v>
      </c>
    </row>
    <row r="833" spans="1:14" s="272" customFormat="1" ht="36" customHeight="1" x14ac:dyDescent="0.2">
      <c r="A833" s="267"/>
      <c r="B833" s="268"/>
      <c r="C833" s="269" t="s">
        <v>1845</v>
      </c>
      <c r="D833" s="270"/>
      <c r="E833" s="271" t="s">
        <v>174</v>
      </c>
      <c r="F833" s="198"/>
      <c r="G833" s="199"/>
      <c r="H833" s="195">
        <f t="shared" si="88"/>
        <v>0</v>
      </c>
      <c r="I833" s="26" t="str">
        <f t="shared" ca="1" si="81"/>
        <v>LOCKED</v>
      </c>
      <c r="J833" s="16" t="str">
        <f t="shared" si="85"/>
        <v>CHANCELLOR - MANHOLE REPAIR (MH60013559)</v>
      </c>
      <c r="K833" s="17" t="e">
        <f>MATCH(J833,'Pay Items'!$K$1:$K$646,0)</f>
        <v>#N/A</v>
      </c>
      <c r="L833" s="19" t="str">
        <f t="shared" ca="1" si="82"/>
        <v>F0</v>
      </c>
      <c r="M833" s="19" t="str">
        <f t="shared" ca="1" si="83"/>
        <v>C2</v>
      </c>
      <c r="N833" s="19" t="str">
        <f t="shared" ca="1" si="84"/>
        <v>C2</v>
      </c>
    </row>
    <row r="834" spans="1:14" s="278" customFormat="1" ht="36" customHeight="1" x14ac:dyDescent="0.2">
      <c r="A834" s="273" t="s">
        <v>232</v>
      </c>
      <c r="B834" s="274" t="s">
        <v>1846</v>
      </c>
      <c r="C834" s="275" t="s">
        <v>685</v>
      </c>
      <c r="D834" s="276" t="s">
        <v>11</v>
      </c>
      <c r="E834" s="277"/>
      <c r="F834" s="198"/>
      <c r="G834" s="199"/>
      <c r="H834" s="195">
        <f t="shared" si="88"/>
        <v>0</v>
      </c>
      <c r="I834" s="26" t="str">
        <f t="shared" ca="1" si="81"/>
        <v>LOCKED</v>
      </c>
      <c r="J834" s="16" t="str">
        <f t="shared" si="85"/>
        <v>F002Replacing Existing RisersCW 2130-R12</v>
      </c>
      <c r="K834" s="17">
        <f>MATCH(J834,'Pay Items'!$K$1:$K$646,0)</f>
        <v>591</v>
      </c>
      <c r="L834" s="19" t="str">
        <f t="shared" ca="1" si="82"/>
        <v>F0</v>
      </c>
      <c r="M834" s="19" t="str">
        <f t="shared" ca="1" si="83"/>
        <v>C2</v>
      </c>
      <c r="N834" s="19" t="str">
        <f t="shared" ca="1" si="84"/>
        <v>C2</v>
      </c>
    </row>
    <row r="835" spans="1:14" s="278" customFormat="1" ht="36" customHeight="1" x14ac:dyDescent="0.2">
      <c r="A835" s="273" t="s">
        <v>686</v>
      </c>
      <c r="B835" s="279" t="s">
        <v>351</v>
      </c>
      <c r="C835" s="275" t="s">
        <v>696</v>
      </c>
      <c r="D835" s="276"/>
      <c r="E835" s="277" t="s">
        <v>184</v>
      </c>
      <c r="F835" s="280">
        <v>0.4</v>
      </c>
      <c r="G835" s="361">
        <v>1</v>
      </c>
      <c r="H835" s="281">
        <f t="shared" si="88"/>
        <v>0.4</v>
      </c>
      <c r="I835" s="26" t="str">
        <f t="shared" ca="1" si="81"/>
        <v/>
      </c>
      <c r="J835" s="16" t="str">
        <f t="shared" si="85"/>
        <v>F002APre-cast Concrete Risersvert. m</v>
      </c>
      <c r="K835" s="17">
        <f>MATCH(J835,'Pay Items'!$K$1:$K$646,0)</f>
        <v>592</v>
      </c>
      <c r="L835" s="19" t="str">
        <f t="shared" ca="1" si="82"/>
        <v>F1</v>
      </c>
      <c r="M835" s="19" t="str">
        <f t="shared" ca="1" si="83"/>
        <v>C2</v>
      </c>
      <c r="N835" s="19" t="str">
        <f t="shared" ca="1" si="84"/>
        <v>C2</v>
      </c>
    </row>
    <row r="836" spans="1:14" s="278" customFormat="1" ht="36" customHeight="1" x14ac:dyDescent="0.2">
      <c r="A836" s="273"/>
      <c r="B836" s="274" t="s">
        <v>1847</v>
      </c>
      <c r="C836" s="282" t="s">
        <v>1828</v>
      </c>
      <c r="D836" s="283" t="s">
        <v>1829</v>
      </c>
      <c r="E836" s="277"/>
      <c r="F836" s="198"/>
      <c r="G836" s="199"/>
      <c r="H836" s="195">
        <f t="shared" si="88"/>
        <v>0</v>
      </c>
      <c r="I836" s="26" t="str">
        <f t="shared" ca="1" si="81"/>
        <v>LOCKED</v>
      </c>
      <c r="J836" s="16" t="str">
        <f t="shared" si="85"/>
        <v>Manhole Inspection (following repair)CW 2145-R5</v>
      </c>
      <c r="K836" s="17" t="e">
        <f>MATCH(J836,'Pay Items'!$K$1:$K$646,0)</f>
        <v>#N/A</v>
      </c>
      <c r="L836" s="19" t="str">
        <f t="shared" ca="1" si="82"/>
        <v>F0</v>
      </c>
      <c r="M836" s="19" t="str">
        <f t="shared" ca="1" si="83"/>
        <v>C2</v>
      </c>
      <c r="N836" s="19" t="str">
        <f t="shared" ca="1" si="84"/>
        <v>C2</v>
      </c>
    </row>
    <row r="837" spans="1:14" s="278" customFormat="1" ht="36" customHeight="1" x14ac:dyDescent="0.2">
      <c r="A837" s="273"/>
      <c r="B837" s="279" t="s">
        <v>351</v>
      </c>
      <c r="C837" s="275" t="s">
        <v>1830</v>
      </c>
      <c r="D837" s="276"/>
      <c r="E837" s="277" t="s">
        <v>182</v>
      </c>
      <c r="F837" s="284">
        <v>1</v>
      </c>
      <c r="G837" s="361">
        <v>1</v>
      </c>
      <c r="H837" s="281">
        <f t="shared" si="88"/>
        <v>1</v>
      </c>
      <c r="I837" s="26" t="str">
        <f t="shared" ca="1" si="81"/>
        <v/>
      </c>
      <c r="J837" s="16" t="str">
        <f t="shared" si="85"/>
        <v>Manhole Inspectioneach</v>
      </c>
      <c r="K837" s="17" t="e">
        <f>MATCH(J837,'Pay Items'!$K$1:$K$646,0)</f>
        <v>#N/A</v>
      </c>
      <c r="L837" s="19" t="str">
        <f t="shared" ca="1" si="82"/>
        <v>F0</v>
      </c>
      <c r="M837" s="19" t="str">
        <f t="shared" ca="1" si="83"/>
        <v>C2</v>
      </c>
      <c r="N837" s="19" t="str">
        <f t="shared" ca="1" si="84"/>
        <v>C2</v>
      </c>
    </row>
    <row r="838" spans="1:14" s="285" customFormat="1" ht="36" customHeight="1" x14ac:dyDescent="0.25">
      <c r="A838" s="267"/>
      <c r="B838" s="268"/>
      <c r="C838" s="269" t="s">
        <v>1848</v>
      </c>
      <c r="D838" s="270"/>
      <c r="E838" s="271" t="s">
        <v>174</v>
      </c>
      <c r="F838" s="198"/>
      <c r="G838" s="199"/>
      <c r="H838" s="195">
        <f t="shared" si="88"/>
        <v>0</v>
      </c>
      <c r="I838" s="26" t="str">
        <f t="shared" ref="I838:I901" ca="1" si="89">IF(CELL("protect",$G838)=1, "LOCKED", "")</f>
        <v>LOCKED</v>
      </c>
      <c r="J838" s="16" t="str">
        <f t="shared" si="85"/>
        <v>WILDWOOD H PK - SEWER REPAIR (MA60013272)</v>
      </c>
      <c r="K838" s="17" t="e">
        <f>MATCH(J838,'Pay Items'!$K$1:$K$646,0)</f>
        <v>#N/A</v>
      </c>
      <c r="L838" s="19" t="str">
        <f t="shared" ref="L838:L901" ca="1" si="90">CELL("format",$F838)</f>
        <v>F0</v>
      </c>
      <c r="M838" s="19" t="str">
        <f t="shared" ref="M838:M901" ca="1" si="91">CELL("format",$G838)</f>
        <v>C2</v>
      </c>
      <c r="N838" s="19" t="str">
        <f t="shared" ref="N838:N901" ca="1" si="92">CELL("format",$H838)</f>
        <v>C2</v>
      </c>
    </row>
    <row r="839" spans="1:14" s="286" customFormat="1" ht="36" customHeight="1" x14ac:dyDescent="0.2">
      <c r="A839" s="273" t="s">
        <v>62</v>
      </c>
      <c r="B839" s="274" t="s">
        <v>1849</v>
      </c>
      <c r="C839" s="275" t="s">
        <v>598</v>
      </c>
      <c r="D839" s="276" t="s">
        <v>11</v>
      </c>
      <c r="E839" s="277"/>
      <c r="F839" s="198"/>
      <c r="G839" s="199"/>
      <c r="H839" s="195">
        <f t="shared" si="88"/>
        <v>0</v>
      </c>
      <c r="I839" s="26" t="str">
        <f t="shared" ca="1" si="89"/>
        <v>LOCKED</v>
      </c>
      <c r="J839" s="16" t="str">
        <f t="shared" ref="J839:J902" si="93">CLEAN(CONCATENATE(TRIM($A839),TRIM($C839),IF(LEFT($D839)&lt;&gt;"E",TRIM($D839),),TRIM($E839)))</f>
        <v>E017Sewer Repair - Up to 3.0 Meters LongCW 2130-R12</v>
      </c>
      <c r="K839" s="17">
        <f>MATCH(J839,'Pay Items'!$K$1:$K$646,0)</f>
        <v>468</v>
      </c>
      <c r="L839" s="19" t="str">
        <f t="shared" ca="1" si="90"/>
        <v>F0</v>
      </c>
      <c r="M839" s="19" t="str">
        <f t="shared" ca="1" si="91"/>
        <v>C2</v>
      </c>
      <c r="N839" s="19" t="str">
        <f t="shared" ca="1" si="92"/>
        <v>C2</v>
      </c>
    </row>
    <row r="840" spans="1:14" s="286" customFormat="1" ht="36" customHeight="1" x14ac:dyDescent="0.2">
      <c r="A840" s="287" t="s">
        <v>1018</v>
      </c>
      <c r="B840" s="279" t="s">
        <v>351</v>
      </c>
      <c r="C840" s="275" t="s">
        <v>1850</v>
      </c>
      <c r="D840" s="276"/>
      <c r="E840" s="277"/>
      <c r="F840" s="198"/>
      <c r="G840" s="199"/>
      <c r="H840" s="195">
        <f t="shared" si="88"/>
        <v>0</v>
      </c>
      <c r="I840" s="26" t="str">
        <f t="shared" ca="1" si="89"/>
        <v>LOCKED</v>
      </c>
      <c r="J840" s="16" t="str">
        <f t="shared" si="93"/>
        <v>E017C200 mm, WWS</v>
      </c>
      <c r="K840" s="17" t="e">
        <f>MATCH(J840,'Pay Items'!$K$1:$K$646,0)</f>
        <v>#N/A</v>
      </c>
      <c r="L840" s="19" t="str">
        <f t="shared" ca="1" si="90"/>
        <v>F0</v>
      </c>
      <c r="M840" s="19" t="str">
        <f t="shared" ca="1" si="91"/>
        <v>C2</v>
      </c>
      <c r="N840" s="19" t="str">
        <f t="shared" ca="1" si="92"/>
        <v>C2</v>
      </c>
    </row>
    <row r="841" spans="1:14" s="286" customFormat="1" ht="36" customHeight="1" x14ac:dyDescent="0.2">
      <c r="A841" s="287" t="s">
        <v>1019</v>
      </c>
      <c r="B841" s="288" t="s">
        <v>701</v>
      </c>
      <c r="C841" s="289" t="s">
        <v>1851</v>
      </c>
      <c r="D841" s="290"/>
      <c r="E841" s="291" t="s">
        <v>182</v>
      </c>
      <c r="F841" s="284">
        <v>1</v>
      </c>
      <c r="G841" s="361">
        <v>1</v>
      </c>
      <c r="H841" s="281">
        <f t="shared" si="88"/>
        <v>1</v>
      </c>
      <c r="I841" s="26" t="str">
        <f t="shared" ca="1" si="89"/>
        <v/>
      </c>
      <c r="J841" s="16" t="str">
        <f t="shared" si="93"/>
        <v>E017DClass 3 Backfilleach</v>
      </c>
      <c r="K841" s="17" t="e">
        <f>MATCH(J841,'Pay Items'!$K$1:$K$646,0)</f>
        <v>#N/A</v>
      </c>
      <c r="L841" s="19" t="str">
        <f t="shared" ca="1" si="90"/>
        <v>F0</v>
      </c>
      <c r="M841" s="19" t="str">
        <f t="shared" ca="1" si="91"/>
        <v>C2</v>
      </c>
      <c r="N841" s="19" t="str">
        <f t="shared" ca="1" si="92"/>
        <v>C2</v>
      </c>
    </row>
    <row r="842" spans="1:14" s="292" customFormat="1" ht="36" customHeight="1" x14ac:dyDescent="0.2">
      <c r="A842" s="273" t="s">
        <v>65</v>
      </c>
      <c r="B842" s="274" t="s">
        <v>1852</v>
      </c>
      <c r="C842" s="289" t="s">
        <v>675</v>
      </c>
      <c r="D842" s="290" t="s">
        <v>11</v>
      </c>
      <c r="E842" s="277"/>
      <c r="F842" s="198"/>
      <c r="G842" s="199"/>
      <c r="H842" s="195">
        <f t="shared" si="88"/>
        <v>0</v>
      </c>
      <c r="I842" s="26" t="str">
        <f t="shared" ca="1" si="89"/>
        <v>LOCKED</v>
      </c>
      <c r="J842" s="16" t="str">
        <f t="shared" si="93"/>
        <v>E020Sewer Repair - In Addition to First 3.0 MetersCW 2130-R12</v>
      </c>
      <c r="K842" s="17">
        <f>MATCH(J842,'Pay Items'!$K$1:$K$646,0)</f>
        <v>485</v>
      </c>
      <c r="L842" s="19" t="str">
        <f t="shared" ca="1" si="90"/>
        <v>F0</v>
      </c>
      <c r="M842" s="19" t="str">
        <f t="shared" ca="1" si="91"/>
        <v>C2</v>
      </c>
      <c r="N842" s="19" t="str">
        <f t="shared" ca="1" si="92"/>
        <v>C2</v>
      </c>
    </row>
    <row r="843" spans="1:14" s="278" customFormat="1" ht="36" customHeight="1" x14ac:dyDescent="0.2">
      <c r="A843" s="273" t="s">
        <v>1028</v>
      </c>
      <c r="B843" s="279" t="s">
        <v>351</v>
      </c>
      <c r="C843" s="275" t="s">
        <v>1853</v>
      </c>
      <c r="D843" s="276"/>
      <c r="E843" s="277"/>
      <c r="F843" s="198"/>
      <c r="G843" s="199"/>
      <c r="H843" s="195">
        <f t="shared" si="88"/>
        <v>0</v>
      </c>
      <c r="I843" s="26" t="str">
        <f t="shared" ca="1" si="89"/>
        <v>LOCKED</v>
      </c>
      <c r="J843" s="16" t="str">
        <f t="shared" si="93"/>
        <v>E020C300 mm, CS</v>
      </c>
      <c r="K843" s="17" t="e">
        <f>MATCH(J843,'Pay Items'!$K$1:$K$646,0)</f>
        <v>#N/A</v>
      </c>
      <c r="L843" s="19" t="str">
        <f t="shared" ca="1" si="90"/>
        <v>F0</v>
      </c>
      <c r="M843" s="19" t="str">
        <f t="shared" ca="1" si="91"/>
        <v>C2</v>
      </c>
      <c r="N843" s="19" t="str">
        <f t="shared" ca="1" si="92"/>
        <v>C2</v>
      </c>
    </row>
    <row r="844" spans="1:14" s="278" customFormat="1" ht="36" customHeight="1" x14ac:dyDescent="0.2">
      <c r="A844" s="273" t="s">
        <v>1029</v>
      </c>
      <c r="B844" s="288" t="s">
        <v>701</v>
      </c>
      <c r="C844" s="289" t="s">
        <v>1851</v>
      </c>
      <c r="D844" s="276"/>
      <c r="E844" s="277" t="s">
        <v>183</v>
      </c>
      <c r="F844" s="280">
        <v>0.5</v>
      </c>
      <c r="G844" s="361">
        <v>1</v>
      </c>
      <c r="H844" s="281">
        <f t="shared" si="88"/>
        <v>0.5</v>
      </c>
      <c r="I844" s="26" t="str">
        <f t="shared" ca="1" si="89"/>
        <v/>
      </c>
      <c r="J844" s="16" t="str">
        <f t="shared" si="93"/>
        <v>E020DClass 3 Backfillm</v>
      </c>
      <c r="K844" s="17" t="e">
        <f>MATCH(J844,'Pay Items'!$K$1:$K$646,0)</f>
        <v>#N/A</v>
      </c>
      <c r="L844" s="19" t="str">
        <f t="shared" ca="1" si="90"/>
        <v>F1</v>
      </c>
      <c r="M844" s="19" t="str">
        <f t="shared" ca="1" si="91"/>
        <v>C2</v>
      </c>
      <c r="N844" s="19" t="str">
        <f t="shared" ca="1" si="92"/>
        <v>C2</v>
      </c>
    </row>
    <row r="845" spans="1:14" s="286" customFormat="1" ht="48" customHeight="1" x14ac:dyDescent="0.2">
      <c r="A845" s="287" t="s">
        <v>85</v>
      </c>
      <c r="B845" s="293" t="s">
        <v>1854</v>
      </c>
      <c r="C845" s="294" t="s">
        <v>728</v>
      </c>
      <c r="D845" s="295" t="s">
        <v>11</v>
      </c>
      <c r="E845" s="291"/>
      <c r="F845" s="198"/>
      <c r="G845" s="199"/>
      <c r="H845" s="195">
        <f t="shared" si="88"/>
        <v>0</v>
      </c>
      <c r="I845" s="26" t="str">
        <f t="shared" ca="1" si="89"/>
        <v>LOCKED</v>
      </c>
      <c r="J845" s="16" t="str">
        <f t="shared" si="93"/>
        <v>E042Connecting New Sewer Service to Existing Sewer ServiceCW 2130-R12</v>
      </c>
      <c r="K845" s="17">
        <f>MATCH(J845,'Pay Items'!$K$1:$K$646,0)</f>
        <v>548</v>
      </c>
      <c r="L845" s="19" t="str">
        <f t="shared" ca="1" si="90"/>
        <v>F0</v>
      </c>
      <c r="M845" s="19" t="str">
        <f t="shared" ca="1" si="91"/>
        <v>C2</v>
      </c>
      <c r="N845" s="19" t="str">
        <f t="shared" ca="1" si="92"/>
        <v>C2</v>
      </c>
    </row>
    <row r="846" spans="1:14" s="286" customFormat="1" ht="36" customHeight="1" x14ac:dyDescent="0.2">
      <c r="A846" s="287" t="s">
        <v>86</v>
      </c>
      <c r="B846" s="296" t="s">
        <v>351</v>
      </c>
      <c r="C846" s="294" t="s">
        <v>889</v>
      </c>
      <c r="D846" s="295"/>
      <c r="E846" s="291" t="s">
        <v>182</v>
      </c>
      <c r="F846" s="284">
        <v>1</v>
      </c>
      <c r="G846" s="361">
        <v>1</v>
      </c>
      <c r="H846" s="281">
        <f t="shared" si="88"/>
        <v>1</v>
      </c>
      <c r="I846" s="26" t="str">
        <f t="shared" ca="1" si="89"/>
        <v/>
      </c>
      <c r="J846" s="16" t="str">
        <f t="shared" si="93"/>
        <v>E043150 mmeach</v>
      </c>
      <c r="K846" s="17" t="e">
        <f>MATCH(J846,'Pay Items'!$K$1:$K$646,0)</f>
        <v>#N/A</v>
      </c>
      <c r="L846" s="19" t="str">
        <f t="shared" ca="1" si="90"/>
        <v>F0</v>
      </c>
      <c r="M846" s="19" t="str">
        <f t="shared" ca="1" si="91"/>
        <v>C2</v>
      </c>
      <c r="N846" s="19" t="str">
        <f t="shared" ca="1" si="92"/>
        <v>C2</v>
      </c>
    </row>
    <row r="847" spans="1:14" s="286" customFormat="1" ht="36" customHeight="1" x14ac:dyDescent="0.2">
      <c r="A847" s="273" t="s">
        <v>1002</v>
      </c>
      <c r="B847" s="274" t="s">
        <v>1855</v>
      </c>
      <c r="C847" s="297" t="s">
        <v>1856</v>
      </c>
      <c r="D847" s="298" t="s">
        <v>1857</v>
      </c>
      <c r="E847" s="291"/>
      <c r="F847" s="198"/>
      <c r="G847" s="199"/>
      <c r="H847" s="195">
        <f t="shared" si="88"/>
        <v>0</v>
      </c>
      <c r="I847" s="26" t="str">
        <f t="shared" ca="1" si="89"/>
        <v>LOCKED</v>
      </c>
      <c r="J847" s="16" t="str">
        <f t="shared" si="93"/>
        <v>E022ASewer Inspection (following repair)CW2145-R5</v>
      </c>
      <c r="K847" s="17" t="e">
        <f>MATCH(J847,'Pay Items'!$K$1:$K$646,0)</f>
        <v>#N/A</v>
      </c>
      <c r="L847" s="19" t="str">
        <f t="shared" ca="1" si="90"/>
        <v>F0</v>
      </c>
      <c r="M847" s="19" t="str">
        <f t="shared" ca="1" si="91"/>
        <v>C2</v>
      </c>
      <c r="N847" s="19" t="str">
        <f t="shared" ca="1" si="92"/>
        <v>C2</v>
      </c>
    </row>
    <row r="848" spans="1:14" s="286" customFormat="1" ht="36" customHeight="1" x14ac:dyDescent="0.2">
      <c r="A848" s="287" t="s">
        <v>1036</v>
      </c>
      <c r="B848" s="279" t="s">
        <v>351</v>
      </c>
      <c r="C848" s="275" t="s">
        <v>1850</v>
      </c>
      <c r="D848" s="290"/>
      <c r="E848" s="291" t="s">
        <v>183</v>
      </c>
      <c r="F848" s="284">
        <v>86</v>
      </c>
      <c r="G848" s="361">
        <v>1</v>
      </c>
      <c r="H848" s="281">
        <f t="shared" si="88"/>
        <v>86</v>
      </c>
      <c r="I848" s="26" t="str">
        <f t="shared" ca="1" si="89"/>
        <v/>
      </c>
      <c r="J848" s="16" t="str">
        <f t="shared" si="93"/>
        <v>E022C200 mm, WWSm</v>
      </c>
      <c r="K848" s="17" t="e">
        <f>MATCH(J848,'Pay Items'!$K$1:$K$646,0)</f>
        <v>#N/A</v>
      </c>
      <c r="L848" s="19" t="str">
        <f t="shared" ca="1" si="90"/>
        <v>F0</v>
      </c>
      <c r="M848" s="19" t="str">
        <f t="shared" ca="1" si="91"/>
        <v>C2</v>
      </c>
      <c r="N848" s="19" t="str">
        <f t="shared" ca="1" si="92"/>
        <v>C2</v>
      </c>
    </row>
    <row r="849" spans="1:14" s="285" customFormat="1" ht="36" customHeight="1" x14ac:dyDescent="0.25">
      <c r="A849" s="267"/>
      <c r="B849" s="268"/>
      <c r="C849" s="269" t="s">
        <v>1858</v>
      </c>
      <c r="D849" s="270"/>
      <c r="E849" s="271" t="s">
        <v>174</v>
      </c>
      <c r="F849" s="198"/>
      <c r="G849" s="199"/>
      <c r="H849" s="195">
        <f t="shared" si="88"/>
        <v>0</v>
      </c>
      <c r="I849" s="26" t="str">
        <f t="shared" ca="1" si="89"/>
        <v>LOCKED</v>
      </c>
      <c r="J849" s="16" t="str">
        <f t="shared" si="93"/>
        <v>WILDWOOD H PK - SEWER REPAIR (MA60013331)</v>
      </c>
      <c r="K849" s="17" t="e">
        <f>MATCH(J849,'Pay Items'!$K$1:$K$646,0)</f>
        <v>#N/A</v>
      </c>
      <c r="L849" s="19" t="str">
        <f t="shared" ca="1" si="90"/>
        <v>F0</v>
      </c>
      <c r="M849" s="19" t="str">
        <f t="shared" ca="1" si="91"/>
        <v>C2</v>
      </c>
      <c r="N849" s="19" t="str">
        <f t="shared" ca="1" si="92"/>
        <v>C2</v>
      </c>
    </row>
    <row r="850" spans="1:14" s="286" customFormat="1" ht="36" customHeight="1" x14ac:dyDescent="0.2">
      <c r="A850" s="273" t="s">
        <v>62</v>
      </c>
      <c r="B850" s="274" t="s">
        <v>1859</v>
      </c>
      <c r="C850" s="275" t="s">
        <v>598</v>
      </c>
      <c r="D850" s="276" t="s">
        <v>11</v>
      </c>
      <c r="E850" s="277"/>
      <c r="F850" s="198"/>
      <c r="G850" s="199"/>
      <c r="H850" s="195">
        <f t="shared" si="88"/>
        <v>0</v>
      </c>
      <c r="I850" s="26" t="str">
        <f t="shared" ca="1" si="89"/>
        <v>LOCKED</v>
      </c>
      <c r="J850" s="16" t="str">
        <f t="shared" si="93"/>
        <v>E017Sewer Repair - Up to 3.0 Meters LongCW 2130-R12</v>
      </c>
      <c r="K850" s="17">
        <f>MATCH(J850,'Pay Items'!$K$1:$K$646,0)</f>
        <v>468</v>
      </c>
      <c r="L850" s="19" t="str">
        <f t="shared" ca="1" si="90"/>
        <v>F0</v>
      </c>
      <c r="M850" s="19" t="str">
        <f t="shared" ca="1" si="91"/>
        <v>C2</v>
      </c>
      <c r="N850" s="19" t="str">
        <f t="shared" ca="1" si="92"/>
        <v>C2</v>
      </c>
    </row>
    <row r="851" spans="1:14" s="286" customFormat="1" ht="36" customHeight="1" x14ac:dyDescent="0.2">
      <c r="A851" s="287" t="s">
        <v>1018</v>
      </c>
      <c r="B851" s="279" t="s">
        <v>351</v>
      </c>
      <c r="C851" s="275" t="s">
        <v>1850</v>
      </c>
      <c r="D851" s="276"/>
      <c r="E851" s="277"/>
      <c r="F851" s="198"/>
      <c r="G851" s="199"/>
      <c r="H851" s="195">
        <f t="shared" si="88"/>
        <v>0</v>
      </c>
      <c r="I851" s="26" t="str">
        <f t="shared" ca="1" si="89"/>
        <v>LOCKED</v>
      </c>
      <c r="J851" s="16" t="str">
        <f t="shared" si="93"/>
        <v>E017C200 mm, WWS</v>
      </c>
      <c r="K851" s="17" t="e">
        <f>MATCH(J851,'Pay Items'!$K$1:$K$646,0)</f>
        <v>#N/A</v>
      </c>
      <c r="L851" s="19" t="str">
        <f t="shared" ca="1" si="90"/>
        <v>F0</v>
      </c>
      <c r="M851" s="19" t="str">
        <f t="shared" ca="1" si="91"/>
        <v>C2</v>
      </c>
      <c r="N851" s="19" t="str">
        <f t="shared" ca="1" si="92"/>
        <v>C2</v>
      </c>
    </row>
    <row r="852" spans="1:14" s="286" customFormat="1" ht="36" customHeight="1" x14ac:dyDescent="0.2">
      <c r="A852" s="287" t="s">
        <v>1019</v>
      </c>
      <c r="B852" s="288" t="s">
        <v>701</v>
      </c>
      <c r="C852" s="289" t="s">
        <v>1851</v>
      </c>
      <c r="D852" s="290"/>
      <c r="E852" s="291" t="s">
        <v>182</v>
      </c>
      <c r="F852" s="284">
        <v>2</v>
      </c>
      <c r="G852" s="361">
        <v>1</v>
      </c>
      <c r="H852" s="281">
        <f t="shared" si="88"/>
        <v>2</v>
      </c>
      <c r="I852" s="26" t="str">
        <f t="shared" ca="1" si="89"/>
        <v/>
      </c>
      <c r="J852" s="16" t="str">
        <f t="shared" si="93"/>
        <v>E017DClass 3 Backfilleach</v>
      </c>
      <c r="K852" s="17" t="e">
        <f>MATCH(J852,'Pay Items'!$K$1:$K$646,0)</f>
        <v>#N/A</v>
      </c>
      <c r="L852" s="19" t="str">
        <f t="shared" ca="1" si="90"/>
        <v>F0</v>
      </c>
      <c r="M852" s="19" t="str">
        <f t="shared" ca="1" si="91"/>
        <v>C2</v>
      </c>
      <c r="N852" s="19" t="str">
        <f t="shared" ca="1" si="92"/>
        <v>C2</v>
      </c>
    </row>
    <row r="853" spans="1:14" s="286" customFormat="1" ht="36" customHeight="1" x14ac:dyDescent="0.2">
      <c r="A853" s="273" t="s">
        <v>1002</v>
      </c>
      <c r="B853" s="274" t="s">
        <v>1860</v>
      </c>
      <c r="C853" s="297" t="s">
        <v>1856</v>
      </c>
      <c r="D853" s="298" t="s">
        <v>1857</v>
      </c>
      <c r="E853" s="291"/>
      <c r="F853" s="198"/>
      <c r="G853" s="199"/>
      <c r="H853" s="195">
        <f t="shared" si="88"/>
        <v>0</v>
      </c>
      <c r="I853" s="26" t="str">
        <f t="shared" ca="1" si="89"/>
        <v>LOCKED</v>
      </c>
      <c r="J853" s="16" t="str">
        <f t="shared" si="93"/>
        <v>E022ASewer Inspection (following repair)CW2145-R5</v>
      </c>
      <c r="K853" s="17" t="e">
        <f>MATCH(J853,'Pay Items'!$K$1:$K$646,0)</f>
        <v>#N/A</v>
      </c>
      <c r="L853" s="19" t="str">
        <f t="shared" ca="1" si="90"/>
        <v>F0</v>
      </c>
      <c r="M853" s="19" t="str">
        <f t="shared" ca="1" si="91"/>
        <v>C2</v>
      </c>
      <c r="N853" s="19" t="str">
        <f t="shared" ca="1" si="92"/>
        <v>C2</v>
      </c>
    </row>
    <row r="854" spans="1:14" s="286" customFormat="1" ht="36" customHeight="1" x14ac:dyDescent="0.2">
      <c r="A854" s="287" t="s">
        <v>1036</v>
      </c>
      <c r="B854" s="279" t="s">
        <v>351</v>
      </c>
      <c r="C854" s="275" t="s">
        <v>1850</v>
      </c>
      <c r="D854" s="290"/>
      <c r="E854" s="291" t="s">
        <v>183</v>
      </c>
      <c r="F854" s="284">
        <v>65</v>
      </c>
      <c r="G854" s="361">
        <v>1</v>
      </c>
      <c r="H854" s="281">
        <f t="shared" si="88"/>
        <v>65</v>
      </c>
      <c r="I854" s="26" t="str">
        <f t="shared" ca="1" si="89"/>
        <v/>
      </c>
      <c r="J854" s="16" t="str">
        <f t="shared" si="93"/>
        <v>E022C200 mm, WWSm</v>
      </c>
      <c r="K854" s="17" t="e">
        <f>MATCH(J854,'Pay Items'!$K$1:$K$646,0)</f>
        <v>#N/A</v>
      </c>
      <c r="L854" s="19" t="str">
        <f t="shared" ca="1" si="90"/>
        <v>F0</v>
      </c>
      <c r="M854" s="19" t="str">
        <f t="shared" ca="1" si="91"/>
        <v>C2</v>
      </c>
      <c r="N854" s="19" t="str">
        <f t="shared" ca="1" si="92"/>
        <v>C2</v>
      </c>
    </row>
    <row r="855" spans="1:14" s="285" customFormat="1" ht="36" customHeight="1" x14ac:dyDescent="0.25">
      <c r="A855" s="267"/>
      <c r="B855" s="268"/>
      <c r="C855" s="269" t="s">
        <v>1861</v>
      </c>
      <c r="D855" s="270"/>
      <c r="E855" s="271" t="s">
        <v>174</v>
      </c>
      <c r="F855" s="198"/>
      <c r="G855" s="199"/>
      <c r="H855" s="195">
        <f t="shared" si="88"/>
        <v>0</v>
      </c>
      <c r="I855" s="26" t="str">
        <f t="shared" ca="1" si="89"/>
        <v>LOCKED</v>
      </c>
      <c r="J855" s="16" t="str">
        <f t="shared" si="93"/>
        <v>WILDWOOD H PK - SEWER REPAIR (MA60013278)</v>
      </c>
      <c r="K855" s="17" t="e">
        <f>MATCH(J855,'Pay Items'!$K$1:$K$646,0)</f>
        <v>#N/A</v>
      </c>
      <c r="L855" s="19" t="str">
        <f t="shared" ca="1" si="90"/>
        <v>F0</v>
      </c>
      <c r="M855" s="19" t="str">
        <f t="shared" ca="1" si="91"/>
        <v>C2</v>
      </c>
      <c r="N855" s="19" t="str">
        <f t="shared" ca="1" si="92"/>
        <v>C2</v>
      </c>
    </row>
    <row r="856" spans="1:14" s="286" customFormat="1" ht="36" customHeight="1" x14ac:dyDescent="0.2">
      <c r="A856" s="273" t="s">
        <v>62</v>
      </c>
      <c r="B856" s="274" t="s">
        <v>1862</v>
      </c>
      <c r="C856" s="275" t="s">
        <v>598</v>
      </c>
      <c r="D856" s="276" t="s">
        <v>11</v>
      </c>
      <c r="E856" s="277"/>
      <c r="F856" s="198"/>
      <c r="G856" s="199"/>
      <c r="H856" s="195">
        <f t="shared" si="88"/>
        <v>0</v>
      </c>
      <c r="I856" s="26" t="str">
        <f t="shared" ca="1" si="89"/>
        <v>LOCKED</v>
      </c>
      <c r="J856" s="16" t="str">
        <f t="shared" si="93"/>
        <v>E017Sewer Repair - Up to 3.0 Meters LongCW 2130-R12</v>
      </c>
      <c r="K856" s="17">
        <f>MATCH(J856,'Pay Items'!$K$1:$K$646,0)</f>
        <v>468</v>
      </c>
      <c r="L856" s="19" t="str">
        <f t="shared" ca="1" si="90"/>
        <v>F0</v>
      </c>
      <c r="M856" s="19" t="str">
        <f t="shared" ca="1" si="91"/>
        <v>C2</v>
      </c>
      <c r="N856" s="19" t="str">
        <f t="shared" ca="1" si="92"/>
        <v>C2</v>
      </c>
    </row>
    <row r="857" spans="1:14" s="286" customFormat="1" ht="36" customHeight="1" x14ac:dyDescent="0.2">
      <c r="A857" s="287" t="s">
        <v>1018</v>
      </c>
      <c r="B857" s="279" t="s">
        <v>351</v>
      </c>
      <c r="C857" s="275" t="s">
        <v>1850</v>
      </c>
      <c r="D857" s="276"/>
      <c r="E857" s="277"/>
      <c r="F857" s="198"/>
      <c r="G857" s="199"/>
      <c r="H857" s="195">
        <f t="shared" si="88"/>
        <v>0</v>
      </c>
      <c r="I857" s="26" t="str">
        <f t="shared" ca="1" si="89"/>
        <v>LOCKED</v>
      </c>
      <c r="J857" s="16" t="str">
        <f t="shared" si="93"/>
        <v>E017C200 mm, WWS</v>
      </c>
      <c r="K857" s="17" t="e">
        <f>MATCH(J857,'Pay Items'!$K$1:$K$646,0)</f>
        <v>#N/A</v>
      </c>
      <c r="L857" s="19" t="str">
        <f t="shared" ca="1" si="90"/>
        <v>F0</v>
      </c>
      <c r="M857" s="19" t="str">
        <f t="shared" ca="1" si="91"/>
        <v>C2</v>
      </c>
      <c r="N857" s="19" t="str">
        <f t="shared" ca="1" si="92"/>
        <v>C2</v>
      </c>
    </row>
    <row r="858" spans="1:14" s="286" customFormat="1" ht="36" customHeight="1" x14ac:dyDescent="0.2">
      <c r="A858" s="287" t="s">
        <v>1019</v>
      </c>
      <c r="B858" s="288" t="s">
        <v>701</v>
      </c>
      <c r="C858" s="289" t="s">
        <v>1851</v>
      </c>
      <c r="D858" s="290"/>
      <c r="E858" s="291" t="s">
        <v>182</v>
      </c>
      <c r="F858" s="284">
        <v>1</v>
      </c>
      <c r="G858" s="361">
        <v>1</v>
      </c>
      <c r="H858" s="281">
        <f t="shared" si="88"/>
        <v>1</v>
      </c>
      <c r="I858" s="26" t="str">
        <f t="shared" ca="1" si="89"/>
        <v/>
      </c>
      <c r="J858" s="16" t="str">
        <f t="shared" si="93"/>
        <v>E017DClass 3 Backfilleach</v>
      </c>
      <c r="K858" s="17" t="e">
        <f>MATCH(J858,'Pay Items'!$K$1:$K$646,0)</f>
        <v>#N/A</v>
      </c>
      <c r="L858" s="19" t="str">
        <f t="shared" ca="1" si="90"/>
        <v>F0</v>
      </c>
      <c r="M858" s="19" t="str">
        <f t="shared" ca="1" si="91"/>
        <v>C2</v>
      </c>
      <c r="N858" s="19" t="str">
        <f t="shared" ca="1" si="92"/>
        <v>C2</v>
      </c>
    </row>
    <row r="859" spans="1:14" s="286" customFormat="1" ht="36" customHeight="1" x14ac:dyDescent="0.2">
      <c r="A859" s="273" t="s">
        <v>1002</v>
      </c>
      <c r="B859" s="274" t="s">
        <v>1863</v>
      </c>
      <c r="C859" s="297" t="s">
        <v>1856</v>
      </c>
      <c r="D859" s="298" t="s">
        <v>1857</v>
      </c>
      <c r="E859" s="291"/>
      <c r="F859" s="198"/>
      <c r="G859" s="199"/>
      <c r="H859" s="195">
        <f t="shared" si="88"/>
        <v>0</v>
      </c>
      <c r="I859" s="26" t="str">
        <f t="shared" ca="1" si="89"/>
        <v>LOCKED</v>
      </c>
      <c r="J859" s="16" t="str">
        <f t="shared" si="93"/>
        <v>E022ASewer Inspection (following repair)CW2145-R5</v>
      </c>
      <c r="K859" s="17" t="e">
        <f>MATCH(J859,'Pay Items'!$K$1:$K$646,0)</f>
        <v>#N/A</v>
      </c>
      <c r="L859" s="19" t="str">
        <f t="shared" ca="1" si="90"/>
        <v>F0</v>
      </c>
      <c r="M859" s="19" t="str">
        <f t="shared" ca="1" si="91"/>
        <v>C2</v>
      </c>
      <c r="N859" s="19" t="str">
        <f t="shared" ca="1" si="92"/>
        <v>C2</v>
      </c>
    </row>
    <row r="860" spans="1:14" s="286" customFormat="1" ht="36" customHeight="1" x14ac:dyDescent="0.2">
      <c r="A860" s="287" t="s">
        <v>1036</v>
      </c>
      <c r="B860" s="279" t="s">
        <v>351</v>
      </c>
      <c r="C860" s="275" t="s">
        <v>1850</v>
      </c>
      <c r="D860" s="290"/>
      <c r="E860" s="291" t="s">
        <v>183</v>
      </c>
      <c r="F860" s="284">
        <v>79</v>
      </c>
      <c r="G860" s="361">
        <v>1</v>
      </c>
      <c r="H860" s="281">
        <f t="shared" si="88"/>
        <v>79</v>
      </c>
      <c r="I860" s="26" t="str">
        <f t="shared" ca="1" si="89"/>
        <v/>
      </c>
      <c r="J860" s="16" t="str">
        <f t="shared" si="93"/>
        <v>E022C200 mm, WWSm</v>
      </c>
      <c r="K860" s="17" t="e">
        <f>MATCH(J860,'Pay Items'!$K$1:$K$646,0)</f>
        <v>#N/A</v>
      </c>
      <c r="L860" s="19" t="str">
        <f t="shared" ca="1" si="90"/>
        <v>F0</v>
      </c>
      <c r="M860" s="19" t="str">
        <f t="shared" ca="1" si="91"/>
        <v>C2</v>
      </c>
      <c r="N860" s="19" t="str">
        <f t="shared" ca="1" si="92"/>
        <v>C2</v>
      </c>
    </row>
    <row r="861" spans="1:14" s="299" customFormat="1" ht="36" customHeight="1" x14ac:dyDescent="0.2">
      <c r="A861" s="267"/>
      <c r="B861" s="268"/>
      <c r="C861" s="269" t="s">
        <v>1864</v>
      </c>
      <c r="D861" s="270"/>
      <c r="E861" s="271" t="s">
        <v>174</v>
      </c>
      <c r="F861" s="198"/>
      <c r="G861" s="199"/>
      <c r="H861" s="195">
        <f t="shared" si="88"/>
        <v>0</v>
      </c>
      <c r="I861" s="26" t="str">
        <f t="shared" ca="1" si="89"/>
        <v>LOCKED</v>
      </c>
      <c r="J861" s="16" t="str">
        <f t="shared" si="93"/>
        <v>WILDWOOD H PK - MANHOLE REPAIR (MH60011471)</v>
      </c>
      <c r="K861" s="17" t="e">
        <f>MATCH(J861,'Pay Items'!$K$1:$K$646,0)</f>
        <v>#N/A</v>
      </c>
      <c r="L861" s="19" t="str">
        <f t="shared" ca="1" si="90"/>
        <v>F0</v>
      </c>
      <c r="M861" s="19" t="str">
        <f t="shared" ca="1" si="91"/>
        <v>C2</v>
      </c>
      <c r="N861" s="19" t="str">
        <f t="shared" ca="1" si="92"/>
        <v>C2</v>
      </c>
    </row>
    <row r="862" spans="1:14" s="300" customFormat="1" ht="36" customHeight="1" x14ac:dyDescent="0.2">
      <c r="A862" s="273"/>
      <c r="B862" s="274" t="s">
        <v>1865</v>
      </c>
      <c r="C862" s="275" t="s">
        <v>1866</v>
      </c>
      <c r="D862" s="276" t="s">
        <v>11</v>
      </c>
      <c r="E862" s="277"/>
      <c r="F862" s="198"/>
      <c r="G862" s="199"/>
      <c r="H862" s="195">
        <f t="shared" si="88"/>
        <v>0</v>
      </c>
      <c r="I862" s="26" t="str">
        <f t="shared" ca="1" si="89"/>
        <v>LOCKED</v>
      </c>
      <c r="J862" s="16" t="str">
        <f t="shared" si="93"/>
        <v>Replace Existing ManholeCW 2130-R12</v>
      </c>
      <c r="K862" s="17" t="e">
        <f>MATCH(J862,'Pay Items'!$K$1:$K$646,0)</f>
        <v>#N/A</v>
      </c>
      <c r="L862" s="19" t="str">
        <f t="shared" ca="1" si="90"/>
        <v>F0</v>
      </c>
      <c r="M862" s="19" t="str">
        <f t="shared" ca="1" si="91"/>
        <v>C2</v>
      </c>
      <c r="N862" s="19" t="str">
        <f t="shared" ca="1" si="92"/>
        <v>C2</v>
      </c>
    </row>
    <row r="863" spans="1:14" s="300" customFormat="1" ht="36" customHeight="1" x14ac:dyDescent="0.2">
      <c r="A863" s="273"/>
      <c r="B863" s="279" t="s">
        <v>351</v>
      </c>
      <c r="C863" s="275" t="s">
        <v>1867</v>
      </c>
      <c r="D863" s="276"/>
      <c r="E863" s="277" t="s">
        <v>184</v>
      </c>
      <c r="F863" s="280">
        <v>2.4</v>
      </c>
      <c r="G863" s="361">
        <v>1</v>
      </c>
      <c r="H863" s="281">
        <f t="shared" si="88"/>
        <v>2.4</v>
      </c>
      <c r="I863" s="26" t="str">
        <f t="shared" ca="1" si="89"/>
        <v/>
      </c>
      <c r="J863" s="16" t="str">
        <f t="shared" si="93"/>
        <v>Pre-cast Concrete Base and Risersvert. m</v>
      </c>
      <c r="K863" s="17" t="e">
        <f>MATCH(J863,'Pay Items'!$K$1:$K$646,0)</f>
        <v>#N/A</v>
      </c>
      <c r="L863" s="19" t="str">
        <f t="shared" ca="1" si="90"/>
        <v>F1</v>
      </c>
      <c r="M863" s="19" t="str">
        <f t="shared" ca="1" si="91"/>
        <v>C2</v>
      </c>
      <c r="N863" s="19" t="str">
        <f t="shared" ca="1" si="92"/>
        <v>C2</v>
      </c>
    </row>
    <row r="864" spans="1:14" s="300" customFormat="1" ht="36" customHeight="1" x14ac:dyDescent="0.2">
      <c r="A864" s="273"/>
      <c r="B864" s="274" t="s">
        <v>1868</v>
      </c>
      <c r="C864" s="282" t="s">
        <v>1869</v>
      </c>
      <c r="D864" s="283" t="s">
        <v>1829</v>
      </c>
      <c r="E864" s="277"/>
      <c r="F864" s="198"/>
      <c r="G864" s="199"/>
      <c r="H864" s="195">
        <f t="shared" si="88"/>
        <v>0</v>
      </c>
      <c r="I864" s="26" t="str">
        <f t="shared" ca="1" si="89"/>
        <v>LOCKED</v>
      </c>
      <c r="J864" s="16" t="str">
        <f t="shared" si="93"/>
        <v>Manhole Inspection (following replacement)CW 2145-R5</v>
      </c>
      <c r="K864" s="17" t="e">
        <f>MATCH(J864,'Pay Items'!$K$1:$K$646,0)</f>
        <v>#N/A</v>
      </c>
      <c r="L864" s="19" t="str">
        <f t="shared" ca="1" si="90"/>
        <v>F0</v>
      </c>
      <c r="M864" s="19" t="str">
        <f t="shared" ca="1" si="91"/>
        <v>C2</v>
      </c>
      <c r="N864" s="19" t="str">
        <f t="shared" ca="1" si="92"/>
        <v>C2</v>
      </c>
    </row>
    <row r="865" spans="1:14" s="300" customFormat="1" ht="36" customHeight="1" x14ac:dyDescent="0.2">
      <c r="A865" s="273"/>
      <c r="B865" s="279" t="s">
        <v>351</v>
      </c>
      <c r="C865" s="275" t="s">
        <v>1830</v>
      </c>
      <c r="D865" s="276"/>
      <c r="E865" s="277" t="s">
        <v>182</v>
      </c>
      <c r="F865" s="284">
        <v>1</v>
      </c>
      <c r="G865" s="361">
        <v>1</v>
      </c>
      <c r="H865" s="281">
        <f t="shared" si="88"/>
        <v>1</v>
      </c>
      <c r="I865" s="26" t="str">
        <f t="shared" ca="1" si="89"/>
        <v/>
      </c>
      <c r="J865" s="16" t="str">
        <f t="shared" si="93"/>
        <v>Manhole Inspectioneach</v>
      </c>
      <c r="K865" s="17" t="e">
        <f>MATCH(J865,'Pay Items'!$K$1:$K$646,0)</f>
        <v>#N/A</v>
      </c>
      <c r="L865" s="19" t="str">
        <f t="shared" ca="1" si="90"/>
        <v>F0</v>
      </c>
      <c r="M865" s="19" t="str">
        <f t="shared" ca="1" si="91"/>
        <v>C2</v>
      </c>
      <c r="N865" s="19" t="str">
        <f t="shared" ca="1" si="92"/>
        <v>C2</v>
      </c>
    </row>
    <row r="866" spans="1:14" s="272" customFormat="1" ht="36" customHeight="1" x14ac:dyDescent="0.2">
      <c r="A866" s="267"/>
      <c r="B866" s="268"/>
      <c r="C866" s="269" t="s">
        <v>1870</v>
      </c>
      <c r="D866" s="270"/>
      <c r="E866" s="271" t="s">
        <v>174</v>
      </c>
      <c r="F866" s="198"/>
      <c r="G866" s="199"/>
      <c r="H866" s="195">
        <f t="shared" si="88"/>
        <v>0</v>
      </c>
      <c r="I866" s="26" t="str">
        <f t="shared" ca="1" si="89"/>
        <v>LOCKED</v>
      </c>
      <c r="J866" s="16" t="str">
        <f t="shared" si="93"/>
        <v>WILDWOOD H PK - MANHOLE REPAIR (MH60011480)</v>
      </c>
      <c r="K866" s="17" t="e">
        <f>MATCH(J866,'Pay Items'!$K$1:$K$646,0)</f>
        <v>#N/A</v>
      </c>
      <c r="L866" s="19" t="str">
        <f t="shared" ca="1" si="90"/>
        <v>F0</v>
      </c>
      <c r="M866" s="19" t="str">
        <f t="shared" ca="1" si="91"/>
        <v>C2</v>
      </c>
      <c r="N866" s="19" t="str">
        <f t="shared" ca="1" si="92"/>
        <v>C2</v>
      </c>
    </row>
    <row r="867" spans="1:14" s="278" customFormat="1" ht="36" customHeight="1" x14ac:dyDescent="0.2">
      <c r="A867" s="273" t="s">
        <v>232</v>
      </c>
      <c r="B867" s="274" t="s">
        <v>1871</v>
      </c>
      <c r="C867" s="275" t="s">
        <v>685</v>
      </c>
      <c r="D867" s="276" t="s">
        <v>11</v>
      </c>
      <c r="E867" s="277"/>
      <c r="F867" s="198"/>
      <c r="G867" s="199"/>
      <c r="H867" s="195">
        <f t="shared" si="88"/>
        <v>0</v>
      </c>
      <c r="I867" s="26" t="str">
        <f t="shared" ca="1" si="89"/>
        <v>LOCKED</v>
      </c>
      <c r="J867" s="16" t="str">
        <f t="shared" si="93"/>
        <v>F002Replacing Existing RisersCW 2130-R12</v>
      </c>
      <c r="K867" s="17">
        <f>MATCH(J867,'Pay Items'!$K$1:$K$646,0)</f>
        <v>591</v>
      </c>
      <c r="L867" s="19" t="str">
        <f t="shared" ca="1" si="90"/>
        <v>F0</v>
      </c>
      <c r="M867" s="19" t="str">
        <f t="shared" ca="1" si="91"/>
        <v>C2</v>
      </c>
      <c r="N867" s="19" t="str">
        <f t="shared" ca="1" si="92"/>
        <v>C2</v>
      </c>
    </row>
    <row r="868" spans="1:14" s="278" customFormat="1" ht="36" customHeight="1" x14ac:dyDescent="0.2">
      <c r="A868" s="273" t="s">
        <v>686</v>
      </c>
      <c r="B868" s="279" t="s">
        <v>351</v>
      </c>
      <c r="C868" s="275" t="s">
        <v>696</v>
      </c>
      <c r="D868" s="276"/>
      <c r="E868" s="277" t="s">
        <v>184</v>
      </c>
      <c r="F868" s="280">
        <v>0.3</v>
      </c>
      <c r="G868" s="361">
        <v>1</v>
      </c>
      <c r="H868" s="281">
        <f t="shared" si="88"/>
        <v>0.3</v>
      </c>
      <c r="I868" s="26" t="str">
        <f t="shared" ca="1" si="89"/>
        <v/>
      </c>
      <c r="J868" s="16" t="str">
        <f t="shared" si="93"/>
        <v>F002APre-cast Concrete Risersvert. m</v>
      </c>
      <c r="K868" s="17">
        <f>MATCH(J868,'Pay Items'!$K$1:$K$646,0)</f>
        <v>592</v>
      </c>
      <c r="L868" s="19" t="str">
        <f t="shared" ca="1" si="90"/>
        <v>F1</v>
      </c>
      <c r="M868" s="19" t="str">
        <f t="shared" ca="1" si="91"/>
        <v>C2</v>
      </c>
      <c r="N868" s="19" t="str">
        <f t="shared" ca="1" si="92"/>
        <v>C2</v>
      </c>
    </row>
    <row r="869" spans="1:14" s="278" customFormat="1" ht="36" customHeight="1" x14ac:dyDescent="0.2">
      <c r="A869" s="273"/>
      <c r="B869" s="274" t="s">
        <v>1872</v>
      </c>
      <c r="C869" s="282" t="s">
        <v>1828</v>
      </c>
      <c r="D869" s="283" t="s">
        <v>1829</v>
      </c>
      <c r="E869" s="277"/>
      <c r="F869" s="198"/>
      <c r="G869" s="199"/>
      <c r="H869" s="195">
        <f t="shared" si="88"/>
        <v>0</v>
      </c>
      <c r="I869" s="26" t="str">
        <f t="shared" ca="1" si="89"/>
        <v>LOCKED</v>
      </c>
      <c r="J869" s="16" t="str">
        <f t="shared" si="93"/>
        <v>Manhole Inspection (following repair)CW 2145-R5</v>
      </c>
      <c r="K869" s="17" t="e">
        <f>MATCH(J869,'Pay Items'!$K$1:$K$646,0)</f>
        <v>#N/A</v>
      </c>
      <c r="L869" s="19" t="str">
        <f t="shared" ca="1" si="90"/>
        <v>F0</v>
      </c>
      <c r="M869" s="19" t="str">
        <f t="shared" ca="1" si="91"/>
        <v>C2</v>
      </c>
      <c r="N869" s="19" t="str">
        <f t="shared" ca="1" si="92"/>
        <v>C2</v>
      </c>
    </row>
    <row r="870" spans="1:14" s="278" customFormat="1" ht="36" customHeight="1" x14ac:dyDescent="0.2">
      <c r="A870" s="273"/>
      <c r="B870" s="279" t="s">
        <v>351</v>
      </c>
      <c r="C870" s="275" t="s">
        <v>1830</v>
      </c>
      <c r="D870" s="276"/>
      <c r="E870" s="277" t="s">
        <v>182</v>
      </c>
      <c r="F870" s="284">
        <v>1</v>
      </c>
      <c r="G870" s="361">
        <v>1</v>
      </c>
      <c r="H870" s="281">
        <f t="shared" si="88"/>
        <v>1</v>
      </c>
      <c r="I870" s="26" t="str">
        <f t="shared" ca="1" si="89"/>
        <v/>
      </c>
      <c r="J870" s="16" t="str">
        <f t="shared" si="93"/>
        <v>Manhole Inspectioneach</v>
      </c>
      <c r="K870" s="17" t="e">
        <f>MATCH(J870,'Pay Items'!$K$1:$K$646,0)</f>
        <v>#N/A</v>
      </c>
      <c r="L870" s="19" t="str">
        <f t="shared" ca="1" si="90"/>
        <v>F0</v>
      </c>
      <c r="M870" s="19" t="str">
        <f t="shared" ca="1" si="91"/>
        <v>C2</v>
      </c>
      <c r="N870" s="19" t="str">
        <f t="shared" ca="1" si="92"/>
        <v>C2</v>
      </c>
    </row>
    <row r="871" spans="1:14" s="272" customFormat="1" ht="36" customHeight="1" x14ac:dyDescent="0.2">
      <c r="A871" s="267"/>
      <c r="B871" s="268"/>
      <c r="C871" s="269" t="s">
        <v>1873</v>
      </c>
      <c r="D871" s="270"/>
      <c r="E871" s="271" t="s">
        <v>174</v>
      </c>
      <c r="F871" s="198"/>
      <c r="G871" s="199"/>
      <c r="H871" s="195">
        <f t="shared" si="88"/>
        <v>0</v>
      </c>
      <c r="I871" s="26" t="str">
        <f t="shared" ca="1" si="89"/>
        <v>LOCKED</v>
      </c>
      <c r="J871" s="16" t="str">
        <f t="shared" si="93"/>
        <v>WILDWOOD H PK - MANHOLE REPAIR (MH60011478)</v>
      </c>
      <c r="K871" s="17" t="e">
        <f>MATCH(J871,'Pay Items'!$K$1:$K$646,0)</f>
        <v>#N/A</v>
      </c>
      <c r="L871" s="19" t="str">
        <f t="shared" ca="1" si="90"/>
        <v>F0</v>
      </c>
      <c r="M871" s="19" t="str">
        <f t="shared" ca="1" si="91"/>
        <v>C2</v>
      </c>
      <c r="N871" s="19" t="str">
        <f t="shared" ca="1" si="92"/>
        <v>C2</v>
      </c>
    </row>
    <row r="872" spans="1:14" s="278" customFormat="1" ht="36" customHeight="1" x14ac:dyDescent="0.2">
      <c r="A872" s="273" t="s">
        <v>232</v>
      </c>
      <c r="B872" s="274" t="s">
        <v>1874</v>
      </c>
      <c r="C872" s="275" t="s">
        <v>685</v>
      </c>
      <c r="D872" s="276" t="s">
        <v>11</v>
      </c>
      <c r="E872" s="277"/>
      <c r="F872" s="198"/>
      <c r="G872" s="199"/>
      <c r="H872" s="195">
        <f t="shared" si="88"/>
        <v>0</v>
      </c>
      <c r="I872" s="26" t="str">
        <f t="shared" ca="1" si="89"/>
        <v>LOCKED</v>
      </c>
      <c r="J872" s="16" t="str">
        <f t="shared" si="93"/>
        <v>F002Replacing Existing RisersCW 2130-R12</v>
      </c>
      <c r="K872" s="17">
        <f>MATCH(J872,'Pay Items'!$K$1:$K$646,0)</f>
        <v>591</v>
      </c>
      <c r="L872" s="19" t="str">
        <f t="shared" ca="1" si="90"/>
        <v>F0</v>
      </c>
      <c r="M872" s="19" t="str">
        <f t="shared" ca="1" si="91"/>
        <v>C2</v>
      </c>
      <c r="N872" s="19" t="str">
        <f t="shared" ca="1" si="92"/>
        <v>C2</v>
      </c>
    </row>
    <row r="873" spans="1:14" s="278" customFormat="1" ht="36" customHeight="1" x14ac:dyDescent="0.2">
      <c r="A873" s="273" t="s">
        <v>686</v>
      </c>
      <c r="B873" s="279" t="s">
        <v>351</v>
      </c>
      <c r="C873" s="275" t="s">
        <v>696</v>
      </c>
      <c r="D873" s="276"/>
      <c r="E873" s="277" t="s">
        <v>184</v>
      </c>
      <c r="F873" s="280">
        <v>0.5</v>
      </c>
      <c r="G873" s="361">
        <v>1</v>
      </c>
      <c r="H873" s="281">
        <f t="shared" ref="H873:H925" si="94">ROUND(G873*F873,2)</f>
        <v>0.5</v>
      </c>
      <c r="I873" s="26" t="str">
        <f t="shared" ca="1" si="89"/>
        <v/>
      </c>
      <c r="J873" s="16" t="str">
        <f t="shared" si="93"/>
        <v>F002APre-cast Concrete Risersvert. m</v>
      </c>
      <c r="K873" s="17">
        <f>MATCH(J873,'Pay Items'!$K$1:$K$646,0)</f>
        <v>592</v>
      </c>
      <c r="L873" s="19" t="str">
        <f t="shared" ca="1" si="90"/>
        <v>F1</v>
      </c>
      <c r="M873" s="19" t="str">
        <f t="shared" ca="1" si="91"/>
        <v>C2</v>
      </c>
      <c r="N873" s="19" t="str">
        <f t="shared" ca="1" si="92"/>
        <v>C2</v>
      </c>
    </row>
    <row r="874" spans="1:14" s="278" customFormat="1" ht="36" customHeight="1" x14ac:dyDescent="0.2">
      <c r="A874" s="273"/>
      <c r="B874" s="274" t="s">
        <v>1875</v>
      </c>
      <c r="C874" s="282" t="s">
        <v>1828</v>
      </c>
      <c r="D874" s="283" t="s">
        <v>1829</v>
      </c>
      <c r="E874" s="277"/>
      <c r="F874" s="198"/>
      <c r="G874" s="199"/>
      <c r="H874" s="195">
        <f t="shared" si="94"/>
        <v>0</v>
      </c>
      <c r="I874" s="26" t="str">
        <f t="shared" ca="1" si="89"/>
        <v>LOCKED</v>
      </c>
      <c r="J874" s="16" t="str">
        <f t="shared" si="93"/>
        <v>Manhole Inspection (following repair)CW 2145-R5</v>
      </c>
      <c r="K874" s="17" t="e">
        <f>MATCH(J874,'Pay Items'!$K$1:$K$646,0)</f>
        <v>#N/A</v>
      </c>
      <c r="L874" s="19" t="str">
        <f t="shared" ca="1" si="90"/>
        <v>F0</v>
      </c>
      <c r="M874" s="19" t="str">
        <f t="shared" ca="1" si="91"/>
        <v>C2</v>
      </c>
      <c r="N874" s="19" t="str">
        <f t="shared" ca="1" si="92"/>
        <v>C2</v>
      </c>
    </row>
    <row r="875" spans="1:14" s="278" customFormat="1" ht="36" customHeight="1" x14ac:dyDescent="0.2">
      <c r="A875" s="273"/>
      <c r="B875" s="279" t="s">
        <v>351</v>
      </c>
      <c r="C875" s="275" t="s">
        <v>1830</v>
      </c>
      <c r="D875" s="276"/>
      <c r="E875" s="277" t="s">
        <v>182</v>
      </c>
      <c r="F875" s="284">
        <v>1</v>
      </c>
      <c r="G875" s="361">
        <v>1</v>
      </c>
      <c r="H875" s="281">
        <f t="shared" si="94"/>
        <v>1</v>
      </c>
      <c r="I875" s="26" t="str">
        <f t="shared" ca="1" si="89"/>
        <v/>
      </c>
      <c r="J875" s="16" t="str">
        <f t="shared" si="93"/>
        <v>Manhole Inspectioneach</v>
      </c>
      <c r="K875" s="17" t="e">
        <f>MATCH(J875,'Pay Items'!$K$1:$K$646,0)</f>
        <v>#N/A</v>
      </c>
      <c r="L875" s="19" t="str">
        <f t="shared" ca="1" si="90"/>
        <v>F0</v>
      </c>
      <c r="M875" s="19" t="str">
        <f t="shared" ca="1" si="91"/>
        <v>C2</v>
      </c>
      <c r="N875" s="19" t="str">
        <f t="shared" ca="1" si="92"/>
        <v>C2</v>
      </c>
    </row>
    <row r="876" spans="1:14" s="272" customFormat="1" ht="36" customHeight="1" x14ac:dyDescent="0.2">
      <c r="A876" s="267"/>
      <c r="B876" s="268"/>
      <c r="C876" s="269" t="s">
        <v>1876</v>
      </c>
      <c r="D876" s="270"/>
      <c r="E876" s="271" t="s">
        <v>174</v>
      </c>
      <c r="F876" s="198"/>
      <c r="G876" s="199"/>
      <c r="H876" s="195">
        <f t="shared" si="94"/>
        <v>0</v>
      </c>
      <c r="I876" s="26" t="str">
        <f t="shared" ca="1" si="89"/>
        <v>LOCKED</v>
      </c>
      <c r="J876" s="16" t="str">
        <f t="shared" si="93"/>
        <v>WILDWOOD H PK - MANHOLE REPAIR (MH60011472)</v>
      </c>
      <c r="K876" s="17" t="e">
        <f>MATCH(J876,'Pay Items'!$K$1:$K$646,0)</f>
        <v>#N/A</v>
      </c>
      <c r="L876" s="19" t="str">
        <f t="shared" ca="1" si="90"/>
        <v>F0</v>
      </c>
      <c r="M876" s="19" t="str">
        <f t="shared" ca="1" si="91"/>
        <v>C2</v>
      </c>
      <c r="N876" s="19" t="str">
        <f t="shared" ca="1" si="92"/>
        <v>C2</v>
      </c>
    </row>
    <row r="877" spans="1:14" s="278" customFormat="1" ht="36" customHeight="1" x14ac:dyDescent="0.2">
      <c r="A877" s="273" t="s">
        <v>232</v>
      </c>
      <c r="B877" s="274" t="s">
        <v>1877</v>
      </c>
      <c r="C877" s="275" t="s">
        <v>685</v>
      </c>
      <c r="D877" s="276" t="s">
        <v>11</v>
      </c>
      <c r="E877" s="277"/>
      <c r="F877" s="198"/>
      <c r="G877" s="199"/>
      <c r="H877" s="195">
        <f t="shared" si="94"/>
        <v>0</v>
      </c>
      <c r="I877" s="26" t="str">
        <f t="shared" ca="1" si="89"/>
        <v>LOCKED</v>
      </c>
      <c r="J877" s="16" t="str">
        <f t="shared" si="93"/>
        <v>F002Replacing Existing RisersCW 2130-R12</v>
      </c>
      <c r="K877" s="17">
        <f>MATCH(J877,'Pay Items'!$K$1:$K$646,0)</f>
        <v>591</v>
      </c>
      <c r="L877" s="19" t="str">
        <f t="shared" ca="1" si="90"/>
        <v>F0</v>
      </c>
      <c r="M877" s="19" t="str">
        <f t="shared" ca="1" si="91"/>
        <v>C2</v>
      </c>
      <c r="N877" s="19" t="str">
        <f t="shared" ca="1" si="92"/>
        <v>C2</v>
      </c>
    </row>
    <row r="878" spans="1:14" s="278" customFormat="1" ht="36" customHeight="1" x14ac:dyDescent="0.2">
      <c r="A878" s="273" t="s">
        <v>686</v>
      </c>
      <c r="B878" s="279" t="s">
        <v>351</v>
      </c>
      <c r="C878" s="275" t="s">
        <v>696</v>
      </c>
      <c r="D878" s="276"/>
      <c r="E878" s="277" t="s">
        <v>184</v>
      </c>
      <c r="F878" s="280">
        <v>0.8</v>
      </c>
      <c r="G878" s="361">
        <v>1</v>
      </c>
      <c r="H878" s="281">
        <f t="shared" si="94"/>
        <v>0.8</v>
      </c>
      <c r="I878" s="26" t="str">
        <f t="shared" ca="1" si="89"/>
        <v/>
      </c>
      <c r="J878" s="16" t="str">
        <f t="shared" si="93"/>
        <v>F002APre-cast Concrete Risersvert. m</v>
      </c>
      <c r="K878" s="17">
        <f>MATCH(J878,'Pay Items'!$K$1:$K$646,0)</f>
        <v>592</v>
      </c>
      <c r="L878" s="19" t="str">
        <f t="shared" ca="1" si="90"/>
        <v>F1</v>
      </c>
      <c r="M878" s="19" t="str">
        <f t="shared" ca="1" si="91"/>
        <v>C2</v>
      </c>
      <c r="N878" s="19" t="str">
        <f t="shared" ca="1" si="92"/>
        <v>C2</v>
      </c>
    </row>
    <row r="879" spans="1:14" s="278" customFormat="1" ht="36" customHeight="1" x14ac:dyDescent="0.2">
      <c r="A879" s="273"/>
      <c r="B879" s="274" t="s">
        <v>1878</v>
      </c>
      <c r="C879" s="282" t="s">
        <v>1828</v>
      </c>
      <c r="D879" s="283" t="s">
        <v>1829</v>
      </c>
      <c r="E879" s="277"/>
      <c r="F879" s="198"/>
      <c r="G879" s="199"/>
      <c r="H879" s="195">
        <f t="shared" si="94"/>
        <v>0</v>
      </c>
      <c r="I879" s="26" t="str">
        <f t="shared" ca="1" si="89"/>
        <v>LOCKED</v>
      </c>
      <c r="J879" s="16" t="str">
        <f t="shared" si="93"/>
        <v>Manhole Inspection (following repair)CW 2145-R5</v>
      </c>
      <c r="K879" s="17" t="e">
        <f>MATCH(J879,'Pay Items'!$K$1:$K$646,0)</f>
        <v>#N/A</v>
      </c>
      <c r="L879" s="19" t="str">
        <f t="shared" ca="1" si="90"/>
        <v>F0</v>
      </c>
      <c r="M879" s="19" t="str">
        <f t="shared" ca="1" si="91"/>
        <v>C2</v>
      </c>
      <c r="N879" s="19" t="str">
        <f t="shared" ca="1" si="92"/>
        <v>C2</v>
      </c>
    </row>
    <row r="880" spans="1:14" s="278" customFormat="1" ht="36" customHeight="1" x14ac:dyDescent="0.2">
      <c r="A880" s="273"/>
      <c r="B880" s="279" t="s">
        <v>351</v>
      </c>
      <c r="C880" s="275" t="s">
        <v>1830</v>
      </c>
      <c r="D880" s="276"/>
      <c r="E880" s="277" t="s">
        <v>182</v>
      </c>
      <c r="F880" s="284">
        <v>1</v>
      </c>
      <c r="G880" s="361">
        <v>1</v>
      </c>
      <c r="H880" s="281">
        <f t="shared" si="94"/>
        <v>1</v>
      </c>
      <c r="I880" s="26" t="str">
        <f t="shared" ca="1" si="89"/>
        <v/>
      </c>
      <c r="J880" s="16" t="str">
        <f t="shared" si="93"/>
        <v>Manhole Inspectioneach</v>
      </c>
      <c r="K880" s="17" t="e">
        <f>MATCH(J880,'Pay Items'!$K$1:$K$646,0)</f>
        <v>#N/A</v>
      </c>
      <c r="L880" s="19" t="str">
        <f t="shared" ca="1" si="90"/>
        <v>F0</v>
      </c>
      <c r="M880" s="19" t="str">
        <f t="shared" ca="1" si="91"/>
        <v>C2</v>
      </c>
      <c r="N880" s="19" t="str">
        <f t="shared" ca="1" si="92"/>
        <v>C2</v>
      </c>
    </row>
    <row r="881" spans="1:14" s="285" customFormat="1" ht="36" customHeight="1" x14ac:dyDescent="0.25">
      <c r="A881" s="267"/>
      <c r="B881" s="268"/>
      <c r="C881" s="269" t="s">
        <v>1879</v>
      </c>
      <c r="D881" s="270"/>
      <c r="E881" s="271" t="s">
        <v>174</v>
      </c>
      <c r="F881" s="198"/>
      <c r="G881" s="199"/>
      <c r="H881" s="195">
        <f t="shared" si="94"/>
        <v>0</v>
      </c>
      <c r="I881" s="26" t="str">
        <f t="shared" ca="1" si="89"/>
        <v>LOCKED</v>
      </c>
      <c r="J881" s="16" t="str">
        <f t="shared" si="93"/>
        <v>WILDWOOD G PK - SEWER REPAIR (MA60013264)</v>
      </c>
      <c r="K881" s="17" t="e">
        <f>MATCH(J881,'Pay Items'!$K$1:$K$646,0)</f>
        <v>#N/A</v>
      </c>
      <c r="L881" s="19" t="str">
        <f t="shared" ca="1" si="90"/>
        <v>F0</v>
      </c>
      <c r="M881" s="19" t="str">
        <f t="shared" ca="1" si="91"/>
        <v>C2</v>
      </c>
      <c r="N881" s="19" t="str">
        <f t="shared" ca="1" si="92"/>
        <v>C2</v>
      </c>
    </row>
    <row r="882" spans="1:14" s="286" customFormat="1" ht="36" customHeight="1" x14ac:dyDescent="0.2">
      <c r="A882" s="273" t="s">
        <v>62</v>
      </c>
      <c r="B882" s="274" t="s">
        <v>1880</v>
      </c>
      <c r="C882" s="275" t="s">
        <v>598</v>
      </c>
      <c r="D882" s="276" t="s">
        <v>11</v>
      </c>
      <c r="E882" s="277"/>
      <c r="F882" s="198"/>
      <c r="G882" s="199"/>
      <c r="H882" s="195">
        <f t="shared" si="94"/>
        <v>0</v>
      </c>
      <c r="I882" s="26" t="str">
        <f t="shared" ca="1" si="89"/>
        <v>LOCKED</v>
      </c>
      <c r="J882" s="16" t="str">
        <f t="shared" si="93"/>
        <v>E017Sewer Repair - Up to 3.0 Meters LongCW 2130-R12</v>
      </c>
      <c r="K882" s="17">
        <f>MATCH(J882,'Pay Items'!$K$1:$K$646,0)</f>
        <v>468</v>
      </c>
      <c r="L882" s="19" t="str">
        <f t="shared" ca="1" si="90"/>
        <v>F0</v>
      </c>
      <c r="M882" s="19" t="str">
        <f t="shared" ca="1" si="91"/>
        <v>C2</v>
      </c>
      <c r="N882" s="19" t="str">
        <f t="shared" ca="1" si="92"/>
        <v>C2</v>
      </c>
    </row>
    <row r="883" spans="1:14" s="286" customFormat="1" ht="36" customHeight="1" x14ac:dyDescent="0.2">
      <c r="A883" s="287" t="s">
        <v>1018</v>
      </c>
      <c r="B883" s="279" t="s">
        <v>351</v>
      </c>
      <c r="C883" s="275" t="s">
        <v>1850</v>
      </c>
      <c r="D883" s="276"/>
      <c r="E883" s="277"/>
      <c r="F883" s="198"/>
      <c r="G883" s="199"/>
      <c r="H883" s="195">
        <f t="shared" si="94"/>
        <v>0</v>
      </c>
      <c r="I883" s="26" t="str">
        <f t="shared" ca="1" si="89"/>
        <v>LOCKED</v>
      </c>
      <c r="J883" s="16" t="str">
        <f t="shared" si="93"/>
        <v>E017C200 mm, WWS</v>
      </c>
      <c r="K883" s="17" t="e">
        <f>MATCH(J883,'Pay Items'!$K$1:$K$646,0)</f>
        <v>#N/A</v>
      </c>
      <c r="L883" s="19" t="str">
        <f t="shared" ca="1" si="90"/>
        <v>F0</v>
      </c>
      <c r="M883" s="19" t="str">
        <f t="shared" ca="1" si="91"/>
        <v>C2</v>
      </c>
      <c r="N883" s="19" t="str">
        <f t="shared" ca="1" si="92"/>
        <v>C2</v>
      </c>
    </row>
    <row r="884" spans="1:14" s="286" customFormat="1" ht="36" customHeight="1" x14ac:dyDescent="0.2">
      <c r="A884" s="287" t="s">
        <v>1019</v>
      </c>
      <c r="B884" s="288" t="s">
        <v>701</v>
      </c>
      <c r="C884" s="289" t="s">
        <v>1851</v>
      </c>
      <c r="D884" s="290"/>
      <c r="E884" s="291" t="s">
        <v>182</v>
      </c>
      <c r="F884" s="284">
        <v>2</v>
      </c>
      <c r="G884" s="361">
        <v>1</v>
      </c>
      <c r="H884" s="281">
        <f t="shared" si="94"/>
        <v>2</v>
      </c>
      <c r="I884" s="26" t="str">
        <f t="shared" ca="1" si="89"/>
        <v/>
      </c>
      <c r="J884" s="16" t="str">
        <f t="shared" si="93"/>
        <v>E017DClass 3 Backfilleach</v>
      </c>
      <c r="K884" s="17" t="e">
        <f>MATCH(J884,'Pay Items'!$K$1:$K$646,0)</f>
        <v>#N/A</v>
      </c>
      <c r="L884" s="19" t="str">
        <f t="shared" ca="1" si="90"/>
        <v>F0</v>
      </c>
      <c r="M884" s="19" t="str">
        <f t="shared" ca="1" si="91"/>
        <v>C2</v>
      </c>
      <c r="N884" s="19" t="str">
        <f t="shared" ca="1" si="92"/>
        <v>C2</v>
      </c>
    </row>
    <row r="885" spans="1:14" s="286" customFormat="1" ht="36" customHeight="1" x14ac:dyDescent="0.2">
      <c r="A885" s="273" t="s">
        <v>1002</v>
      </c>
      <c r="B885" s="274" t="s">
        <v>1881</v>
      </c>
      <c r="C885" s="297" t="s">
        <v>1856</v>
      </c>
      <c r="D885" s="298" t="s">
        <v>1857</v>
      </c>
      <c r="E885" s="291"/>
      <c r="F885" s="198"/>
      <c r="G885" s="199"/>
      <c r="H885" s="195">
        <f t="shared" si="94"/>
        <v>0</v>
      </c>
      <c r="I885" s="26" t="str">
        <f t="shared" ca="1" si="89"/>
        <v>LOCKED</v>
      </c>
      <c r="J885" s="16" t="str">
        <f t="shared" si="93"/>
        <v>E022ASewer Inspection (following repair)CW2145-R5</v>
      </c>
      <c r="K885" s="17" t="e">
        <f>MATCH(J885,'Pay Items'!$K$1:$K$646,0)</f>
        <v>#N/A</v>
      </c>
      <c r="L885" s="19" t="str">
        <f t="shared" ca="1" si="90"/>
        <v>F0</v>
      </c>
      <c r="M885" s="19" t="str">
        <f t="shared" ca="1" si="91"/>
        <v>C2</v>
      </c>
      <c r="N885" s="19" t="str">
        <f t="shared" ca="1" si="92"/>
        <v>C2</v>
      </c>
    </row>
    <row r="886" spans="1:14" s="286" customFormat="1" ht="36" customHeight="1" x14ac:dyDescent="0.2">
      <c r="A886" s="287" t="s">
        <v>1036</v>
      </c>
      <c r="B886" s="279" t="s">
        <v>351</v>
      </c>
      <c r="C886" s="275" t="s">
        <v>1850</v>
      </c>
      <c r="D886" s="290"/>
      <c r="E886" s="291" t="s">
        <v>183</v>
      </c>
      <c r="F886" s="284">
        <v>87</v>
      </c>
      <c r="G886" s="361">
        <v>1</v>
      </c>
      <c r="H886" s="281">
        <f t="shared" si="94"/>
        <v>87</v>
      </c>
      <c r="I886" s="26" t="str">
        <f t="shared" ca="1" si="89"/>
        <v/>
      </c>
      <c r="J886" s="16" t="str">
        <f t="shared" si="93"/>
        <v>E022C200 mm, WWSm</v>
      </c>
      <c r="K886" s="17" t="e">
        <f>MATCH(J886,'Pay Items'!$K$1:$K$646,0)</f>
        <v>#N/A</v>
      </c>
      <c r="L886" s="19" t="str">
        <f t="shared" ca="1" si="90"/>
        <v>F0</v>
      </c>
      <c r="M886" s="19" t="str">
        <f t="shared" ca="1" si="91"/>
        <v>C2</v>
      </c>
      <c r="N886" s="19" t="str">
        <f t="shared" ca="1" si="92"/>
        <v>C2</v>
      </c>
    </row>
    <row r="887" spans="1:14" s="285" customFormat="1" ht="36" customHeight="1" x14ac:dyDescent="0.25">
      <c r="A887" s="267"/>
      <c r="B887" s="268"/>
      <c r="C887" s="269" t="s">
        <v>1882</v>
      </c>
      <c r="D887" s="270"/>
      <c r="E887" s="271" t="s">
        <v>174</v>
      </c>
      <c r="F887" s="198"/>
      <c r="G887" s="199"/>
      <c r="H887" s="195">
        <f t="shared" si="94"/>
        <v>0</v>
      </c>
      <c r="I887" s="26" t="str">
        <f t="shared" ca="1" si="89"/>
        <v>LOCKED</v>
      </c>
      <c r="J887" s="16" t="str">
        <f t="shared" si="93"/>
        <v>WILDWOOD G PK - SEWER REPAIR (MA60013292)</v>
      </c>
      <c r="K887" s="17" t="e">
        <f>MATCH(J887,'Pay Items'!$K$1:$K$646,0)</f>
        <v>#N/A</v>
      </c>
      <c r="L887" s="19" t="str">
        <f t="shared" ca="1" si="90"/>
        <v>F0</v>
      </c>
      <c r="M887" s="19" t="str">
        <f t="shared" ca="1" si="91"/>
        <v>C2</v>
      </c>
      <c r="N887" s="19" t="str">
        <f t="shared" ca="1" si="92"/>
        <v>C2</v>
      </c>
    </row>
    <row r="888" spans="1:14" s="286" customFormat="1" ht="36" customHeight="1" x14ac:dyDescent="0.2">
      <c r="A888" s="273" t="s">
        <v>62</v>
      </c>
      <c r="B888" s="274" t="s">
        <v>1883</v>
      </c>
      <c r="C888" s="275" t="s">
        <v>598</v>
      </c>
      <c r="D888" s="276" t="s">
        <v>11</v>
      </c>
      <c r="E888" s="277"/>
      <c r="F888" s="198"/>
      <c r="G888" s="199"/>
      <c r="H888" s="195">
        <f t="shared" si="94"/>
        <v>0</v>
      </c>
      <c r="I888" s="26" t="str">
        <f t="shared" ca="1" si="89"/>
        <v>LOCKED</v>
      </c>
      <c r="J888" s="16" t="str">
        <f t="shared" si="93"/>
        <v>E017Sewer Repair - Up to 3.0 Meters LongCW 2130-R12</v>
      </c>
      <c r="K888" s="17">
        <f>MATCH(J888,'Pay Items'!$K$1:$K$646,0)</f>
        <v>468</v>
      </c>
      <c r="L888" s="19" t="str">
        <f t="shared" ca="1" si="90"/>
        <v>F0</v>
      </c>
      <c r="M888" s="19" t="str">
        <f t="shared" ca="1" si="91"/>
        <v>C2</v>
      </c>
      <c r="N888" s="19" t="str">
        <f t="shared" ca="1" si="92"/>
        <v>C2</v>
      </c>
    </row>
    <row r="889" spans="1:14" s="286" customFormat="1" ht="36" customHeight="1" x14ac:dyDescent="0.2">
      <c r="A889" s="287" t="s">
        <v>1018</v>
      </c>
      <c r="B889" s="279" t="s">
        <v>351</v>
      </c>
      <c r="C889" s="275" t="s">
        <v>1850</v>
      </c>
      <c r="D889" s="276"/>
      <c r="E889" s="277"/>
      <c r="F889" s="198"/>
      <c r="G889" s="199"/>
      <c r="H889" s="195">
        <f t="shared" si="94"/>
        <v>0</v>
      </c>
      <c r="I889" s="26" t="str">
        <f t="shared" ca="1" si="89"/>
        <v>LOCKED</v>
      </c>
      <c r="J889" s="16" t="str">
        <f t="shared" si="93"/>
        <v>E017C200 mm, WWS</v>
      </c>
      <c r="K889" s="17" t="e">
        <f>MATCH(J889,'Pay Items'!$K$1:$K$646,0)</f>
        <v>#N/A</v>
      </c>
      <c r="L889" s="19" t="str">
        <f t="shared" ca="1" si="90"/>
        <v>F0</v>
      </c>
      <c r="M889" s="19" t="str">
        <f t="shared" ca="1" si="91"/>
        <v>C2</v>
      </c>
      <c r="N889" s="19" t="str">
        <f t="shared" ca="1" si="92"/>
        <v>C2</v>
      </c>
    </row>
    <row r="890" spans="1:14" s="286" customFormat="1" ht="36" customHeight="1" x14ac:dyDescent="0.2">
      <c r="A890" s="287" t="s">
        <v>1019</v>
      </c>
      <c r="B890" s="288" t="s">
        <v>701</v>
      </c>
      <c r="C890" s="289" t="s">
        <v>1851</v>
      </c>
      <c r="D890" s="290"/>
      <c r="E890" s="291" t="s">
        <v>182</v>
      </c>
      <c r="F890" s="284">
        <v>2</v>
      </c>
      <c r="G890" s="361">
        <v>1</v>
      </c>
      <c r="H890" s="281">
        <f t="shared" si="94"/>
        <v>2</v>
      </c>
      <c r="I890" s="26" t="str">
        <f t="shared" ca="1" si="89"/>
        <v/>
      </c>
      <c r="J890" s="16" t="str">
        <f t="shared" si="93"/>
        <v>E017DClass 3 Backfilleach</v>
      </c>
      <c r="K890" s="17" t="e">
        <f>MATCH(J890,'Pay Items'!$K$1:$K$646,0)</f>
        <v>#N/A</v>
      </c>
      <c r="L890" s="19" t="str">
        <f t="shared" ca="1" si="90"/>
        <v>F0</v>
      </c>
      <c r="M890" s="19" t="str">
        <f t="shared" ca="1" si="91"/>
        <v>C2</v>
      </c>
      <c r="N890" s="19" t="str">
        <f t="shared" ca="1" si="92"/>
        <v>C2</v>
      </c>
    </row>
    <row r="891" spans="1:14" s="286" customFormat="1" ht="36" customHeight="1" x14ac:dyDescent="0.2">
      <c r="A891" s="273" t="s">
        <v>1002</v>
      </c>
      <c r="B891" s="274" t="s">
        <v>1884</v>
      </c>
      <c r="C891" s="297" t="s">
        <v>1856</v>
      </c>
      <c r="D891" s="298" t="s">
        <v>1857</v>
      </c>
      <c r="E891" s="291"/>
      <c r="F891" s="198"/>
      <c r="G891" s="199"/>
      <c r="H891" s="195">
        <f t="shared" si="94"/>
        <v>0</v>
      </c>
      <c r="I891" s="26" t="str">
        <f t="shared" ca="1" si="89"/>
        <v>LOCKED</v>
      </c>
      <c r="J891" s="16" t="str">
        <f t="shared" si="93"/>
        <v>E022ASewer Inspection (following repair)CW2145-R5</v>
      </c>
      <c r="K891" s="17" t="e">
        <f>MATCH(J891,'Pay Items'!$K$1:$K$646,0)</f>
        <v>#N/A</v>
      </c>
      <c r="L891" s="19" t="str">
        <f t="shared" ca="1" si="90"/>
        <v>F0</v>
      </c>
      <c r="M891" s="19" t="str">
        <f t="shared" ca="1" si="91"/>
        <v>C2</v>
      </c>
      <c r="N891" s="19" t="str">
        <f t="shared" ca="1" si="92"/>
        <v>C2</v>
      </c>
    </row>
    <row r="892" spans="1:14" s="286" customFormat="1" ht="36" customHeight="1" x14ac:dyDescent="0.2">
      <c r="A892" s="287" t="s">
        <v>1036</v>
      </c>
      <c r="B892" s="279" t="s">
        <v>351</v>
      </c>
      <c r="C892" s="275" t="s">
        <v>1850</v>
      </c>
      <c r="D892" s="290"/>
      <c r="E892" s="291" t="s">
        <v>183</v>
      </c>
      <c r="F892" s="284">
        <v>103</v>
      </c>
      <c r="G892" s="361">
        <v>1</v>
      </c>
      <c r="H892" s="281">
        <f t="shared" si="94"/>
        <v>103</v>
      </c>
      <c r="I892" s="26" t="str">
        <f t="shared" ca="1" si="89"/>
        <v/>
      </c>
      <c r="J892" s="16" t="str">
        <f t="shared" si="93"/>
        <v>E022C200 mm, WWSm</v>
      </c>
      <c r="K892" s="17" t="e">
        <f>MATCH(J892,'Pay Items'!$K$1:$K$646,0)</f>
        <v>#N/A</v>
      </c>
      <c r="L892" s="19" t="str">
        <f t="shared" ca="1" si="90"/>
        <v>F0</v>
      </c>
      <c r="M892" s="19" t="str">
        <f t="shared" ca="1" si="91"/>
        <v>C2</v>
      </c>
      <c r="N892" s="19" t="str">
        <f t="shared" ca="1" si="92"/>
        <v>C2</v>
      </c>
    </row>
    <row r="893" spans="1:14" s="299" customFormat="1" ht="36" customHeight="1" x14ac:dyDescent="0.2">
      <c r="A893" s="267"/>
      <c r="B893" s="268"/>
      <c r="C893" s="269" t="s">
        <v>1885</v>
      </c>
      <c r="D893" s="270"/>
      <c r="E893" s="271" t="s">
        <v>174</v>
      </c>
      <c r="F893" s="198"/>
      <c r="G893" s="199"/>
      <c r="H893" s="195">
        <f t="shared" si="94"/>
        <v>0</v>
      </c>
      <c r="I893" s="26" t="str">
        <f t="shared" ca="1" si="89"/>
        <v>LOCKED</v>
      </c>
      <c r="J893" s="16" t="str">
        <f t="shared" si="93"/>
        <v>WILDWOOD G PK - MANHOLE REPAIR (MH60011413)</v>
      </c>
      <c r="K893" s="17" t="e">
        <f>MATCH(J893,'Pay Items'!$K$1:$K$646,0)</f>
        <v>#N/A</v>
      </c>
      <c r="L893" s="19" t="str">
        <f t="shared" ca="1" si="90"/>
        <v>F0</v>
      </c>
      <c r="M893" s="19" t="str">
        <f t="shared" ca="1" si="91"/>
        <v>C2</v>
      </c>
      <c r="N893" s="19" t="str">
        <f t="shared" ca="1" si="92"/>
        <v>C2</v>
      </c>
    </row>
    <row r="894" spans="1:14" s="300" customFormat="1" ht="36" customHeight="1" x14ac:dyDescent="0.2">
      <c r="A894" s="273"/>
      <c r="B894" s="274" t="s">
        <v>1886</v>
      </c>
      <c r="C894" s="275" t="s">
        <v>1866</v>
      </c>
      <c r="D894" s="276" t="s">
        <v>11</v>
      </c>
      <c r="E894" s="277"/>
      <c r="F894" s="198"/>
      <c r="G894" s="199"/>
      <c r="H894" s="195">
        <f t="shared" si="94"/>
        <v>0</v>
      </c>
      <c r="I894" s="26" t="str">
        <f t="shared" ca="1" si="89"/>
        <v>LOCKED</v>
      </c>
      <c r="J894" s="16" t="str">
        <f t="shared" si="93"/>
        <v>Replace Existing ManholeCW 2130-R12</v>
      </c>
      <c r="K894" s="17" t="e">
        <f>MATCH(J894,'Pay Items'!$K$1:$K$646,0)</f>
        <v>#N/A</v>
      </c>
      <c r="L894" s="19" t="str">
        <f t="shared" ca="1" si="90"/>
        <v>F0</v>
      </c>
      <c r="M894" s="19" t="str">
        <f t="shared" ca="1" si="91"/>
        <v>C2</v>
      </c>
      <c r="N894" s="19" t="str">
        <f t="shared" ca="1" si="92"/>
        <v>C2</v>
      </c>
    </row>
    <row r="895" spans="1:14" s="300" customFormat="1" ht="36" customHeight="1" x14ac:dyDescent="0.2">
      <c r="A895" s="273"/>
      <c r="B895" s="279" t="s">
        <v>351</v>
      </c>
      <c r="C895" s="275" t="s">
        <v>1867</v>
      </c>
      <c r="D895" s="276"/>
      <c r="E895" s="277" t="s">
        <v>184</v>
      </c>
      <c r="F895" s="280">
        <v>2.6</v>
      </c>
      <c r="G895" s="361">
        <v>1</v>
      </c>
      <c r="H895" s="281">
        <f t="shared" si="94"/>
        <v>2.6</v>
      </c>
      <c r="I895" s="26" t="str">
        <f t="shared" ca="1" si="89"/>
        <v/>
      </c>
      <c r="J895" s="16" t="str">
        <f t="shared" si="93"/>
        <v>Pre-cast Concrete Base and Risersvert. m</v>
      </c>
      <c r="K895" s="17" t="e">
        <f>MATCH(J895,'Pay Items'!$K$1:$K$646,0)</f>
        <v>#N/A</v>
      </c>
      <c r="L895" s="19" t="str">
        <f t="shared" ca="1" si="90"/>
        <v>F1</v>
      </c>
      <c r="M895" s="19" t="str">
        <f t="shared" ca="1" si="91"/>
        <v>C2</v>
      </c>
      <c r="N895" s="19" t="str">
        <f t="shared" ca="1" si="92"/>
        <v>C2</v>
      </c>
    </row>
    <row r="896" spans="1:14" s="300" customFormat="1" ht="36" customHeight="1" x14ac:dyDescent="0.2">
      <c r="A896" s="273"/>
      <c r="B896" s="274" t="s">
        <v>1887</v>
      </c>
      <c r="C896" s="282" t="s">
        <v>1869</v>
      </c>
      <c r="D896" s="283" t="s">
        <v>1829</v>
      </c>
      <c r="E896" s="277"/>
      <c r="F896" s="198"/>
      <c r="G896" s="199"/>
      <c r="H896" s="195">
        <f t="shared" si="94"/>
        <v>0</v>
      </c>
      <c r="I896" s="26" t="str">
        <f t="shared" ca="1" si="89"/>
        <v>LOCKED</v>
      </c>
      <c r="J896" s="16" t="str">
        <f t="shared" si="93"/>
        <v>Manhole Inspection (following replacement)CW 2145-R5</v>
      </c>
      <c r="K896" s="17" t="e">
        <f>MATCH(J896,'Pay Items'!$K$1:$K$646,0)</f>
        <v>#N/A</v>
      </c>
      <c r="L896" s="19" t="str">
        <f t="shared" ca="1" si="90"/>
        <v>F0</v>
      </c>
      <c r="M896" s="19" t="str">
        <f t="shared" ca="1" si="91"/>
        <v>C2</v>
      </c>
      <c r="N896" s="19" t="str">
        <f t="shared" ca="1" si="92"/>
        <v>C2</v>
      </c>
    </row>
    <row r="897" spans="1:14" s="300" customFormat="1" ht="36" customHeight="1" x14ac:dyDescent="0.2">
      <c r="A897" s="273"/>
      <c r="B897" s="279" t="s">
        <v>351</v>
      </c>
      <c r="C897" s="275" t="s">
        <v>1830</v>
      </c>
      <c r="D897" s="276"/>
      <c r="E897" s="277" t="s">
        <v>182</v>
      </c>
      <c r="F897" s="284">
        <v>1</v>
      </c>
      <c r="G897" s="361">
        <v>1</v>
      </c>
      <c r="H897" s="281">
        <f t="shared" si="94"/>
        <v>1</v>
      </c>
      <c r="I897" s="26" t="str">
        <f t="shared" ca="1" si="89"/>
        <v/>
      </c>
      <c r="J897" s="16" t="str">
        <f t="shared" si="93"/>
        <v>Manhole Inspectioneach</v>
      </c>
      <c r="K897" s="17" t="e">
        <f>MATCH(J897,'Pay Items'!$K$1:$K$646,0)</f>
        <v>#N/A</v>
      </c>
      <c r="L897" s="19" t="str">
        <f t="shared" ca="1" si="90"/>
        <v>F0</v>
      </c>
      <c r="M897" s="19" t="str">
        <f t="shared" ca="1" si="91"/>
        <v>C2</v>
      </c>
      <c r="N897" s="19" t="str">
        <f t="shared" ca="1" si="92"/>
        <v>C2</v>
      </c>
    </row>
    <row r="898" spans="1:14" s="272" customFormat="1" ht="36" customHeight="1" x14ac:dyDescent="0.2">
      <c r="A898" s="267"/>
      <c r="B898" s="268"/>
      <c r="C898" s="269" t="s">
        <v>1888</v>
      </c>
      <c r="D898" s="270"/>
      <c r="E898" s="271" t="s">
        <v>174</v>
      </c>
      <c r="F898" s="198"/>
      <c r="G898" s="199"/>
      <c r="H898" s="195">
        <f t="shared" si="94"/>
        <v>0</v>
      </c>
      <c r="I898" s="26" t="str">
        <f t="shared" ca="1" si="89"/>
        <v>LOCKED</v>
      </c>
      <c r="J898" s="16" t="str">
        <f t="shared" si="93"/>
        <v>WILDWOOD G PK - MANHOLE REPAIR (MH60011427)</v>
      </c>
      <c r="K898" s="17" t="e">
        <f>MATCH(J898,'Pay Items'!$K$1:$K$646,0)</f>
        <v>#N/A</v>
      </c>
      <c r="L898" s="19" t="str">
        <f t="shared" ca="1" si="90"/>
        <v>F0</v>
      </c>
      <c r="M898" s="19" t="str">
        <f t="shared" ca="1" si="91"/>
        <v>C2</v>
      </c>
      <c r="N898" s="19" t="str">
        <f t="shared" ca="1" si="92"/>
        <v>C2</v>
      </c>
    </row>
    <row r="899" spans="1:14" s="278" customFormat="1" ht="36" customHeight="1" x14ac:dyDescent="0.2">
      <c r="A899" s="273" t="s">
        <v>232</v>
      </c>
      <c r="B899" s="274" t="s">
        <v>1889</v>
      </c>
      <c r="C899" s="275" t="s">
        <v>685</v>
      </c>
      <c r="D899" s="276" t="s">
        <v>11</v>
      </c>
      <c r="E899" s="277"/>
      <c r="F899" s="198"/>
      <c r="G899" s="199"/>
      <c r="H899" s="195">
        <f t="shared" si="94"/>
        <v>0</v>
      </c>
      <c r="I899" s="26" t="str">
        <f t="shared" ca="1" si="89"/>
        <v>LOCKED</v>
      </c>
      <c r="J899" s="16" t="str">
        <f t="shared" si="93"/>
        <v>F002Replacing Existing RisersCW 2130-R12</v>
      </c>
      <c r="K899" s="17">
        <f>MATCH(J899,'Pay Items'!$K$1:$K$646,0)</f>
        <v>591</v>
      </c>
      <c r="L899" s="19" t="str">
        <f t="shared" ca="1" si="90"/>
        <v>F0</v>
      </c>
      <c r="M899" s="19" t="str">
        <f t="shared" ca="1" si="91"/>
        <v>C2</v>
      </c>
      <c r="N899" s="19" t="str">
        <f t="shared" ca="1" si="92"/>
        <v>C2</v>
      </c>
    </row>
    <row r="900" spans="1:14" s="278" customFormat="1" ht="36" customHeight="1" x14ac:dyDescent="0.2">
      <c r="A900" s="273" t="s">
        <v>686</v>
      </c>
      <c r="B900" s="279" t="s">
        <v>351</v>
      </c>
      <c r="C900" s="275" t="s">
        <v>696</v>
      </c>
      <c r="D900" s="276"/>
      <c r="E900" s="277" t="s">
        <v>184</v>
      </c>
      <c r="F900" s="280">
        <v>0.8</v>
      </c>
      <c r="G900" s="361">
        <v>1</v>
      </c>
      <c r="H900" s="281">
        <f t="shared" si="94"/>
        <v>0.8</v>
      </c>
      <c r="I900" s="26" t="str">
        <f t="shared" ca="1" si="89"/>
        <v/>
      </c>
      <c r="J900" s="16" t="str">
        <f t="shared" si="93"/>
        <v>F002APre-cast Concrete Risersvert. m</v>
      </c>
      <c r="K900" s="17">
        <f>MATCH(J900,'Pay Items'!$K$1:$K$646,0)</f>
        <v>592</v>
      </c>
      <c r="L900" s="19" t="str">
        <f t="shared" ca="1" si="90"/>
        <v>F1</v>
      </c>
      <c r="M900" s="19" t="str">
        <f t="shared" ca="1" si="91"/>
        <v>C2</v>
      </c>
      <c r="N900" s="19" t="str">
        <f t="shared" ca="1" si="92"/>
        <v>C2</v>
      </c>
    </row>
    <row r="901" spans="1:14" s="278" customFormat="1" ht="36" customHeight="1" x14ac:dyDescent="0.2">
      <c r="A901" s="273"/>
      <c r="B901" s="274" t="s">
        <v>1890</v>
      </c>
      <c r="C901" s="282" t="s">
        <v>1828</v>
      </c>
      <c r="D901" s="283" t="s">
        <v>1829</v>
      </c>
      <c r="E901" s="277"/>
      <c r="F901" s="198"/>
      <c r="G901" s="199"/>
      <c r="H901" s="195">
        <f t="shared" si="94"/>
        <v>0</v>
      </c>
      <c r="I901" s="26" t="str">
        <f t="shared" ca="1" si="89"/>
        <v>LOCKED</v>
      </c>
      <c r="J901" s="16" t="str">
        <f t="shared" si="93"/>
        <v>Manhole Inspection (following repair)CW 2145-R5</v>
      </c>
      <c r="K901" s="17" t="e">
        <f>MATCH(J901,'Pay Items'!$K$1:$K$646,0)</f>
        <v>#N/A</v>
      </c>
      <c r="L901" s="19" t="str">
        <f t="shared" ca="1" si="90"/>
        <v>F0</v>
      </c>
      <c r="M901" s="19" t="str">
        <f t="shared" ca="1" si="91"/>
        <v>C2</v>
      </c>
      <c r="N901" s="19" t="str">
        <f t="shared" ca="1" si="92"/>
        <v>C2</v>
      </c>
    </row>
    <row r="902" spans="1:14" s="278" customFormat="1" ht="36" customHeight="1" x14ac:dyDescent="0.2">
      <c r="A902" s="273"/>
      <c r="B902" s="279" t="s">
        <v>351</v>
      </c>
      <c r="C902" s="275" t="s">
        <v>1830</v>
      </c>
      <c r="D902" s="276"/>
      <c r="E902" s="277" t="s">
        <v>182</v>
      </c>
      <c r="F902" s="284">
        <v>1</v>
      </c>
      <c r="G902" s="361">
        <v>1</v>
      </c>
      <c r="H902" s="281">
        <f t="shared" si="94"/>
        <v>1</v>
      </c>
      <c r="I902" s="26" t="str">
        <f t="shared" ref="I902:I963" ca="1" si="95">IF(CELL("protect",$G902)=1, "LOCKED", "")</f>
        <v/>
      </c>
      <c r="J902" s="16" t="str">
        <f t="shared" si="93"/>
        <v>Manhole Inspectioneach</v>
      </c>
      <c r="K902" s="17" t="e">
        <f>MATCH(J902,'Pay Items'!$K$1:$K$646,0)</f>
        <v>#N/A</v>
      </c>
      <c r="L902" s="19" t="str">
        <f t="shared" ref="L902:L963" ca="1" si="96">CELL("format",$F902)</f>
        <v>F0</v>
      </c>
      <c r="M902" s="19" t="str">
        <f t="shared" ref="M902:M963" ca="1" si="97">CELL("format",$G902)</f>
        <v>C2</v>
      </c>
      <c r="N902" s="19" t="str">
        <f t="shared" ref="N902:N963" ca="1" si="98">CELL("format",$H902)</f>
        <v>C2</v>
      </c>
    </row>
    <row r="903" spans="1:14" s="299" customFormat="1" ht="36" customHeight="1" x14ac:dyDescent="0.2">
      <c r="A903" s="267"/>
      <c r="B903" s="268"/>
      <c r="C903" s="269" t="s">
        <v>1891</v>
      </c>
      <c r="D903" s="270"/>
      <c r="E903" s="271" t="s">
        <v>174</v>
      </c>
      <c r="F903" s="198"/>
      <c r="G903" s="199"/>
      <c r="H903" s="195">
        <f t="shared" si="94"/>
        <v>0</v>
      </c>
      <c r="I903" s="26" t="str">
        <f t="shared" ca="1" si="95"/>
        <v>LOCKED</v>
      </c>
      <c r="J903" s="16" t="str">
        <f t="shared" ref="J903:J963" si="99">CLEAN(CONCATENATE(TRIM($A903),TRIM($C903),IF(LEFT($D903)&lt;&gt;"E",TRIM($D903),),TRIM($E903)))</f>
        <v>WILDWOOD G PK - MANHOLE REPAIR (MH60011423)</v>
      </c>
      <c r="K903" s="17" t="e">
        <f>MATCH(J903,'Pay Items'!$K$1:$K$646,0)</f>
        <v>#N/A</v>
      </c>
      <c r="L903" s="19" t="str">
        <f t="shared" ca="1" si="96"/>
        <v>F0</v>
      </c>
      <c r="M903" s="19" t="str">
        <f t="shared" ca="1" si="97"/>
        <v>C2</v>
      </c>
      <c r="N903" s="19" t="str">
        <f t="shared" ca="1" si="98"/>
        <v>C2</v>
      </c>
    </row>
    <row r="904" spans="1:14" s="300" customFormat="1" ht="36" customHeight="1" x14ac:dyDescent="0.2">
      <c r="A904" s="273"/>
      <c r="B904" s="274" t="s">
        <v>1892</v>
      </c>
      <c r="C904" s="275" t="s">
        <v>1866</v>
      </c>
      <c r="D904" s="276" t="s">
        <v>11</v>
      </c>
      <c r="E904" s="277"/>
      <c r="F904" s="198"/>
      <c r="G904" s="199"/>
      <c r="H904" s="195">
        <f t="shared" si="94"/>
        <v>0</v>
      </c>
      <c r="I904" s="26" t="str">
        <f t="shared" ca="1" si="95"/>
        <v>LOCKED</v>
      </c>
      <c r="J904" s="16" t="str">
        <f t="shared" si="99"/>
        <v>Replace Existing ManholeCW 2130-R12</v>
      </c>
      <c r="K904" s="17" t="e">
        <f>MATCH(J904,'Pay Items'!$K$1:$K$646,0)</f>
        <v>#N/A</v>
      </c>
      <c r="L904" s="19" t="str">
        <f t="shared" ca="1" si="96"/>
        <v>F0</v>
      </c>
      <c r="M904" s="19" t="str">
        <f t="shared" ca="1" si="97"/>
        <v>C2</v>
      </c>
      <c r="N904" s="19" t="str">
        <f t="shared" ca="1" si="98"/>
        <v>C2</v>
      </c>
    </row>
    <row r="905" spans="1:14" s="300" customFormat="1" ht="36" customHeight="1" x14ac:dyDescent="0.2">
      <c r="A905" s="273"/>
      <c r="B905" s="279" t="s">
        <v>351</v>
      </c>
      <c r="C905" s="275" t="s">
        <v>1867</v>
      </c>
      <c r="D905" s="276"/>
      <c r="E905" s="277" t="s">
        <v>184</v>
      </c>
      <c r="F905" s="280">
        <v>2.8</v>
      </c>
      <c r="G905" s="361">
        <v>1</v>
      </c>
      <c r="H905" s="281">
        <f t="shared" si="94"/>
        <v>2.8</v>
      </c>
      <c r="I905" s="26" t="str">
        <f t="shared" ca="1" si="95"/>
        <v/>
      </c>
      <c r="J905" s="16" t="str">
        <f t="shared" si="99"/>
        <v>Pre-cast Concrete Base and Risersvert. m</v>
      </c>
      <c r="K905" s="17" t="e">
        <f>MATCH(J905,'Pay Items'!$K$1:$K$646,0)</f>
        <v>#N/A</v>
      </c>
      <c r="L905" s="19" t="str">
        <f t="shared" ca="1" si="96"/>
        <v>F1</v>
      </c>
      <c r="M905" s="19" t="str">
        <f t="shared" ca="1" si="97"/>
        <v>C2</v>
      </c>
      <c r="N905" s="19" t="str">
        <f t="shared" ca="1" si="98"/>
        <v>C2</v>
      </c>
    </row>
    <row r="906" spans="1:14" s="300" customFormat="1" ht="36" customHeight="1" x14ac:dyDescent="0.2">
      <c r="A906" s="273"/>
      <c r="B906" s="274" t="s">
        <v>1893</v>
      </c>
      <c r="C906" s="282" t="s">
        <v>1869</v>
      </c>
      <c r="D906" s="283" t="s">
        <v>1829</v>
      </c>
      <c r="E906" s="277"/>
      <c r="F906" s="198"/>
      <c r="G906" s="199"/>
      <c r="H906" s="195">
        <f t="shared" si="94"/>
        <v>0</v>
      </c>
      <c r="I906" s="26" t="str">
        <f t="shared" ca="1" si="95"/>
        <v>LOCKED</v>
      </c>
      <c r="J906" s="16" t="str">
        <f t="shared" si="99"/>
        <v>Manhole Inspection (following replacement)CW 2145-R5</v>
      </c>
      <c r="K906" s="17" t="e">
        <f>MATCH(J906,'Pay Items'!$K$1:$K$646,0)</f>
        <v>#N/A</v>
      </c>
      <c r="L906" s="19" t="str">
        <f t="shared" ca="1" si="96"/>
        <v>F0</v>
      </c>
      <c r="M906" s="19" t="str">
        <f t="shared" ca="1" si="97"/>
        <v>C2</v>
      </c>
      <c r="N906" s="19" t="str">
        <f t="shared" ca="1" si="98"/>
        <v>C2</v>
      </c>
    </row>
    <row r="907" spans="1:14" s="300" customFormat="1" ht="36" customHeight="1" x14ac:dyDescent="0.2">
      <c r="A907" s="273"/>
      <c r="B907" s="279" t="s">
        <v>351</v>
      </c>
      <c r="C907" s="275" t="s">
        <v>1830</v>
      </c>
      <c r="D907" s="276"/>
      <c r="E907" s="277" t="s">
        <v>182</v>
      </c>
      <c r="F907" s="284">
        <v>1</v>
      </c>
      <c r="G907" s="361">
        <v>1</v>
      </c>
      <c r="H907" s="281">
        <f t="shared" si="94"/>
        <v>1</v>
      </c>
      <c r="I907" s="26" t="str">
        <f t="shared" ca="1" si="95"/>
        <v/>
      </c>
      <c r="J907" s="16" t="str">
        <f t="shared" si="99"/>
        <v>Manhole Inspectioneach</v>
      </c>
      <c r="K907" s="17" t="e">
        <f>MATCH(J907,'Pay Items'!$K$1:$K$646,0)</f>
        <v>#N/A</v>
      </c>
      <c r="L907" s="19" t="str">
        <f t="shared" ca="1" si="96"/>
        <v>F0</v>
      </c>
      <c r="M907" s="19" t="str">
        <f t="shared" ca="1" si="97"/>
        <v>C2</v>
      </c>
      <c r="N907" s="19" t="str">
        <f t="shared" ca="1" si="98"/>
        <v>C2</v>
      </c>
    </row>
    <row r="908" spans="1:14" s="300" customFormat="1" ht="48" customHeight="1" x14ac:dyDescent="0.2">
      <c r="A908" s="273"/>
      <c r="B908" s="274"/>
      <c r="C908" s="301" t="s">
        <v>1894</v>
      </c>
      <c r="D908" s="283"/>
      <c r="E908" s="277" t="s">
        <v>174</v>
      </c>
      <c r="F908" s="198"/>
      <c r="G908" s="199"/>
      <c r="H908" s="195">
        <f t="shared" si="94"/>
        <v>0</v>
      </c>
      <c r="I908" s="26" t="str">
        <f t="shared" ca="1" si="95"/>
        <v>LOCKED</v>
      </c>
      <c r="J908" s="16" t="str">
        <f t="shared" si="99"/>
        <v>SEWER INSPECTIONS DURING CONSTRUCTION</v>
      </c>
      <c r="K908" s="17" t="e">
        <f>MATCH(J908,'Pay Items'!$K$1:$K$646,0)</f>
        <v>#N/A</v>
      </c>
      <c r="L908" s="19" t="str">
        <f t="shared" ca="1" si="96"/>
        <v>F0</v>
      </c>
      <c r="M908" s="19" t="str">
        <f t="shared" ca="1" si="97"/>
        <v>C2</v>
      </c>
      <c r="N908" s="19" t="str">
        <f t="shared" ca="1" si="98"/>
        <v>C2</v>
      </c>
    </row>
    <row r="909" spans="1:14" s="300" customFormat="1" ht="36" customHeight="1" x14ac:dyDescent="0.2">
      <c r="A909" s="273"/>
      <c r="B909" s="274" t="s">
        <v>1895</v>
      </c>
      <c r="C909" s="282" t="s">
        <v>1896</v>
      </c>
      <c r="D909" s="283" t="s">
        <v>1857</v>
      </c>
      <c r="E909" s="277"/>
      <c r="F909" s="198"/>
      <c r="G909" s="199"/>
      <c r="H909" s="195">
        <f t="shared" si="94"/>
        <v>0</v>
      </c>
      <c r="I909" s="26" t="str">
        <f t="shared" ca="1" si="95"/>
        <v>LOCKED</v>
      </c>
      <c r="J909" s="16" t="str">
        <f t="shared" si="99"/>
        <v>Markham Rd (MA60015856)CW2145-R5</v>
      </c>
      <c r="K909" s="17" t="e">
        <f>MATCH(J909,'Pay Items'!$K$1:$K$646,0)</f>
        <v>#N/A</v>
      </c>
      <c r="L909" s="19" t="str">
        <f t="shared" ca="1" si="96"/>
        <v>F0</v>
      </c>
      <c r="M909" s="19" t="str">
        <f t="shared" ca="1" si="97"/>
        <v>C2</v>
      </c>
      <c r="N909" s="19" t="str">
        <f t="shared" ca="1" si="98"/>
        <v>C2</v>
      </c>
    </row>
    <row r="910" spans="1:14" s="300" customFormat="1" ht="36" customHeight="1" x14ac:dyDescent="0.2">
      <c r="A910" s="273"/>
      <c r="B910" s="279" t="s">
        <v>351</v>
      </c>
      <c r="C910" s="282" t="s">
        <v>1897</v>
      </c>
      <c r="D910" s="283"/>
      <c r="E910" s="277" t="s">
        <v>183</v>
      </c>
      <c r="F910" s="284">
        <v>61</v>
      </c>
      <c r="G910" s="361">
        <v>1</v>
      </c>
      <c r="H910" s="281">
        <f t="shared" si="94"/>
        <v>61</v>
      </c>
      <c r="I910" s="26" t="str">
        <f t="shared" ca="1" si="95"/>
        <v/>
      </c>
      <c r="J910" s="16" t="str">
        <f t="shared" si="99"/>
        <v>750 mm, LDSm</v>
      </c>
      <c r="K910" s="17" t="e">
        <f>MATCH(J910,'Pay Items'!$K$1:$K$646,0)</f>
        <v>#N/A</v>
      </c>
      <c r="L910" s="19" t="str">
        <f t="shared" ca="1" si="96"/>
        <v>F0</v>
      </c>
      <c r="M910" s="19" t="str">
        <f t="shared" ca="1" si="97"/>
        <v>C2</v>
      </c>
      <c r="N910" s="19" t="str">
        <f t="shared" ca="1" si="98"/>
        <v>C2</v>
      </c>
    </row>
    <row r="911" spans="1:14" s="300" customFormat="1" ht="36" customHeight="1" x14ac:dyDescent="0.2">
      <c r="A911" s="273"/>
      <c r="B911" s="274" t="s">
        <v>1898</v>
      </c>
      <c r="C911" s="282" t="s">
        <v>1899</v>
      </c>
      <c r="D911" s="283" t="s">
        <v>1857</v>
      </c>
      <c r="E911" s="277"/>
      <c r="F911" s="198"/>
      <c r="G911" s="199"/>
      <c r="H911" s="195">
        <f t="shared" si="94"/>
        <v>0</v>
      </c>
      <c r="I911" s="26" t="str">
        <f t="shared" ca="1" si="95"/>
        <v>LOCKED</v>
      </c>
      <c r="J911" s="16" t="str">
        <f t="shared" si="99"/>
        <v>Markham Rd (MA60015837)CW2145-R5</v>
      </c>
      <c r="K911" s="17" t="e">
        <f>MATCH(J911,'Pay Items'!$K$1:$K$646,0)</f>
        <v>#N/A</v>
      </c>
      <c r="L911" s="19" t="str">
        <f t="shared" ca="1" si="96"/>
        <v>F0</v>
      </c>
      <c r="M911" s="19" t="str">
        <f t="shared" ca="1" si="97"/>
        <v>C2</v>
      </c>
      <c r="N911" s="19" t="str">
        <f t="shared" ca="1" si="98"/>
        <v>C2</v>
      </c>
    </row>
    <row r="912" spans="1:14" s="300" customFormat="1" ht="36" customHeight="1" x14ac:dyDescent="0.2">
      <c r="A912" s="273"/>
      <c r="B912" s="279" t="s">
        <v>351</v>
      </c>
      <c r="C912" s="282" t="s">
        <v>1897</v>
      </c>
      <c r="D912" s="283"/>
      <c r="E912" s="277" t="s">
        <v>183</v>
      </c>
      <c r="F912" s="284">
        <v>77</v>
      </c>
      <c r="G912" s="361">
        <v>1</v>
      </c>
      <c r="H912" s="281">
        <f t="shared" si="94"/>
        <v>77</v>
      </c>
      <c r="I912" s="26" t="str">
        <f t="shared" ca="1" si="95"/>
        <v/>
      </c>
      <c r="J912" s="16" t="str">
        <f t="shared" si="99"/>
        <v>750 mm, LDSm</v>
      </c>
      <c r="K912" s="17" t="e">
        <f>MATCH(J912,'Pay Items'!$K$1:$K$646,0)</f>
        <v>#N/A</v>
      </c>
      <c r="L912" s="19" t="str">
        <f t="shared" ca="1" si="96"/>
        <v>F0</v>
      </c>
      <c r="M912" s="19" t="str">
        <f t="shared" ca="1" si="97"/>
        <v>C2</v>
      </c>
      <c r="N912" s="19" t="str">
        <f t="shared" ca="1" si="98"/>
        <v>C2</v>
      </c>
    </row>
    <row r="913" spans="1:14" s="300" customFormat="1" ht="36" customHeight="1" x14ac:dyDescent="0.2">
      <c r="A913" s="273"/>
      <c r="B913" s="274" t="s">
        <v>1900</v>
      </c>
      <c r="C913" s="282" t="s">
        <v>1901</v>
      </c>
      <c r="D913" s="283" t="s">
        <v>1857</v>
      </c>
      <c r="E913" s="277"/>
      <c r="F913" s="198"/>
      <c r="G913" s="199"/>
      <c r="H913" s="195">
        <f t="shared" si="94"/>
        <v>0</v>
      </c>
      <c r="I913" s="26" t="str">
        <f t="shared" ca="1" si="95"/>
        <v>LOCKED</v>
      </c>
      <c r="J913" s="16" t="str">
        <f t="shared" si="99"/>
        <v>Markham Rd (MA70032033)CW2145-R5</v>
      </c>
      <c r="K913" s="17" t="e">
        <f>MATCH(J913,'Pay Items'!$K$1:$K$646,0)</f>
        <v>#N/A</v>
      </c>
      <c r="L913" s="19" t="str">
        <f t="shared" ca="1" si="96"/>
        <v>F0</v>
      </c>
      <c r="M913" s="19" t="str">
        <f t="shared" ca="1" si="97"/>
        <v>C2</v>
      </c>
      <c r="N913" s="19" t="str">
        <f t="shared" ca="1" si="98"/>
        <v>C2</v>
      </c>
    </row>
    <row r="914" spans="1:14" s="300" customFormat="1" ht="36" customHeight="1" x14ac:dyDescent="0.2">
      <c r="A914" s="273"/>
      <c r="B914" s="279" t="s">
        <v>351</v>
      </c>
      <c r="C914" s="282" t="s">
        <v>1902</v>
      </c>
      <c r="D914" s="283"/>
      <c r="E914" s="277" t="s">
        <v>183</v>
      </c>
      <c r="F914" s="284">
        <v>93</v>
      </c>
      <c r="G914" s="361">
        <v>1</v>
      </c>
      <c r="H914" s="281">
        <f t="shared" si="94"/>
        <v>93</v>
      </c>
      <c r="I914" s="26" t="str">
        <f t="shared" ca="1" si="95"/>
        <v/>
      </c>
      <c r="J914" s="16" t="str">
        <f t="shared" si="99"/>
        <v>600 mm, LDSm</v>
      </c>
      <c r="K914" s="17" t="e">
        <f>MATCH(J914,'Pay Items'!$K$1:$K$646,0)</f>
        <v>#N/A</v>
      </c>
      <c r="L914" s="19" t="str">
        <f t="shared" ca="1" si="96"/>
        <v>F0</v>
      </c>
      <c r="M914" s="19" t="str">
        <f t="shared" ca="1" si="97"/>
        <v>C2</v>
      </c>
      <c r="N914" s="19" t="str">
        <f t="shared" ca="1" si="98"/>
        <v>C2</v>
      </c>
    </row>
    <row r="915" spans="1:14" s="300" customFormat="1" ht="36" customHeight="1" x14ac:dyDescent="0.2">
      <c r="A915" s="273"/>
      <c r="B915" s="274" t="s">
        <v>1903</v>
      </c>
      <c r="C915" s="282" t="s">
        <v>1904</v>
      </c>
      <c r="D915" s="283" t="s">
        <v>1857</v>
      </c>
      <c r="E915" s="277"/>
      <c r="F915" s="198"/>
      <c r="G915" s="199"/>
      <c r="H915" s="195">
        <f t="shared" si="94"/>
        <v>0</v>
      </c>
      <c r="I915" s="26" t="str">
        <f t="shared" ca="1" si="95"/>
        <v>LOCKED</v>
      </c>
      <c r="J915" s="16" t="str">
        <f t="shared" si="99"/>
        <v>Markham Rd (MA60015804)CW2145-R5</v>
      </c>
      <c r="K915" s="17" t="e">
        <f>MATCH(J915,'Pay Items'!$K$1:$K$646,0)</f>
        <v>#N/A</v>
      </c>
      <c r="L915" s="19" t="str">
        <f t="shared" ca="1" si="96"/>
        <v>F0</v>
      </c>
      <c r="M915" s="19" t="str">
        <f t="shared" ca="1" si="97"/>
        <v>C2</v>
      </c>
      <c r="N915" s="19" t="str">
        <f t="shared" ca="1" si="98"/>
        <v>C2</v>
      </c>
    </row>
    <row r="916" spans="1:14" s="300" customFormat="1" ht="36" customHeight="1" x14ac:dyDescent="0.2">
      <c r="A916" s="273"/>
      <c r="B916" s="279" t="s">
        <v>351</v>
      </c>
      <c r="C916" s="282" t="s">
        <v>1897</v>
      </c>
      <c r="D916" s="283"/>
      <c r="E916" s="277" t="s">
        <v>183</v>
      </c>
      <c r="F916" s="284">
        <v>90</v>
      </c>
      <c r="G916" s="361">
        <v>1</v>
      </c>
      <c r="H916" s="281">
        <f t="shared" si="94"/>
        <v>90</v>
      </c>
      <c r="I916" s="26" t="str">
        <f t="shared" ca="1" si="95"/>
        <v/>
      </c>
      <c r="J916" s="16" t="str">
        <f t="shared" si="99"/>
        <v>750 mm, LDSm</v>
      </c>
      <c r="K916" s="17" t="e">
        <f>MATCH(J916,'Pay Items'!$K$1:$K$646,0)</f>
        <v>#N/A</v>
      </c>
      <c r="L916" s="19" t="str">
        <f t="shared" ca="1" si="96"/>
        <v>F0</v>
      </c>
      <c r="M916" s="19" t="str">
        <f t="shared" ca="1" si="97"/>
        <v>C2</v>
      </c>
      <c r="N916" s="19" t="str">
        <f t="shared" ca="1" si="98"/>
        <v>C2</v>
      </c>
    </row>
    <row r="917" spans="1:14" s="300" customFormat="1" ht="36" customHeight="1" x14ac:dyDescent="0.2">
      <c r="A917" s="273"/>
      <c r="B917" s="274" t="s">
        <v>1905</v>
      </c>
      <c r="C917" s="282" t="s">
        <v>1906</v>
      </c>
      <c r="D917" s="283" t="s">
        <v>1857</v>
      </c>
      <c r="E917" s="277"/>
      <c r="F917" s="198"/>
      <c r="G917" s="199"/>
      <c r="H917" s="195">
        <f t="shared" si="94"/>
        <v>0</v>
      </c>
      <c r="I917" s="26" t="str">
        <f t="shared" ca="1" si="95"/>
        <v>LOCKED</v>
      </c>
      <c r="J917" s="16" t="str">
        <f t="shared" si="99"/>
        <v>Markham Rd (MA60015797)CW2145-R5</v>
      </c>
      <c r="K917" s="17" t="e">
        <f>MATCH(J917,'Pay Items'!$K$1:$K$646,0)</f>
        <v>#N/A</v>
      </c>
      <c r="L917" s="19" t="str">
        <f t="shared" ca="1" si="96"/>
        <v>F0</v>
      </c>
      <c r="M917" s="19" t="str">
        <f t="shared" ca="1" si="97"/>
        <v>C2</v>
      </c>
      <c r="N917" s="19" t="str">
        <f t="shared" ca="1" si="98"/>
        <v>C2</v>
      </c>
    </row>
    <row r="918" spans="1:14" s="300" customFormat="1" ht="36" customHeight="1" x14ac:dyDescent="0.2">
      <c r="A918" s="273"/>
      <c r="B918" s="279" t="s">
        <v>351</v>
      </c>
      <c r="C918" s="282" t="s">
        <v>1897</v>
      </c>
      <c r="D918" s="283"/>
      <c r="E918" s="277" t="s">
        <v>183</v>
      </c>
      <c r="F918" s="284">
        <v>35</v>
      </c>
      <c r="G918" s="361">
        <v>1</v>
      </c>
      <c r="H918" s="281">
        <f t="shared" si="94"/>
        <v>35</v>
      </c>
      <c r="I918" s="26" t="str">
        <f t="shared" ca="1" si="95"/>
        <v/>
      </c>
      <c r="J918" s="16" t="str">
        <f t="shared" si="99"/>
        <v>750 mm, LDSm</v>
      </c>
      <c r="K918" s="17" t="e">
        <f>MATCH(J918,'Pay Items'!$K$1:$K$646,0)</f>
        <v>#N/A</v>
      </c>
      <c r="L918" s="19" t="str">
        <f t="shared" ca="1" si="96"/>
        <v>F0</v>
      </c>
      <c r="M918" s="19" t="str">
        <f t="shared" ca="1" si="97"/>
        <v>C2</v>
      </c>
      <c r="N918" s="19" t="str">
        <f t="shared" ca="1" si="98"/>
        <v>C2</v>
      </c>
    </row>
    <row r="919" spans="1:14" s="300" customFormat="1" ht="36" customHeight="1" x14ac:dyDescent="0.2">
      <c r="A919" s="273"/>
      <c r="B919" s="274" t="s">
        <v>1907</v>
      </c>
      <c r="C919" s="282" t="s">
        <v>1908</v>
      </c>
      <c r="D919" s="283" t="s">
        <v>1857</v>
      </c>
      <c r="E919" s="277"/>
      <c r="F919" s="198"/>
      <c r="G919" s="199"/>
      <c r="H919" s="195">
        <f t="shared" si="94"/>
        <v>0</v>
      </c>
      <c r="I919" s="26" t="str">
        <f t="shared" ca="1" si="95"/>
        <v>LOCKED</v>
      </c>
      <c r="J919" s="16" t="str">
        <f t="shared" si="99"/>
        <v>Chancellor Dr (MA60015852)CW2145-R5</v>
      </c>
      <c r="K919" s="17" t="e">
        <f>MATCH(J919,'Pay Items'!$K$1:$K$646,0)</f>
        <v>#N/A</v>
      </c>
      <c r="L919" s="19" t="str">
        <f t="shared" ca="1" si="96"/>
        <v>F0</v>
      </c>
      <c r="M919" s="19" t="str">
        <f t="shared" ca="1" si="97"/>
        <v>C2</v>
      </c>
      <c r="N919" s="19" t="str">
        <f t="shared" ca="1" si="98"/>
        <v>C2</v>
      </c>
    </row>
    <row r="920" spans="1:14" s="300" customFormat="1" ht="36" customHeight="1" x14ac:dyDescent="0.2">
      <c r="A920" s="273"/>
      <c r="B920" s="279" t="s">
        <v>351</v>
      </c>
      <c r="C920" s="282" t="s">
        <v>1902</v>
      </c>
      <c r="D920" s="283"/>
      <c r="E920" s="277" t="s">
        <v>183</v>
      </c>
      <c r="F920" s="284">
        <v>95</v>
      </c>
      <c r="G920" s="361">
        <v>1</v>
      </c>
      <c r="H920" s="281">
        <f t="shared" si="94"/>
        <v>95</v>
      </c>
      <c r="I920" s="26" t="str">
        <f t="shared" ca="1" si="95"/>
        <v/>
      </c>
      <c r="J920" s="16" t="str">
        <f t="shared" si="99"/>
        <v>600 mm, LDSm</v>
      </c>
      <c r="K920" s="17" t="e">
        <f>MATCH(J920,'Pay Items'!$K$1:$K$646,0)</f>
        <v>#N/A</v>
      </c>
      <c r="L920" s="19" t="str">
        <f t="shared" ca="1" si="96"/>
        <v>F0</v>
      </c>
      <c r="M920" s="19" t="str">
        <f t="shared" ca="1" si="97"/>
        <v>C2</v>
      </c>
      <c r="N920" s="19" t="str">
        <f t="shared" ca="1" si="98"/>
        <v>C2</v>
      </c>
    </row>
    <row r="921" spans="1:14" s="300" customFormat="1" ht="60" customHeight="1" x14ac:dyDescent="0.2">
      <c r="A921" s="273"/>
      <c r="B921" s="274" t="s">
        <v>1909</v>
      </c>
      <c r="C921" s="282" t="s">
        <v>1910</v>
      </c>
      <c r="D921" s="283" t="s">
        <v>1857</v>
      </c>
      <c r="E921" s="277"/>
      <c r="F921" s="198"/>
      <c r="G921" s="199"/>
      <c r="H921" s="195">
        <f t="shared" si="94"/>
        <v>0</v>
      </c>
      <c r="I921" s="26" t="str">
        <f t="shared" ca="1" si="95"/>
        <v>LOCKED</v>
      </c>
      <c r="J921" s="16" t="str">
        <f t="shared" si="99"/>
        <v>Pembina Highway, Dowker Avenue, Crane Avenue and Fletcher Crescent Back Lane (CL60017459)CW2145-R5</v>
      </c>
      <c r="K921" s="17" t="e">
        <f>MATCH(J921,'Pay Items'!$K$1:$K$646,0)</f>
        <v>#N/A</v>
      </c>
      <c r="L921" s="19" t="str">
        <f t="shared" ca="1" si="96"/>
        <v>F0</v>
      </c>
      <c r="M921" s="19" t="str">
        <f t="shared" ca="1" si="97"/>
        <v>C2</v>
      </c>
      <c r="N921" s="19" t="str">
        <f t="shared" ca="1" si="98"/>
        <v>C2</v>
      </c>
    </row>
    <row r="922" spans="1:14" s="300" customFormat="1" ht="36" customHeight="1" x14ac:dyDescent="0.2">
      <c r="A922" s="273"/>
      <c r="B922" s="279" t="s">
        <v>351</v>
      </c>
      <c r="C922" s="282" t="s">
        <v>1911</v>
      </c>
      <c r="D922" s="283"/>
      <c r="E922" s="277" t="s">
        <v>183</v>
      </c>
      <c r="F922" s="284">
        <v>34</v>
      </c>
      <c r="G922" s="361">
        <v>1</v>
      </c>
      <c r="H922" s="281">
        <f t="shared" si="94"/>
        <v>34</v>
      </c>
      <c r="I922" s="26" t="str">
        <f t="shared" ca="1" si="95"/>
        <v/>
      </c>
      <c r="J922" s="16" t="str">
        <f t="shared" si="99"/>
        <v>250 mm, LDSm</v>
      </c>
      <c r="K922" s="17" t="e">
        <f>MATCH(J922,'Pay Items'!$K$1:$K$646,0)</f>
        <v>#N/A</v>
      </c>
      <c r="L922" s="19" t="str">
        <f t="shared" ca="1" si="96"/>
        <v>F0</v>
      </c>
      <c r="M922" s="19" t="str">
        <f t="shared" ca="1" si="97"/>
        <v>C2</v>
      </c>
      <c r="N922" s="19" t="str">
        <f t="shared" ca="1" si="98"/>
        <v>C2</v>
      </c>
    </row>
    <row r="923" spans="1:14" s="300" customFormat="1" ht="60" customHeight="1" x14ac:dyDescent="0.2">
      <c r="A923" s="273"/>
      <c r="B923" s="274" t="s">
        <v>1912</v>
      </c>
      <c r="C923" s="282" t="s">
        <v>1913</v>
      </c>
      <c r="D923" s="283" t="s">
        <v>1857</v>
      </c>
      <c r="E923" s="277"/>
      <c r="F923" s="198"/>
      <c r="G923" s="199"/>
      <c r="H923" s="195">
        <f t="shared" si="94"/>
        <v>0</v>
      </c>
      <c r="I923" s="26" t="str">
        <f t="shared" ca="1" si="95"/>
        <v>LOCKED</v>
      </c>
      <c r="J923" s="16" t="str">
        <f t="shared" si="99"/>
        <v>Pembina Highway, Dowker Avenue, Crane Avenue and Fletcher Crescent Back Lane (CL60017408)CW2145-R5</v>
      </c>
      <c r="K923" s="17" t="e">
        <f>MATCH(J923,'Pay Items'!$K$1:$K$646,0)</f>
        <v>#N/A</v>
      </c>
      <c r="L923" s="19" t="str">
        <f t="shared" ca="1" si="96"/>
        <v>F0</v>
      </c>
      <c r="M923" s="19" t="str">
        <f t="shared" ca="1" si="97"/>
        <v>C2</v>
      </c>
      <c r="N923" s="19" t="str">
        <f t="shared" ca="1" si="98"/>
        <v>C2</v>
      </c>
    </row>
    <row r="924" spans="1:14" s="300" customFormat="1" ht="36" customHeight="1" x14ac:dyDescent="0.2">
      <c r="A924" s="273"/>
      <c r="B924" s="279" t="s">
        <v>351</v>
      </c>
      <c r="C924" s="282" t="s">
        <v>1911</v>
      </c>
      <c r="D924" s="283"/>
      <c r="E924" s="277" t="s">
        <v>183</v>
      </c>
      <c r="F924" s="284">
        <v>32</v>
      </c>
      <c r="G924" s="361">
        <v>1</v>
      </c>
      <c r="H924" s="281">
        <f t="shared" si="94"/>
        <v>32</v>
      </c>
      <c r="I924" s="26" t="str">
        <f t="shared" ca="1" si="95"/>
        <v/>
      </c>
      <c r="J924" s="16" t="str">
        <f t="shared" si="99"/>
        <v>250 mm, LDSm</v>
      </c>
      <c r="K924" s="17" t="e">
        <f>MATCH(J924,'Pay Items'!$K$1:$K$646,0)</f>
        <v>#N/A</v>
      </c>
      <c r="L924" s="19" t="str">
        <f t="shared" ca="1" si="96"/>
        <v>F0</v>
      </c>
      <c r="M924" s="19" t="str">
        <f t="shared" ca="1" si="97"/>
        <v>C2</v>
      </c>
      <c r="N924" s="19" t="str">
        <f t="shared" ca="1" si="98"/>
        <v>C2</v>
      </c>
    </row>
    <row r="925" spans="1:14" s="300" customFormat="1" ht="14.25" customHeight="1" x14ac:dyDescent="0.2">
      <c r="A925" s="273"/>
      <c r="B925" s="279"/>
      <c r="C925" s="275"/>
      <c r="D925" s="276"/>
      <c r="E925" s="277"/>
      <c r="F925" s="198"/>
      <c r="G925" s="199"/>
      <c r="H925" s="195">
        <f t="shared" si="94"/>
        <v>0</v>
      </c>
      <c r="I925" s="26" t="str">
        <f t="shared" ca="1" si="95"/>
        <v>LOCKED</v>
      </c>
      <c r="J925" s="16" t="str">
        <f t="shared" si="99"/>
        <v/>
      </c>
      <c r="K925" s="17" t="e">
        <f>MATCH(J925,'Pay Items'!$K$1:$K$646,0)</f>
        <v>#N/A</v>
      </c>
      <c r="L925" s="19" t="str">
        <f t="shared" ca="1" si="96"/>
        <v>F0</v>
      </c>
      <c r="M925" s="19" t="str">
        <f t="shared" ca="1" si="97"/>
        <v>C2</v>
      </c>
      <c r="N925" s="19" t="str">
        <f t="shared" ca="1" si="98"/>
        <v>C2</v>
      </c>
    </row>
    <row r="926" spans="1:14" s="183" customFormat="1" ht="30" customHeight="1" thickBot="1" x14ac:dyDescent="0.25">
      <c r="A926" s="242"/>
      <c r="B926" s="227" t="str">
        <f>B805</f>
        <v>K</v>
      </c>
      <c r="C926" s="422" t="str">
        <f>C805</f>
        <v>WATER AND WASTE WORK</v>
      </c>
      <c r="D926" s="423"/>
      <c r="E926" s="423"/>
      <c r="F926" s="424"/>
      <c r="G926" s="242" t="s">
        <v>1572</v>
      </c>
      <c r="H926" s="242">
        <f>SUM(H805:H925)</f>
        <v>978</v>
      </c>
      <c r="I926" s="26" t="str">
        <f t="shared" ca="1" si="95"/>
        <v>LOCKED</v>
      </c>
      <c r="J926" s="16" t="str">
        <f t="shared" si="99"/>
        <v>WATER AND WASTE WORK</v>
      </c>
      <c r="K926" s="17" t="e">
        <f>MATCH(J926,'Pay Items'!$K$1:$K$646,0)</f>
        <v>#N/A</v>
      </c>
      <c r="L926" s="19" t="str">
        <f t="shared" ca="1" si="96"/>
        <v>G</v>
      </c>
      <c r="M926" s="19" t="str">
        <f t="shared" ca="1" si="97"/>
        <v>C2</v>
      </c>
      <c r="N926" s="19" t="str">
        <f t="shared" ca="1" si="98"/>
        <v>C2</v>
      </c>
    </row>
    <row r="927" spans="1:14" ht="48" customHeight="1" thickTop="1" x14ac:dyDescent="0.2">
      <c r="A927" s="172"/>
      <c r="B927" s="434" t="s">
        <v>1914</v>
      </c>
      <c r="C927" s="435"/>
      <c r="D927" s="435"/>
      <c r="E927" s="435"/>
      <c r="F927" s="435"/>
      <c r="G927" s="436"/>
      <c r="H927" s="177"/>
      <c r="I927" s="26" t="str">
        <f t="shared" ca="1" si="95"/>
        <v>LOCKED</v>
      </c>
      <c r="J927" s="16" t="str">
        <f t="shared" si="99"/>
        <v/>
      </c>
      <c r="K927" s="17" t="e">
        <f>MATCH(J927,'Pay Items'!$K$1:$K$646,0)</f>
        <v>#N/A</v>
      </c>
      <c r="L927" s="19" t="str">
        <f t="shared" ca="1" si="96"/>
        <v>G</v>
      </c>
      <c r="M927" s="19" t="str">
        <f t="shared" ca="1" si="97"/>
        <v>G</v>
      </c>
      <c r="N927" s="19" t="str">
        <f t="shared" ca="1" si="98"/>
        <v>G</v>
      </c>
    </row>
    <row r="928" spans="1:14" s="272" customFormat="1" ht="36" customHeight="1" x14ac:dyDescent="0.2">
      <c r="A928" s="267"/>
      <c r="B928" s="302" t="s">
        <v>1915</v>
      </c>
      <c r="C928" s="303" t="s">
        <v>1916</v>
      </c>
      <c r="D928" s="270"/>
      <c r="E928" s="271" t="s">
        <v>174</v>
      </c>
      <c r="F928" s="198"/>
      <c r="G928" s="199"/>
      <c r="H928" s="195">
        <f t="shared" ref="H928:H939" si="100">ROUND(G928*F928,2)</f>
        <v>0</v>
      </c>
      <c r="I928" s="26" t="str">
        <f t="shared" ca="1" si="95"/>
        <v>LOCKED</v>
      </c>
      <c r="J928" s="16" t="str">
        <f t="shared" si="99"/>
        <v>NEW STREET LIGHT INSTALLATION</v>
      </c>
      <c r="K928" s="17" t="e">
        <f>MATCH(J928,'Pay Items'!$K$1:$K$646,0)</f>
        <v>#N/A</v>
      </c>
      <c r="L928" s="19" t="str">
        <f t="shared" ca="1" si="96"/>
        <v>F0</v>
      </c>
      <c r="M928" s="19" t="str">
        <f t="shared" ca="1" si="97"/>
        <v>C2</v>
      </c>
      <c r="N928" s="19" t="str">
        <f t="shared" ca="1" si="98"/>
        <v>C2</v>
      </c>
    </row>
    <row r="929" spans="1:14" s="309" customFormat="1" ht="36" customHeight="1" x14ac:dyDescent="0.2">
      <c r="A929" s="304"/>
      <c r="B929" s="305"/>
      <c r="C929" s="306" t="s">
        <v>1917</v>
      </c>
      <c r="D929" s="307"/>
      <c r="E929" s="308" t="s">
        <v>174</v>
      </c>
      <c r="F929" s="198"/>
      <c r="G929" s="199"/>
      <c r="H929" s="195">
        <f t="shared" si="100"/>
        <v>0</v>
      </c>
      <c r="I929" s="26" t="str">
        <f t="shared" ca="1" si="95"/>
        <v>LOCKED</v>
      </c>
      <c r="J929" s="16" t="str">
        <f t="shared" si="99"/>
        <v>DE L'EGLISE</v>
      </c>
      <c r="K929" s="17" t="e">
        <f>MATCH(J929,'Pay Items'!$K$1:$K$646,0)</f>
        <v>#N/A</v>
      </c>
      <c r="L929" s="19" t="str">
        <f t="shared" ca="1" si="96"/>
        <v>F0</v>
      </c>
      <c r="M929" s="19" t="str">
        <f t="shared" ca="1" si="97"/>
        <v>C2</v>
      </c>
      <c r="N929" s="19" t="str">
        <f t="shared" ca="1" si="98"/>
        <v>C2</v>
      </c>
    </row>
    <row r="930" spans="1:14" s="309" customFormat="1" ht="72" customHeight="1" x14ac:dyDescent="0.2">
      <c r="A930" s="304"/>
      <c r="B930" s="310" t="s">
        <v>1918</v>
      </c>
      <c r="C930" s="311" t="s">
        <v>1919</v>
      </c>
      <c r="D930" s="312" t="s">
        <v>1334</v>
      </c>
      <c r="E930" s="313" t="s">
        <v>182</v>
      </c>
      <c r="F930" s="284">
        <v>9</v>
      </c>
      <c r="G930" s="361">
        <v>1</v>
      </c>
      <c r="H930" s="314">
        <f t="shared" si="100"/>
        <v>9</v>
      </c>
      <c r="I930" s="26" t="str">
        <f t="shared" ca="1" si="95"/>
        <v/>
      </c>
      <c r="J930" s="16" t="str">
        <f t="shared" si="99"/>
        <v>Removal of 25'/35' street light pole and precast, poured in place concrete, steel power installed base or direct buried including davit arm, luminaire and appurtenanceseach</v>
      </c>
      <c r="K930" s="17" t="e">
        <f>MATCH(J930,'Pay Items'!$K$1:$K$646,0)</f>
        <v>#N/A</v>
      </c>
      <c r="L930" s="19" t="str">
        <f t="shared" ca="1" si="96"/>
        <v>F0</v>
      </c>
      <c r="M930" s="19" t="str">
        <f t="shared" ca="1" si="97"/>
        <v>C2</v>
      </c>
      <c r="N930" s="19" t="str">
        <f t="shared" ca="1" si="98"/>
        <v>C2</v>
      </c>
    </row>
    <row r="931" spans="1:14" s="309" customFormat="1" ht="60" customHeight="1" x14ac:dyDescent="0.2">
      <c r="A931" s="304"/>
      <c r="B931" s="315" t="s">
        <v>1920</v>
      </c>
      <c r="C931" s="311" t="s">
        <v>1921</v>
      </c>
      <c r="D931" s="316" t="s">
        <v>1334</v>
      </c>
      <c r="E931" s="313" t="s">
        <v>1922</v>
      </c>
      <c r="F931" s="284">
        <v>900</v>
      </c>
      <c r="G931" s="361">
        <v>1</v>
      </c>
      <c r="H931" s="314">
        <f t="shared" si="100"/>
        <v>900</v>
      </c>
      <c r="I931" s="26" t="str">
        <f t="shared" ca="1" si="95"/>
        <v/>
      </c>
      <c r="J931" s="16" t="str">
        <f t="shared" si="99"/>
        <v>Installation of 50 mm conduit(s) by boring method complete with cable insertion (#4 AL C/N or 1/0 AL Triplex).lin.m</v>
      </c>
      <c r="K931" s="17" t="e">
        <f>MATCH(J931,'Pay Items'!$K$1:$K$646,0)</f>
        <v>#N/A</v>
      </c>
      <c r="L931" s="19" t="str">
        <f t="shared" ca="1" si="96"/>
        <v>F0</v>
      </c>
      <c r="M931" s="19" t="str">
        <f t="shared" ca="1" si="97"/>
        <v>C2</v>
      </c>
      <c r="N931" s="19" t="str">
        <f t="shared" ca="1" si="98"/>
        <v>C2</v>
      </c>
    </row>
    <row r="932" spans="1:14" s="309" customFormat="1" ht="60" customHeight="1" x14ac:dyDescent="0.2">
      <c r="A932" s="304"/>
      <c r="B932" s="315" t="s">
        <v>1923</v>
      </c>
      <c r="C932" s="311" t="s">
        <v>1924</v>
      </c>
      <c r="D932" s="316" t="s">
        <v>1334</v>
      </c>
      <c r="E932" s="313" t="s">
        <v>182</v>
      </c>
      <c r="F932" s="284">
        <v>9</v>
      </c>
      <c r="G932" s="361">
        <v>1</v>
      </c>
      <c r="H932" s="314">
        <f t="shared" si="100"/>
        <v>9</v>
      </c>
      <c r="I932" s="26" t="str">
        <f t="shared" ca="1" si="95"/>
        <v/>
      </c>
      <c r="J932" s="16" t="str">
        <f t="shared" si="99"/>
        <v>Installation of 25'/35' pole, davit arm and precast concrete base including luminaire and appurtenances.each</v>
      </c>
      <c r="K932" s="17" t="e">
        <f>MATCH(J932,'Pay Items'!$K$1:$K$646,0)</f>
        <v>#N/A</v>
      </c>
      <c r="L932" s="19" t="str">
        <f t="shared" ca="1" si="96"/>
        <v>F0</v>
      </c>
      <c r="M932" s="19" t="str">
        <f t="shared" ca="1" si="97"/>
        <v>C2</v>
      </c>
      <c r="N932" s="19" t="str">
        <f t="shared" ca="1" si="98"/>
        <v>C2</v>
      </c>
    </row>
    <row r="933" spans="1:14" s="309" customFormat="1" ht="108" customHeight="1" x14ac:dyDescent="0.2">
      <c r="A933" s="304"/>
      <c r="B933" s="315" t="s">
        <v>1925</v>
      </c>
      <c r="C933" s="317" t="s">
        <v>1926</v>
      </c>
      <c r="D933" s="316" t="s">
        <v>1334</v>
      </c>
      <c r="E933" s="313" t="s">
        <v>182</v>
      </c>
      <c r="F933" s="284">
        <v>5</v>
      </c>
      <c r="G933" s="361">
        <v>1</v>
      </c>
      <c r="H933" s="314">
        <f t="shared" si="100"/>
        <v>5</v>
      </c>
      <c r="I933" s="26" t="str">
        <f t="shared" ca="1" si="95"/>
        <v/>
      </c>
      <c r="J933" s="16" t="str">
        <f t="shared" si="99"/>
        <v>Installation of one (1) 10' ground rod at every 3rd street light, at the end of every street light circuit and anywhere else as shown on the design drawings. Trench #4 ground wire up to 1 m from rod location to new street light and connect (hammerlock) to top of the ground rod.each</v>
      </c>
      <c r="K933" s="17" t="e">
        <f>MATCH(J933,'Pay Items'!$K$1:$K$646,0)</f>
        <v>#VALUE!</v>
      </c>
      <c r="L933" s="19" t="str">
        <f t="shared" ca="1" si="96"/>
        <v>F0</v>
      </c>
      <c r="M933" s="19" t="str">
        <f t="shared" ca="1" si="97"/>
        <v>C2</v>
      </c>
      <c r="N933" s="19" t="str">
        <f t="shared" ca="1" si="98"/>
        <v>C2</v>
      </c>
    </row>
    <row r="934" spans="1:14" s="309" customFormat="1" ht="60" customHeight="1" x14ac:dyDescent="0.2">
      <c r="A934" s="304"/>
      <c r="B934" s="315" t="s">
        <v>1927</v>
      </c>
      <c r="C934" s="317" t="s">
        <v>1928</v>
      </c>
      <c r="D934" s="316" t="s">
        <v>1334</v>
      </c>
      <c r="E934" s="313" t="s">
        <v>182</v>
      </c>
      <c r="F934" s="284">
        <v>2</v>
      </c>
      <c r="G934" s="361">
        <v>1</v>
      </c>
      <c r="H934" s="314">
        <f t="shared" si="100"/>
        <v>2</v>
      </c>
      <c r="I934" s="26" t="str">
        <f t="shared" ca="1" si="95"/>
        <v/>
      </c>
      <c r="J934" s="16" t="str">
        <f t="shared" si="99"/>
        <v>Install lower 3 m of Cable Guard, ground lug, cable up pole, and first 3 m section of ground rod per Standard CD 315-5.each</v>
      </c>
      <c r="K934" s="17" t="e">
        <f>MATCH(J934,'Pay Items'!$K$1:$K$646,0)</f>
        <v>#N/A</v>
      </c>
      <c r="L934" s="19" t="str">
        <f t="shared" ca="1" si="96"/>
        <v>F0</v>
      </c>
      <c r="M934" s="19" t="str">
        <f t="shared" ca="1" si="97"/>
        <v>C2</v>
      </c>
      <c r="N934" s="19" t="str">
        <f t="shared" ca="1" si="98"/>
        <v>C2</v>
      </c>
    </row>
    <row r="935" spans="1:14" s="309" customFormat="1" ht="60" customHeight="1" x14ac:dyDescent="0.2">
      <c r="A935" s="304"/>
      <c r="B935" s="315" t="s">
        <v>1929</v>
      </c>
      <c r="C935" s="317" t="s">
        <v>1930</v>
      </c>
      <c r="D935" s="316" t="s">
        <v>1334</v>
      </c>
      <c r="E935" s="313" t="s">
        <v>182</v>
      </c>
      <c r="F935" s="284">
        <v>2</v>
      </c>
      <c r="G935" s="361">
        <v>1</v>
      </c>
      <c r="H935" s="314">
        <f t="shared" si="100"/>
        <v>2</v>
      </c>
      <c r="I935" s="26" t="str">
        <f t="shared" ca="1" si="95"/>
        <v/>
      </c>
      <c r="J935" s="16" t="str">
        <f t="shared" si="99"/>
        <v>Installation and connection of externally-mounted relay and PEC per Standards CD 315-12 and CD 315-13.each</v>
      </c>
      <c r="K935" s="17" t="e">
        <f>MATCH(J935,'Pay Items'!$K$1:$K$646,0)</f>
        <v>#N/A</v>
      </c>
      <c r="L935" s="19" t="str">
        <f t="shared" ca="1" si="96"/>
        <v>F0</v>
      </c>
      <c r="M935" s="19" t="str">
        <f t="shared" ca="1" si="97"/>
        <v>C2</v>
      </c>
      <c r="N935" s="19" t="str">
        <f t="shared" ca="1" si="98"/>
        <v>C2</v>
      </c>
    </row>
    <row r="936" spans="1:14" s="309" customFormat="1" ht="60" customHeight="1" x14ac:dyDescent="0.2">
      <c r="A936" s="304"/>
      <c r="B936" s="315" t="s">
        <v>1931</v>
      </c>
      <c r="C936" s="317" t="s">
        <v>1932</v>
      </c>
      <c r="D936" s="316" t="s">
        <v>1334</v>
      </c>
      <c r="E936" s="313" t="s">
        <v>1933</v>
      </c>
      <c r="F936" s="284">
        <v>9</v>
      </c>
      <c r="G936" s="361">
        <v>1</v>
      </c>
      <c r="H936" s="314">
        <f t="shared" si="100"/>
        <v>9</v>
      </c>
      <c r="I936" s="26" t="str">
        <f t="shared" ca="1" si="95"/>
        <v/>
      </c>
      <c r="J936" s="16" t="str">
        <f t="shared" si="99"/>
        <v>Terminate 2/C #12 copper conductor to street light cables per Standard CD310-4, CD310-9 or CD310-10.set</v>
      </c>
      <c r="K936" s="17" t="e">
        <f>MATCH(J936,'Pay Items'!$K$1:$K$646,0)</f>
        <v>#N/A</v>
      </c>
      <c r="L936" s="19" t="str">
        <f t="shared" ca="1" si="96"/>
        <v>F0</v>
      </c>
      <c r="M936" s="19" t="str">
        <f t="shared" ca="1" si="97"/>
        <v>C2</v>
      </c>
      <c r="N936" s="19" t="str">
        <f t="shared" ca="1" si="98"/>
        <v>C2</v>
      </c>
    </row>
    <row r="937" spans="1:14" s="309" customFormat="1" ht="48" customHeight="1" x14ac:dyDescent="0.2">
      <c r="A937" s="304"/>
      <c r="B937" s="315" t="s">
        <v>1934</v>
      </c>
      <c r="C937" s="318" t="s">
        <v>1935</v>
      </c>
      <c r="D937" s="316" t="s">
        <v>1334</v>
      </c>
      <c r="E937" s="313" t="s">
        <v>1933</v>
      </c>
      <c r="F937" s="284">
        <v>1</v>
      </c>
      <c r="G937" s="361">
        <v>1</v>
      </c>
      <c r="H937" s="314">
        <f t="shared" si="100"/>
        <v>1</v>
      </c>
      <c r="I937" s="26" t="str">
        <f t="shared" ca="1" si="95"/>
        <v/>
      </c>
      <c r="J937" s="16" t="str">
        <f t="shared" si="99"/>
        <v>Splicing #4 Al C/N or 2 single conductor street light cables.set</v>
      </c>
      <c r="K937" s="17" t="e">
        <f>MATCH(J937,'Pay Items'!$K$1:$K$646,0)</f>
        <v>#N/A</v>
      </c>
      <c r="L937" s="19" t="str">
        <f t="shared" ca="1" si="96"/>
        <v>F0</v>
      </c>
      <c r="M937" s="19" t="str">
        <f t="shared" ca="1" si="97"/>
        <v>C2</v>
      </c>
      <c r="N937" s="19" t="str">
        <f t="shared" ca="1" si="98"/>
        <v>C2</v>
      </c>
    </row>
    <row r="938" spans="1:14" s="309" customFormat="1" ht="72" customHeight="1" x14ac:dyDescent="0.2">
      <c r="A938" s="304"/>
      <c r="B938" s="315" t="s">
        <v>1936</v>
      </c>
      <c r="C938" s="318" t="s">
        <v>1937</v>
      </c>
      <c r="D938" s="316" t="s">
        <v>1334</v>
      </c>
      <c r="E938" s="319" t="s">
        <v>1938</v>
      </c>
      <c r="F938" s="284">
        <v>9</v>
      </c>
      <c r="G938" s="361">
        <v>1</v>
      </c>
      <c r="H938" s="314">
        <f t="shared" si="100"/>
        <v>9</v>
      </c>
      <c r="I938" s="26" t="str">
        <f t="shared" ca="1" si="95"/>
        <v/>
      </c>
      <c r="J938" s="16" t="str">
        <f t="shared" si="99"/>
        <v>Installation of overhead span of #6 duplex between new or existing streetlight poles and connect luminaire to provide temporary Overhead Feed.per span</v>
      </c>
      <c r="K938" s="17" t="e">
        <f>MATCH(J938,'Pay Items'!$K$1:$K$646,0)</f>
        <v>#N/A</v>
      </c>
      <c r="L938" s="19" t="str">
        <f t="shared" ca="1" si="96"/>
        <v>F0</v>
      </c>
      <c r="M938" s="19" t="str">
        <f t="shared" ca="1" si="97"/>
        <v>C2</v>
      </c>
      <c r="N938" s="19" t="str">
        <f t="shared" ca="1" si="98"/>
        <v>C2</v>
      </c>
    </row>
    <row r="939" spans="1:14" s="309" customFormat="1" ht="60" customHeight="1" x14ac:dyDescent="0.2">
      <c r="A939" s="304"/>
      <c r="B939" s="315" t="s">
        <v>1939</v>
      </c>
      <c r="C939" s="318" t="s">
        <v>1940</v>
      </c>
      <c r="D939" s="316" t="s">
        <v>1334</v>
      </c>
      <c r="E939" s="319" t="s">
        <v>1938</v>
      </c>
      <c r="F939" s="284">
        <v>9</v>
      </c>
      <c r="G939" s="361">
        <v>1</v>
      </c>
      <c r="H939" s="314">
        <f t="shared" si="100"/>
        <v>9</v>
      </c>
      <c r="I939" s="26" t="str">
        <f t="shared" ca="1" si="95"/>
        <v/>
      </c>
      <c r="J939" s="16" t="str">
        <f t="shared" si="99"/>
        <v>Removal of overhead span of #6 duplex between new or existing streetlight poles to remove temporary Overhead Feed.per span</v>
      </c>
      <c r="K939" s="17" t="e">
        <f>MATCH(J939,'Pay Items'!$K$1:$K$646,0)</f>
        <v>#N/A</v>
      </c>
      <c r="L939" s="19" t="str">
        <f t="shared" ca="1" si="96"/>
        <v>F0</v>
      </c>
      <c r="M939" s="19" t="str">
        <f t="shared" ca="1" si="97"/>
        <v>C2</v>
      </c>
      <c r="N939" s="19" t="str">
        <f t="shared" ca="1" si="98"/>
        <v>C2</v>
      </c>
    </row>
    <row r="940" spans="1:14" s="183" customFormat="1" ht="36" customHeight="1" thickBot="1" x14ac:dyDescent="0.25">
      <c r="A940" s="242"/>
      <c r="B940" s="227" t="str">
        <f>B928</f>
        <v>L</v>
      </c>
      <c r="C940" s="422" t="str">
        <f>C928</f>
        <v>NEW STREET LIGHT INSTALLATION</v>
      </c>
      <c r="D940" s="423"/>
      <c r="E940" s="423"/>
      <c r="F940" s="424"/>
      <c r="G940" s="242" t="s">
        <v>1572</v>
      </c>
      <c r="H940" s="242">
        <f>SUM(H927:H939)</f>
        <v>955</v>
      </c>
      <c r="I940" s="26" t="str">
        <f t="shared" ca="1" si="95"/>
        <v>LOCKED</v>
      </c>
      <c r="J940" s="16" t="str">
        <f t="shared" si="99"/>
        <v>NEW STREET LIGHT INSTALLATION</v>
      </c>
      <c r="K940" s="17" t="e">
        <f>MATCH(J940,'Pay Items'!$K$1:$K$646,0)</f>
        <v>#N/A</v>
      </c>
      <c r="L940" s="19" t="str">
        <f t="shared" ca="1" si="96"/>
        <v>G</v>
      </c>
      <c r="M940" s="19" t="str">
        <f t="shared" ca="1" si="97"/>
        <v>C2</v>
      </c>
      <c r="N940" s="19" t="str">
        <f t="shared" ca="1" si="98"/>
        <v>C2</v>
      </c>
    </row>
    <row r="941" spans="1:14" s="309" customFormat="1" ht="36" customHeight="1" thickTop="1" x14ac:dyDescent="0.2">
      <c r="A941" s="304"/>
      <c r="B941" s="320" t="s">
        <v>1941</v>
      </c>
      <c r="C941" s="425" t="s">
        <v>1942</v>
      </c>
      <c r="D941" s="426"/>
      <c r="E941" s="426"/>
      <c r="F941" s="427"/>
      <c r="G941" s="304"/>
      <c r="H941" s="321"/>
      <c r="I941" s="26" t="str">
        <f t="shared" ca="1" si="95"/>
        <v>LOCKED</v>
      </c>
      <c r="J941" s="16" t="str">
        <f t="shared" si="99"/>
        <v>MOBILIZATION /DEMOLIBIZATION</v>
      </c>
      <c r="K941" s="17" t="e">
        <f>MATCH(J941,'Pay Items'!$K$1:$K$646,0)</f>
        <v>#N/A</v>
      </c>
      <c r="L941" s="19" t="str">
        <f t="shared" ca="1" si="96"/>
        <v>G</v>
      </c>
      <c r="M941" s="19" t="str">
        <f t="shared" ca="1" si="97"/>
        <v>C2</v>
      </c>
      <c r="N941" s="19" t="str">
        <f t="shared" ca="1" si="98"/>
        <v>C2</v>
      </c>
    </row>
    <row r="942" spans="1:14" s="325" customFormat="1" ht="36" customHeight="1" x14ac:dyDescent="0.2">
      <c r="A942" s="322" t="s">
        <v>1238</v>
      </c>
      <c r="B942" s="365" t="s">
        <v>146</v>
      </c>
      <c r="C942" s="311" t="s">
        <v>1943</v>
      </c>
      <c r="D942" s="213" t="s">
        <v>1944</v>
      </c>
      <c r="E942" s="313" t="s">
        <v>1945</v>
      </c>
      <c r="F942" s="323">
        <v>1</v>
      </c>
      <c r="G942" s="324">
        <v>6058</v>
      </c>
      <c r="H942" s="314">
        <f t="shared" ref="H942" si="101">ROUND(G942*F942,2)</f>
        <v>6058</v>
      </c>
      <c r="I942" s="26" t="str">
        <f t="shared" ca="1" si="95"/>
        <v/>
      </c>
      <c r="J942" s="16" t="str">
        <f t="shared" si="99"/>
        <v>I001Mobilization/DemobilizationL. sum</v>
      </c>
      <c r="K942" s="17" t="e">
        <f>MATCH(J942,'Pay Items'!$K$1:$K$646,0)</f>
        <v>#N/A</v>
      </c>
      <c r="L942" s="19" t="str">
        <f t="shared" ca="1" si="96"/>
        <v>F0</v>
      </c>
      <c r="M942" s="19" t="str">
        <f t="shared" ca="1" si="97"/>
        <v>C2</v>
      </c>
      <c r="N942" s="19" t="str">
        <f t="shared" ca="1" si="98"/>
        <v>C2</v>
      </c>
    </row>
    <row r="943" spans="1:14" s="309" customFormat="1" ht="36" customHeight="1" thickBot="1" x14ac:dyDescent="0.25">
      <c r="A943" s="326"/>
      <c r="B943" s="327" t="str">
        <f>B941</f>
        <v>M</v>
      </c>
      <c r="C943" s="428" t="str">
        <f>C941</f>
        <v>MOBILIZATION /DEMOLIBIZATION</v>
      </c>
      <c r="D943" s="429"/>
      <c r="E943" s="429"/>
      <c r="F943" s="430"/>
      <c r="G943" s="328" t="s">
        <v>1572</v>
      </c>
      <c r="H943" s="329">
        <f>H942</f>
        <v>6058</v>
      </c>
      <c r="I943" s="26" t="str">
        <f t="shared" ca="1" si="95"/>
        <v>LOCKED</v>
      </c>
      <c r="J943" s="16" t="str">
        <f t="shared" si="99"/>
        <v>MOBILIZATION /DEMOLIBIZATION</v>
      </c>
      <c r="K943" s="17" t="e">
        <f>MATCH(J943,'Pay Items'!$K$1:$K$646,0)</f>
        <v>#N/A</v>
      </c>
      <c r="L943" s="19" t="str">
        <f t="shared" ca="1" si="96"/>
        <v>G</v>
      </c>
      <c r="M943" s="19" t="str">
        <f t="shared" ca="1" si="97"/>
        <v>C2</v>
      </c>
      <c r="N943" s="19" t="str">
        <f t="shared" ca="1" si="98"/>
        <v>C2</v>
      </c>
    </row>
    <row r="944" spans="1:14" ht="36" customHeight="1" thickTop="1" x14ac:dyDescent="0.3">
      <c r="A944" s="330"/>
      <c r="B944" s="331"/>
      <c r="C944" s="332" t="s">
        <v>1946</v>
      </c>
      <c r="D944" s="333"/>
      <c r="E944" s="333"/>
      <c r="F944" s="333"/>
      <c r="G944" s="333"/>
      <c r="H944" s="334"/>
      <c r="I944" s="26" t="str">
        <f t="shared" ca="1" si="95"/>
        <v>LOCKED</v>
      </c>
      <c r="J944" s="16" t="str">
        <f t="shared" si="99"/>
        <v>SUMMARY</v>
      </c>
      <c r="K944" s="17" t="e">
        <f>MATCH(J944,'Pay Items'!$K$1:$K$646,0)</f>
        <v>#N/A</v>
      </c>
      <c r="L944" s="19" t="str">
        <f t="shared" ca="1" si="96"/>
        <v>G</v>
      </c>
      <c r="M944" s="19" t="str">
        <f t="shared" ca="1" si="97"/>
        <v>G</v>
      </c>
      <c r="N944" s="19" t="str">
        <f t="shared" ca="1" si="98"/>
        <v>G</v>
      </c>
    </row>
    <row r="945" spans="1:14" s="183" customFormat="1" ht="36" customHeight="1" x14ac:dyDescent="0.2">
      <c r="A945" s="335"/>
      <c r="B945" s="431" t="str">
        <f>B7</f>
        <v>PART 1      CITY FUNDED WORK</v>
      </c>
      <c r="C945" s="432"/>
      <c r="D945" s="432"/>
      <c r="E945" s="432"/>
      <c r="F945" s="432"/>
      <c r="G945" s="336"/>
      <c r="H945" s="337"/>
      <c r="I945" s="26" t="str">
        <f t="shared" ca="1" si="95"/>
        <v>LOCKED</v>
      </c>
      <c r="J945" s="16" t="str">
        <f t="shared" si="99"/>
        <v/>
      </c>
      <c r="K945" s="17" t="e">
        <f>MATCH(J945,'Pay Items'!$K$1:$K$646,0)</f>
        <v>#N/A</v>
      </c>
      <c r="L945" s="19" t="str">
        <f t="shared" ca="1" si="96"/>
        <v>G</v>
      </c>
      <c r="M945" s="19" t="str">
        <f t="shared" ca="1" si="97"/>
        <v>G</v>
      </c>
      <c r="N945" s="19" t="str">
        <f t="shared" ca="1" si="98"/>
        <v>G</v>
      </c>
    </row>
    <row r="946" spans="1:14" ht="48" customHeight="1" thickBot="1" x14ac:dyDescent="0.25">
      <c r="A946" s="226"/>
      <c r="B946" s="227" t="str">
        <f>B8</f>
        <v>A</v>
      </c>
      <c r="C946" s="433" t="str">
        <f>C8</f>
        <v>ASPHALT MILL &amp; FILL:  BALTIMORE ROAD FROM HAY STREET TO FISHER AVENUE</v>
      </c>
      <c r="D946" s="423"/>
      <c r="E946" s="423"/>
      <c r="F946" s="424"/>
      <c r="G946" s="226" t="s">
        <v>1572</v>
      </c>
      <c r="H946" s="226">
        <f>H77</f>
        <v>7107</v>
      </c>
      <c r="I946" s="26" t="str">
        <f t="shared" ca="1" si="95"/>
        <v>LOCKED</v>
      </c>
      <c r="J946" s="16" t="str">
        <f t="shared" si="99"/>
        <v>ASPHALT MILL &amp; FILL: BALTIMORE ROAD FROM HAY STREET TO FISHER AVENUE</v>
      </c>
      <c r="K946" s="17" t="e">
        <f>MATCH(J946,'Pay Items'!$K$1:$K$646,0)</f>
        <v>#N/A</v>
      </c>
      <c r="L946" s="19" t="str">
        <f t="shared" ca="1" si="96"/>
        <v>G</v>
      </c>
      <c r="M946" s="19" t="str">
        <f t="shared" ca="1" si="97"/>
        <v>C2</v>
      </c>
      <c r="N946" s="19" t="str">
        <f t="shared" ca="1" si="98"/>
        <v>C2</v>
      </c>
    </row>
    <row r="947" spans="1:14" ht="48" customHeight="1" thickTop="1" thickBot="1" x14ac:dyDescent="0.25">
      <c r="A947" s="226"/>
      <c r="B947" s="227" t="str">
        <f>B78</f>
        <v>B</v>
      </c>
      <c r="C947" s="414" t="str">
        <f>C78</f>
        <v>ASPHALT RECONSTRUCTION:  CHANCELLOR DRIVE FROM MARKHAM ROAD TO LAKEPOINT ROAD</v>
      </c>
      <c r="D947" s="417"/>
      <c r="E947" s="417"/>
      <c r="F947" s="418"/>
      <c r="G947" s="226" t="s">
        <v>1572</v>
      </c>
      <c r="H947" s="226">
        <f>H162</f>
        <v>26995.5</v>
      </c>
      <c r="I947" s="26" t="str">
        <f t="shared" ca="1" si="95"/>
        <v>LOCKED</v>
      </c>
      <c r="J947" s="16" t="str">
        <f t="shared" si="99"/>
        <v>ASPHALT RECONSTRUCTION: CHANCELLOR DRIVE FROM MARKHAM ROAD TO LAKEPOINT ROAD</v>
      </c>
      <c r="K947" s="17" t="e">
        <f>MATCH(J947,'Pay Items'!$K$1:$K$646,0)</f>
        <v>#N/A</v>
      </c>
      <c r="L947" s="19" t="str">
        <f t="shared" ca="1" si="96"/>
        <v>G</v>
      </c>
      <c r="M947" s="19" t="str">
        <f t="shared" ca="1" si="97"/>
        <v>C2</v>
      </c>
      <c r="N947" s="19" t="str">
        <f t="shared" ca="1" si="98"/>
        <v>C2</v>
      </c>
    </row>
    <row r="948" spans="1:14" ht="48" customHeight="1" thickTop="1" thickBot="1" x14ac:dyDescent="0.25">
      <c r="A948" s="226"/>
      <c r="B948" s="227" t="str">
        <f>B163</f>
        <v>C</v>
      </c>
      <c r="C948" s="414" t="str">
        <f>C163</f>
        <v>ASPHALT RECONSTRUCTION:  DE L'EGLISE AVENUE FROM ST. PIERRE STREET TO CAMPEAU STREET</v>
      </c>
      <c r="D948" s="417"/>
      <c r="E948" s="417"/>
      <c r="F948" s="418"/>
      <c r="G948" s="226" t="s">
        <v>1572</v>
      </c>
      <c r="H948" s="226">
        <f>H246</f>
        <v>29286.3</v>
      </c>
      <c r="I948" s="26" t="str">
        <f t="shared" ca="1" si="95"/>
        <v>LOCKED</v>
      </c>
      <c r="J948" s="16" t="str">
        <f t="shared" si="99"/>
        <v>ASPHALT RECONSTRUCTION: DE L'EGLISE AVENUE FROM ST. PIERRE STREET TO CAMPEAU STREET</v>
      </c>
      <c r="K948" s="17" t="e">
        <f>MATCH(J948,'Pay Items'!$K$1:$K$646,0)</f>
        <v>#N/A</v>
      </c>
      <c r="L948" s="19" t="str">
        <f t="shared" ca="1" si="96"/>
        <v>G</v>
      </c>
      <c r="M948" s="19" t="str">
        <f t="shared" ca="1" si="97"/>
        <v>C2</v>
      </c>
      <c r="N948" s="19" t="str">
        <f t="shared" ca="1" si="98"/>
        <v>C2</v>
      </c>
    </row>
    <row r="949" spans="1:14" ht="48" customHeight="1" thickTop="1" thickBot="1" x14ac:dyDescent="0.25">
      <c r="A949" s="226"/>
      <c r="B949" s="227" t="str">
        <f>B247</f>
        <v>D</v>
      </c>
      <c r="C949" s="414" t="str">
        <f>C247</f>
        <v xml:space="preserve">ASPHALT REHABILITATION:  MARKHAM ROAD FROM CHANCELLOR DRIVE EAST TO FOREST LAKE DRIVE </v>
      </c>
      <c r="D949" s="415"/>
      <c r="E949" s="415"/>
      <c r="F949" s="416"/>
      <c r="G949" s="226" t="s">
        <v>1572</v>
      </c>
      <c r="H949" s="226">
        <f>H319</f>
        <v>7958.3</v>
      </c>
      <c r="I949" s="26" t="str">
        <f t="shared" ca="1" si="95"/>
        <v>LOCKED</v>
      </c>
      <c r="J949" s="16" t="str">
        <f t="shared" si="99"/>
        <v>ASPHALT REHABILITATION: MARKHAM ROAD FROM CHANCELLOR DRIVE EAST TO FOREST LAKE DRIVE</v>
      </c>
      <c r="K949" s="17" t="e">
        <f>MATCH(J949,'Pay Items'!$K$1:$K$646,0)</f>
        <v>#N/A</v>
      </c>
      <c r="L949" s="19" t="str">
        <f t="shared" ca="1" si="96"/>
        <v>F0</v>
      </c>
      <c r="M949" s="19" t="str">
        <f t="shared" ca="1" si="97"/>
        <v>C2</v>
      </c>
      <c r="N949" s="19" t="str">
        <f t="shared" ca="1" si="98"/>
        <v>C2</v>
      </c>
    </row>
    <row r="950" spans="1:14" ht="48" customHeight="1" thickTop="1" thickBot="1" x14ac:dyDescent="0.25">
      <c r="A950" s="226"/>
      <c r="B950" s="227" t="str">
        <f>B320</f>
        <v>E</v>
      </c>
      <c r="C950" s="414" t="str">
        <f>C320</f>
        <v>ASPHALT RECONSTRUCTION:  PEMBINA HIGHWAY, DOWKER AVENUE, CRANE AVENUE AND FLETCHER CRESCENT BACK LANE</v>
      </c>
      <c r="D950" s="415"/>
      <c r="E950" s="415"/>
      <c r="F950" s="416"/>
      <c r="G950" s="226" t="s">
        <v>1572</v>
      </c>
      <c r="H950" s="226">
        <f>H387</f>
        <v>4770.6000000000004</v>
      </c>
      <c r="I950" s="26" t="str">
        <f t="shared" ca="1" si="95"/>
        <v>LOCKED</v>
      </c>
      <c r="J950" s="16" t="str">
        <f t="shared" si="99"/>
        <v>ASPHALT RECONSTRUCTION: PEMBINA HIGHWAY, DOWKER AVENUE, CRANE AVENUE AND FLETCHER CRESCENT BACK LANE</v>
      </c>
      <c r="K950" s="17" t="e">
        <f>MATCH(J950,'Pay Items'!$K$1:$K$646,0)</f>
        <v>#N/A</v>
      </c>
      <c r="L950" s="19" t="str">
        <f t="shared" ca="1" si="96"/>
        <v>F0</v>
      </c>
      <c r="M950" s="19" t="str">
        <f t="shared" ca="1" si="97"/>
        <v>C2</v>
      </c>
      <c r="N950" s="19" t="str">
        <f t="shared" ca="1" si="98"/>
        <v>C2</v>
      </c>
    </row>
    <row r="951" spans="1:14" ht="48" customHeight="1" thickTop="1" thickBot="1" x14ac:dyDescent="0.25">
      <c r="A951" s="226"/>
      <c r="B951" s="227" t="str">
        <f>B388</f>
        <v>F</v>
      </c>
      <c r="C951" s="414" t="str">
        <f>C388</f>
        <v>ASPHALT REHABILITATION:  WARSAW AVENUE FROM LILAC STREET TO HUGO STREET NORTH</v>
      </c>
      <c r="D951" s="415"/>
      <c r="E951" s="415"/>
      <c r="F951" s="416"/>
      <c r="G951" s="226" t="s">
        <v>1572</v>
      </c>
      <c r="H951" s="359" t="s">
        <v>1947</v>
      </c>
      <c r="I951" s="26" t="str">
        <f t="shared" ca="1" si="95"/>
        <v>LOCKED</v>
      </c>
      <c r="J951" s="16" t="str">
        <f t="shared" si="99"/>
        <v>ASPHALT REHABILITATION: WARSAW AVENUE FROM LILAC STREET TO HUGO STREET NORTH</v>
      </c>
      <c r="K951" s="17" t="e">
        <f>MATCH(J951,'Pay Items'!$K$1:$K$646,0)</f>
        <v>#N/A</v>
      </c>
      <c r="L951" s="19" t="str">
        <f t="shared" ca="1" si="96"/>
        <v>F0</v>
      </c>
      <c r="M951" s="19" t="str">
        <f t="shared" ca="1" si="97"/>
        <v>C2</v>
      </c>
      <c r="N951" s="19" t="str">
        <f t="shared" ca="1" si="98"/>
        <v>C2</v>
      </c>
    </row>
    <row r="952" spans="1:14" ht="48" customHeight="1" thickTop="1" thickBot="1" x14ac:dyDescent="0.25">
      <c r="A952" s="226"/>
      <c r="B952" s="227" t="str">
        <f>B466</f>
        <v>G</v>
      </c>
      <c r="C952" s="414" t="str">
        <f>C466</f>
        <v>ASPHALT REHABILITATION:  WILDWOOD PARK G FROM SOUTH DRIVE TO WILDWOOD STREET, AND WILDWOOD PARK H FROM SOUTH DRIVE TO SOUTH DRIVE</v>
      </c>
      <c r="D952" s="415"/>
      <c r="E952" s="415"/>
      <c r="F952" s="416"/>
      <c r="G952" s="226" t="s">
        <v>1572</v>
      </c>
      <c r="H952" s="226">
        <f>H535</f>
        <v>5549</v>
      </c>
      <c r="I952" s="26" t="str">
        <f t="shared" ca="1" si="95"/>
        <v>LOCKED</v>
      </c>
      <c r="J952" s="16" t="str">
        <f t="shared" si="99"/>
        <v>ASPHALT REHABILITATION: WILDWOOD PARK G FROM SOUTH DRIVE TO WILDWOOD STREET, AND WILDWOOD PARK H FROM SOUTH DRIVE TO SOUTH DRIVE</v>
      </c>
      <c r="K952" s="17" t="e">
        <f>MATCH(J952,'Pay Items'!$K$1:$K$646,0)</f>
        <v>#N/A</v>
      </c>
      <c r="L952" s="19" t="str">
        <f t="shared" ca="1" si="96"/>
        <v>F0</v>
      </c>
      <c r="M952" s="19" t="str">
        <f t="shared" ca="1" si="97"/>
        <v>C2</v>
      </c>
      <c r="N952" s="19" t="str">
        <f t="shared" ca="1" si="98"/>
        <v>C2</v>
      </c>
    </row>
    <row r="953" spans="1:14" ht="48" customHeight="1" thickTop="1" thickBot="1" x14ac:dyDescent="0.25">
      <c r="A953" s="226"/>
      <c r="B953" s="227" t="str">
        <f>B536</f>
        <v>H</v>
      </c>
      <c r="C953" s="414" t="str">
        <f>C536</f>
        <v>CONCRETE PAVEMENT REHABILITATION:  CLARE AVENUE FROM CASEY STREET TO ECCLES STREET</v>
      </c>
      <c r="D953" s="415"/>
      <c r="E953" s="415"/>
      <c r="F953" s="416"/>
      <c r="G953" s="226" t="s">
        <v>1572</v>
      </c>
      <c r="H953" s="226">
        <f>H623</f>
        <v>13486</v>
      </c>
      <c r="I953" s="26" t="str">
        <f t="shared" ca="1" si="95"/>
        <v>LOCKED</v>
      </c>
      <c r="J953" s="16" t="str">
        <f t="shared" si="99"/>
        <v>CONCRETE PAVEMENT REHABILITATION: CLARE AVENUE FROM CASEY STREET TO ECCLES STREET</v>
      </c>
      <c r="K953" s="17" t="e">
        <f>MATCH(J953,'Pay Items'!$K$1:$K$646,0)</f>
        <v>#N/A</v>
      </c>
      <c r="L953" s="19" t="str">
        <f t="shared" ca="1" si="96"/>
        <v>F0</v>
      </c>
      <c r="M953" s="19" t="str">
        <f t="shared" ca="1" si="97"/>
        <v>C2</v>
      </c>
      <c r="N953" s="19" t="str">
        <f t="shared" ca="1" si="98"/>
        <v>C2</v>
      </c>
    </row>
    <row r="954" spans="1:14" ht="48" customHeight="1" thickTop="1" thickBot="1" x14ac:dyDescent="0.25">
      <c r="A954" s="226"/>
      <c r="B954" s="338" t="str">
        <f>B624</f>
        <v>I</v>
      </c>
      <c r="C954" s="414" t="str">
        <f>C624</f>
        <v>CONCRETE PAVEMENT REHABILITATION:  FISHER STREET FROM OAKWOOD AVENUE TO ECCLES STREET, AND FROM CHURCHILL DRIVE TO MONTGOMERY STREET</v>
      </c>
      <c r="D954" s="415"/>
      <c r="E954" s="415"/>
      <c r="F954" s="416"/>
      <c r="G954" s="226" t="s">
        <v>1572</v>
      </c>
      <c r="H954" s="226">
        <f>H723</f>
        <v>11892</v>
      </c>
      <c r="I954" s="26" t="str">
        <f t="shared" ca="1" si="95"/>
        <v>LOCKED</v>
      </c>
      <c r="J954" s="16" t="str">
        <f t="shared" si="99"/>
        <v>CONCRETE PAVEMENT REHABILITATION: FISHER STREET FROM OAKWOOD AVENUE TO ECCLES STREET, AND FROM CHURCHILL DRIVE TO MONTGOMERY STREET</v>
      </c>
      <c r="K954" s="17" t="e">
        <f>MATCH(J954,'Pay Items'!$K$1:$K$646,0)</f>
        <v>#N/A</v>
      </c>
      <c r="L954" s="19" t="str">
        <f t="shared" ca="1" si="96"/>
        <v>F0</v>
      </c>
      <c r="M954" s="19" t="str">
        <f t="shared" ca="1" si="97"/>
        <v>C2</v>
      </c>
      <c r="N954" s="19" t="str">
        <f t="shared" ca="1" si="98"/>
        <v>C2</v>
      </c>
    </row>
    <row r="955" spans="1:14" ht="48" customHeight="1" thickTop="1" thickBot="1" x14ac:dyDescent="0.25">
      <c r="A955" s="226"/>
      <c r="B955" s="227" t="str">
        <f>B724</f>
        <v>J</v>
      </c>
      <c r="C955" s="414" t="str">
        <f>C724</f>
        <v>CONCRETE PAVEMENT REHABILITATION:  OAKWOOD AVENUE FROM ECCLES STREET TO DARLING STREET</v>
      </c>
      <c r="D955" s="415"/>
      <c r="E955" s="415"/>
      <c r="F955" s="416"/>
      <c r="G955" s="226" t="s">
        <v>1572</v>
      </c>
      <c r="H955" s="226">
        <f>H804</f>
        <v>6139</v>
      </c>
      <c r="I955" s="26" t="str">
        <f t="shared" ca="1" si="95"/>
        <v>LOCKED</v>
      </c>
      <c r="J955" s="16" t="str">
        <f t="shared" si="99"/>
        <v>CONCRETE PAVEMENT REHABILITATION: OAKWOOD AVENUE FROM ECCLES STREET TO DARLING STREET</v>
      </c>
      <c r="K955" s="17" t="e">
        <f>MATCH(J955,'Pay Items'!$K$1:$K$646,0)</f>
        <v>#N/A</v>
      </c>
      <c r="L955" s="19" t="str">
        <f t="shared" ca="1" si="96"/>
        <v>F0</v>
      </c>
      <c r="M955" s="19" t="str">
        <f t="shared" ca="1" si="97"/>
        <v>C2</v>
      </c>
      <c r="N955" s="19" t="str">
        <f t="shared" ca="1" si="98"/>
        <v>C2</v>
      </c>
    </row>
    <row r="956" spans="1:14" ht="48" customHeight="1" thickTop="1" thickBot="1" x14ac:dyDescent="0.25">
      <c r="A956" s="226"/>
      <c r="B956" s="227" t="str">
        <f>B805</f>
        <v>K</v>
      </c>
      <c r="C956" s="414" t="str">
        <f>C805</f>
        <v>WATER AND WASTE WORK</v>
      </c>
      <c r="D956" s="417"/>
      <c r="E956" s="417"/>
      <c r="F956" s="418"/>
      <c r="G956" s="226" t="s">
        <v>1572</v>
      </c>
      <c r="H956" s="226">
        <f>H926</f>
        <v>978</v>
      </c>
      <c r="I956" s="26" t="str">
        <f t="shared" ca="1" si="95"/>
        <v>LOCKED</v>
      </c>
      <c r="J956" s="16" t="str">
        <f t="shared" si="99"/>
        <v>WATER AND WASTE WORK</v>
      </c>
      <c r="K956" s="17" t="e">
        <f>MATCH(J956,'Pay Items'!$K$1:$K$646,0)</f>
        <v>#N/A</v>
      </c>
      <c r="L956" s="19" t="str">
        <f t="shared" ca="1" si="96"/>
        <v>G</v>
      </c>
      <c r="M956" s="19" t="str">
        <f t="shared" ca="1" si="97"/>
        <v>C2</v>
      </c>
      <c r="N956" s="19" t="str">
        <f t="shared" ca="1" si="98"/>
        <v>C2</v>
      </c>
    </row>
    <row r="957" spans="1:14" ht="36" customHeight="1" thickTop="1" thickBot="1" x14ac:dyDescent="0.3">
      <c r="A957" s="226"/>
      <c r="B957" s="339"/>
      <c r="C957" s="340"/>
      <c r="D957" s="341"/>
      <c r="E957" s="342"/>
      <c r="F957" s="342"/>
      <c r="G957" s="343" t="s">
        <v>1948</v>
      </c>
      <c r="H957" s="344">
        <f>SUM(H946:H956)</f>
        <v>114161.70000000001</v>
      </c>
      <c r="I957" s="26" t="str">
        <f t="shared" ca="1" si="95"/>
        <v>LOCKED</v>
      </c>
      <c r="J957" s="16" t="str">
        <f t="shared" si="99"/>
        <v/>
      </c>
      <c r="K957" s="17" t="e">
        <f>MATCH(J957,'Pay Items'!$K$1:$K$646,0)</f>
        <v>#N/A</v>
      </c>
      <c r="L957" s="19" t="str">
        <f t="shared" ca="1" si="96"/>
        <v>F0</v>
      </c>
      <c r="M957" s="19" t="str">
        <f t="shared" ca="1" si="97"/>
        <v>C2</v>
      </c>
      <c r="N957" s="19" t="str">
        <f t="shared" ca="1" si="98"/>
        <v>C2</v>
      </c>
    </row>
    <row r="958" spans="1:14" s="183" customFormat="1" ht="48" customHeight="1" thickTop="1" thickBot="1" x14ac:dyDescent="0.25">
      <c r="A958" s="242"/>
      <c r="B958" s="419" t="str">
        <f>B927</f>
        <v>PART 2      MANITOBA HYDRO/PROVINCIALLY FUNDED WORK
                 (See B9.6, B17.2.1, B18.6, D3.1.5, D15.2-3)</v>
      </c>
      <c r="C958" s="420"/>
      <c r="D958" s="420"/>
      <c r="E958" s="420"/>
      <c r="F958" s="420"/>
      <c r="G958" s="421"/>
      <c r="H958" s="345"/>
      <c r="I958" s="26" t="str">
        <f t="shared" ca="1" si="95"/>
        <v>LOCKED</v>
      </c>
      <c r="J958" s="16" t="str">
        <f t="shared" si="99"/>
        <v/>
      </c>
      <c r="K958" s="17" t="e">
        <f>MATCH(J958,'Pay Items'!$K$1:$K$646,0)</f>
        <v>#N/A</v>
      </c>
      <c r="L958" s="19" t="str">
        <f t="shared" ca="1" si="96"/>
        <v>G</v>
      </c>
      <c r="M958" s="19" t="str">
        <f t="shared" ca="1" si="97"/>
        <v>G</v>
      </c>
      <c r="N958" s="19" t="str">
        <f t="shared" ca="1" si="98"/>
        <v>C2</v>
      </c>
    </row>
    <row r="959" spans="1:14" ht="36" customHeight="1" thickTop="1" thickBot="1" x14ac:dyDescent="0.25">
      <c r="A959" s="346"/>
      <c r="B959" s="227" t="str">
        <f>B928</f>
        <v>L</v>
      </c>
      <c r="C959" s="414" t="str">
        <f>C928</f>
        <v>NEW STREET LIGHT INSTALLATION</v>
      </c>
      <c r="D959" s="417"/>
      <c r="E959" s="417"/>
      <c r="F959" s="418"/>
      <c r="G959" s="346" t="s">
        <v>1572</v>
      </c>
      <c r="H959" s="346">
        <f>H940</f>
        <v>955</v>
      </c>
      <c r="I959" s="26" t="str">
        <f t="shared" ca="1" si="95"/>
        <v>LOCKED</v>
      </c>
      <c r="J959" s="16" t="str">
        <f t="shared" si="99"/>
        <v>NEW STREET LIGHT INSTALLATION</v>
      </c>
      <c r="K959" s="17" t="e">
        <f>MATCH(J959,'Pay Items'!$K$1:$K$646,0)</f>
        <v>#N/A</v>
      </c>
      <c r="L959" s="19" t="str">
        <f t="shared" ca="1" si="96"/>
        <v>G</v>
      </c>
      <c r="M959" s="19" t="str">
        <f t="shared" ca="1" si="97"/>
        <v>C2</v>
      </c>
      <c r="N959" s="19" t="str">
        <f t="shared" ca="1" si="98"/>
        <v>C2</v>
      </c>
    </row>
    <row r="960" spans="1:14" ht="36" customHeight="1" thickTop="1" thickBot="1" x14ac:dyDescent="0.3">
      <c r="A960" s="226"/>
      <c r="B960" s="347"/>
      <c r="C960" s="340"/>
      <c r="D960" s="341"/>
      <c r="E960" s="342"/>
      <c r="F960" s="342"/>
      <c r="G960" s="348" t="s">
        <v>1949</v>
      </c>
      <c r="H960" s="178">
        <f>SUM(H959:H959)</f>
        <v>955</v>
      </c>
      <c r="I960" s="26" t="str">
        <f t="shared" ca="1" si="95"/>
        <v>LOCKED</v>
      </c>
      <c r="J960" s="16" t="str">
        <f t="shared" si="99"/>
        <v/>
      </c>
      <c r="K960" s="17" t="e">
        <f>MATCH(J960,'Pay Items'!$K$1:$K$646,0)</f>
        <v>#N/A</v>
      </c>
      <c r="L960" s="19" t="str">
        <f t="shared" ca="1" si="96"/>
        <v>F0</v>
      </c>
      <c r="M960" s="19" t="str">
        <f t="shared" ca="1" si="97"/>
        <v>C2</v>
      </c>
      <c r="N960" s="19" t="str">
        <f t="shared" ca="1" si="98"/>
        <v>C2</v>
      </c>
    </row>
    <row r="961" spans="1:14" ht="36" customHeight="1" thickTop="1" thickBot="1" x14ac:dyDescent="0.3">
      <c r="A961" s="226"/>
      <c r="B961" s="349" t="str">
        <f>B941</f>
        <v>M</v>
      </c>
      <c r="C961" s="414" t="str">
        <f>C941</f>
        <v>MOBILIZATION /DEMOLIBIZATION</v>
      </c>
      <c r="D961" s="417"/>
      <c r="E961" s="417"/>
      <c r="F961" s="418"/>
      <c r="G961" s="350" t="s">
        <v>1950</v>
      </c>
      <c r="H961" s="351">
        <f>H943</f>
        <v>6058</v>
      </c>
      <c r="I961" s="26" t="str">
        <f t="shared" ca="1" si="95"/>
        <v>LOCKED</v>
      </c>
      <c r="J961" s="16" t="str">
        <f t="shared" si="99"/>
        <v>MOBILIZATION /DEMOLIBIZATION</v>
      </c>
      <c r="K961" s="17" t="e">
        <f>MATCH(J961,'Pay Items'!$K$1:$K$646,0)</f>
        <v>#N/A</v>
      </c>
      <c r="L961" s="19" t="str">
        <f t="shared" ca="1" si="96"/>
        <v>G</v>
      </c>
      <c r="M961" s="19" t="str">
        <f t="shared" ca="1" si="97"/>
        <v>C2</v>
      </c>
      <c r="N961" s="19" t="str">
        <f t="shared" ca="1" si="98"/>
        <v>C2</v>
      </c>
    </row>
    <row r="962" spans="1:14" ht="37.9" customHeight="1" thickTop="1" x14ac:dyDescent="0.2">
      <c r="A962" s="172"/>
      <c r="B962" s="410" t="s">
        <v>1951</v>
      </c>
      <c r="C962" s="411"/>
      <c r="D962" s="411"/>
      <c r="E962" s="411"/>
      <c r="F962" s="411"/>
      <c r="G962" s="412">
        <f>H957+H960+H961</f>
        <v>121174.70000000001</v>
      </c>
      <c r="H962" s="413"/>
      <c r="I962" s="26" t="str">
        <f t="shared" ca="1" si="95"/>
        <v>LOCKED</v>
      </c>
      <c r="J962" s="16" t="str">
        <f t="shared" si="99"/>
        <v/>
      </c>
      <c r="K962" s="17" t="e">
        <f>MATCH(J962,'Pay Items'!$K$1:$K$646,0)</f>
        <v>#N/A</v>
      </c>
      <c r="L962" s="19" t="str">
        <f t="shared" ca="1" si="96"/>
        <v>G</v>
      </c>
      <c r="M962" s="19" t="str">
        <f t="shared" ca="1" si="97"/>
        <v>C2</v>
      </c>
      <c r="N962" s="19" t="str">
        <f t="shared" ca="1" si="98"/>
        <v>G</v>
      </c>
    </row>
    <row r="963" spans="1:14" ht="15.95" customHeight="1" x14ac:dyDescent="0.2">
      <c r="A963" s="352"/>
      <c r="B963" s="353"/>
      <c r="C963" s="354"/>
      <c r="D963" s="355"/>
      <c r="E963" s="354"/>
      <c r="F963" s="354"/>
      <c r="G963" s="356"/>
      <c r="H963" s="357"/>
      <c r="I963" s="26" t="str">
        <f t="shared" ca="1" si="95"/>
        <v>LOCKED</v>
      </c>
      <c r="J963" s="16" t="str">
        <f t="shared" si="99"/>
        <v/>
      </c>
      <c r="K963" s="17" t="e">
        <f>MATCH(J963,'Pay Items'!$K$1:$K$646,0)</f>
        <v>#N/A</v>
      </c>
      <c r="L963" s="19" t="str">
        <f t="shared" ca="1" si="96"/>
        <v>G</v>
      </c>
      <c r="M963" s="19" t="str">
        <f t="shared" ca="1" si="97"/>
        <v>C2</v>
      </c>
      <c r="N963" s="19" t="str">
        <f t="shared" ca="1" si="98"/>
        <v>G</v>
      </c>
    </row>
  </sheetData>
  <sheetProtection selectLockedCells="1"/>
  <autoFilter ref="A1:N963" xr:uid="{3311661D-24A3-45D0-9D4A-2D695C7F2DB7}"/>
  <mergeCells count="44">
    <mergeCell ref="C388:F388"/>
    <mergeCell ref="B7:F7"/>
    <mergeCell ref="C8:F8"/>
    <mergeCell ref="C77:F77"/>
    <mergeCell ref="C78:F78"/>
    <mergeCell ref="C162:F162"/>
    <mergeCell ref="C163:F163"/>
    <mergeCell ref="C246:F246"/>
    <mergeCell ref="C247:F247"/>
    <mergeCell ref="C319:F319"/>
    <mergeCell ref="C320:F320"/>
    <mergeCell ref="C387:F387"/>
    <mergeCell ref="B927:G927"/>
    <mergeCell ref="C465:F465"/>
    <mergeCell ref="C466:F466"/>
    <mergeCell ref="C535:F535"/>
    <mergeCell ref="C536:F536"/>
    <mergeCell ref="C623:F623"/>
    <mergeCell ref="C624:F624"/>
    <mergeCell ref="C723:F723"/>
    <mergeCell ref="C724:F724"/>
    <mergeCell ref="C804:F804"/>
    <mergeCell ref="C805:F805"/>
    <mergeCell ref="C926:F926"/>
    <mergeCell ref="C953:F953"/>
    <mergeCell ref="C940:F940"/>
    <mergeCell ref="C941:F941"/>
    <mergeCell ref="C943:F943"/>
    <mergeCell ref="B945:F945"/>
    <mergeCell ref="C946:F946"/>
    <mergeCell ref="C947:F947"/>
    <mergeCell ref="C948:F948"/>
    <mergeCell ref="C949:F949"/>
    <mergeCell ref="C950:F950"/>
    <mergeCell ref="C951:F951"/>
    <mergeCell ref="C952:F952"/>
    <mergeCell ref="B962:F962"/>
    <mergeCell ref="G962:H962"/>
    <mergeCell ref="C954:F954"/>
    <mergeCell ref="C955:F955"/>
    <mergeCell ref="C956:F956"/>
    <mergeCell ref="B958:G958"/>
    <mergeCell ref="C959:F959"/>
    <mergeCell ref="C961:F961"/>
  </mergeCells>
  <conditionalFormatting sqref="D942 D15:D16 D39:D44 D95:D97 D154:D155 D180:D182 D236:D237 D257:D259 D310 D367:D368 D370:D371 D382 D395:D397 D401:D403 D422:D427 D430:D431 D454 D473:D475 D479:D481 D490:D494 D497:D498 D525 D553:D555 D574:D581 D613 D631 D641:D643 D646:D648 D676:D677 D712 D731:D733 D740:D742 D761:D765 D794 D100:D103 D107:D109 D26 D239 D312 D769:D770 D349:D353 D633:D634">
    <cfRule type="cellIs" dxfId="3248" priority="1368" stopIfTrue="1" operator="equal">
      <formula>"CW 2130-R11"</formula>
    </cfRule>
    <cfRule type="cellIs" dxfId="3247" priority="1369" stopIfTrue="1" operator="equal">
      <formula>"CW 3120-R2"</formula>
    </cfRule>
    <cfRule type="cellIs" dxfId="3246" priority="1370" stopIfTrue="1" operator="equal">
      <formula>"CW 3240-R7"</formula>
    </cfRule>
  </conditionalFormatting>
  <conditionalFormatting sqref="G942">
    <cfRule type="expression" dxfId="3245" priority="1367">
      <formula>G942&gt;G962*0.05</formula>
    </cfRule>
  </conditionalFormatting>
  <conditionalFormatting sqref="D10">
    <cfRule type="cellIs" dxfId="3244" priority="1364" stopIfTrue="1" operator="equal">
      <formula>"CW 2130-R11"</formula>
    </cfRule>
    <cfRule type="cellIs" dxfId="3243" priority="1365" stopIfTrue="1" operator="equal">
      <formula>"CW 3120-R2"</formula>
    </cfRule>
    <cfRule type="cellIs" dxfId="3242" priority="1366" stopIfTrue="1" operator="equal">
      <formula>"CW 3240-R7"</formula>
    </cfRule>
  </conditionalFormatting>
  <conditionalFormatting sqref="D11">
    <cfRule type="cellIs" dxfId="3241" priority="1361" stopIfTrue="1" operator="equal">
      <formula>"CW 2130-R11"</formula>
    </cfRule>
    <cfRule type="cellIs" dxfId="3240" priority="1362" stopIfTrue="1" operator="equal">
      <formula>"CW 3120-R2"</formula>
    </cfRule>
    <cfRule type="cellIs" dxfId="3239" priority="1363" stopIfTrue="1" operator="equal">
      <formula>"CW 3240-R7"</formula>
    </cfRule>
  </conditionalFormatting>
  <conditionalFormatting sqref="D13">
    <cfRule type="cellIs" dxfId="3238" priority="1358" stopIfTrue="1" operator="equal">
      <formula>"CW 2130-R11"</formula>
    </cfRule>
    <cfRule type="cellIs" dxfId="3237" priority="1359" stopIfTrue="1" operator="equal">
      <formula>"CW 3120-R2"</formula>
    </cfRule>
    <cfRule type="cellIs" dxfId="3236" priority="1360" stopIfTrue="1" operator="equal">
      <formula>"CW 3240-R7"</formula>
    </cfRule>
  </conditionalFormatting>
  <conditionalFormatting sqref="D12">
    <cfRule type="cellIs" dxfId="3235" priority="1355" stopIfTrue="1" operator="equal">
      <formula>"CW 2130-R11"</formula>
    </cfRule>
    <cfRule type="cellIs" dxfId="3234" priority="1356" stopIfTrue="1" operator="equal">
      <formula>"CW 3120-R2"</formula>
    </cfRule>
    <cfRule type="cellIs" dxfId="3233" priority="1357" stopIfTrue="1" operator="equal">
      <formula>"CW 3240-R7"</formula>
    </cfRule>
  </conditionalFormatting>
  <conditionalFormatting sqref="D17">
    <cfRule type="cellIs" dxfId="3232" priority="1352" stopIfTrue="1" operator="equal">
      <formula>"CW 2130-R11"</formula>
    </cfRule>
    <cfRule type="cellIs" dxfId="3231" priority="1353" stopIfTrue="1" operator="equal">
      <formula>"CW 3120-R2"</formula>
    </cfRule>
    <cfRule type="cellIs" dxfId="3230" priority="1354" stopIfTrue="1" operator="equal">
      <formula>"CW 3240-R7"</formula>
    </cfRule>
  </conditionalFormatting>
  <conditionalFormatting sqref="D18">
    <cfRule type="cellIs" dxfId="3229" priority="1349" stopIfTrue="1" operator="equal">
      <formula>"CW 2130-R11"</formula>
    </cfRule>
    <cfRule type="cellIs" dxfId="3228" priority="1350" stopIfTrue="1" operator="equal">
      <formula>"CW 3120-R2"</formula>
    </cfRule>
    <cfRule type="cellIs" dxfId="3227" priority="1351" stopIfTrue="1" operator="equal">
      <formula>"CW 3240-R7"</formula>
    </cfRule>
  </conditionalFormatting>
  <conditionalFormatting sqref="D20">
    <cfRule type="cellIs" dxfId="3226" priority="1346" stopIfTrue="1" operator="equal">
      <formula>"CW 2130-R11"</formula>
    </cfRule>
    <cfRule type="cellIs" dxfId="3225" priority="1347" stopIfTrue="1" operator="equal">
      <formula>"CW 3120-R2"</formula>
    </cfRule>
    <cfRule type="cellIs" dxfId="3224" priority="1348" stopIfTrue="1" operator="equal">
      <formula>"CW 3240-R7"</formula>
    </cfRule>
  </conditionalFormatting>
  <conditionalFormatting sqref="D21:D25">
    <cfRule type="cellIs" dxfId="3223" priority="1343" stopIfTrue="1" operator="equal">
      <formula>"CW 2130-R11"</formula>
    </cfRule>
    <cfRule type="cellIs" dxfId="3222" priority="1344" stopIfTrue="1" operator="equal">
      <formula>"CW 3120-R2"</formula>
    </cfRule>
    <cfRule type="cellIs" dxfId="3221" priority="1345" stopIfTrue="1" operator="equal">
      <formula>"CW 3240-R7"</formula>
    </cfRule>
  </conditionalFormatting>
  <conditionalFormatting sqref="D27:D30">
    <cfRule type="cellIs" dxfId="3220" priority="1340" stopIfTrue="1" operator="equal">
      <formula>"CW 2130-R11"</formula>
    </cfRule>
    <cfRule type="cellIs" dxfId="3219" priority="1341" stopIfTrue="1" operator="equal">
      <formula>"CW 3120-R2"</formula>
    </cfRule>
    <cfRule type="cellIs" dxfId="3218" priority="1342" stopIfTrue="1" operator="equal">
      <formula>"CW 3240-R7"</formula>
    </cfRule>
  </conditionalFormatting>
  <conditionalFormatting sqref="D31">
    <cfRule type="cellIs" dxfId="3217" priority="1337" stopIfTrue="1" operator="equal">
      <formula>"CW 2130-R11"</formula>
    </cfRule>
    <cfRule type="cellIs" dxfId="3216" priority="1338" stopIfTrue="1" operator="equal">
      <formula>"CW 3120-R2"</formula>
    </cfRule>
    <cfRule type="cellIs" dxfId="3215" priority="1339" stopIfTrue="1" operator="equal">
      <formula>"CW 3240-R7"</formula>
    </cfRule>
  </conditionalFormatting>
  <conditionalFormatting sqref="D32">
    <cfRule type="cellIs" dxfId="3214" priority="1334" stopIfTrue="1" operator="equal">
      <formula>"CW 2130-R11"</formula>
    </cfRule>
    <cfRule type="cellIs" dxfId="3213" priority="1335" stopIfTrue="1" operator="equal">
      <formula>"CW 3120-R2"</formula>
    </cfRule>
    <cfRule type="cellIs" dxfId="3212" priority="1336" stopIfTrue="1" operator="equal">
      <formula>"CW 3240-R7"</formula>
    </cfRule>
  </conditionalFormatting>
  <conditionalFormatting sqref="D33">
    <cfRule type="cellIs" dxfId="3211" priority="1331" stopIfTrue="1" operator="equal">
      <formula>"CW 2130-R11"</formula>
    </cfRule>
    <cfRule type="cellIs" dxfId="3210" priority="1332" stopIfTrue="1" operator="equal">
      <formula>"CW 3120-R2"</formula>
    </cfRule>
    <cfRule type="cellIs" dxfId="3209" priority="1333" stopIfTrue="1" operator="equal">
      <formula>"CW 3240-R7"</formula>
    </cfRule>
  </conditionalFormatting>
  <conditionalFormatting sqref="D34:D35">
    <cfRule type="cellIs" dxfId="3208" priority="1328" stopIfTrue="1" operator="equal">
      <formula>"CW 2130-R11"</formula>
    </cfRule>
    <cfRule type="cellIs" dxfId="3207" priority="1329" stopIfTrue="1" operator="equal">
      <formula>"CW 3120-R2"</formula>
    </cfRule>
    <cfRule type="cellIs" dxfId="3206" priority="1330" stopIfTrue="1" operator="equal">
      <formula>"CW 3240-R7"</formula>
    </cfRule>
  </conditionalFormatting>
  <conditionalFormatting sqref="D36:D37">
    <cfRule type="cellIs" dxfId="3205" priority="1325" stopIfTrue="1" operator="equal">
      <formula>"CW 2130-R11"</formula>
    </cfRule>
    <cfRule type="cellIs" dxfId="3204" priority="1326" stopIfTrue="1" operator="equal">
      <formula>"CW 3120-R2"</formula>
    </cfRule>
    <cfRule type="cellIs" dxfId="3203" priority="1327" stopIfTrue="1" operator="equal">
      <formula>"CW 3240-R7"</formula>
    </cfRule>
  </conditionalFormatting>
  <conditionalFormatting sqref="D38">
    <cfRule type="cellIs" dxfId="3202" priority="1322" stopIfTrue="1" operator="equal">
      <formula>"CW 2130-R11"</formula>
    </cfRule>
    <cfRule type="cellIs" dxfId="3201" priority="1323" stopIfTrue="1" operator="equal">
      <formula>"CW 3120-R2"</formula>
    </cfRule>
    <cfRule type="cellIs" dxfId="3200" priority="1324" stopIfTrue="1" operator="equal">
      <formula>"CW 3240-R7"</formula>
    </cfRule>
  </conditionalFormatting>
  <conditionalFormatting sqref="D45">
    <cfRule type="cellIs" dxfId="3199" priority="1319" stopIfTrue="1" operator="equal">
      <formula>"CW 2130-R11"</formula>
    </cfRule>
    <cfRule type="cellIs" dxfId="3198" priority="1320" stopIfTrue="1" operator="equal">
      <formula>"CW 3120-R2"</formula>
    </cfRule>
    <cfRule type="cellIs" dxfId="3197" priority="1321" stopIfTrue="1" operator="equal">
      <formula>"CW 3240-R7"</formula>
    </cfRule>
  </conditionalFormatting>
  <conditionalFormatting sqref="D46">
    <cfRule type="cellIs" dxfId="3196" priority="1316" stopIfTrue="1" operator="equal">
      <formula>"CW 2130-R11"</formula>
    </cfRule>
    <cfRule type="cellIs" dxfId="3195" priority="1317" stopIfTrue="1" operator="equal">
      <formula>"CW 3120-R2"</formula>
    </cfRule>
    <cfRule type="cellIs" dxfId="3194" priority="1318" stopIfTrue="1" operator="equal">
      <formula>"CW 3240-R7"</formula>
    </cfRule>
  </conditionalFormatting>
  <conditionalFormatting sqref="D47">
    <cfRule type="cellIs" dxfId="3193" priority="1313" stopIfTrue="1" operator="equal">
      <formula>"CW 2130-R11"</formula>
    </cfRule>
    <cfRule type="cellIs" dxfId="3192" priority="1314" stopIfTrue="1" operator="equal">
      <formula>"CW 3120-R2"</formula>
    </cfRule>
    <cfRule type="cellIs" dxfId="3191" priority="1315" stopIfTrue="1" operator="equal">
      <formula>"CW 3240-R7"</formula>
    </cfRule>
  </conditionalFormatting>
  <conditionalFormatting sqref="D48">
    <cfRule type="cellIs" dxfId="3190" priority="1310" stopIfTrue="1" operator="equal">
      <formula>"CW 2130-R11"</formula>
    </cfRule>
    <cfRule type="cellIs" dxfId="3189" priority="1311" stopIfTrue="1" operator="equal">
      <formula>"CW 3120-R2"</formula>
    </cfRule>
    <cfRule type="cellIs" dxfId="3188" priority="1312" stopIfTrue="1" operator="equal">
      <formula>"CW 3240-R7"</formula>
    </cfRule>
  </conditionalFormatting>
  <conditionalFormatting sqref="D50">
    <cfRule type="cellIs" dxfId="3187" priority="1307" stopIfTrue="1" operator="equal">
      <formula>"CW 2130-R11"</formula>
    </cfRule>
    <cfRule type="cellIs" dxfId="3186" priority="1308" stopIfTrue="1" operator="equal">
      <formula>"CW 3120-R2"</formula>
    </cfRule>
    <cfRule type="cellIs" dxfId="3185" priority="1309" stopIfTrue="1" operator="equal">
      <formula>"CW 3240-R7"</formula>
    </cfRule>
  </conditionalFormatting>
  <conditionalFormatting sqref="D52 D360:D362 D365">
    <cfRule type="cellIs" dxfId="3184" priority="1305" stopIfTrue="1" operator="equal">
      <formula>"CW 3120-R2"</formula>
    </cfRule>
    <cfRule type="cellIs" dxfId="3183" priority="1306" stopIfTrue="1" operator="equal">
      <formula>"CW 3240-R7"</formula>
    </cfRule>
  </conditionalFormatting>
  <conditionalFormatting sqref="D53">
    <cfRule type="cellIs" dxfId="3182" priority="1302" stopIfTrue="1" operator="equal">
      <formula>"CW 2130-R11"</formula>
    </cfRule>
    <cfRule type="cellIs" dxfId="3181" priority="1303" stopIfTrue="1" operator="equal">
      <formula>"CW 3120-R2"</formula>
    </cfRule>
    <cfRule type="cellIs" dxfId="3180" priority="1304" stopIfTrue="1" operator="equal">
      <formula>"CW 3240-R7"</formula>
    </cfRule>
  </conditionalFormatting>
  <conditionalFormatting sqref="D54:D56">
    <cfRule type="cellIs" dxfId="3179" priority="1300" stopIfTrue="1" operator="equal">
      <formula>"CW 3120-R2"</formula>
    </cfRule>
    <cfRule type="cellIs" dxfId="3178" priority="1301" stopIfTrue="1" operator="equal">
      <formula>"CW 3240-R7"</formula>
    </cfRule>
  </conditionalFormatting>
  <conditionalFormatting sqref="D58:D59">
    <cfRule type="cellIs" dxfId="3177" priority="1297" stopIfTrue="1" operator="equal">
      <formula>"CW 2130-R11"</formula>
    </cfRule>
    <cfRule type="cellIs" dxfId="3176" priority="1298" stopIfTrue="1" operator="equal">
      <formula>"CW 3120-R2"</formula>
    </cfRule>
    <cfRule type="cellIs" dxfId="3175" priority="1299" stopIfTrue="1" operator="equal">
      <formula>"CW 3240-R7"</formula>
    </cfRule>
  </conditionalFormatting>
  <conditionalFormatting sqref="D57">
    <cfRule type="cellIs" dxfId="3174" priority="1295" stopIfTrue="1" operator="equal">
      <formula>"CW 3120-R2"</formula>
    </cfRule>
    <cfRule type="cellIs" dxfId="3173" priority="1296" stopIfTrue="1" operator="equal">
      <formula>"CW 3240-R7"</formula>
    </cfRule>
  </conditionalFormatting>
  <conditionalFormatting sqref="D63">
    <cfRule type="cellIs" dxfId="3172" priority="1293" stopIfTrue="1" operator="equal">
      <formula>"CW 3120-R2"</formula>
    </cfRule>
    <cfRule type="cellIs" dxfId="3171" priority="1294" stopIfTrue="1" operator="equal">
      <formula>"CW 3240-R7"</formula>
    </cfRule>
  </conditionalFormatting>
  <conditionalFormatting sqref="D65">
    <cfRule type="cellIs" dxfId="3170" priority="1290" stopIfTrue="1" operator="equal">
      <formula>"CW 2130-R11"</formula>
    </cfRule>
    <cfRule type="cellIs" dxfId="3169" priority="1291" stopIfTrue="1" operator="equal">
      <formula>"CW 3120-R2"</formula>
    </cfRule>
    <cfRule type="cellIs" dxfId="3168" priority="1292" stopIfTrue="1" operator="equal">
      <formula>"CW 3240-R7"</formula>
    </cfRule>
  </conditionalFormatting>
  <conditionalFormatting sqref="D66">
    <cfRule type="cellIs" dxfId="3167" priority="1287" stopIfTrue="1" operator="equal">
      <formula>"CW 2130-R11"</formula>
    </cfRule>
    <cfRule type="cellIs" dxfId="3166" priority="1288" stopIfTrue="1" operator="equal">
      <formula>"CW 3120-R2"</formula>
    </cfRule>
    <cfRule type="cellIs" dxfId="3165" priority="1289" stopIfTrue="1" operator="equal">
      <formula>"CW 3240-R7"</formula>
    </cfRule>
  </conditionalFormatting>
  <conditionalFormatting sqref="D67">
    <cfRule type="cellIs" dxfId="3164" priority="1284" stopIfTrue="1" operator="equal">
      <formula>"CW 2130-R11"</formula>
    </cfRule>
    <cfRule type="cellIs" dxfId="3163" priority="1285" stopIfTrue="1" operator="equal">
      <formula>"CW 3120-R2"</formula>
    </cfRule>
    <cfRule type="cellIs" dxfId="3162" priority="1286" stopIfTrue="1" operator="equal">
      <formula>"CW 3240-R7"</formula>
    </cfRule>
  </conditionalFormatting>
  <conditionalFormatting sqref="D68:D70">
    <cfRule type="cellIs" dxfId="3161" priority="1281" stopIfTrue="1" operator="equal">
      <formula>"CW 2130-R11"</formula>
    </cfRule>
    <cfRule type="cellIs" dxfId="3160" priority="1282" stopIfTrue="1" operator="equal">
      <formula>"CW 3120-R2"</formula>
    </cfRule>
    <cfRule type="cellIs" dxfId="3159" priority="1283" stopIfTrue="1" operator="equal">
      <formula>"CW 3240-R7"</formula>
    </cfRule>
  </conditionalFormatting>
  <conditionalFormatting sqref="D71">
    <cfRule type="cellIs" dxfId="3158" priority="1278" stopIfTrue="1" operator="equal">
      <formula>"CW 2130-R11"</formula>
    </cfRule>
    <cfRule type="cellIs" dxfId="3157" priority="1279" stopIfTrue="1" operator="equal">
      <formula>"CW 3120-R2"</formula>
    </cfRule>
    <cfRule type="cellIs" dxfId="3156" priority="1280" stopIfTrue="1" operator="equal">
      <formula>"CW 3240-R7"</formula>
    </cfRule>
  </conditionalFormatting>
  <conditionalFormatting sqref="D73:D75">
    <cfRule type="cellIs" dxfId="3155" priority="1275" stopIfTrue="1" operator="equal">
      <formula>"CW 2130-R11"</formula>
    </cfRule>
    <cfRule type="cellIs" dxfId="3154" priority="1276" stopIfTrue="1" operator="equal">
      <formula>"CW 3120-R2"</formula>
    </cfRule>
    <cfRule type="cellIs" dxfId="3153" priority="1277" stopIfTrue="1" operator="equal">
      <formula>"CW 3240-R7"</formula>
    </cfRule>
  </conditionalFormatting>
  <conditionalFormatting sqref="D80:D81">
    <cfRule type="cellIs" dxfId="3152" priority="1272" stopIfTrue="1" operator="equal">
      <formula>"CW 2130-R11"</formula>
    </cfRule>
    <cfRule type="cellIs" dxfId="3151" priority="1273" stopIfTrue="1" operator="equal">
      <formula>"CW 3120-R2"</formula>
    </cfRule>
    <cfRule type="cellIs" dxfId="3150" priority="1274" stopIfTrue="1" operator="equal">
      <formula>"CW 3240-R7"</formula>
    </cfRule>
  </conditionalFormatting>
  <conditionalFormatting sqref="D82">
    <cfRule type="cellIs" dxfId="3149" priority="1269" stopIfTrue="1" operator="equal">
      <formula>"CW 2130-R11"</formula>
    </cfRule>
    <cfRule type="cellIs" dxfId="3148" priority="1270" stopIfTrue="1" operator="equal">
      <formula>"CW 3120-R2"</formula>
    </cfRule>
    <cfRule type="cellIs" dxfId="3147" priority="1271" stopIfTrue="1" operator="equal">
      <formula>"CW 3240-R7"</formula>
    </cfRule>
  </conditionalFormatting>
  <conditionalFormatting sqref="D83">
    <cfRule type="cellIs" dxfId="3146" priority="1266" stopIfTrue="1" operator="equal">
      <formula>"CW 2130-R11"</formula>
    </cfRule>
    <cfRule type="cellIs" dxfId="3145" priority="1267" stopIfTrue="1" operator="equal">
      <formula>"CW 3120-R2"</formula>
    </cfRule>
    <cfRule type="cellIs" dxfId="3144" priority="1268" stopIfTrue="1" operator="equal">
      <formula>"CW 3240-R7"</formula>
    </cfRule>
  </conditionalFormatting>
  <conditionalFormatting sqref="D84">
    <cfRule type="cellIs" dxfId="3143" priority="1263" stopIfTrue="1" operator="equal">
      <formula>"CW 2130-R11"</formula>
    </cfRule>
    <cfRule type="cellIs" dxfId="3142" priority="1264" stopIfTrue="1" operator="equal">
      <formula>"CW 3120-R2"</formula>
    </cfRule>
    <cfRule type="cellIs" dxfId="3141" priority="1265" stopIfTrue="1" operator="equal">
      <formula>"CW 3240-R7"</formula>
    </cfRule>
  </conditionalFormatting>
  <conditionalFormatting sqref="D85">
    <cfRule type="cellIs" dxfId="3140" priority="1260" stopIfTrue="1" operator="equal">
      <formula>"CW 2130-R11"</formula>
    </cfRule>
    <cfRule type="cellIs" dxfId="3139" priority="1261" stopIfTrue="1" operator="equal">
      <formula>"CW 3120-R2"</formula>
    </cfRule>
    <cfRule type="cellIs" dxfId="3138" priority="1262" stopIfTrue="1" operator="equal">
      <formula>"CW 3240-R7"</formula>
    </cfRule>
  </conditionalFormatting>
  <conditionalFormatting sqref="D86">
    <cfRule type="cellIs" dxfId="3137" priority="1257" stopIfTrue="1" operator="equal">
      <formula>"CW 2130-R11"</formula>
    </cfRule>
    <cfRule type="cellIs" dxfId="3136" priority="1258" stopIfTrue="1" operator="equal">
      <formula>"CW 3120-R2"</formula>
    </cfRule>
    <cfRule type="cellIs" dxfId="3135" priority="1259" stopIfTrue="1" operator="equal">
      <formula>"CW 3240-R7"</formula>
    </cfRule>
  </conditionalFormatting>
  <conditionalFormatting sqref="D87">
    <cfRule type="cellIs" dxfId="3134" priority="1254" stopIfTrue="1" operator="equal">
      <formula>"CW 2130-R11"</formula>
    </cfRule>
    <cfRule type="cellIs" dxfId="3133" priority="1255" stopIfTrue="1" operator="equal">
      <formula>"CW 3120-R2"</formula>
    </cfRule>
    <cfRule type="cellIs" dxfId="3132" priority="1256" stopIfTrue="1" operator="equal">
      <formula>"CW 3240-R7"</formula>
    </cfRule>
  </conditionalFormatting>
  <conditionalFormatting sqref="D88">
    <cfRule type="cellIs" dxfId="3131" priority="1251" stopIfTrue="1" operator="equal">
      <formula>"CW 2130-R11"</formula>
    </cfRule>
    <cfRule type="cellIs" dxfId="3130" priority="1252" stopIfTrue="1" operator="equal">
      <formula>"CW 3120-R2"</formula>
    </cfRule>
    <cfRule type="cellIs" dxfId="3129" priority="1253" stopIfTrue="1" operator="equal">
      <formula>"CW 3240-R7"</formula>
    </cfRule>
  </conditionalFormatting>
  <conditionalFormatting sqref="D89">
    <cfRule type="cellIs" dxfId="3128" priority="1248" stopIfTrue="1" operator="equal">
      <formula>"CW 2130-R11"</formula>
    </cfRule>
    <cfRule type="cellIs" dxfId="3127" priority="1249" stopIfTrue="1" operator="equal">
      <formula>"CW 3120-R2"</formula>
    </cfRule>
    <cfRule type="cellIs" dxfId="3126" priority="1250" stopIfTrue="1" operator="equal">
      <formula>"CW 3240-R7"</formula>
    </cfRule>
  </conditionalFormatting>
  <conditionalFormatting sqref="D90">
    <cfRule type="cellIs" dxfId="3125" priority="1245" stopIfTrue="1" operator="equal">
      <formula>"CW 2130-R11"</formula>
    </cfRule>
    <cfRule type="cellIs" dxfId="3124" priority="1246" stopIfTrue="1" operator="equal">
      <formula>"CW 3120-R2"</formula>
    </cfRule>
    <cfRule type="cellIs" dxfId="3123" priority="1247" stopIfTrue="1" operator="equal">
      <formula>"CW 3240-R7"</formula>
    </cfRule>
  </conditionalFormatting>
  <conditionalFormatting sqref="D92:D94">
    <cfRule type="cellIs" dxfId="3122" priority="1242" stopIfTrue="1" operator="equal">
      <formula>"CW 2130-R11"</formula>
    </cfRule>
    <cfRule type="cellIs" dxfId="3121" priority="1243" stopIfTrue="1" operator="equal">
      <formula>"CW 3120-R2"</formula>
    </cfRule>
    <cfRule type="cellIs" dxfId="3120" priority="1244" stopIfTrue="1" operator="equal">
      <formula>"CW 3240-R7"</formula>
    </cfRule>
  </conditionalFormatting>
  <conditionalFormatting sqref="D98">
    <cfRule type="cellIs" dxfId="3119" priority="1239" stopIfTrue="1" operator="equal">
      <formula>"CW 2130-R11"</formula>
    </cfRule>
    <cfRule type="cellIs" dxfId="3118" priority="1240" stopIfTrue="1" operator="equal">
      <formula>"CW 3120-R2"</formula>
    </cfRule>
    <cfRule type="cellIs" dxfId="3117" priority="1241" stopIfTrue="1" operator="equal">
      <formula>"CW 3240-R7"</formula>
    </cfRule>
  </conditionalFormatting>
  <conditionalFormatting sqref="D99">
    <cfRule type="cellIs" dxfId="3116" priority="1236" stopIfTrue="1" operator="equal">
      <formula>"CW 2130-R11"</formula>
    </cfRule>
    <cfRule type="cellIs" dxfId="3115" priority="1237" stopIfTrue="1" operator="equal">
      <formula>"CW 3120-R2"</formula>
    </cfRule>
    <cfRule type="cellIs" dxfId="3114" priority="1238" stopIfTrue="1" operator="equal">
      <formula>"CW 3240-R7"</formula>
    </cfRule>
  </conditionalFormatting>
  <conditionalFormatting sqref="D110">
    <cfRule type="cellIs" dxfId="3113" priority="1233" stopIfTrue="1" operator="equal">
      <formula>"CW 2130-R11"</formula>
    </cfRule>
    <cfRule type="cellIs" dxfId="3112" priority="1234" stopIfTrue="1" operator="equal">
      <formula>"CW 3120-R2"</formula>
    </cfRule>
    <cfRule type="cellIs" dxfId="3111" priority="1235" stopIfTrue="1" operator="equal">
      <formula>"CW 3240-R7"</formula>
    </cfRule>
  </conditionalFormatting>
  <conditionalFormatting sqref="D111">
    <cfRule type="cellIs" dxfId="3110" priority="1230" stopIfTrue="1" operator="equal">
      <formula>"CW 2130-R11"</formula>
    </cfRule>
    <cfRule type="cellIs" dxfId="3109" priority="1231" stopIfTrue="1" operator="equal">
      <formula>"CW 3120-R2"</formula>
    </cfRule>
    <cfRule type="cellIs" dxfId="3108" priority="1232" stopIfTrue="1" operator="equal">
      <formula>"CW 3240-R7"</formula>
    </cfRule>
  </conditionalFormatting>
  <conditionalFormatting sqref="D113">
    <cfRule type="cellIs" dxfId="3107" priority="1227" stopIfTrue="1" operator="equal">
      <formula>"CW 2130-R11"</formula>
    </cfRule>
    <cfRule type="cellIs" dxfId="3106" priority="1228" stopIfTrue="1" operator="equal">
      <formula>"CW 3120-R2"</formula>
    </cfRule>
    <cfRule type="cellIs" dxfId="3105" priority="1229" stopIfTrue="1" operator="equal">
      <formula>"CW 3240-R7"</formula>
    </cfRule>
  </conditionalFormatting>
  <conditionalFormatting sqref="D114">
    <cfRule type="cellIs" dxfId="3104" priority="1224" stopIfTrue="1" operator="equal">
      <formula>"CW 2130-R11"</formula>
    </cfRule>
    <cfRule type="cellIs" dxfId="3103" priority="1225" stopIfTrue="1" operator="equal">
      <formula>"CW 3120-R2"</formula>
    </cfRule>
    <cfRule type="cellIs" dxfId="3102" priority="1226" stopIfTrue="1" operator="equal">
      <formula>"CW 3240-R7"</formula>
    </cfRule>
  </conditionalFormatting>
  <conditionalFormatting sqref="D115">
    <cfRule type="cellIs" dxfId="3101" priority="1221" stopIfTrue="1" operator="equal">
      <formula>"CW 2130-R11"</formula>
    </cfRule>
    <cfRule type="cellIs" dxfId="3100" priority="1222" stopIfTrue="1" operator="equal">
      <formula>"CW 3120-R2"</formula>
    </cfRule>
    <cfRule type="cellIs" dxfId="3099" priority="1223" stopIfTrue="1" operator="equal">
      <formula>"CW 3240-R7"</formula>
    </cfRule>
  </conditionalFormatting>
  <conditionalFormatting sqref="D116">
    <cfRule type="cellIs" dxfId="3098" priority="1218" stopIfTrue="1" operator="equal">
      <formula>"CW 2130-R11"</formula>
    </cfRule>
    <cfRule type="cellIs" dxfId="3097" priority="1219" stopIfTrue="1" operator="equal">
      <formula>"CW 3120-R2"</formula>
    </cfRule>
    <cfRule type="cellIs" dxfId="3096" priority="1220" stopIfTrue="1" operator="equal">
      <formula>"CW 3240-R7"</formula>
    </cfRule>
  </conditionalFormatting>
  <conditionalFormatting sqref="D117:D118">
    <cfRule type="cellIs" dxfId="3095" priority="1215" stopIfTrue="1" operator="equal">
      <formula>"CW 2130-R11"</formula>
    </cfRule>
    <cfRule type="cellIs" dxfId="3094" priority="1216" stopIfTrue="1" operator="equal">
      <formula>"CW 3120-R2"</formula>
    </cfRule>
    <cfRule type="cellIs" dxfId="3093" priority="1217" stopIfTrue="1" operator="equal">
      <formula>"CW 3240-R7"</formula>
    </cfRule>
  </conditionalFormatting>
  <conditionalFormatting sqref="D119">
    <cfRule type="cellIs" dxfId="3092" priority="1212" stopIfTrue="1" operator="equal">
      <formula>"CW 2130-R11"</formula>
    </cfRule>
    <cfRule type="cellIs" dxfId="3091" priority="1213" stopIfTrue="1" operator="equal">
      <formula>"CW 3120-R2"</formula>
    </cfRule>
    <cfRule type="cellIs" dxfId="3090" priority="1214" stopIfTrue="1" operator="equal">
      <formula>"CW 3240-R7"</formula>
    </cfRule>
  </conditionalFormatting>
  <conditionalFormatting sqref="D120:D121">
    <cfRule type="cellIs" dxfId="3089" priority="1209" stopIfTrue="1" operator="equal">
      <formula>"CW 2130-R11"</formula>
    </cfRule>
    <cfRule type="cellIs" dxfId="3088" priority="1210" stopIfTrue="1" operator="equal">
      <formula>"CW 3120-R2"</formula>
    </cfRule>
    <cfRule type="cellIs" dxfId="3087" priority="1211" stopIfTrue="1" operator="equal">
      <formula>"CW 3240-R7"</formula>
    </cfRule>
  </conditionalFormatting>
  <conditionalFormatting sqref="D122">
    <cfRule type="cellIs" dxfId="3086" priority="1206" stopIfTrue="1" operator="equal">
      <formula>"CW 2130-R11"</formula>
    </cfRule>
    <cfRule type="cellIs" dxfId="3085" priority="1207" stopIfTrue="1" operator="equal">
      <formula>"CW 3120-R2"</formula>
    </cfRule>
    <cfRule type="cellIs" dxfId="3084" priority="1208" stopIfTrue="1" operator="equal">
      <formula>"CW 3240-R7"</formula>
    </cfRule>
  </conditionalFormatting>
  <conditionalFormatting sqref="D125:D126">
    <cfRule type="cellIs" dxfId="3083" priority="1203" stopIfTrue="1" operator="equal">
      <formula>"CW 2130-R11"</formula>
    </cfRule>
    <cfRule type="cellIs" dxfId="3082" priority="1204" stopIfTrue="1" operator="equal">
      <formula>"CW 3120-R2"</formula>
    </cfRule>
    <cfRule type="cellIs" dxfId="3081" priority="1205" stopIfTrue="1" operator="equal">
      <formula>"CW 3240-R7"</formula>
    </cfRule>
  </conditionalFormatting>
  <conditionalFormatting sqref="D129">
    <cfRule type="cellIs" dxfId="3080" priority="1200" stopIfTrue="1" operator="equal">
      <formula>"CW 2130-R11"</formula>
    </cfRule>
    <cfRule type="cellIs" dxfId="3079" priority="1201" stopIfTrue="1" operator="equal">
      <formula>"CW 3120-R2"</formula>
    </cfRule>
    <cfRule type="cellIs" dxfId="3078" priority="1202" stopIfTrue="1" operator="equal">
      <formula>"CW 3240-R7"</formula>
    </cfRule>
  </conditionalFormatting>
  <conditionalFormatting sqref="D131">
    <cfRule type="cellIs" dxfId="3077" priority="1198" stopIfTrue="1" operator="equal">
      <formula>"CW 3120-R2"</formula>
    </cfRule>
    <cfRule type="cellIs" dxfId="3076" priority="1199" stopIfTrue="1" operator="equal">
      <formula>"CW 3240-R7"</formula>
    </cfRule>
  </conditionalFormatting>
  <conditionalFormatting sqref="D132">
    <cfRule type="cellIs" dxfId="3075" priority="1195" stopIfTrue="1" operator="equal">
      <formula>"CW 2130-R11"</formula>
    </cfRule>
    <cfRule type="cellIs" dxfId="3074" priority="1196" stopIfTrue="1" operator="equal">
      <formula>"CW 3120-R2"</formula>
    </cfRule>
    <cfRule type="cellIs" dxfId="3073" priority="1197" stopIfTrue="1" operator="equal">
      <formula>"CW 3240-R7"</formula>
    </cfRule>
  </conditionalFormatting>
  <conditionalFormatting sqref="D133:D135">
    <cfRule type="cellIs" dxfId="3072" priority="1193" stopIfTrue="1" operator="equal">
      <formula>"CW 3120-R2"</formula>
    </cfRule>
    <cfRule type="cellIs" dxfId="3071" priority="1194" stopIfTrue="1" operator="equal">
      <formula>"CW 3240-R7"</formula>
    </cfRule>
  </conditionalFormatting>
  <conditionalFormatting sqref="D137:D138">
    <cfRule type="cellIs" dxfId="3070" priority="1190" stopIfTrue="1" operator="equal">
      <formula>"CW 2130-R11"</formula>
    </cfRule>
    <cfRule type="cellIs" dxfId="3069" priority="1191" stopIfTrue="1" operator="equal">
      <formula>"CW 3120-R2"</formula>
    </cfRule>
    <cfRule type="cellIs" dxfId="3068" priority="1192" stopIfTrue="1" operator="equal">
      <formula>"CW 3240-R7"</formula>
    </cfRule>
  </conditionalFormatting>
  <conditionalFormatting sqref="D136">
    <cfRule type="cellIs" dxfId="3067" priority="1188" stopIfTrue="1" operator="equal">
      <formula>"CW 3120-R2"</formula>
    </cfRule>
    <cfRule type="cellIs" dxfId="3066" priority="1189" stopIfTrue="1" operator="equal">
      <formula>"CW 3240-R7"</formula>
    </cfRule>
  </conditionalFormatting>
  <conditionalFormatting sqref="D142">
    <cfRule type="cellIs" dxfId="3065" priority="1183" stopIfTrue="1" operator="equal">
      <formula>"CW 2130-R11"</formula>
    </cfRule>
    <cfRule type="cellIs" dxfId="3064" priority="1184" stopIfTrue="1" operator="equal">
      <formula>"CW 3120-R2"</formula>
    </cfRule>
    <cfRule type="cellIs" dxfId="3063" priority="1185" stopIfTrue="1" operator="equal">
      <formula>"CW 3240-R7"</formula>
    </cfRule>
  </conditionalFormatting>
  <conditionalFormatting sqref="D141">
    <cfRule type="cellIs" dxfId="3062" priority="1186" stopIfTrue="1" operator="equal">
      <formula>"CW 3120-R2"</formula>
    </cfRule>
    <cfRule type="cellIs" dxfId="3061" priority="1187" stopIfTrue="1" operator="equal">
      <formula>"CW 3240-R7"</formula>
    </cfRule>
  </conditionalFormatting>
  <conditionalFormatting sqref="D143:D144">
    <cfRule type="cellIs" dxfId="3060" priority="1180" stopIfTrue="1" operator="equal">
      <formula>"CW 2130-R11"</formula>
    </cfRule>
    <cfRule type="cellIs" dxfId="3059" priority="1181" stopIfTrue="1" operator="equal">
      <formula>"CW 3120-R2"</formula>
    </cfRule>
    <cfRule type="cellIs" dxfId="3058" priority="1182" stopIfTrue="1" operator="equal">
      <formula>"CW 3240-R7"</formula>
    </cfRule>
  </conditionalFormatting>
  <conditionalFormatting sqref="D145:D146">
    <cfRule type="cellIs" dxfId="3057" priority="1178" stopIfTrue="1" operator="equal">
      <formula>"CW 3120-R2"</formula>
    </cfRule>
    <cfRule type="cellIs" dxfId="3056" priority="1179" stopIfTrue="1" operator="equal">
      <formula>"CW 3240-R7"</formula>
    </cfRule>
  </conditionalFormatting>
  <conditionalFormatting sqref="D147">
    <cfRule type="cellIs" dxfId="3055" priority="1176" stopIfTrue="1" operator="equal">
      <formula>"CW 2130-R11"</formula>
    </cfRule>
    <cfRule type="cellIs" dxfId="3054" priority="1177" stopIfTrue="1" operator="equal">
      <formula>"CW 3240-R7"</formula>
    </cfRule>
  </conditionalFormatting>
  <conditionalFormatting sqref="D153">
    <cfRule type="cellIs" dxfId="3053" priority="1171" stopIfTrue="1" operator="equal">
      <formula>"CW 2130-R11"</formula>
    </cfRule>
    <cfRule type="cellIs" dxfId="3052" priority="1172" stopIfTrue="1" operator="equal">
      <formula>"CW 3120-R2"</formula>
    </cfRule>
    <cfRule type="cellIs" dxfId="3051" priority="1173" stopIfTrue="1" operator="equal">
      <formula>"CW 3240-R7"</formula>
    </cfRule>
  </conditionalFormatting>
  <conditionalFormatting sqref="D152">
    <cfRule type="cellIs" dxfId="3050" priority="1174" stopIfTrue="1" operator="equal">
      <formula>"CW 3120-R2"</formula>
    </cfRule>
    <cfRule type="cellIs" dxfId="3049" priority="1175" stopIfTrue="1" operator="equal">
      <formula>"CW 3240-R7"</formula>
    </cfRule>
  </conditionalFormatting>
  <conditionalFormatting sqref="D151">
    <cfRule type="cellIs" dxfId="3048" priority="1168" stopIfTrue="1" operator="equal">
      <formula>"CW 2130-R11"</formula>
    </cfRule>
    <cfRule type="cellIs" dxfId="3047" priority="1169" stopIfTrue="1" operator="equal">
      <formula>"CW 3120-R2"</formula>
    </cfRule>
    <cfRule type="cellIs" dxfId="3046" priority="1170" stopIfTrue="1" operator="equal">
      <formula>"CW 3240-R7"</formula>
    </cfRule>
  </conditionalFormatting>
  <conditionalFormatting sqref="D156">
    <cfRule type="cellIs" dxfId="3045" priority="1165" stopIfTrue="1" operator="equal">
      <formula>"CW 2130-R11"</formula>
    </cfRule>
    <cfRule type="cellIs" dxfId="3044" priority="1166" stopIfTrue="1" operator="equal">
      <formula>"CW 3120-R2"</formula>
    </cfRule>
    <cfRule type="cellIs" dxfId="3043" priority="1167" stopIfTrue="1" operator="equal">
      <formula>"CW 3240-R7"</formula>
    </cfRule>
  </conditionalFormatting>
  <conditionalFormatting sqref="D158:D160">
    <cfRule type="cellIs" dxfId="3042" priority="1162" stopIfTrue="1" operator="equal">
      <formula>"CW 2130-R11"</formula>
    </cfRule>
    <cfRule type="cellIs" dxfId="3041" priority="1163" stopIfTrue="1" operator="equal">
      <formula>"CW 3120-R2"</formula>
    </cfRule>
    <cfRule type="cellIs" dxfId="3040" priority="1164" stopIfTrue="1" operator="equal">
      <formula>"CW 3240-R7"</formula>
    </cfRule>
  </conditionalFormatting>
  <conditionalFormatting sqref="D165:D166">
    <cfRule type="cellIs" dxfId="3039" priority="1159" stopIfTrue="1" operator="equal">
      <formula>"CW 2130-R11"</formula>
    </cfRule>
    <cfRule type="cellIs" dxfId="3038" priority="1160" stopIfTrue="1" operator="equal">
      <formula>"CW 3120-R2"</formula>
    </cfRule>
    <cfRule type="cellIs" dxfId="3037" priority="1161" stopIfTrue="1" operator="equal">
      <formula>"CW 3240-R7"</formula>
    </cfRule>
  </conditionalFormatting>
  <conditionalFormatting sqref="D167">
    <cfRule type="cellIs" dxfId="3036" priority="1156" stopIfTrue="1" operator="equal">
      <formula>"CW 2130-R11"</formula>
    </cfRule>
    <cfRule type="cellIs" dxfId="3035" priority="1157" stopIfTrue="1" operator="equal">
      <formula>"CW 3120-R2"</formula>
    </cfRule>
    <cfRule type="cellIs" dxfId="3034" priority="1158" stopIfTrue="1" operator="equal">
      <formula>"CW 3240-R7"</formula>
    </cfRule>
  </conditionalFormatting>
  <conditionalFormatting sqref="D168">
    <cfRule type="cellIs" dxfId="3033" priority="1153" stopIfTrue="1" operator="equal">
      <formula>"CW 2130-R11"</formula>
    </cfRule>
    <cfRule type="cellIs" dxfId="3032" priority="1154" stopIfTrue="1" operator="equal">
      <formula>"CW 3120-R2"</formula>
    </cfRule>
    <cfRule type="cellIs" dxfId="3031" priority="1155" stopIfTrue="1" operator="equal">
      <formula>"CW 3240-R7"</formula>
    </cfRule>
  </conditionalFormatting>
  <conditionalFormatting sqref="D169">
    <cfRule type="cellIs" dxfId="3030" priority="1150" stopIfTrue="1" operator="equal">
      <formula>"CW 2130-R11"</formula>
    </cfRule>
    <cfRule type="cellIs" dxfId="3029" priority="1151" stopIfTrue="1" operator="equal">
      <formula>"CW 3120-R2"</formula>
    </cfRule>
    <cfRule type="cellIs" dxfId="3028" priority="1152" stopIfTrue="1" operator="equal">
      <formula>"CW 3240-R7"</formula>
    </cfRule>
  </conditionalFormatting>
  <conditionalFormatting sqref="D170">
    <cfRule type="cellIs" dxfId="3027" priority="1147" stopIfTrue="1" operator="equal">
      <formula>"CW 2130-R11"</formula>
    </cfRule>
    <cfRule type="cellIs" dxfId="3026" priority="1148" stopIfTrue="1" operator="equal">
      <formula>"CW 3120-R2"</formula>
    </cfRule>
    <cfRule type="cellIs" dxfId="3025" priority="1149" stopIfTrue="1" operator="equal">
      <formula>"CW 3240-R7"</formula>
    </cfRule>
  </conditionalFormatting>
  <conditionalFormatting sqref="D171">
    <cfRule type="cellIs" dxfId="3024" priority="1144" stopIfTrue="1" operator="equal">
      <formula>"CW 2130-R11"</formula>
    </cfRule>
    <cfRule type="cellIs" dxfId="3023" priority="1145" stopIfTrue="1" operator="equal">
      <formula>"CW 3120-R2"</formula>
    </cfRule>
    <cfRule type="cellIs" dxfId="3022" priority="1146" stopIfTrue="1" operator="equal">
      <formula>"CW 3240-R7"</formula>
    </cfRule>
  </conditionalFormatting>
  <conditionalFormatting sqref="D172">
    <cfRule type="cellIs" dxfId="3021" priority="1141" stopIfTrue="1" operator="equal">
      <formula>"CW 2130-R11"</formula>
    </cfRule>
    <cfRule type="cellIs" dxfId="3020" priority="1142" stopIfTrue="1" operator="equal">
      <formula>"CW 3120-R2"</formula>
    </cfRule>
    <cfRule type="cellIs" dxfId="3019" priority="1143" stopIfTrue="1" operator="equal">
      <formula>"CW 3240-R7"</formula>
    </cfRule>
  </conditionalFormatting>
  <conditionalFormatting sqref="D173">
    <cfRule type="cellIs" dxfId="3018" priority="1138" stopIfTrue="1" operator="equal">
      <formula>"CW 2130-R11"</formula>
    </cfRule>
    <cfRule type="cellIs" dxfId="3017" priority="1139" stopIfTrue="1" operator="equal">
      <formula>"CW 3120-R2"</formula>
    </cfRule>
    <cfRule type="cellIs" dxfId="3016" priority="1140" stopIfTrue="1" operator="equal">
      <formula>"CW 3240-R7"</formula>
    </cfRule>
  </conditionalFormatting>
  <conditionalFormatting sqref="D174">
    <cfRule type="cellIs" dxfId="3015" priority="1135" stopIfTrue="1" operator="equal">
      <formula>"CW 2130-R11"</formula>
    </cfRule>
    <cfRule type="cellIs" dxfId="3014" priority="1136" stopIfTrue="1" operator="equal">
      <formula>"CW 3120-R2"</formula>
    </cfRule>
    <cfRule type="cellIs" dxfId="3013" priority="1137" stopIfTrue="1" operator="equal">
      <formula>"CW 3240-R7"</formula>
    </cfRule>
  </conditionalFormatting>
  <conditionalFormatting sqref="D175">
    <cfRule type="cellIs" dxfId="3012" priority="1132" stopIfTrue="1" operator="equal">
      <formula>"CW 2130-R11"</formula>
    </cfRule>
    <cfRule type="cellIs" dxfId="3011" priority="1133" stopIfTrue="1" operator="equal">
      <formula>"CW 3120-R2"</formula>
    </cfRule>
    <cfRule type="cellIs" dxfId="3010" priority="1134" stopIfTrue="1" operator="equal">
      <formula>"CW 3240-R7"</formula>
    </cfRule>
  </conditionalFormatting>
  <conditionalFormatting sqref="D177:D179">
    <cfRule type="cellIs" dxfId="3009" priority="1129" stopIfTrue="1" operator="equal">
      <formula>"CW 2130-R11"</formula>
    </cfRule>
    <cfRule type="cellIs" dxfId="3008" priority="1130" stopIfTrue="1" operator="equal">
      <formula>"CW 3120-R2"</formula>
    </cfRule>
    <cfRule type="cellIs" dxfId="3007" priority="1131" stopIfTrue="1" operator="equal">
      <formula>"CW 3240-R7"</formula>
    </cfRule>
  </conditionalFormatting>
  <conditionalFormatting sqref="D183">
    <cfRule type="cellIs" dxfId="3006" priority="1126" stopIfTrue="1" operator="equal">
      <formula>"CW 2130-R11"</formula>
    </cfRule>
    <cfRule type="cellIs" dxfId="3005" priority="1127" stopIfTrue="1" operator="equal">
      <formula>"CW 3120-R2"</formula>
    </cfRule>
    <cfRule type="cellIs" dxfId="3004" priority="1128" stopIfTrue="1" operator="equal">
      <formula>"CW 3240-R7"</formula>
    </cfRule>
  </conditionalFormatting>
  <conditionalFormatting sqref="D184">
    <cfRule type="cellIs" dxfId="3003" priority="1123" stopIfTrue="1" operator="equal">
      <formula>"CW 2130-R11"</formula>
    </cfRule>
    <cfRule type="cellIs" dxfId="3002" priority="1124" stopIfTrue="1" operator="equal">
      <formula>"CW 3120-R2"</formula>
    </cfRule>
    <cfRule type="cellIs" dxfId="3001" priority="1125" stopIfTrue="1" operator="equal">
      <formula>"CW 3240-R7"</formula>
    </cfRule>
  </conditionalFormatting>
  <conditionalFormatting sqref="D185:D186">
    <cfRule type="cellIs" dxfId="3000" priority="1120" stopIfTrue="1" operator="equal">
      <formula>"CW 2130-R11"</formula>
    </cfRule>
    <cfRule type="cellIs" dxfId="2999" priority="1121" stopIfTrue="1" operator="equal">
      <formula>"CW 3120-R2"</formula>
    </cfRule>
    <cfRule type="cellIs" dxfId="2998" priority="1122" stopIfTrue="1" operator="equal">
      <formula>"CW 3240-R7"</formula>
    </cfRule>
  </conditionalFormatting>
  <conditionalFormatting sqref="D187:D188">
    <cfRule type="cellIs" dxfId="2997" priority="1117" stopIfTrue="1" operator="equal">
      <formula>"CW 2130-R11"</formula>
    </cfRule>
    <cfRule type="cellIs" dxfId="2996" priority="1118" stopIfTrue="1" operator="equal">
      <formula>"CW 3120-R2"</formula>
    </cfRule>
    <cfRule type="cellIs" dxfId="2995" priority="1119" stopIfTrue="1" operator="equal">
      <formula>"CW 3240-R7"</formula>
    </cfRule>
  </conditionalFormatting>
  <conditionalFormatting sqref="D192:D194">
    <cfRule type="cellIs" dxfId="2994" priority="1114" stopIfTrue="1" operator="equal">
      <formula>"CW 2130-R11"</formula>
    </cfRule>
    <cfRule type="cellIs" dxfId="2993" priority="1115" stopIfTrue="1" operator="equal">
      <formula>"CW 3120-R2"</formula>
    </cfRule>
    <cfRule type="cellIs" dxfId="2992" priority="1116" stopIfTrue="1" operator="equal">
      <formula>"CW 3240-R7"</formula>
    </cfRule>
  </conditionalFormatting>
  <conditionalFormatting sqref="D195">
    <cfRule type="cellIs" dxfId="2991" priority="1111" stopIfTrue="1" operator="equal">
      <formula>"CW 2130-R11"</formula>
    </cfRule>
    <cfRule type="cellIs" dxfId="2990" priority="1112" stopIfTrue="1" operator="equal">
      <formula>"CW 3120-R2"</formula>
    </cfRule>
    <cfRule type="cellIs" dxfId="2989" priority="1113" stopIfTrue="1" operator="equal">
      <formula>"CW 3240-R7"</formula>
    </cfRule>
  </conditionalFormatting>
  <conditionalFormatting sqref="D199">
    <cfRule type="cellIs" dxfId="2988" priority="1108" stopIfTrue="1" operator="equal">
      <formula>"CW 2130-R11"</formula>
    </cfRule>
    <cfRule type="cellIs" dxfId="2987" priority="1109" stopIfTrue="1" operator="equal">
      <formula>"CW 3120-R2"</formula>
    </cfRule>
    <cfRule type="cellIs" dxfId="2986" priority="1110" stopIfTrue="1" operator="equal">
      <formula>"CW 3240-R7"</formula>
    </cfRule>
  </conditionalFormatting>
  <conditionalFormatting sqref="D200">
    <cfRule type="cellIs" dxfId="2985" priority="1105" stopIfTrue="1" operator="equal">
      <formula>"CW 2130-R11"</formula>
    </cfRule>
    <cfRule type="cellIs" dxfId="2984" priority="1106" stopIfTrue="1" operator="equal">
      <formula>"CW 3120-R2"</formula>
    </cfRule>
    <cfRule type="cellIs" dxfId="2983" priority="1107" stopIfTrue="1" operator="equal">
      <formula>"CW 3240-R7"</formula>
    </cfRule>
  </conditionalFormatting>
  <conditionalFormatting sqref="D201">
    <cfRule type="cellIs" dxfId="2982" priority="1102" stopIfTrue="1" operator="equal">
      <formula>"CW 2130-R11"</formula>
    </cfRule>
    <cfRule type="cellIs" dxfId="2981" priority="1103" stopIfTrue="1" operator="equal">
      <formula>"CW 3120-R2"</formula>
    </cfRule>
    <cfRule type="cellIs" dxfId="2980" priority="1104" stopIfTrue="1" operator="equal">
      <formula>"CW 3240-R7"</formula>
    </cfRule>
  </conditionalFormatting>
  <conditionalFormatting sqref="D202">
    <cfRule type="cellIs" dxfId="2979" priority="1099" stopIfTrue="1" operator="equal">
      <formula>"CW 2130-R11"</formula>
    </cfRule>
    <cfRule type="cellIs" dxfId="2978" priority="1100" stopIfTrue="1" operator="equal">
      <formula>"CW 3120-R2"</formula>
    </cfRule>
    <cfRule type="cellIs" dxfId="2977" priority="1101" stopIfTrue="1" operator="equal">
      <formula>"CW 3240-R7"</formula>
    </cfRule>
  </conditionalFormatting>
  <conditionalFormatting sqref="D203:D204">
    <cfRule type="cellIs" dxfId="2976" priority="1096" stopIfTrue="1" operator="equal">
      <formula>"CW 2130-R11"</formula>
    </cfRule>
    <cfRule type="cellIs" dxfId="2975" priority="1097" stopIfTrue="1" operator="equal">
      <formula>"CW 3120-R2"</formula>
    </cfRule>
    <cfRule type="cellIs" dxfId="2974" priority="1098" stopIfTrue="1" operator="equal">
      <formula>"CW 3240-R7"</formula>
    </cfRule>
  </conditionalFormatting>
  <conditionalFormatting sqref="D205">
    <cfRule type="cellIs" dxfId="2973" priority="1093" stopIfTrue="1" operator="equal">
      <formula>"CW 2130-R11"</formula>
    </cfRule>
    <cfRule type="cellIs" dxfId="2972" priority="1094" stopIfTrue="1" operator="equal">
      <formula>"CW 3120-R2"</formula>
    </cfRule>
    <cfRule type="cellIs" dxfId="2971" priority="1095" stopIfTrue="1" operator="equal">
      <formula>"CW 3240-R7"</formula>
    </cfRule>
  </conditionalFormatting>
  <conditionalFormatting sqref="D206:D207">
    <cfRule type="cellIs" dxfId="2970" priority="1090" stopIfTrue="1" operator="equal">
      <formula>"CW 2130-R11"</formula>
    </cfRule>
    <cfRule type="cellIs" dxfId="2969" priority="1091" stopIfTrue="1" operator="equal">
      <formula>"CW 3120-R2"</formula>
    </cfRule>
    <cfRule type="cellIs" dxfId="2968" priority="1092" stopIfTrue="1" operator="equal">
      <formula>"CW 3240-R7"</formula>
    </cfRule>
  </conditionalFormatting>
  <conditionalFormatting sqref="D208">
    <cfRule type="cellIs" dxfId="2967" priority="1087" stopIfTrue="1" operator="equal">
      <formula>"CW 2130-R11"</formula>
    </cfRule>
    <cfRule type="cellIs" dxfId="2966" priority="1088" stopIfTrue="1" operator="equal">
      <formula>"CW 3120-R2"</formula>
    </cfRule>
    <cfRule type="cellIs" dxfId="2965" priority="1089" stopIfTrue="1" operator="equal">
      <formula>"CW 3240-R7"</formula>
    </cfRule>
  </conditionalFormatting>
  <conditionalFormatting sqref="D211:D212">
    <cfRule type="cellIs" dxfId="2964" priority="1084" stopIfTrue="1" operator="equal">
      <formula>"CW 2130-R11"</formula>
    </cfRule>
    <cfRule type="cellIs" dxfId="2963" priority="1085" stopIfTrue="1" operator="equal">
      <formula>"CW 3120-R2"</formula>
    </cfRule>
    <cfRule type="cellIs" dxfId="2962" priority="1086" stopIfTrue="1" operator="equal">
      <formula>"CW 3240-R7"</formula>
    </cfRule>
  </conditionalFormatting>
  <conditionalFormatting sqref="D215">
    <cfRule type="cellIs" dxfId="2961" priority="1081" stopIfTrue="1" operator="equal">
      <formula>"CW 2130-R11"</formula>
    </cfRule>
    <cfRule type="cellIs" dxfId="2960" priority="1082" stopIfTrue="1" operator="equal">
      <formula>"CW 3120-R2"</formula>
    </cfRule>
    <cfRule type="cellIs" dxfId="2959" priority="1083" stopIfTrue="1" operator="equal">
      <formula>"CW 3240-R7"</formula>
    </cfRule>
  </conditionalFormatting>
  <conditionalFormatting sqref="D217">
    <cfRule type="cellIs" dxfId="2958" priority="1079" stopIfTrue="1" operator="equal">
      <formula>"CW 3120-R2"</formula>
    </cfRule>
    <cfRule type="cellIs" dxfId="2957" priority="1080" stopIfTrue="1" operator="equal">
      <formula>"CW 3240-R7"</formula>
    </cfRule>
  </conditionalFormatting>
  <conditionalFormatting sqref="D218">
    <cfRule type="cellIs" dxfId="2956" priority="1076" stopIfTrue="1" operator="equal">
      <formula>"CW 2130-R11"</formula>
    </cfRule>
    <cfRule type="cellIs" dxfId="2955" priority="1077" stopIfTrue="1" operator="equal">
      <formula>"CW 3120-R2"</formula>
    </cfRule>
    <cfRule type="cellIs" dxfId="2954" priority="1078" stopIfTrue="1" operator="equal">
      <formula>"CW 3240-R7"</formula>
    </cfRule>
  </conditionalFormatting>
  <conditionalFormatting sqref="D219:D221">
    <cfRule type="cellIs" dxfId="2953" priority="1074" stopIfTrue="1" operator="equal">
      <formula>"CW 3120-R2"</formula>
    </cfRule>
    <cfRule type="cellIs" dxfId="2952" priority="1075" stopIfTrue="1" operator="equal">
      <formula>"CW 3240-R7"</formula>
    </cfRule>
  </conditionalFormatting>
  <conditionalFormatting sqref="D223:D224">
    <cfRule type="cellIs" dxfId="2951" priority="1071" stopIfTrue="1" operator="equal">
      <formula>"CW 2130-R11"</formula>
    </cfRule>
    <cfRule type="cellIs" dxfId="2950" priority="1072" stopIfTrue="1" operator="equal">
      <formula>"CW 3120-R2"</formula>
    </cfRule>
    <cfRule type="cellIs" dxfId="2949" priority="1073" stopIfTrue="1" operator="equal">
      <formula>"CW 3240-R7"</formula>
    </cfRule>
  </conditionalFormatting>
  <conditionalFormatting sqref="D222">
    <cfRule type="cellIs" dxfId="2948" priority="1069" stopIfTrue="1" operator="equal">
      <formula>"CW 3120-R2"</formula>
    </cfRule>
    <cfRule type="cellIs" dxfId="2947" priority="1070" stopIfTrue="1" operator="equal">
      <formula>"CW 3240-R7"</formula>
    </cfRule>
  </conditionalFormatting>
  <conditionalFormatting sqref="D225:D226">
    <cfRule type="cellIs" dxfId="2946" priority="1067" stopIfTrue="1" operator="equal">
      <formula>"CW 3120-R2"</formula>
    </cfRule>
    <cfRule type="cellIs" dxfId="2945" priority="1068" stopIfTrue="1" operator="equal">
      <formula>"CW 3240-R7"</formula>
    </cfRule>
  </conditionalFormatting>
  <conditionalFormatting sqref="D227">
    <cfRule type="cellIs" dxfId="2944" priority="1065" stopIfTrue="1" operator="equal">
      <formula>"CW 3120-R2"</formula>
    </cfRule>
    <cfRule type="cellIs" dxfId="2943" priority="1066" stopIfTrue="1" operator="equal">
      <formula>"CW 3240-R7"</formula>
    </cfRule>
  </conditionalFormatting>
  <conditionalFormatting sqref="D228">
    <cfRule type="cellIs" dxfId="2942" priority="1063" stopIfTrue="1" operator="equal">
      <formula>"CW 2130-R11"</formula>
    </cfRule>
    <cfRule type="cellIs" dxfId="2941" priority="1064" stopIfTrue="1" operator="equal">
      <formula>"CW 3240-R7"</formula>
    </cfRule>
  </conditionalFormatting>
  <conditionalFormatting sqref="D234">
    <cfRule type="cellIs" dxfId="2940" priority="1058" stopIfTrue="1" operator="equal">
      <formula>"CW 2130-R11"</formula>
    </cfRule>
    <cfRule type="cellIs" dxfId="2939" priority="1059" stopIfTrue="1" operator="equal">
      <formula>"CW 3120-R2"</formula>
    </cfRule>
    <cfRule type="cellIs" dxfId="2938" priority="1060" stopIfTrue="1" operator="equal">
      <formula>"CW 3240-R7"</formula>
    </cfRule>
  </conditionalFormatting>
  <conditionalFormatting sqref="D233">
    <cfRule type="cellIs" dxfId="2937" priority="1061" stopIfTrue="1" operator="equal">
      <formula>"CW 3120-R2"</formula>
    </cfRule>
    <cfRule type="cellIs" dxfId="2936" priority="1062" stopIfTrue="1" operator="equal">
      <formula>"CW 3240-R7"</formula>
    </cfRule>
  </conditionalFormatting>
  <conditionalFormatting sqref="D232">
    <cfRule type="cellIs" dxfId="2935" priority="1055" stopIfTrue="1" operator="equal">
      <formula>"CW 2130-R11"</formula>
    </cfRule>
    <cfRule type="cellIs" dxfId="2934" priority="1056" stopIfTrue="1" operator="equal">
      <formula>"CW 3120-R2"</formula>
    </cfRule>
    <cfRule type="cellIs" dxfId="2933" priority="1057" stopIfTrue="1" operator="equal">
      <formula>"CW 3240-R7"</formula>
    </cfRule>
  </conditionalFormatting>
  <conditionalFormatting sqref="D235">
    <cfRule type="cellIs" dxfId="2932" priority="1052" stopIfTrue="1" operator="equal">
      <formula>"CW 2130-R11"</formula>
    </cfRule>
    <cfRule type="cellIs" dxfId="2931" priority="1053" stopIfTrue="1" operator="equal">
      <formula>"CW 3120-R2"</formula>
    </cfRule>
    <cfRule type="cellIs" dxfId="2930" priority="1054" stopIfTrue="1" operator="equal">
      <formula>"CW 3240-R7"</formula>
    </cfRule>
  </conditionalFormatting>
  <conditionalFormatting sqref="D240">
    <cfRule type="cellIs" dxfId="2929" priority="1049" stopIfTrue="1" operator="equal">
      <formula>"CW 2130-R11"</formula>
    </cfRule>
    <cfRule type="cellIs" dxfId="2928" priority="1050" stopIfTrue="1" operator="equal">
      <formula>"CW 3120-R2"</formula>
    </cfRule>
    <cfRule type="cellIs" dxfId="2927" priority="1051" stopIfTrue="1" operator="equal">
      <formula>"CW 3240-R7"</formula>
    </cfRule>
  </conditionalFormatting>
  <conditionalFormatting sqref="D242:D244">
    <cfRule type="cellIs" dxfId="2926" priority="1046" stopIfTrue="1" operator="equal">
      <formula>"CW 2130-R11"</formula>
    </cfRule>
    <cfRule type="cellIs" dxfId="2925" priority="1047" stopIfTrue="1" operator="equal">
      <formula>"CW 3120-R2"</formula>
    </cfRule>
    <cfRule type="cellIs" dxfId="2924" priority="1048" stopIfTrue="1" operator="equal">
      <formula>"CW 3240-R7"</formula>
    </cfRule>
  </conditionalFormatting>
  <conditionalFormatting sqref="D249">
    <cfRule type="cellIs" dxfId="2923" priority="1043" stopIfTrue="1" operator="equal">
      <formula>"CW 2130-R11"</formula>
    </cfRule>
    <cfRule type="cellIs" dxfId="2922" priority="1044" stopIfTrue="1" operator="equal">
      <formula>"CW 3120-R2"</formula>
    </cfRule>
    <cfRule type="cellIs" dxfId="2921" priority="1045" stopIfTrue="1" operator="equal">
      <formula>"CW 3240-R7"</formula>
    </cfRule>
  </conditionalFormatting>
  <conditionalFormatting sqref="D250">
    <cfRule type="cellIs" dxfId="2920" priority="1040" stopIfTrue="1" operator="equal">
      <formula>"CW 2130-R11"</formula>
    </cfRule>
    <cfRule type="cellIs" dxfId="2919" priority="1041" stopIfTrue="1" operator="equal">
      <formula>"CW 3120-R2"</formula>
    </cfRule>
    <cfRule type="cellIs" dxfId="2918" priority="1042" stopIfTrue="1" operator="equal">
      <formula>"CW 3240-R7"</formula>
    </cfRule>
  </conditionalFormatting>
  <conditionalFormatting sqref="D251">
    <cfRule type="cellIs" dxfId="2917" priority="1037" stopIfTrue="1" operator="equal">
      <formula>"CW 2130-R11"</formula>
    </cfRule>
    <cfRule type="cellIs" dxfId="2916" priority="1038" stopIfTrue="1" operator="equal">
      <formula>"CW 3120-R2"</formula>
    </cfRule>
    <cfRule type="cellIs" dxfId="2915" priority="1039" stopIfTrue="1" operator="equal">
      <formula>"CW 3240-R7"</formula>
    </cfRule>
  </conditionalFormatting>
  <conditionalFormatting sqref="D252">
    <cfRule type="cellIs" dxfId="2914" priority="1034" stopIfTrue="1" operator="equal">
      <formula>"CW 2130-R11"</formula>
    </cfRule>
    <cfRule type="cellIs" dxfId="2913" priority="1035" stopIfTrue="1" operator="equal">
      <formula>"CW 3120-R2"</formula>
    </cfRule>
    <cfRule type="cellIs" dxfId="2912" priority="1036" stopIfTrue="1" operator="equal">
      <formula>"CW 3240-R7"</formula>
    </cfRule>
  </conditionalFormatting>
  <conditionalFormatting sqref="D254:D256">
    <cfRule type="cellIs" dxfId="2911" priority="1031" stopIfTrue="1" operator="equal">
      <formula>"CW 2130-R11"</formula>
    </cfRule>
    <cfRule type="cellIs" dxfId="2910" priority="1032" stopIfTrue="1" operator="equal">
      <formula>"CW 3120-R2"</formula>
    </cfRule>
    <cfRule type="cellIs" dxfId="2909" priority="1033" stopIfTrue="1" operator="equal">
      <formula>"CW 3240-R7"</formula>
    </cfRule>
  </conditionalFormatting>
  <conditionalFormatting sqref="D260">
    <cfRule type="cellIs" dxfId="2908" priority="1028" stopIfTrue="1" operator="equal">
      <formula>"CW 2130-R11"</formula>
    </cfRule>
    <cfRule type="cellIs" dxfId="2907" priority="1029" stopIfTrue="1" operator="equal">
      <formula>"CW 3120-R2"</formula>
    </cfRule>
    <cfRule type="cellIs" dxfId="2906" priority="1030" stopIfTrue="1" operator="equal">
      <formula>"CW 3240-R7"</formula>
    </cfRule>
  </conditionalFormatting>
  <conditionalFormatting sqref="D261">
    <cfRule type="cellIs" dxfId="2905" priority="1025" stopIfTrue="1" operator="equal">
      <formula>"CW 2130-R11"</formula>
    </cfRule>
    <cfRule type="cellIs" dxfId="2904" priority="1026" stopIfTrue="1" operator="equal">
      <formula>"CW 3120-R2"</formula>
    </cfRule>
    <cfRule type="cellIs" dxfId="2903" priority="1027" stopIfTrue="1" operator="equal">
      <formula>"CW 3240-R7"</formula>
    </cfRule>
  </conditionalFormatting>
  <conditionalFormatting sqref="D262">
    <cfRule type="cellIs" dxfId="2902" priority="1022" stopIfTrue="1" operator="equal">
      <formula>"CW 2130-R11"</formula>
    </cfRule>
    <cfRule type="cellIs" dxfId="2901" priority="1023" stopIfTrue="1" operator="equal">
      <formula>"CW 3120-R2"</formula>
    </cfRule>
    <cfRule type="cellIs" dxfId="2900" priority="1024" stopIfTrue="1" operator="equal">
      <formula>"CW 3240-R7"</formula>
    </cfRule>
  </conditionalFormatting>
  <conditionalFormatting sqref="D264:D265">
    <cfRule type="cellIs" dxfId="2899" priority="1019" stopIfTrue="1" operator="equal">
      <formula>"CW 2130-R11"</formula>
    </cfRule>
    <cfRule type="cellIs" dxfId="2898" priority="1020" stopIfTrue="1" operator="equal">
      <formula>"CW 3120-R2"</formula>
    </cfRule>
    <cfRule type="cellIs" dxfId="2897" priority="1021" stopIfTrue="1" operator="equal">
      <formula>"CW 3240-R7"</formula>
    </cfRule>
  </conditionalFormatting>
  <conditionalFormatting sqref="D267:D269">
    <cfRule type="cellIs" dxfId="2896" priority="1016" stopIfTrue="1" operator="equal">
      <formula>"CW 2130-R11"</formula>
    </cfRule>
    <cfRule type="cellIs" dxfId="2895" priority="1017" stopIfTrue="1" operator="equal">
      <formula>"CW 3120-R2"</formula>
    </cfRule>
    <cfRule type="cellIs" dxfId="2894" priority="1018" stopIfTrue="1" operator="equal">
      <formula>"CW 3240-R7"</formula>
    </cfRule>
  </conditionalFormatting>
  <conditionalFormatting sqref="D270">
    <cfRule type="cellIs" dxfId="2893" priority="1013" stopIfTrue="1" operator="equal">
      <formula>"CW 2130-R11"</formula>
    </cfRule>
    <cfRule type="cellIs" dxfId="2892" priority="1014" stopIfTrue="1" operator="equal">
      <formula>"CW 3120-R2"</formula>
    </cfRule>
    <cfRule type="cellIs" dxfId="2891" priority="1015" stopIfTrue="1" operator="equal">
      <formula>"CW 3240-R7"</formula>
    </cfRule>
  </conditionalFormatting>
  <conditionalFormatting sqref="D274">
    <cfRule type="cellIs" dxfId="2890" priority="1010" stopIfTrue="1" operator="equal">
      <formula>"CW 2130-R11"</formula>
    </cfRule>
    <cfRule type="cellIs" dxfId="2889" priority="1011" stopIfTrue="1" operator="equal">
      <formula>"CW 3120-R2"</formula>
    </cfRule>
    <cfRule type="cellIs" dxfId="2888" priority="1012" stopIfTrue="1" operator="equal">
      <formula>"CW 3240-R7"</formula>
    </cfRule>
  </conditionalFormatting>
  <conditionalFormatting sqref="D276">
    <cfRule type="cellIs" dxfId="2887" priority="1007" stopIfTrue="1" operator="equal">
      <formula>"CW 2130-R11"</formula>
    </cfRule>
    <cfRule type="cellIs" dxfId="2886" priority="1008" stopIfTrue="1" operator="equal">
      <formula>"CW 3120-R2"</formula>
    </cfRule>
    <cfRule type="cellIs" dxfId="2885" priority="1009" stopIfTrue="1" operator="equal">
      <formula>"CW 3240-R7"</formula>
    </cfRule>
  </conditionalFormatting>
  <conditionalFormatting sqref="D277">
    <cfRule type="cellIs" dxfId="2884" priority="1004" stopIfTrue="1" operator="equal">
      <formula>"CW 2130-R11"</formula>
    </cfRule>
    <cfRule type="cellIs" dxfId="2883" priority="1005" stopIfTrue="1" operator="equal">
      <formula>"CW 3120-R2"</formula>
    </cfRule>
    <cfRule type="cellIs" dxfId="2882" priority="1006" stopIfTrue="1" operator="equal">
      <formula>"CW 3240-R7"</formula>
    </cfRule>
  </conditionalFormatting>
  <conditionalFormatting sqref="D278">
    <cfRule type="cellIs" dxfId="2881" priority="1001" stopIfTrue="1" operator="equal">
      <formula>"CW 2130-R11"</formula>
    </cfRule>
    <cfRule type="cellIs" dxfId="2880" priority="1002" stopIfTrue="1" operator="equal">
      <formula>"CW 3120-R2"</formula>
    </cfRule>
    <cfRule type="cellIs" dxfId="2879" priority="1003" stopIfTrue="1" operator="equal">
      <formula>"CW 3240-R7"</formula>
    </cfRule>
  </conditionalFormatting>
  <conditionalFormatting sqref="D279">
    <cfRule type="cellIs" dxfId="2878" priority="998" stopIfTrue="1" operator="equal">
      <formula>"CW 2130-R11"</formula>
    </cfRule>
    <cfRule type="cellIs" dxfId="2877" priority="999" stopIfTrue="1" operator="equal">
      <formula>"CW 3120-R2"</formula>
    </cfRule>
    <cfRule type="cellIs" dxfId="2876" priority="1000" stopIfTrue="1" operator="equal">
      <formula>"CW 3240-R7"</formula>
    </cfRule>
  </conditionalFormatting>
  <conditionalFormatting sqref="D280">
    <cfRule type="cellIs" dxfId="2875" priority="995" stopIfTrue="1" operator="equal">
      <formula>"CW 2130-R11"</formula>
    </cfRule>
    <cfRule type="cellIs" dxfId="2874" priority="996" stopIfTrue="1" operator="equal">
      <formula>"CW 3120-R2"</formula>
    </cfRule>
    <cfRule type="cellIs" dxfId="2873" priority="997" stopIfTrue="1" operator="equal">
      <formula>"CW 3240-R7"</formula>
    </cfRule>
  </conditionalFormatting>
  <conditionalFormatting sqref="D283">
    <cfRule type="cellIs" dxfId="2872" priority="992" stopIfTrue="1" operator="equal">
      <formula>"CW 2130-R11"</formula>
    </cfRule>
    <cfRule type="cellIs" dxfId="2871" priority="993" stopIfTrue="1" operator="equal">
      <formula>"CW 3120-R2"</formula>
    </cfRule>
    <cfRule type="cellIs" dxfId="2870" priority="994" stopIfTrue="1" operator="equal">
      <formula>"CW 3240-R7"</formula>
    </cfRule>
  </conditionalFormatting>
  <conditionalFormatting sqref="D284:D285">
    <cfRule type="cellIs" dxfId="2869" priority="989" stopIfTrue="1" operator="equal">
      <formula>"CW 2130-R11"</formula>
    </cfRule>
    <cfRule type="cellIs" dxfId="2868" priority="990" stopIfTrue="1" operator="equal">
      <formula>"CW 3120-R2"</formula>
    </cfRule>
    <cfRule type="cellIs" dxfId="2867" priority="991" stopIfTrue="1" operator="equal">
      <formula>"CW 3240-R7"</formula>
    </cfRule>
  </conditionalFormatting>
  <conditionalFormatting sqref="D286">
    <cfRule type="cellIs" dxfId="2866" priority="986" stopIfTrue="1" operator="equal">
      <formula>"CW 2130-R11"</formula>
    </cfRule>
    <cfRule type="cellIs" dxfId="2865" priority="987" stopIfTrue="1" operator="equal">
      <formula>"CW 3120-R2"</formula>
    </cfRule>
    <cfRule type="cellIs" dxfId="2864" priority="988" stopIfTrue="1" operator="equal">
      <formula>"CW 3240-R7"</formula>
    </cfRule>
  </conditionalFormatting>
  <conditionalFormatting sqref="D289:D290">
    <cfRule type="cellIs" dxfId="2863" priority="983" stopIfTrue="1" operator="equal">
      <formula>"CW 2130-R11"</formula>
    </cfRule>
    <cfRule type="cellIs" dxfId="2862" priority="984" stopIfTrue="1" operator="equal">
      <formula>"CW 3120-R2"</formula>
    </cfRule>
    <cfRule type="cellIs" dxfId="2861" priority="985" stopIfTrue="1" operator="equal">
      <formula>"CW 3240-R7"</formula>
    </cfRule>
  </conditionalFormatting>
  <conditionalFormatting sqref="D292">
    <cfRule type="cellIs" dxfId="2860" priority="980" stopIfTrue="1" operator="equal">
      <formula>"CW 2130-R11"</formula>
    </cfRule>
    <cfRule type="cellIs" dxfId="2859" priority="981" stopIfTrue="1" operator="equal">
      <formula>"CW 3120-R2"</formula>
    </cfRule>
    <cfRule type="cellIs" dxfId="2858" priority="982" stopIfTrue="1" operator="equal">
      <formula>"CW 3240-R7"</formula>
    </cfRule>
  </conditionalFormatting>
  <conditionalFormatting sqref="D294">
    <cfRule type="cellIs" dxfId="2857" priority="978" stopIfTrue="1" operator="equal">
      <formula>"CW 3120-R2"</formula>
    </cfRule>
    <cfRule type="cellIs" dxfId="2856" priority="979" stopIfTrue="1" operator="equal">
      <formula>"CW 3240-R7"</formula>
    </cfRule>
  </conditionalFormatting>
  <conditionalFormatting sqref="D295">
    <cfRule type="cellIs" dxfId="2855" priority="975" stopIfTrue="1" operator="equal">
      <formula>"CW 2130-R11"</formula>
    </cfRule>
    <cfRule type="cellIs" dxfId="2854" priority="976" stopIfTrue="1" operator="equal">
      <formula>"CW 3120-R2"</formula>
    </cfRule>
    <cfRule type="cellIs" dxfId="2853" priority="977" stopIfTrue="1" operator="equal">
      <formula>"CW 3240-R7"</formula>
    </cfRule>
  </conditionalFormatting>
  <conditionalFormatting sqref="D296:D298">
    <cfRule type="cellIs" dxfId="2852" priority="973" stopIfTrue="1" operator="equal">
      <formula>"CW 3120-R2"</formula>
    </cfRule>
    <cfRule type="cellIs" dxfId="2851" priority="974" stopIfTrue="1" operator="equal">
      <formula>"CW 3240-R7"</formula>
    </cfRule>
  </conditionalFormatting>
  <conditionalFormatting sqref="D300:D301">
    <cfRule type="cellIs" dxfId="2850" priority="970" stopIfTrue="1" operator="equal">
      <formula>"CW 2130-R11"</formula>
    </cfRule>
    <cfRule type="cellIs" dxfId="2849" priority="971" stopIfTrue="1" operator="equal">
      <formula>"CW 3120-R2"</formula>
    </cfRule>
    <cfRule type="cellIs" dxfId="2848" priority="972" stopIfTrue="1" operator="equal">
      <formula>"CW 3240-R7"</formula>
    </cfRule>
  </conditionalFormatting>
  <conditionalFormatting sqref="D299">
    <cfRule type="cellIs" dxfId="2847" priority="968" stopIfTrue="1" operator="equal">
      <formula>"CW 3120-R2"</formula>
    </cfRule>
    <cfRule type="cellIs" dxfId="2846" priority="969" stopIfTrue="1" operator="equal">
      <formula>"CW 3240-R7"</formula>
    </cfRule>
  </conditionalFormatting>
  <conditionalFormatting sqref="D302:D303">
    <cfRule type="cellIs" dxfId="2845" priority="966" stopIfTrue="1" operator="equal">
      <formula>"CW 3120-R2"</formula>
    </cfRule>
    <cfRule type="cellIs" dxfId="2844" priority="967" stopIfTrue="1" operator="equal">
      <formula>"CW 3240-R7"</formula>
    </cfRule>
  </conditionalFormatting>
  <conditionalFormatting sqref="D304:D305">
    <cfRule type="cellIs" dxfId="2843" priority="964" stopIfTrue="1" operator="equal">
      <formula>"CW 3120-R2"</formula>
    </cfRule>
    <cfRule type="cellIs" dxfId="2842" priority="965" stopIfTrue="1" operator="equal">
      <formula>"CW 3240-R7"</formula>
    </cfRule>
  </conditionalFormatting>
  <conditionalFormatting sqref="D309">
    <cfRule type="cellIs" dxfId="2841" priority="959" stopIfTrue="1" operator="equal">
      <formula>"CW 2130-R11"</formula>
    </cfRule>
    <cfRule type="cellIs" dxfId="2840" priority="960" stopIfTrue="1" operator="equal">
      <formula>"CW 3120-R2"</formula>
    </cfRule>
    <cfRule type="cellIs" dxfId="2839" priority="961" stopIfTrue="1" operator="equal">
      <formula>"CW 3240-R7"</formula>
    </cfRule>
  </conditionalFormatting>
  <conditionalFormatting sqref="D308">
    <cfRule type="cellIs" dxfId="2838" priority="962" stopIfTrue="1" operator="equal">
      <formula>"CW 3120-R2"</formula>
    </cfRule>
    <cfRule type="cellIs" dxfId="2837" priority="963" stopIfTrue="1" operator="equal">
      <formula>"CW 3240-R7"</formula>
    </cfRule>
  </conditionalFormatting>
  <conditionalFormatting sqref="D307">
    <cfRule type="cellIs" dxfId="2836" priority="956" stopIfTrue="1" operator="equal">
      <formula>"CW 2130-R11"</formula>
    </cfRule>
    <cfRule type="cellIs" dxfId="2835" priority="957" stopIfTrue="1" operator="equal">
      <formula>"CW 3120-R2"</formula>
    </cfRule>
    <cfRule type="cellIs" dxfId="2834" priority="958" stopIfTrue="1" operator="equal">
      <formula>"CW 3240-R7"</formula>
    </cfRule>
  </conditionalFormatting>
  <conditionalFormatting sqref="D313">
    <cfRule type="cellIs" dxfId="2833" priority="953" stopIfTrue="1" operator="equal">
      <formula>"CW 2130-R11"</formula>
    </cfRule>
    <cfRule type="cellIs" dxfId="2832" priority="954" stopIfTrue="1" operator="equal">
      <formula>"CW 3120-R2"</formula>
    </cfRule>
    <cfRule type="cellIs" dxfId="2831" priority="955" stopIfTrue="1" operator="equal">
      <formula>"CW 3240-R7"</formula>
    </cfRule>
  </conditionalFormatting>
  <conditionalFormatting sqref="D315:D317">
    <cfRule type="cellIs" dxfId="2830" priority="950" stopIfTrue="1" operator="equal">
      <formula>"CW 2130-R11"</formula>
    </cfRule>
    <cfRule type="cellIs" dxfId="2829" priority="951" stopIfTrue="1" operator="equal">
      <formula>"CW 3120-R2"</formula>
    </cfRule>
    <cfRule type="cellIs" dxfId="2828" priority="952" stopIfTrue="1" operator="equal">
      <formula>"CW 3240-R7"</formula>
    </cfRule>
  </conditionalFormatting>
  <conditionalFormatting sqref="D322:D323">
    <cfRule type="cellIs" dxfId="2827" priority="947" stopIfTrue="1" operator="equal">
      <formula>"CW 2130-R11"</formula>
    </cfRule>
    <cfRule type="cellIs" dxfId="2826" priority="948" stopIfTrue="1" operator="equal">
      <formula>"CW 3120-R2"</formula>
    </cfRule>
    <cfRule type="cellIs" dxfId="2825" priority="949" stopIfTrue="1" operator="equal">
      <formula>"CW 3240-R7"</formula>
    </cfRule>
  </conditionalFormatting>
  <conditionalFormatting sqref="D324">
    <cfRule type="cellIs" dxfId="2824" priority="944" stopIfTrue="1" operator="equal">
      <formula>"CW 2130-R11"</formula>
    </cfRule>
    <cfRule type="cellIs" dxfId="2823" priority="945" stopIfTrue="1" operator="equal">
      <formula>"CW 3120-R2"</formula>
    </cfRule>
    <cfRule type="cellIs" dxfId="2822" priority="946" stopIfTrue="1" operator="equal">
      <formula>"CW 3240-R7"</formula>
    </cfRule>
  </conditionalFormatting>
  <conditionalFormatting sqref="D325">
    <cfRule type="cellIs" dxfId="2821" priority="941" stopIfTrue="1" operator="equal">
      <formula>"CW 2130-R11"</formula>
    </cfRule>
    <cfRule type="cellIs" dxfId="2820" priority="942" stopIfTrue="1" operator="equal">
      <formula>"CW 3120-R2"</formula>
    </cfRule>
    <cfRule type="cellIs" dxfId="2819" priority="943" stopIfTrue="1" operator="equal">
      <formula>"CW 3240-R7"</formula>
    </cfRule>
  </conditionalFormatting>
  <conditionalFormatting sqref="D326">
    <cfRule type="cellIs" dxfId="2818" priority="938" stopIfTrue="1" operator="equal">
      <formula>"CW 2130-R11"</formula>
    </cfRule>
    <cfRule type="cellIs" dxfId="2817" priority="939" stopIfTrue="1" operator="equal">
      <formula>"CW 3120-R2"</formula>
    </cfRule>
    <cfRule type="cellIs" dxfId="2816" priority="940" stopIfTrue="1" operator="equal">
      <formula>"CW 3240-R7"</formula>
    </cfRule>
  </conditionalFormatting>
  <conditionalFormatting sqref="D327">
    <cfRule type="cellIs" dxfId="2815" priority="935" stopIfTrue="1" operator="equal">
      <formula>"CW 2130-R11"</formula>
    </cfRule>
    <cfRule type="cellIs" dxfId="2814" priority="936" stopIfTrue="1" operator="equal">
      <formula>"CW 3120-R2"</formula>
    </cfRule>
    <cfRule type="cellIs" dxfId="2813" priority="937" stopIfTrue="1" operator="equal">
      <formula>"CW 3240-R7"</formula>
    </cfRule>
  </conditionalFormatting>
  <conditionalFormatting sqref="D328">
    <cfRule type="cellIs" dxfId="2812" priority="932" stopIfTrue="1" operator="equal">
      <formula>"CW 2130-R11"</formula>
    </cfRule>
    <cfRule type="cellIs" dxfId="2811" priority="933" stopIfTrue="1" operator="equal">
      <formula>"CW 3120-R2"</formula>
    </cfRule>
    <cfRule type="cellIs" dxfId="2810" priority="934" stopIfTrue="1" operator="equal">
      <formula>"CW 3240-R7"</formula>
    </cfRule>
  </conditionalFormatting>
  <conditionalFormatting sqref="D329">
    <cfRule type="cellIs" dxfId="2809" priority="929" stopIfTrue="1" operator="equal">
      <formula>"CW 2130-R11"</formula>
    </cfRule>
    <cfRule type="cellIs" dxfId="2808" priority="930" stopIfTrue="1" operator="equal">
      <formula>"CW 3120-R2"</formula>
    </cfRule>
    <cfRule type="cellIs" dxfId="2807" priority="931" stopIfTrue="1" operator="equal">
      <formula>"CW 3240-R7"</formula>
    </cfRule>
  </conditionalFormatting>
  <conditionalFormatting sqref="D330">
    <cfRule type="cellIs" dxfId="2806" priority="926" stopIfTrue="1" operator="equal">
      <formula>"CW 2130-R11"</formula>
    </cfRule>
    <cfRule type="cellIs" dxfId="2805" priority="927" stopIfTrue="1" operator="equal">
      <formula>"CW 3120-R2"</formula>
    </cfRule>
    <cfRule type="cellIs" dxfId="2804" priority="928" stopIfTrue="1" operator="equal">
      <formula>"CW 3240-R7"</formula>
    </cfRule>
  </conditionalFormatting>
  <conditionalFormatting sqref="D331">
    <cfRule type="cellIs" dxfId="2803" priority="923" stopIfTrue="1" operator="equal">
      <formula>"CW 2130-R11"</formula>
    </cfRule>
    <cfRule type="cellIs" dxfId="2802" priority="924" stopIfTrue="1" operator="equal">
      <formula>"CW 3120-R2"</formula>
    </cfRule>
    <cfRule type="cellIs" dxfId="2801" priority="925" stopIfTrue="1" operator="equal">
      <formula>"CW 3240-R7"</formula>
    </cfRule>
  </conditionalFormatting>
  <conditionalFormatting sqref="D332">
    <cfRule type="cellIs" dxfId="2800" priority="920" stopIfTrue="1" operator="equal">
      <formula>"CW 2130-R11"</formula>
    </cfRule>
    <cfRule type="cellIs" dxfId="2799" priority="921" stopIfTrue="1" operator="equal">
      <formula>"CW 3120-R2"</formula>
    </cfRule>
    <cfRule type="cellIs" dxfId="2798" priority="922" stopIfTrue="1" operator="equal">
      <formula>"CW 3240-R7"</formula>
    </cfRule>
  </conditionalFormatting>
  <conditionalFormatting sqref="D334:D337">
    <cfRule type="cellIs" dxfId="2797" priority="917" stopIfTrue="1" operator="equal">
      <formula>"CW 2130-R11"</formula>
    </cfRule>
    <cfRule type="cellIs" dxfId="2796" priority="918" stopIfTrue="1" operator="equal">
      <formula>"CW 3120-R2"</formula>
    </cfRule>
    <cfRule type="cellIs" dxfId="2795" priority="919" stopIfTrue="1" operator="equal">
      <formula>"CW 3240-R7"</formula>
    </cfRule>
  </conditionalFormatting>
  <conditionalFormatting sqref="D338">
    <cfRule type="cellIs" dxfId="2794" priority="914" stopIfTrue="1" operator="equal">
      <formula>"CW 2130-R11"</formula>
    </cfRule>
    <cfRule type="cellIs" dxfId="2793" priority="915" stopIfTrue="1" operator="equal">
      <formula>"CW 3120-R2"</formula>
    </cfRule>
    <cfRule type="cellIs" dxfId="2792" priority="916" stopIfTrue="1" operator="equal">
      <formula>"CW 3240-R7"</formula>
    </cfRule>
  </conditionalFormatting>
  <conditionalFormatting sqref="D339:D340">
    <cfRule type="cellIs" dxfId="2791" priority="911" stopIfTrue="1" operator="equal">
      <formula>"CW 2130-R11"</formula>
    </cfRule>
    <cfRule type="cellIs" dxfId="2790" priority="912" stopIfTrue="1" operator="equal">
      <formula>"CW 3120-R2"</formula>
    </cfRule>
    <cfRule type="cellIs" dxfId="2789" priority="913" stopIfTrue="1" operator="equal">
      <formula>"CW 3240-R7"</formula>
    </cfRule>
  </conditionalFormatting>
  <conditionalFormatting sqref="D342">
    <cfRule type="cellIs" dxfId="2788" priority="908" stopIfTrue="1" operator="equal">
      <formula>"CW 2130-R11"</formula>
    </cfRule>
    <cfRule type="cellIs" dxfId="2787" priority="909" stopIfTrue="1" operator="equal">
      <formula>"CW 3120-R2"</formula>
    </cfRule>
    <cfRule type="cellIs" dxfId="2786" priority="910" stopIfTrue="1" operator="equal">
      <formula>"CW 3240-R7"</formula>
    </cfRule>
  </conditionalFormatting>
  <conditionalFormatting sqref="D343">
    <cfRule type="cellIs" dxfId="2785" priority="905" stopIfTrue="1" operator="equal">
      <formula>"CW 2130-R11"</formula>
    </cfRule>
    <cfRule type="cellIs" dxfId="2784" priority="906" stopIfTrue="1" operator="equal">
      <formula>"CW 3120-R2"</formula>
    </cfRule>
    <cfRule type="cellIs" dxfId="2783" priority="907" stopIfTrue="1" operator="equal">
      <formula>"CW 3240-R7"</formula>
    </cfRule>
  </conditionalFormatting>
  <conditionalFormatting sqref="D344">
    <cfRule type="cellIs" dxfId="2782" priority="902" stopIfTrue="1" operator="equal">
      <formula>"CW 2130-R11"</formula>
    </cfRule>
    <cfRule type="cellIs" dxfId="2781" priority="903" stopIfTrue="1" operator="equal">
      <formula>"CW 3120-R2"</formula>
    </cfRule>
    <cfRule type="cellIs" dxfId="2780" priority="904" stopIfTrue="1" operator="equal">
      <formula>"CW 3240-R7"</formula>
    </cfRule>
  </conditionalFormatting>
  <conditionalFormatting sqref="D345">
    <cfRule type="cellIs" dxfId="2779" priority="899" stopIfTrue="1" operator="equal">
      <formula>"CW 2130-R11"</formula>
    </cfRule>
    <cfRule type="cellIs" dxfId="2778" priority="900" stopIfTrue="1" operator="equal">
      <formula>"CW 3120-R2"</formula>
    </cfRule>
    <cfRule type="cellIs" dxfId="2777" priority="901" stopIfTrue="1" operator="equal">
      <formula>"CW 3240-R7"</formula>
    </cfRule>
  </conditionalFormatting>
  <conditionalFormatting sqref="D356">
    <cfRule type="cellIs" dxfId="2776" priority="896" stopIfTrue="1" operator="equal">
      <formula>"CW 2130-R11"</formula>
    </cfRule>
    <cfRule type="cellIs" dxfId="2775" priority="897" stopIfTrue="1" operator="equal">
      <formula>"CW 3120-R2"</formula>
    </cfRule>
    <cfRule type="cellIs" dxfId="2774" priority="898" stopIfTrue="1" operator="equal">
      <formula>"CW 3240-R7"</formula>
    </cfRule>
  </conditionalFormatting>
  <conditionalFormatting sqref="D358">
    <cfRule type="cellIs" dxfId="2773" priority="894" stopIfTrue="1" operator="equal">
      <formula>"CW 3120-R2"</formula>
    </cfRule>
    <cfRule type="cellIs" dxfId="2772" priority="895" stopIfTrue="1" operator="equal">
      <formula>"CW 3240-R7"</formula>
    </cfRule>
  </conditionalFormatting>
  <conditionalFormatting sqref="D359">
    <cfRule type="cellIs" dxfId="2771" priority="891" stopIfTrue="1" operator="equal">
      <formula>"CW 2130-R11"</formula>
    </cfRule>
    <cfRule type="cellIs" dxfId="2770" priority="892" stopIfTrue="1" operator="equal">
      <formula>"CW 3120-R2"</formula>
    </cfRule>
    <cfRule type="cellIs" dxfId="2769" priority="893" stopIfTrue="1" operator="equal">
      <formula>"CW 3240-R7"</formula>
    </cfRule>
  </conditionalFormatting>
  <conditionalFormatting sqref="D366">
    <cfRule type="cellIs" dxfId="2768" priority="889" stopIfTrue="1" operator="equal">
      <formula>"CW 3120-R2"</formula>
    </cfRule>
    <cfRule type="cellIs" dxfId="2767" priority="890" stopIfTrue="1" operator="equal">
      <formula>"CW 3240-R7"</formula>
    </cfRule>
  </conditionalFormatting>
  <conditionalFormatting sqref="D369">
    <cfRule type="cellIs" dxfId="2766" priority="887" stopIfTrue="1" operator="equal">
      <formula>"CW 3120-R2"</formula>
    </cfRule>
    <cfRule type="cellIs" dxfId="2765" priority="888" stopIfTrue="1" operator="equal">
      <formula>"CW 3240-R7"</formula>
    </cfRule>
  </conditionalFormatting>
  <conditionalFormatting sqref="D374">
    <cfRule type="cellIs" dxfId="2764" priority="885" stopIfTrue="1" operator="equal">
      <formula>"CW 3120-R2"</formula>
    </cfRule>
    <cfRule type="cellIs" dxfId="2763" priority="886" stopIfTrue="1" operator="equal">
      <formula>"CW 3240-R7"</formula>
    </cfRule>
  </conditionalFormatting>
  <conditionalFormatting sqref="D372:D373">
    <cfRule type="cellIs" dxfId="2762" priority="883" stopIfTrue="1" operator="equal">
      <formula>"CW 3120-R2"</formula>
    </cfRule>
    <cfRule type="cellIs" dxfId="2761" priority="884" stopIfTrue="1" operator="equal">
      <formula>"CW 3240-R7"</formula>
    </cfRule>
  </conditionalFormatting>
  <conditionalFormatting sqref="D375:D376">
    <cfRule type="cellIs" dxfId="2760" priority="881" stopIfTrue="1" operator="equal">
      <formula>"CW 2130-R11"</formula>
    </cfRule>
    <cfRule type="cellIs" dxfId="2759" priority="882" stopIfTrue="1" operator="equal">
      <formula>"CW 3240-R7"</formula>
    </cfRule>
  </conditionalFormatting>
  <conditionalFormatting sqref="D380">
    <cfRule type="cellIs" dxfId="2758" priority="876" stopIfTrue="1" operator="equal">
      <formula>"CW 2130-R11"</formula>
    </cfRule>
    <cfRule type="cellIs" dxfId="2757" priority="877" stopIfTrue="1" operator="equal">
      <formula>"CW 3120-R2"</formula>
    </cfRule>
    <cfRule type="cellIs" dxfId="2756" priority="878" stopIfTrue="1" operator="equal">
      <formula>"CW 3240-R7"</formula>
    </cfRule>
  </conditionalFormatting>
  <conditionalFormatting sqref="D379">
    <cfRule type="cellIs" dxfId="2755" priority="879" stopIfTrue="1" operator="equal">
      <formula>"CW 3120-R2"</formula>
    </cfRule>
    <cfRule type="cellIs" dxfId="2754" priority="880" stopIfTrue="1" operator="equal">
      <formula>"CW 3240-R7"</formula>
    </cfRule>
  </conditionalFormatting>
  <conditionalFormatting sqref="D378">
    <cfRule type="cellIs" dxfId="2753" priority="873" stopIfTrue="1" operator="equal">
      <formula>"CW 2130-R11"</formula>
    </cfRule>
    <cfRule type="cellIs" dxfId="2752" priority="874" stopIfTrue="1" operator="equal">
      <formula>"CW 3120-R2"</formula>
    </cfRule>
    <cfRule type="cellIs" dxfId="2751" priority="875" stopIfTrue="1" operator="equal">
      <formula>"CW 3240-R7"</formula>
    </cfRule>
  </conditionalFormatting>
  <conditionalFormatting sqref="D381">
    <cfRule type="cellIs" dxfId="2750" priority="870" stopIfTrue="1" operator="equal">
      <formula>"CW 2130-R11"</formula>
    </cfRule>
    <cfRule type="cellIs" dxfId="2749" priority="871" stopIfTrue="1" operator="equal">
      <formula>"CW 3120-R2"</formula>
    </cfRule>
    <cfRule type="cellIs" dxfId="2748" priority="872" stopIfTrue="1" operator="equal">
      <formula>"CW 3240-R7"</formula>
    </cfRule>
  </conditionalFormatting>
  <conditionalFormatting sqref="D384:D385">
    <cfRule type="cellIs" dxfId="2747" priority="867" stopIfTrue="1" operator="equal">
      <formula>"CW 2130-R11"</formula>
    </cfRule>
    <cfRule type="cellIs" dxfId="2746" priority="868" stopIfTrue="1" operator="equal">
      <formula>"CW 3120-R2"</formula>
    </cfRule>
    <cfRule type="cellIs" dxfId="2745" priority="869" stopIfTrue="1" operator="equal">
      <formula>"CW 3240-R7"</formula>
    </cfRule>
  </conditionalFormatting>
  <conditionalFormatting sqref="D390">
    <cfRule type="cellIs" dxfId="2744" priority="864" stopIfTrue="1" operator="equal">
      <formula>"CW 2130-R11"</formula>
    </cfRule>
    <cfRule type="cellIs" dxfId="2743" priority="865" stopIfTrue="1" operator="equal">
      <formula>"CW 3120-R2"</formula>
    </cfRule>
    <cfRule type="cellIs" dxfId="2742" priority="866" stopIfTrue="1" operator="equal">
      <formula>"CW 3240-R7"</formula>
    </cfRule>
  </conditionalFormatting>
  <conditionalFormatting sqref="D391">
    <cfRule type="cellIs" dxfId="2741" priority="861" stopIfTrue="1" operator="equal">
      <formula>"CW 2130-R11"</formula>
    </cfRule>
    <cfRule type="cellIs" dxfId="2740" priority="862" stopIfTrue="1" operator="equal">
      <formula>"CW 3120-R2"</formula>
    </cfRule>
    <cfRule type="cellIs" dxfId="2739" priority="863" stopIfTrue="1" operator="equal">
      <formula>"CW 3240-R7"</formula>
    </cfRule>
  </conditionalFormatting>
  <conditionalFormatting sqref="D392">
    <cfRule type="cellIs" dxfId="2738" priority="858" stopIfTrue="1" operator="equal">
      <formula>"CW 2130-R11"</formula>
    </cfRule>
    <cfRule type="cellIs" dxfId="2737" priority="859" stopIfTrue="1" operator="equal">
      <formula>"CW 3120-R2"</formula>
    </cfRule>
    <cfRule type="cellIs" dxfId="2736" priority="860" stopIfTrue="1" operator="equal">
      <formula>"CW 3240-R7"</formula>
    </cfRule>
  </conditionalFormatting>
  <conditionalFormatting sqref="D393">
    <cfRule type="cellIs" dxfId="2735" priority="855" stopIfTrue="1" operator="equal">
      <formula>"CW 2130-R11"</formula>
    </cfRule>
    <cfRule type="cellIs" dxfId="2734" priority="856" stopIfTrue="1" operator="equal">
      <formula>"CW 3120-R2"</formula>
    </cfRule>
    <cfRule type="cellIs" dxfId="2733" priority="857" stopIfTrue="1" operator="equal">
      <formula>"CW 3240-R7"</formula>
    </cfRule>
  </conditionalFormatting>
  <conditionalFormatting sqref="D398">
    <cfRule type="cellIs" dxfId="2732" priority="852" stopIfTrue="1" operator="equal">
      <formula>"CW 2130-R11"</formula>
    </cfRule>
    <cfRule type="cellIs" dxfId="2731" priority="853" stopIfTrue="1" operator="equal">
      <formula>"CW 3120-R2"</formula>
    </cfRule>
    <cfRule type="cellIs" dxfId="2730" priority="854" stopIfTrue="1" operator="equal">
      <formula>"CW 3240-R7"</formula>
    </cfRule>
  </conditionalFormatting>
  <conditionalFormatting sqref="D399">
    <cfRule type="cellIs" dxfId="2729" priority="849" stopIfTrue="1" operator="equal">
      <formula>"CW 2130-R11"</formula>
    </cfRule>
    <cfRule type="cellIs" dxfId="2728" priority="850" stopIfTrue="1" operator="equal">
      <formula>"CW 3120-R2"</formula>
    </cfRule>
    <cfRule type="cellIs" dxfId="2727" priority="851" stopIfTrue="1" operator="equal">
      <formula>"CW 3240-R7"</formula>
    </cfRule>
  </conditionalFormatting>
  <conditionalFormatting sqref="D400">
    <cfRule type="cellIs" dxfId="2726" priority="846" stopIfTrue="1" operator="equal">
      <formula>"CW 2130-R11"</formula>
    </cfRule>
    <cfRule type="cellIs" dxfId="2725" priority="847" stopIfTrue="1" operator="equal">
      <formula>"CW 3120-R2"</formula>
    </cfRule>
    <cfRule type="cellIs" dxfId="2724" priority="848" stopIfTrue="1" operator="equal">
      <formula>"CW 3240-R7"</formula>
    </cfRule>
  </conditionalFormatting>
  <conditionalFormatting sqref="D404">
    <cfRule type="cellIs" dxfId="2723" priority="843" stopIfTrue="1" operator="equal">
      <formula>"CW 2130-R11"</formula>
    </cfRule>
    <cfRule type="cellIs" dxfId="2722" priority="844" stopIfTrue="1" operator="equal">
      <formula>"CW 3120-R2"</formula>
    </cfRule>
    <cfRule type="cellIs" dxfId="2721" priority="845" stopIfTrue="1" operator="equal">
      <formula>"CW 3240-R7"</formula>
    </cfRule>
  </conditionalFormatting>
  <conditionalFormatting sqref="D405">
    <cfRule type="cellIs" dxfId="2720" priority="840" stopIfTrue="1" operator="equal">
      <formula>"CW 2130-R11"</formula>
    </cfRule>
    <cfRule type="cellIs" dxfId="2719" priority="841" stopIfTrue="1" operator="equal">
      <formula>"CW 3120-R2"</formula>
    </cfRule>
    <cfRule type="cellIs" dxfId="2718" priority="842" stopIfTrue="1" operator="equal">
      <formula>"CW 3240-R7"</formula>
    </cfRule>
  </conditionalFormatting>
  <conditionalFormatting sqref="D406:D409">
    <cfRule type="cellIs" dxfId="2717" priority="837" stopIfTrue="1" operator="equal">
      <formula>"CW 2130-R11"</formula>
    </cfRule>
    <cfRule type="cellIs" dxfId="2716" priority="838" stopIfTrue="1" operator="equal">
      <formula>"CW 3120-R2"</formula>
    </cfRule>
    <cfRule type="cellIs" dxfId="2715" priority="839" stopIfTrue="1" operator="equal">
      <formula>"CW 3240-R7"</formula>
    </cfRule>
  </conditionalFormatting>
  <conditionalFormatting sqref="D410:D413">
    <cfRule type="cellIs" dxfId="2714" priority="834" stopIfTrue="1" operator="equal">
      <formula>"CW 2130-R11"</formula>
    </cfRule>
    <cfRule type="cellIs" dxfId="2713" priority="835" stopIfTrue="1" operator="equal">
      <formula>"CW 3120-R2"</formula>
    </cfRule>
    <cfRule type="cellIs" dxfId="2712" priority="836" stopIfTrue="1" operator="equal">
      <formula>"CW 3240-R7"</formula>
    </cfRule>
  </conditionalFormatting>
  <conditionalFormatting sqref="D414">
    <cfRule type="cellIs" dxfId="2711" priority="831" stopIfTrue="1" operator="equal">
      <formula>"CW 2130-R11"</formula>
    </cfRule>
    <cfRule type="cellIs" dxfId="2710" priority="832" stopIfTrue="1" operator="equal">
      <formula>"CW 3120-R2"</formula>
    </cfRule>
    <cfRule type="cellIs" dxfId="2709" priority="833" stopIfTrue="1" operator="equal">
      <formula>"CW 3240-R7"</formula>
    </cfRule>
  </conditionalFormatting>
  <conditionalFormatting sqref="D415">
    <cfRule type="cellIs" dxfId="2708" priority="828" stopIfTrue="1" operator="equal">
      <formula>"CW 2130-R11"</formula>
    </cfRule>
    <cfRule type="cellIs" dxfId="2707" priority="829" stopIfTrue="1" operator="equal">
      <formula>"CW 3120-R2"</formula>
    </cfRule>
    <cfRule type="cellIs" dxfId="2706" priority="830" stopIfTrue="1" operator="equal">
      <formula>"CW 3240-R7"</formula>
    </cfRule>
  </conditionalFormatting>
  <conditionalFormatting sqref="D416">
    <cfRule type="cellIs" dxfId="2705" priority="825" stopIfTrue="1" operator="equal">
      <formula>"CW 2130-R11"</formula>
    </cfRule>
    <cfRule type="cellIs" dxfId="2704" priority="826" stopIfTrue="1" operator="equal">
      <formula>"CW 3120-R2"</formula>
    </cfRule>
    <cfRule type="cellIs" dxfId="2703" priority="827" stopIfTrue="1" operator="equal">
      <formula>"CW 3240-R7"</formula>
    </cfRule>
  </conditionalFormatting>
  <conditionalFormatting sqref="D417">
    <cfRule type="cellIs" dxfId="2702" priority="822" stopIfTrue="1" operator="equal">
      <formula>"CW 2130-R11"</formula>
    </cfRule>
    <cfRule type="cellIs" dxfId="2701" priority="823" stopIfTrue="1" operator="equal">
      <formula>"CW 3120-R2"</formula>
    </cfRule>
    <cfRule type="cellIs" dxfId="2700" priority="824" stopIfTrue="1" operator="equal">
      <formula>"CW 3240-R7"</formula>
    </cfRule>
  </conditionalFormatting>
  <conditionalFormatting sqref="D418">
    <cfRule type="cellIs" dxfId="2699" priority="819" stopIfTrue="1" operator="equal">
      <formula>"CW 2130-R11"</formula>
    </cfRule>
    <cfRule type="cellIs" dxfId="2698" priority="820" stopIfTrue="1" operator="equal">
      <formula>"CW 3120-R2"</formula>
    </cfRule>
    <cfRule type="cellIs" dxfId="2697" priority="821" stopIfTrue="1" operator="equal">
      <formula>"CW 3240-R7"</formula>
    </cfRule>
  </conditionalFormatting>
  <conditionalFormatting sqref="D419:D420">
    <cfRule type="cellIs" dxfId="2696" priority="816" stopIfTrue="1" operator="equal">
      <formula>"CW 2130-R11"</formula>
    </cfRule>
    <cfRule type="cellIs" dxfId="2695" priority="817" stopIfTrue="1" operator="equal">
      <formula>"CW 3120-R2"</formula>
    </cfRule>
    <cfRule type="cellIs" dxfId="2694" priority="818" stopIfTrue="1" operator="equal">
      <formula>"CW 3240-R7"</formula>
    </cfRule>
  </conditionalFormatting>
  <conditionalFormatting sqref="D421">
    <cfRule type="cellIs" dxfId="2693" priority="813" stopIfTrue="1" operator="equal">
      <formula>"CW 2130-R11"</formula>
    </cfRule>
    <cfRule type="cellIs" dxfId="2692" priority="814" stopIfTrue="1" operator="equal">
      <formula>"CW 3120-R2"</formula>
    </cfRule>
    <cfRule type="cellIs" dxfId="2691" priority="815" stopIfTrue="1" operator="equal">
      <formula>"CW 3240-R7"</formula>
    </cfRule>
  </conditionalFormatting>
  <conditionalFormatting sqref="D428:D429">
    <cfRule type="cellIs" dxfId="2690" priority="810" stopIfTrue="1" operator="equal">
      <formula>"CW 2130-R11"</formula>
    </cfRule>
    <cfRule type="cellIs" dxfId="2689" priority="811" stopIfTrue="1" operator="equal">
      <formula>"CW 3120-R2"</formula>
    </cfRule>
    <cfRule type="cellIs" dxfId="2688" priority="812" stopIfTrue="1" operator="equal">
      <formula>"CW 3240-R7"</formula>
    </cfRule>
  </conditionalFormatting>
  <conditionalFormatting sqref="D433">
    <cfRule type="cellIs" dxfId="2687" priority="807" stopIfTrue="1" operator="equal">
      <formula>"CW 2130-R11"</formula>
    </cfRule>
    <cfRule type="cellIs" dxfId="2686" priority="808" stopIfTrue="1" operator="equal">
      <formula>"CW 3120-R2"</formula>
    </cfRule>
    <cfRule type="cellIs" dxfId="2685" priority="809" stopIfTrue="1" operator="equal">
      <formula>"CW 3240-R7"</formula>
    </cfRule>
  </conditionalFormatting>
  <conditionalFormatting sqref="D441:D442">
    <cfRule type="cellIs" dxfId="2684" priority="804" stopIfTrue="1" operator="equal">
      <formula>"CW 2130-R11"</formula>
    </cfRule>
    <cfRule type="cellIs" dxfId="2683" priority="805" stopIfTrue="1" operator="equal">
      <formula>"CW 3120-R2"</formula>
    </cfRule>
    <cfRule type="cellIs" dxfId="2682" priority="806" stopIfTrue="1" operator="equal">
      <formula>"CW 3240-R7"</formula>
    </cfRule>
  </conditionalFormatting>
  <conditionalFormatting sqref="D440">
    <cfRule type="cellIs" dxfId="2681" priority="802" stopIfTrue="1" operator="equal">
      <formula>"CW 3120-R2"</formula>
    </cfRule>
    <cfRule type="cellIs" dxfId="2680" priority="803" stopIfTrue="1" operator="equal">
      <formula>"CW 3240-R7"</formula>
    </cfRule>
  </conditionalFormatting>
  <conditionalFormatting sqref="D443:D444">
    <cfRule type="cellIs" dxfId="2679" priority="799" stopIfTrue="1" operator="equal">
      <formula>"CW 2130-R11"</formula>
    </cfRule>
    <cfRule type="cellIs" dxfId="2678" priority="800" stopIfTrue="1" operator="equal">
      <formula>"CW 3120-R2"</formula>
    </cfRule>
    <cfRule type="cellIs" dxfId="2677" priority="801" stopIfTrue="1" operator="equal">
      <formula>"CW 3240-R7"</formula>
    </cfRule>
  </conditionalFormatting>
  <conditionalFormatting sqref="D448">
    <cfRule type="cellIs" dxfId="2676" priority="797" stopIfTrue="1" operator="equal">
      <formula>"CW 2130-R11"</formula>
    </cfRule>
    <cfRule type="cellIs" dxfId="2675" priority="798" stopIfTrue="1" operator="equal">
      <formula>"CW 3240-R7"</formula>
    </cfRule>
  </conditionalFormatting>
  <conditionalFormatting sqref="D452">
    <cfRule type="cellIs" dxfId="2674" priority="792" stopIfTrue="1" operator="equal">
      <formula>"CW 2130-R11"</formula>
    </cfRule>
    <cfRule type="cellIs" dxfId="2673" priority="793" stopIfTrue="1" operator="equal">
      <formula>"CW 3120-R2"</formula>
    </cfRule>
    <cfRule type="cellIs" dxfId="2672" priority="794" stopIfTrue="1" operator="equal">
      <formula>"CW 3240-R7"</formula>
    </cfRule>
  </conditionalFormatting>
  <conditionalFormatting sqref="D451">
    <cfRule type="cellIs" dxfId="2671" priority="795" stopIfTrue="1" operator="equal">
      <formula>"CW 3120-R2"</formula>
    </cfRule>
    <cfRule type="cellIs" dxfId="2670" priority="796" stopIfTrue="1" operator="equal">
      <formula>"CW 3240-R7"</formula>
    </cfRule>
  </conditionalFormatting>
  <conditionalFormatting sqref="D450">
    <cfRule type="cellIs" dxfId="2669" priority="789" stopIfTrue="1" operator="equal">
      <formula>"CW 2130-R11"</formula>
    </cfRule>
    <cfRule type="cellIs" dxfId="2668" priority="790" stopIfTrue="1" operator="equal">
      <formula>"CW 3120-R2"</formula>
    </cfRule>
    <cfRule type="cellIs" dxfId="2667" priority="791" stopIfTrue="1" operator="equal">
      <formula>"CW 3240-R7"</formula>
    </cfRule>
  </conditionalFormatting>
  <conditionalFormatting sqref="D453">
    <cfRule type="cellIs" dxfId="2666" priority="786" stopIfTrue="1" operator="equal">
      <formula>"CW 2130-R11"</formula>
    </cfRule>
    <cfRule type="cellIs" dxfId="2665" priority="787" stopIfTrue="1" operator="equal">
      <formula>"CW 3120-R2"</formula>
    </cfRule>
    <cfRule type="cellIs" dxfId="2664" priority="788" stopIfTrue="1" operator="equal">
      <formula>"CW 3240-R7"</formula>
    </cfRule>
  </conditionalFormatting>
  <conditionalFormatting sqref="D455:D457">
    <cfRule type="cellIs" dxfId="2663" priority="783" stopIfTrue="1" operator="equal">
      <formula>"CW 2130-R11"</formula>
    </cfRule>
    <cfRule type="cellIs" dxfId="2662" priority="784" stopIfTrue="1" operator="equal">
      <formula>"CW 3120-R2"</formula>
    </cfRule>
    <cfRule type="cellIs" dxfId="2661" priority="785" stopIfTrue="1" operator="equal">
      <formula>"CW 3240-R7"</formula>
    </cfRule>
  </conditionalFormatting>
  <conditionalFormatting sqref="D458">
    <cfRule type="cellIs" dxfId="2660" priority="780" stopIfTrue="1" operator="equal">
      <formula>"CW 2130-R11"</formula>
    </cfRule>
    <cfRule type="cellIs" dxfId="2659" priority="781" stopIfTrue="1" operator="equal">
      <formula>"CW 3120-R2"</formula>
    </cfRule>
    <cfRule type="cellIs" dxfId="2658" priority="782" stopIfTrue="1" operator="equal">
      <formula>"CW 3240-R7"</formula>
    </cfRule>
  </conditionalFormatting>
  <conditionalFormatting sqref="D459">
    <cfRule type="cellIs" dxfId="2657" priority="777" stopIfTrue="1" operator="equal">
      <formula>"CW 2130-R11"</formula>
    </cfRule>
    <cfRule type="cellIs" dxfId="2656" priority="778" stopIfTrue="1" operator="equal">
      <formula>"CW 3120-R2"</formula>
    </cfRule>
    <cfRule type="cellIs" dxfId="2655" priority="779" stopIfTrue="1" operator="equal">
      <formula>"CW 3240-R7"</formula>
    </cfRule>
  </conditionalFormatting>
  <conditionalFormatting sqref="D461:D463">
    <cfRule type="cellIs" dxfId="2654" priority="774" stopIfTrue="1" operator="equal">
      <formula>"CW 2130-R11"</formula>
    </cfRule>
    <cfRule type="cellIs" dxfId="2653" priority="775" stopIfTrue="1" operator="equal">
      <formula>"CW 3120-R2"</formula>
    </cfRule>
    <cfRule type="cellIs" dxfId="2652" priority="776" stopIfTrue="1" operator="equal">
      <formula>"CW 3240-R7"</formula>
    </cfRule>
  </conditionalFormatting>
  <conditionalFormatting sqref="D468">
    <cfRule type="cellIs" dxfId="2651" priority="771" stopIfTrue="1" operator="equal">
      <formula>"CW 2130-R11"</formula>
    </cfRule>
    <cfRule type="cellIs" dxfId="2650" priority="772" stopIfTrue="1" operator="equal">
      <formula>"CW 3120-R2"</formula>
    </cfRule>
    <cfRule type="cellIs" dxfId="2649" priority="773" stopIfTrue="1" operator="equal">
      <formula>"CW 3240-R7"</formula>
    </cfRule>
  </conditionalFormatting>
  <conditionalFormatting sqref="D469">
    <cfRule type="cellIs" dxfId="2648" priority="768" stopIfTrue="1" operator="equal">
      <formula>"CW 2130-R11"</formula>
    </cfRule>
    <cfRule type="cellIs" dxfId="2647" priority="769" stopIfTrue="1" operator="equal">
      <formula>"CW 3120-R2"</formula>
    </cfRule>
    <cfRule type="cellIs" dxfId="2646" priority="770" stopIfTrue="1" operator="equal">
      <formula>"CW 3240-R7"</formula>
    </cfRule>
  </conditionalFormatting>
  <conditionalFormatting sqref="D470">
    <cfRule type="cellIs" dxfId="2645" priority="765" stopIfTrue="1" operator="equal">
      <formula>"CW 2130-R11"</formula>
    </cfRule>
    <cfRule type="cellIs" dxfId="2644" priority="766" stopIfTrue="1" operator="equal">
      <formula>"CW 3120-R2"</formula>
    </cfRule>
    <cfRule type="cellIs" dxfId="2643" priority="767" stopIfTrue="1" operator="equal">
      <formula>"CW 3240-R7"</formula>
    </cfRule>
  </conditionalFormatting>
  <conditionalFormatting sqref="D471">
    <cfRule type="cellIs" dxfId="2642" priority="762" stopIfTrue="1" operator="equal">
      <formula>"CW 2130-R11"</formula>
    </cfRule>
    <cfRule type="cellIs" dxfId="2641" priority="763" stopIfTrue="1" operator="equal">
      <formula>"CW 3120-R2"</formula>
    </cfRule>
    <cfRule type="cellIs" dxfId="2640" priority="764" stopIfTrue="1" operator="equal">
      <formula>"CW 3240-R7"</formula>
    </cfRule>
  </conditionalFormatting>
  <conditionalFormatting sqref="D476">
    <cfRule type="cellIs" dxfId="2639" priority="759" stopIfTrue="1" operator="equal">
      <formula>"CW 2130-R11"</formula>
    </cfRule>
    <cfRule type="cellIs" dxfId="2638" priority="760" stopIfTrue="1" operator="equal">
      <formula>"CW 3120-R2"</formula>
    </cfRule>
    <cfRule type="cellIs" dxfId="2637" priority="761" stopIfTrue="1" operator="equal">
      <formula>"CW 3240-R7"</formula>
    </cfRule>
  </conditionalFormatting>
  <conditionalFormatting sqref="D477">
    <cfRule type="cellIs" dxfId="2636" priority="756" stopIfTrue="1" operator="equal">
      <formula>"CW 2130-R11"</formula>
    </cfRule>
    <cfRule type="cellIs" dxfId="2635" priority="757" stopIfTrue="1" operator="equal">
      <formula>"CW 3120-R2"</formula>
    </cfRule>
    <cfRule type="cellIs" dxfId="2634" priority="758" stopIfTrue="1" operator="equal">
      <formula>"CW 3240-R7"</formula>
    </cfRule>
  </conditionalFormatting>
  <conditionalFormatting sqref="D478">
    <cfRule type="cellIs" dxfId="2633" priority="753" stopIfTrue="1" operator="equal">
      <formula>"CW 2130-R11"</formula>
    </cfRule>
    <cfRule type="cellIs" dxfId="2632" priority="754" stopIfTrue="1" operator="equal">
      <formula>"CW 3120-R2"</formula>
    </cfRule>
    <cfRule type="cellIs" dxfId="2631" priority="755" stopIfTrue="1" operator="equal">
      <formula>"CW 3240-R7"</formula>
    </cfRule>
  </conditionalFormatting>
  <conditionalFormatting sqref="D482">
    <cfRule type="cellIs" dxfId="2630" priority="750" stopIfTrue="1" operator="equal">
      <formula>"CW 2130-R11"</formula>
    </cfRule>
    <cfRule type="cellIs" dxfId="2629" priority="751" stopIfTrue="1" operator="equal">
      <formula>"CW 3120-R2"</formula>
    </cfRule>
    <cfRule type="cellIs" dxfId="2628" priority="752" stopIfTrue="1" operator="equal">
      <formula>"CW 3240-R7"</formula>
    </cfRule>
  </conditionalFormatting>
  <conditionalFormatting sqref="D483">
    <cfRule type="cellIs" dxfId="2627" priority="747" stopIfTrue="1" operator="equal">
      <formula>"CW 2130-R11"</formula>
    </cfRule>
    <cfRule type="cellIs" dxfId="2626" priority="748" stopIfTrue="1" operator="equal">
      <formula>"CW 3120-R2"</formula>
    </cfRule>
    <cfRule type="cellIs" dxfId="2625" priority="749" stopIfTrue="1" operator="equal">
      <formula>"CW 3240-R7"</formula>
    </cfRule>
  </conditionalFormatting>
  <conditionalFormatting sqref="D484">
    <cfRule type="cellIs" dxfId="2624" priority="744" stopIfTrue="1" operator="equal">
      <formula>"CW 2130-R11"</formula>
    </cfRule>
    <cfRule type="cellIs" dxfId="2623" priority="745" stopIfTrue="1" operator="equal">
      <formula>"CW 3120-R2"</formula>
    </cfRule>
    <cfRule type="cellIs" dxfId="2622" priority="746" stopIfTrue="1" operator="equal">
      <formula>"CW 3240-R7"</formula>
    </cfRule>
  </conditionalFormatting>
  <conditionalFormatting sqref="D486">
    <cfRule type="cellIs" dxfId="2621" priority="741" stopIfTrue="1" operator="equal">
      <formula>"CW 2130-R11"</formula>
    </cfRule>
    <cfRule type="cellIs" dxfId="2620" priority="742" stopIfTrue="1" operator="equal">
      <formula>"CW 3120-R2"</formula>
    </cfRule>
    <cfRule type="cellIs" dxfId="2619" priority="743" stopIfTrue="1" operator="equal">
      <formula>"CW 3240-R7"</formula>
    </cfRule>
  </conditionalFormatting>
  <conditionalFormatting sqref="D487">
    <cfRule type="cellIs" dxfId="2618" priority="738" stopIfTrue="1" operator="equal">
      <formula>"CW 2130-R11"</formula>
    </cfRule>
    <cfRule type="cellIs" dxfId="2617" priority="739" stopIfTrue="1" operator="equal">
      <formula>"CW 3120-R2"</formula>
    </cfRule>
    <cfRule type="cellIs" dxfId="2616" priority="740" stopIfTrue="1" operator="equal">
      <formula>"CW 3240-R7"</formula>
    </cfRule>
  </conditionalFormatting>
  <conditionalFormatting sqref="D488">
    <cfRule type="cellIs" dxfId="2615" priority="735" stopIfTrue="1" operator="equal">
      <formula>"CW 2130-R11"</formula>
    </cfRule>
    <cfRule type="cellIs" dxfId="2614" priority="736" stopIfTrue="1" operator="equal">
      <formula>"CW 3120-R2"</formula>
    </cfRule>
    <cfRule type="cellIs" dxfId="2613" priority="737" stopIfTrue="1" operator="equal">
      <formula>"CW 3240-R7"</formula>
    </cfRule>
  </conditionalFormatting>
  <conditionalFormatting sqref="D489">
    <cfRule type="cellIs" dxfId="2612" priority="732" stopIfTrue="1" operator="equal">
      <formula>"CW 2130-R11"</formula>
    </cfRule>
    <cfRule type="cellIs" dxfId="2611" priority="733" stopIfTrue="1" operator="equal">
      <formula>"CW 3120-R2"</formula>
    </cfRule>
    <cfRule type="cellIs" dxfId="2610" priority="734" stopIfTrue="1" operator="equal">
      <formula>"CW 3240-R7"</formula>
    </cfRule>
  </conditionalFormatting>
  <conditionalFormatting sqref="D495:D496">
    <cfRule type="cellIs" dxfId="2609" priority="729" stopIfTrue="1" operator="equal">
      <formula>"CW 2130-R11"</formula>
    </cfRule>
    <cfRule type="cellIs" dxfId="2608" priority="730" stopIfTrue="1" operator="equal">
      <formula>"CW 3120-R2"</formula>
    </cfRule>
    <cfRule type="cellIs" dxfId="2607" priority="731" stopIfTrue="1" operator="equal">
      <formula>"CW 3240-R7"</formula>
    </cfRule>
  </conditionalFormatting>
  <conditionalFormatting sqref="D500">
    <cfRule type="cellIs" dxfId="2606" priority="726" stopIfTrue="1" operator="equal">
      <formula>"CW 2130-R11"</formula>
    </cfRule>
    <cfRule type="cellIs" dxfId="2605" priority="727" stopIfTrue="1" operator="equal">
      <formula>"CW 3120-R2"</formula>
    </cfRule>
    <cfRule type="cellIs" dxfId="2604" priority="728" stopIfTrue="1" operator="equal">
      <formula>"CW 3240-R7"</formula>
    </cfRule>
  </conditionalFormatting>
  <conditionalFormatting sqref="D509:D511">
    <cfRule type="cellIs" dxfId="2603" priority="723" stopIfTrue="1" operator="equal">
      <formula>"CW 2130-R11"</formula>
    </cfRule>
    <cfRule type="cellIs" dxfId="2602" priority="724" stopIfTrue="1" operator="equal">
      <formula>"CW 3120-R2"</formula>
    </cfRule>
    <cfRule type="cellIs" dxfId="2601" priority="725" stopIfTrue="1" operator="equal">
      <formula>"CW 3240-R7"</formula>
    </cfRule>
  </conditionalFormatting>
  <conditionalFormatting sqref="D508">
    <cfRule type="cellIs" dxfId="2600" priority="721" stopIfTrue="1" operator="equal">
      <formula>"CW 3120-R2"</formula>
    </cfRule>
    <cfRule type="cellIs" dxfId="2599" priority="722" stopIfTrue="1" operator="equal">
      <formula>"CW 3240-R7"</formula>
    </cfRule>
  </conditionalFormatting>
  <conditionalFormatting sqref="D519">
    <cfRule type="cellIs" dxfId="2598" priority="719" stopIfTrue="1" operator="equal">
      <formula>"CW 2130-R11"</formula>
    </cfRule>
    <cfRule type="cellIs" dxfId="2597" priority="720" stopIfTrue="1" operator="equal">
      <formula>"CW 3240-R7"</formula>
    </cfRule>
  </conditionalFormatting>
  <conditionalFormatting sqref="D523">
    <cfRule type="cellIs" dxfId="2596" priority="714" stopIfTrue="1" operator="equal">
      <formula>"CW 2130-R11"</formula>
    </cfRule>
    <cfRule type="cellIs" dxfId="2595" priority="715" stopIfTrue="1" operator="equal">
      <formula>"CW 3120-R2"</formula>
    </cfRule>
    <cfRule type="cellIs" dxfId="2594" priority="716" stopIfTrue="1" operator="equal">
      <formula>"CW 3240-R7"</formula>
    </cfRule>
  </conditionalFormatting>
  <conditionalFormatting sqref="D522">
    <cfRule type="cellIs" dxfId="2593" priority="717" stopIfTrue="1" operator="equal">
      <formula>"CW 3120-R2"</formula>
    </cfRule>
    <cfRule type="cellIs" dxfId="2592" priority="718" stopIfTrue="1" operator="equal">
      <formula>"CW 3240-R7"</formula>
    </cfRule>
  </conditionalFormatting>
  <conditionalFormatting sqref="D521">
    <cfRule type="cellIs" dxfId="2591" priority="711" stopIfTrue="1" operator="equal">
      <formula>"CW 2130-R11"</formula>
    </cfRule>
    <cfRule type="cellIs" dxfId="2590" priority="712" stopIfTrue="1" operator="equal">
      <formula>"CW 3120-R2"</formula>
    </cfRule>
    <cfRule type="cellIs" dxfId="2589" priority="713" stopIfTrue="1" operator="equal">
      <formula>"CW 3240-R7"</formula>
    </cfRule>
  </conditionalFormatting>
  <conditionalFormatting sqref="D524">
    <cfRule type="cellIs" dxfId="2588" priority="708" stopIfTrue="1" operator="equal">
      <formula>"CW 2130-R11"</formula>
    </cfRule>
    <cfRule type="cellIs" dxfId="2587" priority="709" stopIfTrue="1" operator="equal">
      <formula>"CW 3120-R2"</formula>
    </cfRule>
    <cfRule type="cellIs" dxfId="2586" priority="710" stopIfTrue="1" operator="equal">
      <formula>"CW 3240-R7"</formula>
    </cfRule>
  </conditionalFormatting>
  <conditionalFormatting sqref="D526:D528">
    <cfRule type="cellIs" dxfId="2585" priority="705" stopIfTrue="1" operator="equal">
      <formula>"CW 2130-R11"</formula>
    </cfRule>
    <cfRule type="cellIs" dxfId="2584" priority="706" stopIfTrue="1" operator="equal">
      <formula>"CW 3120-R2"</formula>
    </cfRule>
    <cfRule type="cellIs" dxfId="2583" priority="707" stopIfTrue="1" operator="equal">
      <formula>"CW 3240-R7"</formula>
    </cfRule>
  </conditionalFormatting>
  <conditionalFormatting sqref="D529">
    <cfRule type="cellIs" dxfId="2582" priority="702" stopIfTrue="1" operator="equal">
      <formula>"CW 2130-R11"</formula>
    </cfRule>
    <cfRule type="cellIs" dxfId="2581" priority="703" stopIfTrue="1" operator="equal">
      <formula>"CW 3120-R2"</formula>
    </cfRule>
    <cfRule type="cellIs" dxfId="2580" priority="704" stopIfTrue="1" operator="equal">
      <formula>"CW 3240-R7"</formula>
    </cfRule>
  </conditionalFormatting>
  <conditionalFormatting sqref="D531:D533">
    <cfRule type="cellIs" dxfId="2579" priority="699" stopIfTrue="1" operator="equal">
      <formula>"CW 2130-R11"</formula>
    </cfRule>
    <cfRule type="cellIs" dxfId="2578" priority="700" stopIfTrue="1" operator="equal">
      <formula>"CW 3120-R2"</formula>
    </cfRule>
    <cfRule type="cellIs" dxfId="2577" priority="701" stopIfTrue="1" operator="equal">
      <formula>"CW 3240-R7"</formula>
    </cfRule>
  </conditionalFormatting>
  <conditionalFormatting sqref="D538">
    <cfRule type="cellIs" dxfId="2576" priority="696" stopIfTrue="1" operator="equal">
      <formula>"CW 2130-R11"</formula>
    </cfRule>
    <cfRule type="cellIs" dxfId="2575" priority="697" stopIfTrue="1" operator="equal">
      <formula>"CW 3120-R2"</formula>
    </cfRule>
    <cfRule type="cellIs" dxfId="2574" priority="698" stopIfTrue="1" operator="equal">
      <formula>"CW 3240-R7"</formula>
    </cfRule>
  </conditionalFormatting>
  <conditionalFormatting sqref="D539">
    <cfRule type="cellIs" dxfId="2573" priority="693" stopIfTrue="1" operator="equal">
      <formula>"CW 2130-R11"</formula>
    </cfRule>
    <cfRule type="cellIs" dxfId="2572" priority="694" stopIfTrue="1" operator="equal">
      <formula>"CW 3120-R2"</formula>
    </cfRule>
    <cfRule type="cellIs" dxfId="2571" priority="695" stopIfTrue="1" operator="equal">
      <formula>"CW 3240-R7"</formula>
    </cfRule>
  </conditionalFormatting>
  <conditionalFormatting sqref="D540">
    <cfRule type="cellIs" dxfId="2570" priority="690" stopIfTrue="1" operator="equal">
      <formula>"CW 2130-R11"</formula>
    </cfRule>
    <cfRule type="cellIs" dxfId="2569" priority="691" stopIfTrue="1" operator="equal">
      <formula>"CW 3120-R2"</formula>
    </cfRule>
    <cfRule type="cellIs" dxfId="2568" priority="692" stopIfTrue="1" operator="equal">
      <formula>"CW 3240-R7"</formula>
    </cfRule>
  </conditionalFormatting>
  <conditionalFormatting sqref="D541">
    <cfRule type="cellIs" dxfId="2567" priority="687" stopIfTrue="1" operator="equal">
      <formula>"CW 2130-R11"</formula>
    </cfRule>
    <cfRule type="cellIs" dxfId="2566" priority="688" stopIfTrue="1" operator="equal">
      <formula>"CW 3120-R2"</formula>
    </cfRule>
    <cfRule type="cellIs" dxfId="2565" priority="689" stopIfTrue="1" operator="equal">
      <formula>"CW 3240-R7"</formula>
    </cfRule>
  </conditionalFormatting>
  <conditionalFormatting sqref="D543:D546">
    <cfRule type="cellIs" dxfId="2564" priority="684" stopIfTrue="1" operator="equal">
      <formula>"CW 2130-R11"</formula>
    </cfRule>
    <cfRule type="cellIs" dxfId="2563" priority="685" stopIfTrue="1" operator="equal">
      <formula>"CW 3120-R2"</formula>
    </cfRule>
    <cfRule type="cellIs" dxfId="2562" priority="686" stopIfTrue="1" operator="equal">
      <formula>"CW 3240-R7"</formula>
    </cfRule>
  </conditionalFormatting>
  <conditionalFormatting sqref="D547">
    <cfRule type="cellIs" dxfId="2561" priority="681" stopIfTrue="1" operator="equal">
      <formula>"CW 2130-R11"</formula>
    </cfRule>
    <cfRule type="cellIs" dxfId="2560" priority="682" stopIfTrue="1" operator="equal">
      <formula>"CW 3120-R2"</formula>
    </cfRule>
    <cfRule type="cellIs" dxfId="2559" priority="683" stopIfTrue="1" operator="equal">
      <formula>"CW 3240-R7"</formula>
    </cfRule>
  </conditionalFormatting>
  <conditionalFormatting sqref="D548">
    <cfRule type="cellIs" dxfId="2558" priority="678" stopIfTrue="1" operator="equal">
      <formula>"CW 2130-R11"</formula>
    </cfRule>
    <cfRule type="cellIs" dxfId="2557" priority="679" stopIfTrue="1" operator="equal">
      <formula>"CW 3120-R2"</formula>
    </cfRule>
    <cfRule type="cellIs" dxfId="2556" priority="680" stopIfTrue="1" operator="equal">
      <formula>"CW 3240-R7"</formula>
    </cfRule>
  </conditionalFormatting>
  <conditionalFormatting sqref="D549:D550">
    <cfRule type="cellIs" dxfId="2555" priority="675" stopIfTrue="1" operator="equal">
      <formula>"CW 2130-R11"</formula>
    </cfRule>
    <cfRule type="cellIs" dxfId="2554" priority="676" stopIfTrue="1" operator="equal">
      <formula>"CW 3120-R2"</formula>
    </cfRule>
    <cfRule type="cellIs" dxfId="2553" priority="677" stopIfTrue="1" operator="equal">
      <formula>"CW 3240-R7"</formula>
    </cfRule>
  </conditionalFormatting>
  <conditionalFormatting sqref="D551">
    <cfRule type="cellIs" dxfId="2552" priority="672" stopIfTrue="1" operator="equal">
      <formula>"CW 2130-R11"</formula>
    </cfRule>
    <cfRule type="cellIs" dxfId="2551" priority="673" stopIfTrue="1" operator="equal">
      <formula>"CW 3120-R2"</formula>
    </cfRule>
    <cfRule type="cellIs" dxfId="2550" priority="674" stopIfTrue="1" operator="equal">
      <formula>"CW 3240-R7"</formula>
    </cfRule>
  </conditionalFormatting>
  <conditionalFormatting sqref="D552">
    <cfRule type="cellIs" dxfId="2549" priority="669" stopIfTrue="1" operator="equal">
      <formula>"CW 2130-R11"</formula>
    </cfRule>
    <cfRule type="cellIs" dxfId="2548" priority="670" stopIfTrue="1" operator="equal">
      <formula>"CW 3120-R2"</formula>
    </cfRule>
    <cfRule type="cellIs" dxfId="2547" priority="671" stopIfTrue="1" operator="equal">
      <formula>"CW 3240-R7"</formula>
    </cfRule>
  </conditionalFormatting>
  <conditionalFormatting sqref="D556">
    <cfRule type="cellIs" dxfId="2546" priority="666" stopIfTrue="1" operator="equal">
      <formula>"CW 2130-R11"</formula>
    </cfRule>
    <cfRule type="cellIs" dxfId="2545" priority="667" stopIfTrue="1" operator="equal">
      <formula>"CW 3120-R2"</formula>
    </cfRule>
    <cfRule type="cellIs" dxfId="2544" priority="668" stopIfTrue="1" operator="equal">
      <formula>"CW 3240-R7"</formula>
    </cfRule>
  </conditionalFormatting>
  <conditionalFormatting sqref="D557">
    <cfRule type="cellIs" dxfId="2543" priority="663" stopIfTrue="1" operator="equal">
      <formula>"CW 2130-R11"</formula>
    </cfRule>
    <cfRule type="cellIs" dxfId="2542" priority="664" stopIfTrue="1" operator="equal">
      <formula>"CW 3120-R2"</formula>
    </cfRule>
    <cfRule type="cellIs" dxfId="2541" priority="665" stopIfTrue="1" operator="equal">
      <formula>"CW 3240-R7"</formula>
    </cfRule>
  </conditionalFormatting>
  <conditionalFormatting sqref="D558:D561">
    <cfRule type="cellIs" dxfId="2540" priority="660" stopIfTrue="1" operator="equal">
      <formula>"CW 2130-R11"</formula>
    </cfRule>
    <cfRule type="cellIs" dxfId="2539" priority="661" stopIfTrue="1" operator="equal">
      <formula>"CW 3120-R2"</formula>
    </cfRule>
    <cfRule type="cellIs" dxfId="2538" priority="662" stopIfTrue="1" operator="equal">
      <formula>"CW 3240-R7"</formula>
    </cfRule>
  </conditionalFormatting>
  <conditionalFormatting sqref="D562:D565">
    <cfRule type="cellIs" dxfId="2537" priority="657" stopIfTrue="1" operator="equal">
      <formula>"CW 2130-R11"</formula>
    </cfRule>
    <cfRule type="cellIs" dxfId="2536" priority="658" stopIfTrue="1" operator="equal">
      <formula>"CW 3120-R2"</formula>
    </cfRule>
    <cfRule type="cellIs" dxfId="2535" priority="659" stopIfTrue="1" operator="equal">
      <formula>"CW 3240-R7"</formula>
    </cfRule>
  </conditionalFormatting>
  <conditionalFormatting sqref="D566">
    <cfRule type="cellIs" dxfId="2534" priority="654" stopIfTrue="1" operator="equal">
      <formula>"CW 2130-R11"</formula>
    </cfRule>
    <cfRule type="cellIs" dxfId="2533" priority="655" stopIfTrue="1" operator="equal">
      <formula>"CW 3120-R2"</formula>
    </cfRule>
    <cfRule type="cellIs" dxfId="2532" priority="656" stopIfTrue="1" operator="equal">
      <formula>"CW 3240-R7"</formula>
    </cfRule>
  </conditionalFormatting>
  <conditionalFormatting sqref="D567">
    <cfRule type="cellIs" dxfId="2531" priority="651" stopIfTrue="1" operator="equal">
      <formula>"CW 2130-R11"</formula>
    </cfRule>
    <cfRule type="cellIs" dxfId="2530" priority="652" stopIfTrue="1" operator="equal">
      <formula>"CW 3120-R2"</formula>
    </cfRule>
    <cfRule type="cellIs" dxfId="2529" priority="653" stopIfTrue="1" operator="equal">
      <formula>"CW 3240-R7"</formula>
    </cfRule>
  </conditionalFormatting>
  <conditionalFormatting sqref="D568">
    <cfRule type="cellIs" dxfId="2528" priority="648" stopIfTrue="1" operator="equal">
      <formula>"CW 2130-R11"</formula>
    </cfRule>
    <cfRule type="cellIs" dxfId="2527" priority="649" stopIfTrue="1" operator="equal">
      <formula>"CW 3120-R2"</formula>
    </cfRule>
    <cfRule type="cellIs" dxfId="2526" priority="650" stopIfTrue="1" operator="equal">
      <formula>"CW 3240-R7"</formula>
    </cfRule>
  </conditionalFormatting>
  <conditionalFormatting sqref="D569:D570">
    <cfRule type="cellIs" dxfId="2525" priority="645" stopIfTrue="1" operator="equal">
      <formula>"CW 2130-R11"</formula>
    </cfRule>
    <cfRule type="cellIs" dxfId="2524" priority="646" stopIfTrue="1" operator="equal">
      <formula>"CW 3120-R2"</formula>
    </cfRule>
    <cfRule type="cellIs" dxfId="2523" priority="647" stopIfTrue="1" operator="equal">
      <formula>"CW 3240-R7"</formula>
    </cfRule>
  </conditionalFormatting>
  <conditionalFormatting sqref="D571:D572">
    <cfRule type="cellIs" dxfId="2522" priority="642" stopIfTrue="1" operator="equal">
      <formula>"CW 2130-R11"</formula>
    </cfRule>
    <cfRule type="cellIs" dxfId="2521" priority="643" stopIfTrue="1" operator="equal">
      <formula>"CW 3120-R2"</formula>
    </cfRule>
    <cfRule type="cellIs" dxfId="2520" priority="644" stopIfTrue="1" operator="equal">
      <formula>"CW 3240-R7"</formula>
    </cfRule>
  </conditionalFormatting>
  <conditionalFormatting sqref="D573">
    <cfRule type="cellIs" dxfId="2519" priority="639" stopIfTrue="1" operator="equal">
      <formula>"CW 2130-R11"</formula>
    </cfRule>
    <cfRule type="cellIs" dxfId="2518" priority="640" stopIfTrue="1" operator="equal">
      <formula>"CW 3120-R2"</formula>
    </cfRule>
    <cfRule type="cellIs" dxfId="2517" priority="641" stopIfTrue="1" operator="equal">
      <formula>"CW 3240-R7"</formula>
    </cfRule>
  </conditionalFormatting>
  <conditionalFormatting sqref="D584">
    <cfRule type="cellIs" dxfId="2516" priority="636" stopIfTrue="1" operator="equal">
      <formula>"CW 2130-R11"</formula>
    </cfRule>
    <cfRule type="cellIs" dxfId="2515" priority="637" stopIfTrue="1" operator="equal">
      <formula>"CW 3120-R2"</formula>
    </cfRule>
    <cfRule type="cellIs" dxfId="2514" priority="638" stopIfTrue="1" operator="equal">
      <formula>"CW 3240-R7"</formula>
    </cfRule>
  </conditionalFormatting>
  <conditionalFormatting sqref="D585">
    <cfRule type="cellIs" dxfId="2513" priority="633" stopIfTrue="1" operator="equal">
      <formula>"CW 2130-R11"</formula>
    </cfRule>
    <cfRule type="cellIs" dxfId="2512" priority="634" stopIfTrue="1" operator="equal">
      <formula>"CW 3120-R2"</formula>
    </cfRule>
    <cfRule type="cellIs" dxfId="2511" priority="635" stopIfTrue="1" operator="equal">
      <formula>"CW 3240-R7"</formula>
    </cfRule>
  </conditionalFormatting>
  <conditionalFormatting sqref="D586">
    <cfRule type="cellIs" dxfId="2510" priority="630" stopIfTrue="1" operator="equal">
      <formula>"CW 2130-R11"</formula>
    </cfRule>
    <cfRule type="cellIs" dxfId="2509" priority="631" stopIfTrue="1" operator="equal">
      <formula>"CW 3120-R2"</formula>
    </cfRule>
    <cfRule type="cellIs" dxfId="2508" priority="632" stopIfTrue="1" operator="equal">
      <formula>"CW 3240-R7"</formula>
    </cfRule>
  </conditionalFormatting>
  <conditionalFormatting sqref="D587">
    <cfRule type="cellIs" dxfId="2507" priority="627" stopIfTrue="1" operator="equal">
      <formula>"CW 2130-R11"</formula>
    </cfRule>
    <cfRule type="cellIs" dxfId="2506" priority="628" stopIfTrue="1" operator="equal">
      <formula>"CW 3120-R2"</formula>
    </cfRule>
    <cfRule type="cellIs" dxfId="2505" priority="629" stopIfTrue="1" operator="equal">
      <formula>"CW 3240-R7"</formula>
    </cfRule>
  </conditionalFormatting>
  <conditionalFormatting sqref="D588">
    <cfRule type="cellIs" dxfId="2504" priority="624" stopIfTrue="1" operator="equal">
      <formula>"CW 2130-R11"</formula>
    </cfRule>
    <cfRule type="cellIs" dxfId="2503" priority="625" stopIfTrue="1" operator="equal">
      <formula>"CW 3120-R2"</formula>
    </cfRule>
    <cfRule type="cellIs" dxfId="2502" priority="626" stopIfTrue="1" operator="equal">
      <formula>"CW 3240-R7"</formula>
    </cfRule>
  </conditionalFormatting>
  <conditionalFormatting sqref="D589">
    <cfRule type="cellIs" dxfId="2501" priority="621" stopIfTrue="1" operator="equal">
      <formula>"CW 2130-R11"</formula>
    </cfRule>
    <cfRule type="cellIs" dxfId="2500" priority="622" stopIfTrue="1" operator="equal">
      <formula>"CW 3120-R2"</formula>
    </cfRule>
    <cfRule type="cellIs" dxfId="2499" priority="623" stopIfTrue="1" operator="equal">
      <formula>"CW 3240-R7"</formula>
    </cfRule>
  </conditionalFormatting>
  <conditionalFormatting sqref="D591">
    <cfRule type="cellIs" dxfId="2498" priority="618" stopIfTrue="1" operator="equal">
      <formula>"CW 2130-R11"</formula>
    </cfRule>
    <cfRule type="cellIs" dxfId="2497" priority="619" stopIfTrue="1" operator="equal">
      <formula>"CW 3120-R2"</formula>
    </cfRule>
    <cfRule type="cellIs" dxfId="2496" priority="620" stopIfTrue="1" operator="equal">
      <formula>"CW 3240-R7"</formula>
    </cfRule>
  </conditionalFormatting>
  <conditionalFormatting sqref="D593">
    <cfRule type="cellIs" dxfId="2495" priority="616" stopIfTrue="1" operator="equal">
      <formula>"CW 3120-R2"</formula>
    </cfRule>
    <cfRule type="cellIs" dxfId="2494" priority="617" stopIfTrue="1" operator="equal">
      <formula>"CW 3240-R7"</formula>
    </cfRule>
  </conditionalFormatting>
  <conditionalFormatting sqref="D594">
    <cfRule type="cellIs" dxfId="2493" priority="613" stopIfTrue="1" operator="equal">
      <formula>"CW 2130-R11"</formula>
    </cfRule>
    <cfRule type="cellIs" dxfId="2492" priority="614" stopIfTrue="1" operator="equal">
      <formula>"CW 3120-R2"</formula>
    </cfRule>
    <cfRule type="cellIs" dxfId="2491" priority="615" stopIfTrue="1" operator="equal">
      <formula>"CW 3240-R7"</formula>
    </cfRule>
  </conditionalFormatting>
  <conditionalFormatting sqref="D595:D597">
    <cfRule type="cellIs" dxfId="2490" priority="611" stopIfTrue="1" operator="equal">
      <formula>"CW 3120-R2"</formula>
    </cfRule>
    <cfRule type="cellIs" dxfId="2489" priority="612" stopIfTrue="1" operator="equal">
      <formula>"CW 3240-R7"</formula>
    </cfRule>
  </conditionalFormatting>
  <conditionalFormatting sqref="D599:D600">
    <cfRule type="cellIs" dxfId="2488" priority="608" stopIfTrue="1" operator="equal">
      <formula>"CW 2130-R11"</formula>
    </cfRule>
    <cfRule type="cellIs" dxfId="2487" priority="609" stopIfTrue="1" operator="equal">
      <formula>"CW 3120-R2"</formula>
    </cfRule>
    <cfRule type="cellIs" dxfId="2486" priority="610" stopIfTrue="1" operator="equal">
      <formula>"CW 3240-R7"</formula>
    </cfRule>
  </conditionalFormatting>
  <conditionalFormatting sqref="D598">
    <cfRule type="cellIs" dxfId="2485" priority="606" stopIfTrue="1" operator="equal">
      <formula>"CW 3120-R2"</formula>
    </cfRule>
    <cfRule type="cellIs" dxfId="2484" priority="607" stopIfTrue="1" operator="equal">
      <formula>"CW 3240-R7"</formula>
    </cfRule>
  </conditionalFormatting>
  <conditionalFormatting sqref="D602">
    <cfRule type="cellIs" dxfId="2483" priority="601" stopIfTrue="1" operator="equal">
      <formula>"CW 2130-R11"</formula>
    </cfRule>
    <cfRule type="cellIs" dxfId="2482" priority="602" stopIfTrue="1" operator="equal">
      <formula>"CW 3120-R2"</formula>
    </cfRule>
    <cfRule type="cellIs" dxfId="2481" priority="603" stopIfTrue="1" operator="equal">
      <formula>"CW 3240-R7"</formula>
    </cfRule>
  </conditionalFormatting>
  <conditionalFormatting sqref="D601">
    <cfRule type="cellIs" dxfId="2480" priority="604" stopIfTrue="1" operator="equal">
      <formula>"CW 3120-R2"</formula>
    </cfRule>
    <cfRule type="cellIs" dxfId="2479" priority="605" stopIfTrue="1" operator="equal">
      <formula>"CW 3240-R7"</formula>
    </cfRule>
  </conditionalFormatting>
  <conditionalFormatting sqref="D606:D607">
    <cfRule type="cellIs" dxfId="2478" priority="599" stopIfTrue="1" operator="equal">
      <formula>"CW 3120-R2"</formula>
    </cfRule>
    <cfRule type="cellIs" dxfId="2477" priority="600" stopIfTrue="1" operator="equal">
      <formula>"CW 3240-R7"</formula>
    </cfRule>
  </conditionalFormatting>
  <conditionalFormatting sqref="D608">
    <cfRule type="cellIs" dxfId="2476" priority="597" stopIfTrue="1" operator="equal">
      <formula>"CW 3120-R2"</formula>
    </cfRule>
    <cfRule type="cellIs" dxfId="2475" priority="598" stopIfTrue="1" operator="equal">
      <formula>"CW 3240-R7"</formula>
    </cfRule>
  </conditionalFormatting>
  <conditionalFormatting sqref="D609">
    <cfRule type="cellIs" dxfId="2474" priority="595" stopIfTrue="1" operator="equal">
      <formula>"CW 2130-R11"</formula>
    </cfRule>
    <cfRule type="cellIs" dxfId="2473" priority="596" stopIfTrue="1" operator="equal">
      <formula>"CW 3240-R7"</formula>
    </cfRule>
  </conditionalFormatting>
  <conditionalFormatting sqref="D611">
    <cfRule type="cellIs" dxfId="2472" priority="592" stopIfTrue="1" operator="equal">
      <formula>"CW 2130-R11"</formula>
    </cfRule>
    <cfRule type="cellIs" dxfId="2471" priority="593" stopIfTrue="1" operator="equal">
      <formula>"CW 3120-R2"</formula>
    </cfRule>
    <cfRule type="cellIs" dxfId="2470" priority="594" stopIfTrue="1" operator="equal">
      <formula>"CW 3240-R7"</formula>
    </cfRule>
  </conditionalFormatting>
  <conditionalFormatting sqref="D612">
    <cfRule type="cellIs" dxfId="2469" priority="589" stopIfTrue="1" operator="equal">
      <formula>"CW 2130-R11"</formula>
    </cfRule>
    <cfRule type="cellIs" dxfId="2468" priority="590" stopIfTrue="1" operator="equal">
      <formula>"CW 3120-R2"</formula>
    </cfRule>
    <cfRule type="cellIs" dxfId="2467" priority="591" stopIfTrue="1" operator="equal">
      <formula>"CW 3240-R7"</formula>
    </cfRule>
  </conditionalFormatting>
  <conditionalFormatting sqref="D614:D616">
    <cfRule type="cellIs" dxfId="2466" priority="586" stopIfTrue="1" operator="equal">
      <formula>"CW 2130-R11"</formula>
    </cfRule>
    <cfRule type="cellIs" dxfId="2465" priority="587" stopIfTrue="1" operator="equal">
      <formula>"CW 3120-R2"</formula>
    </cfRule>
    <cfRule type="cellIs" dxfId="2464" priority="588" stopIfTrue="1" operator="equal">
      <formula>"CW 3240-R7"</formula>
    </cfRule>
  </conditionalFormatting>
  <conditionalFormatting sqref="D617">
    <cfRule type="cellIs" dxfId="2463" priority="583" stopIfTrue="1" operator="equal">
      <formula>"CW 2130-R11"</formula>
    </cfRule>
    <cfRule type="cellIs" dxfId="2462" priority="584" stopIfTrue="1" operator="equal">
      <formula>"CW 3120-R2"</formula>
    </cfRule>
    <cfRule type="cellIs" dxfId="2461" priority="585" stopIfTrue="1" operator="equal">
      <formula>"CW 3240-R7"</formula>
    </cfRule>
  </conditionalFormatting>
  <conditionalFormatting sqref="D619:D621">
    <cfRule type="cellIs" dxfId="2460" priority="580" stopIfTrue="1" operator="equal">
      <formula>"CW 2130-R11"</formula>
    </cfRule>
    <cfRule type="cellIs" dxfId="2459" priority="581" stopIfTrue="1" operator="equal">
      <formula>"CW 3120-R2"</formula>
    </cfRule>
    <cfRule type="cellIs" dxfId="2458" priority="582" stopIfTrue="1" operator="equal">
      <formula>"CW 3240-R7"</formula>
    </cfRule>
  </conditionalFormatting>
  <conditionalFormatting sqref="D626">
    <cfRule type="cellIs" dxfId="2457" priority="577" stopIfTrue="1" operator="equal">
      <formula>"CW 2130-R11"</formula>
    </cfRule>
    <cfRule type="cellIs" dxfId="2456" priority="578" stopIfTrue="1" operator="equal">
      <formula>"CW 3120-R2"</formula>
    </cfRule>
    <cfRule type="cellIs" dxfId="2455" priority="579" stopIfTrue="1" operator="equal">
      <formula>"CW 3240-R7"</formula>
    </cfRule>
  </conditionalFormatting>
  <conditionalFormatting sqref="D627">
    <cfRule type="cellIs" dxfId="2454" priority="574" stopIfTrue="1" operator="equal">
      <formula>"CW 2130-R11"</formula>
    </cfRule>
    <cfRule type="cellIs" dxfId="2453" priority="575" stopIfTrue="1" operator="equal">
      <formula>"CW 3120-R2"</formula>
    </cfRule>
    <cfRule type="cellIs" dxfId="2452" priority="576" stopIfTrue="1" operator="equal">
      <formula>"CW 3240-R7"</formula>
    </cfRule>
  </conditionalFormatting>
  <conditionalFormatting sqref="D628">
    <cfRule type="cellIs" dxfId="2451" priority="571" stopIfTrue="1" operator="equal">
      <formula>"CW 2130-R11"</formula>
    </cfRule>
    <cfRule type="cellIs" dxfId="2450" priority="572" stopIfTrue="1" operator="equal">
      <formula>"CW 3120-R2"</formula>
    </cfRule>
    <cfRule type="cellIs" dxfId="2449" priority="573" stopIfTrue="1" operator="equal">
      <formula>"CW 3240-R7"</formula>
    </cfRule>
  </conditionalFormatting>
  <conditionalFormatting sqref="D629">
    <cfRule type="cellIs" dxfId="2448" priority="568" stopIfTrue="1" operator="equal">
      <formula>"CW 2130-R11"</formula>
    </cfRule>
    <cfRule type="cellIs" dxfId="2447" priority="569" stopIfTrue="1" operator="equal">
      <formula>"CW 3120-R2"</formula>
    </cfRule>
    <cfRule type="cellIs" dxfId="2446" priority="570" stopIfTrue="1" operator="equal">
      <formula>"CW 3240-R7"</formula>
    </cfRule>
  </conditionalFormatting>
  <conditionalFormatting sqref="D635">
    <cfRule type="cellIs" dxfId="2445" priority="565" stopIfTrue="1" operator="equal">
      <formula>"CW 2130-R11"</formula>
    </cfRule>
    <cfRule type="cellIs" dxfId="2444" priority="566" stopIfTrue="1" operator="equal">
      <formula>"CW 3120-R2"</formula>
    </cfRule>
    <cfRule type="cellIs" dxfId="2443" priority="567" stopIfTrue="1" operator="equal">
      <formula>"CW 3240-R7"</formula>
    </cfRule>
  </conditionalFormatting>
  <conditionalFormatting sqref="D636">
    <cfRule type="cellIs" dxfId="2442" priority="562" stopIfTrue="1" operator="equal">
      <formula>"CW 2130-R11"</formula>
    </cfRule>
    <cfRule type="cellIs" dxfId="2441" priority="563" stopIfTrue="1" operator="equal">
      <formula>"CW 3120-R2"</formula>
    </cfRule>
    <cfRule type="cellIs" dxfId="2440" priority="564" stopIfTrue="1" operator="equal">
      <formula>"CW 3240-R7"</formula>
    </cfRule>
  </conditionalFormatting>
  <conditionalFormatting sqref="D637:D638">
    <cfRule type="cellIs" dxfId="2439" priority="559" stopIfTrue="1" operator="equal">
      <formula>"CW 2130-R11"</formula>
    </cfRule>
    <cfRule type="cellIs" dxfId="2438" priority="560" stopIfTrue="1" operator="equal">
      <formula>"CW 3120-R2"</formula>
    </cfRule>
    <cfRule type="cellIs" dxfId="2437" priority="561" stopIfTrue="1" operator="equal">
      <formula>"CW 3240-R7"</formula>
    </cfRule>
  </conditionalFormatting>
  <conditionalFormatting sqref="D639">
    <cfRule type="cellIs" dxfId="2436" priority="556" stopIfTrue="1" operator="equal">
      <formula>"CW 2130-R11"</formula>
    </cfRule>
    <cfRule type="cellIs" dxfId="2435" priority="557" stopIfTrue="1" operator="equal">
      <formula>"CW 3120-R2"</formula>
    </cfRule>
    <cfRule type="cellIs" dxfId="2434" priority="558" stopIfTrue="1" operator="equal">
      <formula>"CW 3240-R7"</formula>
    </cfRule>
  </conditionalFormatting>
  <conditionalFormatting sqref="D640">
    <cfRule type="cellIs" dxfId="2433" priority="553" stopIfTrue="1" operator="equal">
      <formula>"CW 2130-R11"</formula>
    </cfRule>
    <cfRule type="cellIs" dxfId="2432" priority="554" stopIfTrue="1" operator="equal">
      <formula>"CW 3120-R2"</formula>
    </cfRule>
    <cfRule type="cellIs" dxfId="2431" priority="555" stopIfTrue="1" operator="equal">
      <formula>"CW 3240-R7"</formula>
    </cfRule>
  </conditionalFormatting>
  <conditionalFormatting sqref="D644">
    <cfRule type="cellIs" dxfId="2430" priority="550" stopIfTrue="1" operator="equal">
      <formula>"CW 2130-R11"</formula>
    </cfRule>
    <cfRule type="cellIs" dxfId="2429" priority="551" stopIfTrue="1" operator="equal">
      <formula>"CW 3120-R2"</formula>
    </cfRule>
    <cfRule type="cellIs" dxfId="2428" priority="552" stopIfTrue="1" operator="equal">
      <formula>"CW 3240-R7"</formula>
    </cfRule>
  </conditionalFormatting>
  <conditionalFormatting sqref="D645">
    <cfRule type="cellIs" dxfId="2427" priority="547" stopIfTrue="1" operator="equal">
      <formula>"CW 2130-R11"</formula>
    </cfRule>
    <cfRule type="cellIs" dxfId="2426" priority="548" stopIfTrue="1" operator="equal">
      <formula>"CW 3120-R2"</formula>
    </cfRule>
    <cfRule type="cellIs" dxfId="2425" priority="549" stopIfTrue="1" operator="equal">
      <formula>"CW 3240-R7"</formula>
    </cfRule>
  </conditionalFormatting>
  <conditionalFormatting sqref="D649:D652">
    <cfRule type="cellIs" dxfId="2424" priority="544" stopIfTrue="1" operator="equal">
      <formula>"CW 2130-R11"</formula>
    </cfRule>
    <cfRule type="cellIs" dxfId="2423" priority="545" stopIfTrue="1" operator="equal">
      <formula>"CW 3120-R2"</formula>
    </cfRule>
    <cfRule type="cellIs" dxfId="2422" priority="546" stopIfTrue="1" operator="equal">
      <formula>"CW 3240-R7"</formula>
    </cfRule>
  </conditionalFormatting>
  <conditionalFormatting sqref="D653">
    <cfRule type="cellIs" dxfId="2421" priority="541" stopIfTrue="1" operator="equal">
      <formula>"CW 2130-R11"</formula>
    </cfRule>
    <cfRule type="cellIs" dxfId="2420" priority="542" stopIfTrue="1" operator="equal">
      <formula>"CW 3120-R2"</formula>
    </cfRule>
    <cfRule type="cellIs" dxfId="2419" priority="543" stopIfTrue="1" operator="equal">
      <formula>"CW 3240-R7"</formula>
    </cfRule>
  </conditionalFormatting>
  <conditionalFormatting sqref="D654">
    <cfRule type="cellIs" dxfId="2418" priority="538" stopIfTrue="1" operator="equal">
      <formula>"CW 2130-R11"</formula>
    </cfRule>
    <cfRule type="cellIs" dxfId="2417" priority="539" stopIfTrue="1" operator="equal">
      <formula>"CW 3120-R2"</formula>
    </cfRule>
    <cfRule type="cellIs" dxfId="2416" priority="540" stopIfTrue="1" operator="equal">
      <formula>"CW 3240-R7"</formula>
    </cfRule>
  </conditionalFormatting>
  <conditionalFormatting sqref="D655">
    <cfRule type="cellIs" dxfId="2415" priority="535" stopIfTrue="1" operator="equal">
      <formula>"CW 2130-R11"</formula>
    </cfRule>
    <cfRule type="cellIs" dxfId="2414" priority="536" stopIfTrue="1" operator="equal">
      <formula>"CW 3120-R2"</formula>
    </cfRule>
    <cfRule type="cellIs" dxfId="2413" priority="537" stopIfTrue="1" operator="equal">
      <formula>"CW 3240-R7"</formula>
    </cfRule>
  </conditionalFormatting>
  <conditionalFormatting sqref="D656">
    <cfRule type="cellIs" dxfId="2412" priority="532" stopIfTrue="1" operator="equal">
      <formula>"CW 2130-R11"</formula>
    </cfRule>
    <cfRule type="cellIs" dxfId="2411" priority="533" stopIfTrue="1" operator="equal">
      <formula>"CW 3120-R2"</formula>
    </cfRule>
    <cfRule type="cellIs" dxfId="2410" priority="534" stopIfTrue="1" operator="equal">
      <formula>"CW 3240-R7"</formula>
    </cfRule>
  </conditionalFormatting>
  <conditionalFormatting sqref="D657">
    <cfRule type="cellIs" dxfId="2409" priority="529" stopIfTrue="1" operator="equal">
      <formula>"CW 2130-R11"</formula>
    </cfRule>
    <cfRule type="cellIs" dxfId="2408" priority="530" stopIfTrue="1" operator="equal">
      <formula>"CW 3120-R2"</formula>
    </cfRule>
    <cfRule type="cellIs" dxfId="2407" priority="531" stopIfTrue="1" operator="equal">
      <formula>"CW 3240-R7"</formula>
    </cfRule>
  </conditionalFormatting>
  <conditionalFormatting sqref="D658:D659">
    <cfRule type="cellIs" dxfId="2406" priority="526" stopIfTrue="1" operator="equal">
      <formula>"CW 2130-R11"</formula>
    </cfRule>
    <cfRule type="cellIs" dxfId="2405" priority="527" stopIfTrue="1" operator="equal">
      <formula>"CW 3120-R2"</formula>
    </cfRule>
    <cfRule type="cellIs" dxfId="2404" priority="528" stopIfTrue="1" operator="equal">
      <formula>"CW 3240-R7"</formula>
    </cfRule>
  </conditionalFormatting>
  <conditionalFormatting sqref="D660:D661">
    <cfRule type="cellIs" dxfId="2403" priority="523" stopIfTrue="1" operator="equal">
      <formula>"CW 2130-R11"</formula>
    </cfRule>
    <cfRule type="cellIs" dxfId="2402" priority="524" stopIfTrue="1" operator="equal">
      <formula>"CW 3120-R2"</formula>
    </cfRule>
    <cfRule type="cellIs" dxfId="2401" priority="525" stopIfTrue="1" operator="equal">
      <formula>"CW 3240-R7"</formula>
    </cfRule>
  </conditionalFormatting>
  <conditionalFormatting sqref="D662">
    <cfRule type="cellIs" dxfId="2400" priority="520" stopIfTrue="1" operator="equal">
      <formula>"CW 2130-R11"</formula>
    </cfRule>
    <cfRule type="cellIs" dxfId="2399" priority="521" stopIfTrue="1" operator="equal">
      <formula>"CW 3120-R2"</formula>
    </cfRule>
    <cfRule type="cellIs" dxfId="2398" priority="522" stopIfTrue="1" operator="equal">
      <formula>"CW 3240-R7"</formula>
    </cfRule>
  </conditionalFormatting>
  <conditionalFormatting sqref="D663">
    <cfRule type="cellIs" dxfId="2397" priority="517" stopIfTrue="1" operator="equal">
      <formula>"CW 2130-R11"</formula>
    </cfRule>
    <cfRule type="cellIs" dxfId="2396" priority="518" stopIfTrue="1" operator="equal">
      <formula>"CW 3120-R2"</formula>
    </cfRule>
    <cfRule type="cellIs" dxfId="2395" priority="519" stopIfTrue="1" operator="equal">
      <formula>"CW 3240-R7"</formula>
    </cfRule>
  </conditionalFormatting>
  <conditionalFormatting sqref="D664">
    <cfRule type="cellIs" dxfId="2394" priority="514" stopIfTrue="1" operator="equal">
      <formula>"CW 2130-R11"</formula>
    </cfRule>
    <cfRule type="cellIs" dxfId="2393" priority="515" stopIfTrue="1" operator="equal">
      <formula>"CW 3120-R2"</formula>
    </cfRule>
    <cfRule type="cellIs" dxfId="2392" priority="516" stopIfTrue="1" operator="equal">
      <formula>"CW 3240-R7"</formula>
    </cfRule>
  </conditionalFormatting>
  <conditionalFormatting sqref="D665">
    <cfRule type="cellIs" dxfId="2391" priority="511" stopIfTrue="1" operator="equal">
      <formula>"CW 2130-R11"</formula>
    </cfRule>
    <cfRule type="cellIs" dxfId="2390" priority="512" stopIfTrue="1" operator="equal">
      <formula>"CW 3120-R2"</formula>
    </cfRule>
    <cfRule type="cellIs" dxfId="2389" priority="513" stopIfTrue="1" operator="equal">
      <formula>"CW 3240-R7"</formula>
    </cfRule>
  </conditionalFormatting>
  <conditionalFormatting sqref="D666">
    <cfRule type="cellIs" dxfId="2388" priority="508" stopIfTrue="1" operator="equal">
      <formula>"CW 2130-R11"</formula>
    </cfRule>
    <cfRule type="cellIs" dxfId="2387" priority="509" stopIfTrue="1" operator="equal">
      <formula>"CW 3120-R2"</formula>
    </cfRule>
    <cfRule type="cellIs" dxfId="2386" priority="510" stopIfTrue="1" operator="equal">
      <formula>"CW 3240-R7"</formula>
    </cfRule>
  </conditionalFormatting>
  <conditionalFormatting sqref="D667:D670">
    <cfRule type="cellIs" dxfId="2385" priority="505" stopIfTrue="1" operator="equal">
      <formula>"CW 2130-R11"</formula>
    </cfRule>
    <cfRule type="cellIs" dxfId="2384" priority="506" stopIfTrue="1" operator="equal">
      <formula>"CW 3120-R2"</formula>
    </cfRule>
    <cfRule type="cellIs" dxfId="2383" priority="507" stopIfTrue="1" operator="equal">
      <formula>"CW 3240-R7"</formula>
    </cfRule>
  </conditionalFormatting>
  <conditionalFormatting sqref="D671:D672">
    <cfRule type="cellIs" dxfId="2382" priority="502" stopIfTrue="1" operator="equal">
      <formula>"CW 2130-R11"</formula>
    </cfRule>
    <cfRule type="cellIs" dxfId="2381" priority="503" stopIfTrue="1" operator="equal">
      <formula>"CW 3120-R2"</formula>
    </cfRule>
    <cfRule type="cellIs" dxfId="2380" priority="504" stopIfTrue="1" operator="equal">
      <formula>"CW 3240-R7"</formula>
    </cfRule>
  </conditionalFormatting>
  <conditionalFormatting sqref="D673:D675">
    <cfRule type="cellIs" dxfId="2379" priority="499" stopIfTrue="1" operator="equal">
      <formula>"CW 2130-R11"</formula>
    </cfRule>
    <cfRule type="cellIs" dxfId="2378" priority="500" stopIfTrue="1" operator="equal">
      <formula>"CW 3120-R2"</formula>
    </cfRule>
    <cfRule type="cellIs" dxfId="2377" priority="501" stopIfTrue="1" operator="equal">
      <formula>"CW 3240-R7"</formula>
    </cfRule>
  </conditionalFormatting>
  <conditionalFormatting sqref="D688">
    <cfRule type="cellIs" dxfId="2376" priority="496" stopIfTrue="1" operator="equal">
      <formula>"CW 2130-R11"</formula>
    </cfRule>
    <cfRule type="cellIs" dxfId="2375" priority="497" stopIfTrue="1" operator="equal">
      <formula>"CW 3120-R2"</formula>
    </cfRule>
    <cfRule type="cellIs" dxfId="2374" priority="498" stopIfTrue="1" operator="equal">
      <formula>"CW 3240-R7"</formula>
    </cfRule>
  </conditionalFormatting>
  <conditionalFormatting sqref="D690">
    <cfRule type="cellIs" dxfId="2373" priority="494" stopIfTrue="1" operator="equal">
      <formula>"CW 3120-R2"</formula>
    </cfRule>
    <cfRule type="cellIs" dxfId="2372" priority="495" stopIfTrue="1" operator="equal">
      <formula>"CW 3240-R7"</formula>
    </cfRule>
  </conditionalFormatting>
  <conditionalFormatting sqref="D691">
    <cfRule type="cellIs" dxfId="2371" priority="491" stopIfTrue="1" operator="equal">
      <formula>"CW 2130-R11"</formula>
    </cfRule>
    <cfRule type="cellIs" dxfId="2370" priority="492" stopIfTrue="1" operator="equal">
      <formula>"CW 3120-R2"</formula>
    </cfRule>
    <cfRule type="cellIs" dxfId="2369" priority="493" stopIfTrue="1" operator="equal">
      <formula>"CW 3240-R7"</formula>
    </cfRule>
  </conditionalFormatting>
  <conditionalFormatting sqref="D692:D694">
    <cfRule type="cellIs" dxfId="2368" priority="489" stopIfTrue="1" operator="equal">
      <formula>"CW 3120-R2"</formula>
    </cfRule>
    <cfRule type="cellIs" dxfId="2367" priority="490" stopIfTrue="1" operator="equal">
      <formula>"CW 3240-R7"</formula>
    </cfRule>
  </conditionalFormatting>
  <conditionalFormatting sqref="D696:D698">
    <cfRule type="cellIs" dxfId="2366" priority="486" stopIfTrue="1" operator="equal">
      <formula>"CW 2130-R11"</formula>
    </cfRule>
    <cfRule type="cellIs" dxfId="2365" priority="487" stopIfTrue="1" operator="equal">
      <formula>"CW 3120-R2"</formula>
    </cfRule>
    <cfRule type="cellIs" dxfId="2364" priority="488" stopIfTrue="1" operator="equal">
      <formula>"CW 3240-R7"</formula>
    </cfRule>
  </conditionalFormatting>
  <conditionalFormatting sqref="D695">
    <cfRule type="cellIs" dxfId="2363" priority="484" stopIfTrue="1" operator="equal">
      <formula>"CW 3120-R2"</formula>
    </cfRule>
    <cfRule type="cellIs" dxfId="2362" priority="485" stopIfTrue="1" operator="equal">
      <formula>"CW 3240-R7"</formula>
    </cfRule>
  </conditionalFormatting>
  <conditionalFormatting sqref="D703:D704">
    <cfRule type="cellIs" dxfId="2361" priority="482" stopIfTrue="1" operator="equal">
      <formula>"CW 3120-R2"</formula>
    </cfRule>
    <cfRule type="cellIs" dxfId="2360" priority="483" stopIfTrue="1" operator="equal">
      <formula>"CW 3240-R7"</formula>
    </cfRule>
  </conditionalFormatting>
  <conditionalFormatting sqref="D705">
    <cfRule type="cellIs" dxfId="2359" priority="480" stopIfTrue="1" operator="equal">
      <formula>"CW 3120-R2"</formula>
    </cfRule>
    <cfRule type="cellIs" dxfId="2358" priority="481" stopIfTrue="1" operator="equal">
      <formula>"CW 3240-R7"</formula>
    </cfRule>
  </conditionalFormatting>
  <conditionalFormatting sqref="D706">
    <cfRule type="cellIs" dxfId="2357" priority="478" stopIfTrue="1" operator="equal">
      <formula>"CW 2130-R11"</formula>
    </cfRule>
    <cfRule type="cellIs" dxfId="2356" priority="479" stopIfTrue="1" operator="equal">
      <formula>"CW 3240-R7"</formula>
    </cfRule>
  </conditionalFormatting>
  <conditionalFormatting sqref="D710">
    <cfRule type="cellIs" dxfId="2355" priority="473" stopIfTrue="1" operator="equal">
      <formula>"CW 2130-R11"</formula>
    </cfRule>
    <cfRule type="cellIs" dxfId="2354" priority="474" stopIfTrue="1" operator="equal">
      <formula>"CW 3120-R2"</formula>
    </cfRule>
    <cfRule type="cellIs" dxfId="2353" priority="475" stopIfTrue="1" operator="equal">
      <formula>"CW 3240-R7"</formula>
    </cfRule>
  </conditionalFormatting>
  <conditionalFormatting sqref="D709">
    <cfRule type="cellIs" dxfId="2352" priority="476" stopIfTrue="1" operator="equal">
      <formula>"CW 3120-R2"</formula>
    </cfRule>
    <cfRule type="cellIs" dxfId="2351" priority="477" stopIfTrue="1" operator="equal">
      <formula>"CW 3240-R7"</formula>
    </cfRule>
  </conditionalFormatting>
  <conditionalFormatting sqref="D708">
    <cfRule type="cellIs" dxfId="2350" priority="470" stopIfTrue="1" operator="equal">
      <formula>"CW 2130-R11"</formula>
    </cfRule>
    <cfRule type="cellIs" dxfId="2349" priority="471" stopIfTrue="1" operator="equal">
      <formula>"CW 3120-R2"</formula>
    </cfRule>
    <cfRule type="cellIs" dxfId="2348" priority="472" stopIfTrue="1" operator="equal">
      <formula>"CW 3240-R7"</formula>
    </cfRule>
  </conditionalFormatting>
  <conditionalFormatting sqref="D711">
    <cfRule type="cellIs" dxfId="2347" priority="467" stopIfTrue="1" operator="equal">
      <formula>"CW 2130-R11"</formula>
    </cfRule>
    <cfRule type="cellIs" dxfId="2346" priority="468" stopIfTrue="1" operator="equal">
      <formula>"CW 3120-R2"</formula>
    </cfRule>
    <cfRule type="cellIs" dxfId="2345" priority="469" stopIfTrue="1" operator="equal">
      <formula>"CW 3240-R7"</formula>
    </cfRule>
  </conditionalFormatting>
  <conditionalFormatting sqref="D713:D715">
    <cfRule type="cellIs" dxfId="2344" priority="464" stopIfTrue="1" operator="equal">
      <formula>"CW 2130-R11"</formula>
    </cfRule>
    <cfRule type="cellIs" dxfId="2343" priority="465" stopIfTrue="1" operator="equal">
      <formula>"CW 3120-R2"</formula>
    </cfRule>
    <cfRule type="cellIs" dxfId="2342" priority="466" stopIfTrue="1" operator="equal">
      <formula>"CW 3240-R7"</formula>
    </cfRule>
  </conditionalFormatting>
  <conditionalFormatting sqref="D716">
    <cfRule type="cellIs" dxfId="2341" priority="461" stopIfTrue="1" operator="equal">
      <formula>"CW 2130-R11"</formula>
    </cfRule>
    <cfRule type="cellIs" dxfId="2340" priority="462" stopIfTrue="1" operator="equal">
      <formula>"CW 3120-R2"</formula>
    </cfRule>
    <cfRule type="cellIs" dxfId="2339" priority="463" stopIfTrue="1" operator="equal">
      <formula>"CW 3240-R7"</formula>
    </cfRule>
  </conditionalFormatting>
  <conditionalFormatting sqref="D717">
    <cfRule type="cellIs" dxfId="2338" priority="458" stopIfTrue="1" operator="equal">
      <formula>"CW 2130-R11"</formula>
    </cfRule>
    <cfRule type="cellIs" dxfId="2337" priority="459" stopIfTrue="1" operator="equal">
      <formula>"CW 3120-R2"</formula>
    </cfRule>
    <cfRule type="cellIs" dxfId="2336" priority="460" stopIfTrue="1" operator="equal">
      <formula>"CW 3240-R7"</formula>
    </cfRule>
  </conditionalFormatting>
  <conditionalFormatting sqref="D719:D721">
    <cfRule type="cellIs" dxfId="2335" priority="455" stopIfTrue="1" operator="equal">
      <formula>"CW 2130-R11"</formula>
    </cfRule>
    <cfRule type="cellIs" dxfId="2334" priority="456" stopIfTrue="1" operator="equal">
      <formula>"CW 3120-R2"</formula>
    </cfRule>
    <cfRule type="cellIs" dxfId="2333" priority="457" stopIfTrue="1" operator="equal">
      <formula>"CW 3240-R7"</formula>
    </cfRule>
  </conditionalFormatting>
  <conditionalFormatting sqref="D726">
    <cfRule type="cellIs" dxfId="2332" priority="452" stopIfTrue="1" operator="equal">
      <formula>"CW 2130-R11"</formula>
    </cfRule>
    <cfRule type="cellIs" dxfId="2331" priority="453" stopIfTrue="1" operator="equal">
      <formula>"CW 3120-R2"</formula>
    </cfRule>
    <cfRule type="cellIs" dxfId="2330" priority="454" stopIfTrue="1" operator="equal">
      <formula>"CW 3240-R7"</formula>
    </cfRule>
  </conditionalFormatting>
  <conditionalFormatting sqref="D727">
    <cfRule type="cellIs" dxfId="2329" priority="449" stopIfTrue="1" operator="equal">
      <formula>"CW 2130-R11"</formula>
    </cfRule>
    <cfRule type="cellIs" dxfId="2328" priority="450" stopIfTrue="1" operator="equal">
      <formula>"CW 3120-R2"</formula>
    </cfRule>
    <cfRule type="cellIs" dxfId="2327" priority="451" stopIfTrue="1" operator="equal">
      <formula>"CW 3240-R7"</formula>
    </cfRule>
  </conditionalFormatting>
  <conditionalFormatting sqref="D728">
    <cfRule type="cellIs" dxfId="2326" priority="446" stopIfTrue="1" operator="equal">
      <formula>"CW 2130-R11"</formula>
    </cfRule>
    <cfRule type="cellIs" dxfId="2325" priority="447" stopIfTrue="1" operator="equal">
      <formula>"CW 3120-R2"</formula>
    </cfRule>
    <cfRule type="cellIs" dxfId="2324" priority="448" stopIfTrue="1" operator="equal">
      <formula>"CW 3240-R7"</formula>
    </cfRule>
  </conditionalFormatting>
  <conditionalFormatting sqref="D729">
    <cfRule type="cellIs" dxfId="2323" priority="443" stopIfTrue="1" operator="equal">
      <formula>"CW 2130-R11"</formula>
    </cfRule>
    <cfRule type="cellIs" dxfId="2322" priority="444" stopIfTrue="1" operator="equal">
      <formula>"CW 3120-R2"</formula>
    </cfRule>
    <cfRule type="cellIs" dxfId="2321" priority="445" stopIfTrue="1" operator="equal">
      <formula>"CW 3240-R7"</formula>
    </cfRule>
  </conditionalFormatting>
  <conditionalFormatting sqref="D734">
    <cfRule type="cellIs" dxfId="2320" priority="440" stopIfTrue="1" operator="equal">
      <formula>"CW 2130-R11"</formula>
    </cfRule>
    <cfRule type="cellIs" dxfId="2319" priority="441" stopIfTrue="1" operator="equal">
      <formula>"CW 3120-R2"</formula>
    </cfRule>
    <cfRule type="cellIs" dxfId="2318" priority="442" stopIfTrue="1" operator="equal">
      <formula>"CW 3240-R7"</formula>
    </cfRule>
  </conditionalFormatting>
  <conditionalFormatting sqref="D735">
    <cfRule type="cellIs" dxfId="2317" priority="437" stopIfTrue="1" operator="equal">
      <formula>"CW 2130-R11"</formula>
    </cfRule>
    <cfRule type="cellIs" dxfId="2316" priority="438" stopIfTrue="1" operator="equal">
      <formula>"CW 3120-R2"</formula>
    </cfRule>
    <cfRule type="cellIs" dxfId="2315" priority="439" stopIfTrue="1" operator="equal">
      <formula>"CW 3240-R7"</formula>
    </cfRule>
  </conditionalFormatting>
  <conditionalFormatting sqref="D736:D737">
    <cfRule type="cellIs" dxfId="2314" priority="434" stopIfTrue="1" operator="equal">
      <formula>"CW 2130-R11"</formula>
    </cfRule>
    <cfRule type="cellIs" dxfId="2313" priority="435" stopIfTrue="1" operator="equal">
      <formula>"CW 3120-R2"</formula>
    </cfRule>
    <cfRule type="cellIs" dxfId="2312" priority="436" stopIfTrue="1" operator="equal">
      <formula>"CW 3240-R7"</formula>
    </cfRule>
  </conditionalFormatting>
  <conditionalFormatting sqref="D738">
    <cfRule type="cellIs" dxfId="2311" priority="431" stopIfTrue="1" operator="equal">
      <formula>"CW 2130-R11"</formula>
    </cfRule>
    <cfRule type="cellIs" dxfId="2310" priority="432" stopIfTrue="1" operator="equal">
      <formula>"CW 3120-R2"</formula>
    </cfRule>
    <cfRule type="cellIs" dxfId="2309" priority="433" stopIfTrue="1" operator="equal">
      <formula>"CW 3240-R7"</formula>
    </cfRule>
  </conditionalFormatting>
  <conditionalFormatting sqref="D739">
    <cfRule type="cellIs" dxfId="2308" priority="428" stopIfTrue="1" operator="equal">
      <formula>"CW 2130-R11"</formula>
    </cfRule>
    <cfRule type="cellIs" dxfId="2307" priority="429" stopIfTrue="1" operator="equal">
      <formula>"CW 3120-R2"</formula>
    </cfRule>
    <cfRule type="cellIs" dxfId="2306" priority="430" stopIfTrue="1" operator="equal">
      <formula>"CW 3240-R7"</formula>
    </cfRule>
  </conditionalFormatting>
  <conditionalFormatting sqref="D743">
    <cfRule type="cellIs" dxfId="2305" priority="425" stopIfTrue="1" operator="equal">
      <formula>"CW 2130-R11"</formula>
    </cfRule>
    <cfRule type="cellIs" dxfId="2304" priority="426" stopIfTrue="1" operator="equal">
      <formula>"CW 3120-R2"</formula>
    </cfRule>
    <cfRule type="cellIs" dxfId="2303" priority="427" stopIfTrue="1" operator="equal">
      <formula>"CW 3240-R7"</formula>
    </cfRule>
  </conditionalFormatting>
  <conditionalFormatting sqref="D744">
    <cfRule type="cellIs" dxfId="2302" priority="422" stopIfTrue="1" operator="equal">
      <formula>"CW 2130-R11"</formula>
    </cfRule>
    <cfRule type="cellIs" dxfId="2301" priority="423" stopIfTrue="1" operator="equal">
      <formula>"CW 3120-R2"</formula>
    </cfRule>
    <cfRule type="cellIs" dxfId="2300" priority="424" stopIfTrue="1" operator="equal">
      <formula>"CW 3240-R7"</formula>
    </cfRule>
  </conditionalFormatting>
  <conditionalFormatting sqref="D745:D748">
    <cfRule type="cellIs" dxfId="2299" priority="419" stopIfTrue="1" operator="equal">
      <formula>"CW 2130-R11"</formula>
    </cfRule>
    <cfRule type="cellIs" dxfId="2298" priority="420" stopIfTrue="1" operator="equal">
      <formula>"CW 3120-R2"</formula>
    </cfRule>
    <cfRule type="cellIs" dxfId="2297" priority="421" stopIfTrue="1" operator="equal">
      <formula>"CW 3240-R7"</formula>
    </cfRule>
  </conditionalFormatting>
  <conditionalFormatting sqref="D749">
    <cfRule type="cellIs" dxfId="2296" priority="416" stopIfTrue="1" operator="equal">
      <formula>"CW 2130-R11"</formula>
    </cfRule>
    <cfRule type="cellIs" dxfId="2295" priority="417" stopIfTrue="1" operator="equal">
      <formula>"CW 3120-R2"</formula>
    </cfRule>
    <cfRule type="cellIs" dxfId="2294" priority="418" stopIfTrue="1" operator="equal">
      <formula>"CW 3240-R7"</formula>
    </cfRule>
  </conditionalFormatting>
  <conditionalFormatting sqref="D750">
    <cfRule type="cellIs" dxfId="2293" priority="413" stopIfTrue="1" operator="equal">
      <formula>"CW 2130-R11"</formula>
    </cfRule>
    <cfRule type="cellIs" dxfId="2292" priority="414" stopIfTrue="1" operator="equal">
      <formula>"CW 3120-R2"</formula>
    </cfRule>
    <cfRule type="cellIs" dxfId="2291" priority="415" stopIfTrue="1" operator="equal">
      <formula>"CW 3240-R7"</formula>
    </cfRule>
  </conditionalFormatting>
  <conditionalFormatting sqref="D751">
    <cfRule type="cellIs" dxfId="2290" priority="410" stopIfTrue="1" operator="equal">
      <formula>"CW 2130-R11"</formula>
    </cfRule>
    <cfRule type="cellIs" dxfId="2289" priority="411" stopIfTrue="1" operator="equal">
      <formula>"CW 3120-R2"</formula>
    </cfRule>
    <cfRule type="cellIs" dxfId="2288" priority="412" stopIfTrue="1" operator="equal">
      <formula>"CW 3240-R7"</formula>
    </cfRule>
  </conditionalFormatting>
  <conditionalFormatting sqref="D752">
    <cfRule type="cellIs" dxfId="2287" priority="407" stopIfTrue="1" operator="equal">
      <formula>"CW 2130-R11"</formula>
    </cfRule>
    <cfRule type="cellIs" dxfId="2286" priority="408" stopIfTrue="1" operator="equal">
      <formula>"CW 3120-R2"</formula>
    </cfRule>
    <cfRule type="cellIs" dxfId="2285" priority="409" stopIfTrue="1" operator="equal">
      <formula>"CW 3240-R7"</formula>
    </cfRule>
  </conditionalFormatting>
  <conditionalFormatting sqref="D753">
    <cfRule type="cellIs" dxfId="2284" priority="404" stopIfTrue="1" operator="equal">
      <formula>"CW 2130-R11"</formula>
    </cfRule>
    <cfRule type="cellIs" dxfId="2283" priority="405" stopIfTrue="1" operator="equal">
      <formula>"CW 3120-R2"</formula>
    </cfRule>
    <cfRule type="cellIs" dxfId="2282" priority="406" stopIfTrue="1" operator="equal">
      <formula>"CW 3240-R7"</formula>
    </cfRule>
  </conditionalFormatting>
  <conditionalFormatting sqref="D754">
    <cfRule type="cellIs" dxfId="2281" priority="401" stopIfTrue="1" operator="equal">
      <formula>"CW 2130-R11"</formula>
    </cfRule>
    <cfRule type="cellIs" dxfId="2280" priority="402" stopIfTrue="1" operator="equal">
      <formula>"CW 3120-R2"</formula>
    </cfRule>
    <cfRule type="cellIs" dxfId="2279" priority="403" stopIfTrue="1" operator="equal">
      <formula>"CW 3240-R7"</formula>
    </cfRule>
  </conditionalFormatting>
  <conditionalFormatting sqref="D755:D756">
    <cfRule type="cellIs" dxfId="2278" priority="398" stopIfTrue="1" operator="equal">
      <formula>"CW 2130-R11"</formula>
    </cfRule>
    <cfRule type="cellIs" dxfId="2277" priority="399" stopIfTrue="1" operator="equal">
      <formula>"CW 3120-R2"</formula>
    </cfRule>
    <cfRule type="cellIs" dxfId="2276" priority="400" stopIfTrue="1" operator="equal">
      <formula>"CW 3240-R7"</formula>
    </cfRule>
  </conditionalFormatting>
  <conditionalFormatting sqref="D757:D759">
    <cfRule type="cellIs" dxfId="2275" priority="395" stopIfTrue="1" operator="equal">
      <formula>"CW 2130-R11"</formula>
    </cfRule>
    <cfRule type="cellIs" dxfId="2274" priority="396" stopIfTrue="1" operator="equal">
      <formula>"CW 3120-R2"</formula>
    </cfRule>
    <cfRule type="cellIs" dxfId="2273" priority="397" stopIfTrue="1" operator="equal">
      <formula>"CW 3240-R7"</formula>
    </cfRule>
  </conditionalFormatting>
  <conditionalFormatting sqref="D760">
    <cfRule type="cellIs" dxfId="2272" priority="392" stopIfTrue="1" operator="equal">
      <formula>"CW 2130-R11"</formula>
    </cfRule>
    <cfRule type="cellIs" dxfId="2271" priority="393" stopIfTrue="1" operator="equal">
      <formula>"CW 3120-R2"</formula>
    </cfRule>
    <cfRule type="cellIs" dxfId="2270" priority="394" stopIfTrue="1" operator="equal">
      <formula>"CW 3240-R7"</formula>
    </cfRule>
  </conditionalFormatting>
  <conditionalFormatting sqref="D766:D768">
    <cfRule type="cellIs" dxfId="2269" priority="389" stopIfTrue="1" operator="equal">
      <formula>"CW 2130-R11"</formula>
    </cfRule>
    <cfRule type="cellIs" dxfId="2268" priority="390" stopIfTrue="1" operator="equal">
      <formula>"CW 3120-R2"</formula>
    </cfRule>
    <cfRule type="cellIs" dxfId="2267" priority="391" stopIfTrue="1" operator="equal">
      <formula>"CW 3240-R7"</formula>
    </cfRule>
  </conditionalFormatting>
  <conditionalFormatting sqref="D773">
    <cfRule type="cellIs" dxfId="2266" priority="386" stopIfTrue="1" operator="equal">
      <formula>"CW 2130-R11"</formula>
    </cfRule>
    <cfRule type="cellIs" dxfId="2265" priority="387" stopIfTrue="1" operator="equal">
      <formula>"CW 3120-R2"</formula>
    </cfRule>
    <cfRule type="cellIs" dxfId="2264" priority="388" stopIfTrue="1" operator="equal">
      <formula>"CW 3240-R7"</formula>
    </cfRule>
  </conditionalFormatting>
  <conditionalFormatting sqref="D775">
    <cfRule type="cellIs" dxfId="2263" priority="384" stopIfTrue="1" operator="equal">
      <formula>"CW 3120-R2"</formula>
    </cfRule>
    <cfRule type="cellIs" dxfId="2262" priority="385" stopIfTrue="1" operator="equal">
      <formula>"CW 3240-R7"</formula>
    </cfRule>
  </conditionalFormatting>
  <conditionalFormatting sqref="D776">
    <cfRule type="cellIs" dxfId="2261" priority="381" stopIfTrue="1" operator="equal">
      <formula>"CW 2130-R11"</formula>
    </cfRule>
    <cfRule type="cellIs" dxfId="2260" priority="382" stopIfTrue="1" operator="equal">
      <formula>"CW 3120-R2"</formula>
    </cfRule>
    <cfRule type="cellIs" dxfId="2259" priority="383" stopIfTrue="1" operator="equal">
      <formula>"CW 3240-R7"</formula>
    </cfRule>
  </conditionalFormatting>
  <conditionalFormatting sqref="D777:D779">
    <cfRule type="cellIs" dxfId="2258" priority="379" stopIfTrue="1" operator="equal">
      <formula>"CW 3120-R2"</formula>
    </cfRule>
    <cfRule type="cellIs" dxfId="2257" priority="380" stopIfTrue="1" operator="equal">
      <formula>"CW 3240-R7"</formula>
    </cfRule>
  </conditionalFormatting>
  <conditionalFormatting sqref="D781:D782">
    <cfRule type="cellIs" dxfId="2256" priority="376" stopIfTrue="1" operator="equal">
      <formula>"CW 2130-R11"</formula>
    </cfRule>
    <cfRule type="cellIs" dxfId="2255" priority="377" stopIfTrue="1" operator="equal">
      <formula>"CW 3120-R2"</formula>
    </cfRule>
    <cfRule type="cellIs" dxfId="2254" priority="378" stopIfTrue="1" operator="equal">
      <formula>"CW 3240-R7"</formula>
    </cfRule>
  </conditionalFormatting>
  <conditionalFormatting sqref="D780">
    <cfRule type="cellIs" dxfId="2253" priority="374" stopIfTrue="1" operator="equal">
      <formula>"CW 3120-R2"</formula>
    </cfRule>
    <cfRule type="cellIs" dxfId="2252" priority="375" stopIfTrue="1" operator="equal">
      <formula>"CW 3240-R7"</formula>
    </cfRule>
  </conditionalFormatting>
  <conditionalFormatting sqref="D786:D787">
    <cfRule type="cellIs" dxfId="2251" priority="372" stopIfTrue="1" operator="equal">
      <formula>"CW 3120-R2"</formula>
    </cfRule>
    <cfRule type="cellIs" dxfId="2250" priority="373" stopIfTrue="1" operator="equal">
      <formula>"CW 3240-R7"</formula>
    </cfRule>
  </conditionalFormatting>
  <conditionalFormatting sqref="D788">
    <cfRule type="cellIs" dxfId="2249" priority="370" stopIfTrue="1" operator="equal">
      <formula>"CW 3120-R2"</formula>
    </cfRule>
    <cfRule type="cellIs" dxfId="2248" priority="371" stopIfTrue="1" operator="equal">
      <formula>"CW 3240-R7"</formula>
    </cfRule>
  </conditionalFormatting>
  <conditionalFormatting sqref="D792">
    <cfRule type="cellIs" dxfId="2247" priority="365" stopIfTrue="1" operator="equal">
      <formula>"CW 2130-R11"</formula>
    </cfRule>
    <cfRule type="cellIs" dxfId="2246" priority="366" stopIfTrue="1" operator="equal">
      <formula>"CW 3120-R2"</formula>
    </cfRule>
    <cfRule type="cellIs" dxfId="2245" priority="367" stopIfTrue="1" operator="equal">
      <formula>"CW 3240-R7"</formula>
    </cfRule>
  </conditionalFormatting>
  <conditionalFormatting sqref="D791">
    <cfRule type="cellIs" dxfId="2244" priority="368" stopIfTrue="1" operator="equal">
      <formula>"CW 3120-R2"</formula>
    </cfRule>
    <cfRule type="cellIs" dxfId="2243" priority="369" stopIfTrue="1" operator="equal">
      <formula>"CW 3240-R7"</formula>
    </cfRule>
  </conditionalFormatting>
  <conditionalFormatting sqref="D790">
    <cfRule type="cellIs" dxfId="2242" priority="362" stopIfTrue="1" operator="equal">
      <formula>"CW 2130-R11"</formula>
    </cfRule>
    <cfRule type="cellIs" dxfId="2241" priority="363" stopIfTrue="1" operator="equal">
      <formula>"CW 3120-R2"</formula>
    </cfRule>
    <cfRule type="cellIs" dxfId="2240" priority="364" stopIfTrue="1" operator="equal">
      <formula>"CW 3240-R7"</formula>
    </cfRule>
  </conditionalFormatting>
  <conditionalFormatting sqref="D793">
    <cfRule type="cellIs" dxfId="2239" priority="359" stopIfTrue="1" operator="equal">
      <formula>"CW 2130-R11"</formula>
    </cfRule>
    <cfRule type="cellIs" dxfId="2238" priority="360" stopIfTrue="1" operator="equal">
      <formula>"CW 3120-R2"</formula>
    </cfRule>
    <cfRule type="cellIs" dxfId="2237" priority="361" stopIfTrue="1" operator="equal">
      <formula>"CW 3240-R7"</formula>
    </cfRule>
  </conditionalFormatting>
  <conditionalFormatting sqref="D795:D797">
    <cfRule type="cellIs" dxfId="2236" priority="356" stopIfTrue="1" operator="equal">
      <formula>"CW 2130-R11"</formula>
    </cfRule>
    <cfRule type="cellIs" dxfId="2235" priority="357" stopIfTrue="1" operator="equal">
      <formula>"CW 3120-R2"</formula>
    </cfRule>
    <cfRule type="cellIs" dxfId="2234" priority="358" stopIfTrue="1" operator="equal">
      <formula>"CW 3240-R7"</formula>
    </cfRule>
  </conditionalFormatting>
  <conditionalFormatting sqref="D798">
    <cfRule type="cellIs" dxfId="2233" priority="353" stopIfTrue="1" operator="equal">
      <formula>"CW 2130-R11"</formula>
    </cfRule>
    <cfRule type="cellIs" dxfId="2232" priority="354" stopIfTrue="1" operator="equal">
      <formula>"CW 3120-R2"</formula>
    </cfRule>
    <cfRule type="cellIs" dxfId="2231" priority="355" stopIfTrue="1" operator="equal">
      <formula>"CW 3240-R7"</formula>
    </cfRule>
  </conditionalFormatting>
  <conditionalFormatting sqref="D800:D802">
    <cfRule type="cellIs" dxfId="2230" priority="350" stopIfTrue="1" operator="equal">
      <formula>"CW 2130-R11"</formula>
    </cfRule>
    <cfRule type="cellIs" dxfId="2229" priority="351" stopIfTrue="1" operator="equal">
      <formula>"CW 3120-R2"</formula>
    </cfRule>
    <cfRule type="cellIs" dxfId="2228" priority="352" stopIfTrue="1" operator="equal">
      <formula>"CW 3240-R7"</formula>
    </cfRule>
  </conditionalFormatting>
  <conditionalFormatting sqref="D123:D124">
    <cfRule type="cellIs" dxfId="2227" priority="347" stopIfTrue="1" operator="equal">
      <formula>"CW 2130-R11"</formula>
    </cfRule>
    <cfRule type="cellIs" dxfId="2226" priority="348" stopIfTrue="1" operator="equal">
      <formula>"CW 3120-R2"</formula>
    </cfRule>
    <cfRule type="cellIs" dxfId="2225" priority="349" stopIfTrue="1" operator="equal">
      <formula>"CW 3240-R7"</formula>
    </cfRule>
  </conditionalFormatting>
  <conditionalFormatting sqref="D106">
    <cfRule type="cellIs" dxfId="2224" priority="344" stopIfTrue="1" operator="equal">
      <formula>"CW 2130-R11"</formula>
    </cfRule>
    <cfRule type="cellIs" dxfId="2223" priority="345" stopIfTrue="1" operator="equal">
      <formula>"CW 3120-R2"</formula>
    </cfRule>
    <cfRule type="cellIs" dxfId="2222" priority="346" stopIfTrue="1" operator="equal">
      <formula>"CW 3240-R7"</formula>
    </cfRule>
  </conditionalFormatting>
  <conditionalFormatting sqref="D105">
    <cfRule type="cellIs" dxfId="2221" priority="341" stopIfTrue="1" operator="equal">
      <formula>"CW 2130-R11"</formula>
    </cfRule>
    <cfRule type="cellIs" dxfId="2220" priority="342" stopIfTrue="1" operator="equal">
      <formula>"CW 3120-R2"</formula>
    </cfRule>
    <cfRule type="cellIs" dxfId="2219" priority="343" stopIfTrue="1" operator="equal">
      <formula>"CW 3240-R7"</formula>
    </cfRule>
  </conditionalFormatting>
  <conditionalFormatting sqref="D104">
    <cfRule type="cellIs" dxfId="2218" priority="338" stopIfTrue="1" operator="equal">
      <formula>"CW 2130-R11"</formula>
    </cfRule>
    <cfRule type="cellIs" dxfId="2217" priority="339" stopIfTrue="1" operator="equal">
      <formula>"CW 3120-R2"</formula>
    </cfRule>
    <cfRule type="cellIs" dxfId="2216" priority="340" stopIfTrue="1" operator="equal">
      <formula>"CW 3240-R7"</formula>
    </cfRule>
  </conditionalFormatting>
  <conditionalFormatting sqref="D190">
    <cfRule type="cellIs" dxfId="2215" priority="335" stopIfTrue="1" operator="equal">
      <formula>"CW 2130-R11"</formula>
    </cfRule>
    <cfRule type="cellIs" dxfId="2214" priority="336" stopIfTrue="1" operator="equal">
      <formula>"CW 3120-R2"</formula>
    </cfRule>
    <cfRule type="cellIs" dxfId="2213" priority="337" stopIfTrue="1" operator="equal">
      <formula>"CW 3240-R7"</formula>
    </cfRule>
  </conditionalFormatting>
  <conditionalFormatting sqref="D189">
    <cfRule type="cellIs" dxfId="2212" priority="332" stopIfTrue="1" operator="equal">
      <formula>"CW 2130-R11"</formula>
    </cfRule>
    <cfRule type="cellIs" dxfId="2211" priority="333" stopIfTrue="1" operator="equal">
      <formula>"CW 3120-R2"</formula>
    </cfRule>
    <cfRule type="cellIs" dxfId="2210" priority="334" stopIfTrue="1" operator="equal">
      <formula>"CW 3240-R7"</formula>
    </cfRule>
  </conditionalFormatting>
  <conditionalFormatting sqref="D191">
    <cfRule type="cellIs" dxfId="2209" priority="329" stopIfTrue="1" operator="equal">
      <formula>"CW 2130-R11"</formula>
    </cfRule>
    <cfRule type="cellIs" dxfId="2208" priority="330" stopIfTrue="1" operator="equal">
      <formula>"CW 3120-R2"</formula>
    </cfRule>
    <cfRule type="cellIs" dxfId="2207" priority="331" stopIfTrue="1" operator="equal">
      <formula>"CW 3240-R7"</formula>
    </cfRule>
  </conditionalFormatting>
  <conditionalFormatting sqref="D209:D210">
    <cfRule type="cellIs" dxfId="2206" priority="326" stopIfTrue="1" operator="equal">
      <formula>"CW 2130-R11"</formula>
    </cfRule>
    <cfRule type="cellIs" dxfId="2205" priority="327" stopIfTrue="1" operator="equal">
      <formula>"CW 3120-R2"</formula>
    </cfRule>
    <cfRule type="cellIs" dxfId="2204" priority="328" stopIfTrue="1" operator="equal">
      <formula>"CW 3240-R7"</formula>
    </cfRule>
  </conditionalFormatting>
  <conditionalFormatting sqref="D238">
    <cfRule type="cellIs" dxfId="2203" priority="323" stopIfTrue="1" operator="equal">
      <formula>"CW 2130-R11"</formula>
    </cfRule>
    <cfRule type="cellIs" dxfId="2202" priority="324" stopIfTrue="1" operator="equal">
      <formula>"CW 3120-R2"</formula>
    </cfRule>
    <cfRule type="cellIs" dxfId="2201" priority="325" stopIfTrue="1" operator="equal">
      <formula>"CW 3240-R7"</formula>
    </cfRule>
  </conditionalFormatting>
  <conditionalFormatting sqref="D263">
    <cfRule type="cellIs" dxfId="2200" priority="320" stopIfTrue="1" operator="equal">
      <formula>"CW 2130-R11"</formula>
    </cfRule>
    <cfRule type="cellIs" dxfId="2199" priority="321" stopIfTrue="1" operator="equal">
      <formula>"CW 3120-R2"</formula>
    </cfRule>
    <cfRule type="cellIs" dxfId="2198" priority="322" stopIfTrue="1" operator="equal">
      <formula>"CW 3240-R7"</formula>
    </cfRule>
  </conditionalFormatting>
  <conditionalFormatting sqref="D266">
    <cfRule type="cellIs" dxfId="2197" priority="317" stopIfTrue="1" operator="equal">
      <formula>"CW 2130-R11"</formula>
    </cfRule>
    <cfRule type="cellIs" dxfId="2196" priority="318" stopIfTrue="1" operator="equal">
      <formula>"CW 3120-R2"</formula>
    </cfRule>
    <cfRule type="cellIs" dxfId="2195" priority="319" stopIfTrue="1" operator="equal">
      <formula>"CW 3240-R7"</formula>
    </cfRule>
  </conditionalFormatting>
  <conditionalFormatting sqref="D282">
    <cfRule type="cellIs" dxfId="2194" priority="314" stopIfTrue="1" operator="equal">
      <formula>"CW 2130-R11"</formula>
    </cfRule>
    <cfRule type="cellIs" dxfId="2193" priority="315" stopIfTrue="1" operator="equal">
      <formula>"CW 3120-R2"</formula>
    </cfRule>
    <cfRule type="cellIs" dxfId="2192" priority="316" stopIfTrue="1" operator="equal">
      <formula>"CW 3240-R7"</formula>
    </cfRule>
  </conditionalFormatting>
  <conditionalFormatting sqref="D287:D288">
    <cfRule type="cellIs" dxfId="2191" priority="311" stopIfTrue="1" operator="equal">
      <formula>"CW 2130-R11"</formula>
    </cfRule>
    <cfRule type="cellIs" dxfId="2190" priority="312" stopIfTrue="1" operator="equal">
      <formula>"CW 3120-R2"</formula>
    </cfRule>
    <cfRule type="cellIs" dxfId="2189" priority="313" stopIfTrue="1" operator="equal">
      <formula>"CW 3240-R7"</formula>
    </cfRule>
  </conditionalFormatting>
  <conditionalFormatting sqref="D271">
    <cfRule type="cellIs" dxfId="2188" priority="308" stopIfTrue="1" operator="equal">
      <formula>"CW 2130-R11"</formula>
    </cfRule>
    <cfRule type="cellIs" dxfId="2187" priority="309" stopIfTrue="1" operator="equal">
      <formula>"CW 3120-R2"</formula>
    </cfRule>
    <cfRule type="cellIs" dxfId="2186" priority="310" stopIfTrue="1" operator="equal">
      <formula>"CW 3240-R7"</formula>
    </cfRule>
  </conditionalFormatting>
  <conditionalFormatting sqref="D272">
    <cfRule type="cellIs" dxfId="2185" priority="305" stopIfTrue="1" operator="equal">
      <formula>"CW 2130-R11"</formula>
    </cfRule>
    <cfRule type="cellIs" dxfId="2184" priority="306" stopIfTrue="1" operator="equal">
      <formula>"CW 3120-R2"</formula>
    </cfRule>
    <cfRule type="cellIs" dxfId="2183" priority="307" stopIfTrue="1" operator="equal">
      <formula>"CW 3240-R7"</formula>
    </cfRule>
  </conditionalFormatting>
  <conditionalFormatting sqref="D273">
    <cfRule type="cellIs" dxfId="2182" priority="302" stopIfTrue="1" operator="equal">
      <formula>"CW 2130-R11"</formula>
    </cfRule>
    <cfRule type="cellIs" dxfId="2181" priority="303" stopIfTrue="1" operator="equal">
      <formula>"CW 3120-R2"</formula>
    </cfRule>
    <cfRule type="cellIs" dxfId="2180" priority="304" stopIfTrue="1" operator="equal">
      <formula>"CW 3240-R7"</formula>
    </cfRule>
  </conditionalFormatting>
  <conditionalFormatting sqref="D281">
    <cfRule type="cellIs" dxfId="2179" priority="299" stopIfTrue="1" operator="equal">
      <formula>"CW 2130-R11"</formula>
    </cfRule>
    <cfRule type="cellIs" dxfId="2178" priority="300" stopIfTrue="1" operator="equal">
      <formula>"CW 3120-R2"</formula>
    </cfRule>
    <cfRule type="cellIs" dxfId="2177" priority="301" stopIfTrue="1" operator="equal">
      <formula>"CW 3240-R7"</formula>
    </cfRule>
  </conditionalFormatting>
  <conditionalFormatting sqref="D311">
    <cfRule type="cellIs" dxfId="2176" priority="296" stopIfTrue="1" operator="equal">
      <formula>"CW 2130-R11"</formula>
    </cfRule>
    <cfRule type="cellIs" dxfId="2175" priority="297" stopIfTrue="1" operator="equal">
      <formula>"CW 3120-R2"</formula>
    </cfRule>
    <cfRule type="cellIs" dxfId="2174" priority="298" stopIfTrue="1" operator="equal">
      <formula>"CW 3240-R7"</formula>
    </cfRule>
  </conditionalFormatting>
  <conditionalFormatting sqref="D196">
    <cfRule type="cellIs" dxfId="2173" priority="293" stopIfTrue="1" operator="equal">
      <formula>"CW 2130-R11"</formula>
    </cfRule>
    <cfRule type="cellIs" dxfId="2172" priority="294" stopIfTrue="1" operator="equal">
      <formula>"CW 3120-R2"</formula>
    </cfRule>
    <cfRule type="cellIs" dxfId="2171" priority="295" stopIfTrue="1" operator="equal">
      <formula>"CW 3240-R7"</formula>
    </cfRule>
  </conditionalFormatting>
  <conditionalFormatting sqref="D127">
    <cfRule type="cellIs" dxfId="2170" priority="290" stopIfTrue="1" operator="equal">
      <formula>"CW 2130-R11"</formula>
    </cfRule>
    <cfRule type="cellIs" dxfId="2169" priority="291" stopIfTrue="1" operator="equal">
      <formula>"CW 3120-R2"</formula>
    </cfRule>
    <cfRule type="cellIs" dxfId="2168" priority="292" stopIfTrue="1" operator="equal">
      <formula>"CW 3240-R7"</formula>
    </cfRule>
  </conditionalFormatting>
  <conditionalFormatting sqref="D213">
    <cfRule type="cellIs" dxfId="2167" priority="287" stopIfTrue="1" operator="equal">
      <formula>"CW 2130-R11"</formula>
    </cfRule>
    <cfRule type="cellIs" dxfId="2166" priority="288" stopIfTrue="1" operator="equal">
      <formula>"CW 3120-R2"</formula>
    </cfRule>
    <cfRule type="cellIs" dxfId="2165" priority="289" stopIfTrue="1" operator="equal">
      <formula>"CW 3240-R7"</formula>
    </cfRule>
  </conditionalFormatting>
  <conditionalFormatting sqref="D354">
    <cfRule type="cellIs" dxfId="2164" priority="284" stopIfTrue="1" operator="equal">
      <formula>"CW 2130-R11"</formula>
    </cfRule>
    <cfRule type="cellIs" dxfId="2163" priority="285" stopIfTrue="1" operator="equal">
      <formula>"CW 3120-R2"</formula>
    </cfRule>
    <cfRule type="cellIs" dxfId="2162" priority="286" stopIfTrue="1" operator="equal">
      <formula>"CW 3240-R7"</formula>
    </cfRule>
  </conditionalFormatting>
  <conditionalFormatting sqref="D197">
    <cfRule type="cellIs" dxfId="2161" priority="281" stopIfTrue="1" operator="equal">
      <formula>"CW 2130-R11"</formula>
    </cfRule>
    <cfRule type="cellIs" dxfId="2160" priority="282" stopIfTrue="1" operator="equal">
      <formula>"CW 3120-R2"</formula>
    </cfRule>
    <cfRule type="cellIs" dxfId="2159" priority="283" stopIfTrue="1" operator="equal">
      <formula>"CW 3240-R7"</formula>
    </cfRule>
  </conditionalFormatting>
  <conditionalFormatting sqref="D582">
    <cfRule type="cellIs" dxfId="2158" priority="278" stopIfTrue="1" operator="equal">
      <formula>"CW 2130-R11"</formula>
    </cfRule>
    <cfRule type="cellIs" dxfId="2157" priority="279" stopIfTrue="1" operator="equal">
      <formula>"CW 3120-R2"</formula>
    </cfRule>
    <cfRule type="cellIs" dxfId="2156" priority="280" stopIfTrue="1" operator="equal">
      <formula>"CW 3240-R7"</formula>
    </cfRule>
  </conditionalFormatting>
  <conditionalFormatting sqref="D771">
    <cfRule type="cellIs" dxfId="2155" priority="275" stopIfTrue="1" operator="equal">
      <formula>"CW 2130-R11"</formula>
    </cfRule>
    <cfRule type="cellIs" dxfId="2154" priority="276" stopIfTrue="1" operator="equal">
      <formula>"CW 3120-R2"</formula>
    </cfRule>
    <cfRule type="cellIs" dxfId="2153" priority="277" stopIfTrue="1" operator="equal">
      <formula>"CW 3240-R7"</formula>
    </cfRule>
  </conditionalFormatting>
  <conditionalFormatting sqref="D807">
    <cfRule type="cellIs" dxfId="2152" priority="273" stopIfTrue="1" operator="equal">
      <formula>"CW 3120-R2"</formula>
    </cfRule>
    <cfRule type="cellIs" dxfId="2151" priority="274" stopIfTrue="1" operator="equal">
      <formula>"CW 3240-R7"</formula>
    </cfRule>
  </conditionalFormatting>
  <conditionalFormatting sqref="D808">
    <cfRule type="cellIs" dxfId="2150" priority="270" stopIfTrue="1" operator="equal">
      <formula>"CW 2130-R11"</formula>
    </cfRule>
    <cfRule type="cellIs" dxfId="2149" priority="271" stopIfTrue="1" operator="equal">
      <formula>"CW 3120-R2"</formula>
    </cfRule>
    <cfRule type="cellIs" dxfId="2148" priority="272" stopIfTrue="1" operator="equal">
      <formula>"CW 3240-R7"</formula>
    </cfRule>
  </conditionalFormatting>
  <conditionalFormatting sqref="D810">
    <cfRule type="cellIs" dxfId="2147" priority="268" stopIfTrue="1" operator="equal">
      <formula>"CW 3120-R2"</formula>
    </cfRule>
    <cfRule type="cellIs" dxfId="2146" priority="269" stopIfTrue="1" operator="equal">
      <formula>"CW 3240-R7"</formula>
    </cfRule>
  </conditionalFormatting>
  <conditionalFormatting sqref="D812">
    <cfRule type="cellIs" dxfId="2145" priority="266" stopIfTrue="1" operator="equal">
      <formula>"CW 3120-R2"</formula>
    </cfRule>
    <cfRule type="cellIs" dxfId="2144" priority="267" stopIfTrue="1" operator="equal">
      <formula>"CW 3240-R7"</formula>
    </cfRule>
  </conditionalFormatting>
  <conditionalFormatting sqref="D813">
    <cfRule type="cellIs" dxfId="2143" priority="263" stopIfTrue="1" operator="equal">
      <formula>"CW 2130-R11"</formula>
    </cfRule>
    <cfRule type="cellIs" dxfId="2142" priority="264" stopIfTrue="1" operator="equal">
      <formula>"CW 3120-R2"</formula>
    </cfRule>
    <cfRule type="cellIs" dxfId="2141" priority="265" stopIfTrue="1" operator="equal">
      <formula>"CW 3240-R7"</formula>
    </cfRule>
  </conditionalFormatting>
  <conditionalFormatting sqref="D815">
    <cfRule type="cellIs" dxfId="2140" priority="261" stopIfTrue="1" operator="equal">
      <formula>"CW 3120-R2"</formula>
    </cfRule>
    <cfRule type="cellIs" dxfId="2139" priority="262" stopIfTrue="1" operator="equal">
      <formula>"CW 3240-R7"</formula>
    </cfRule>
  </conditionalFormatting>
  <conditionalFormatting sqref="D848">
    <cfRule type="cellIs" dxfId="2138" priority="252" stopIfTrue="1" operator="equal">
      <formula>"CW 3120-R2"</formula>
    </cfRule>
    <cfRule type="cellIs" dxfId="2137" priority="253" stopIfTrue="1" operator="equal">
      <formula>"CW 3240-R7"</formula>
    </cfRule>
  </conditionalFormatting>
  <conditionalFormatting sqref="D845:D846">
    <cfRule type="cellIs" dxfId="2136" priority="250" stopIfTrue="1" operator="equal">
      <formula>"CW 3120-R2"</formula>
    </cfRule>
    <cfRule type="cellIs" dxfId="2135" priority="251" stopIfTrue="1" operator="equal">
      <formula>"CW 3240-R7"</formula>
    </cfRule>
  </conditionalFormatting>
  <conditionalFormatting sqref="D839">
    <cfRule type="cellIs" dxfId="2134" priority="259" stopIfTrue="1" operator="equal">
      <formula>"CW 3120-R2"</formula>
    </cfRule>
    <cfRule type="cellIs" dxfId="2133" priority="260" stopIfTrue="1" operator="equal">
      <formula>"CW 3240-R7"</formula>
    </cfRule>
  </conditionalFormatting>
  <conditionalFormatting sqref="D840">
    <cfRule type="cellIs" dxfId="2132" priority="256" stopIfTrue="1" operator="equal">
      <formula>"CW 2130-R11"</formula>
    </cfRule>
    <cfRule type="cellIs" dxfId="2131" priority="257" stopIfTrue="1" operator="equal">
      <formula>"CW 3120-R2"</formula>
    </cfRule>
    <cfRule type="cellIs" dxfId="2130" priority="258" stopIfTrue="1" operator="equal">
      <formula>"CW 3240-R7"</formula>
    </cfRule>
  </conditionalFormatting>
  <conditionalFormatting sqref="D841">
    <cfRule type="cellIs" dxfId="2129" priority="254" stopIfTrue="1" operator="equal">
      <formula>"CW 3120-R2"</formula>
    </cfRule>
    <cfRule type="cellIs" dxfId="2128" priority="255" stopIfTrue="1" operator="equal">
      <formula>"CW 3240-R7"</formula>
    </cfRule>
  </conditionalFormatting>
  <conditionalFormatting sqref="D829">
    <cfRule type="cellIs" dxfId="2127" priority="248" stopIfTrue="1" operator="equal">
      <formula>"CW 3120-R2"</formula>
    </cfRule>
    <cfRule type="cellIs" dxfId="2126" priority="249" stopIfTrue="1" operator="equal">
      <formula>"CW 3240-R7"</formula>
    </cfRule>
  </conditionalFormatting>
  <conditionalFormatting sqref="D830">
    <cfRule type="cellIs" dxfId="2125" priority="245" stopIfTrue="1" operator="equal">
      <formula>"CW 2130-R11"</formula>
    </cfRule>
    <cfRule type="cellIs" dxfId="2124" priority="246" stopIfTrue="1" operator="equal">
      <formula>"CW 3120-R2"</formula>
    </cfRule>
    <cfRule type="cellIs" dxfId="2123" priority="247" stopIfTrue="1" operator="equal">
      <formula>"CW 3240-R7"</formula>
    </cfRule>
  </conditionalFormatting>
  <conditionalFormatting sqref="D832">
    <cfRule type="cellIs" dxfId="2122" priority="243" stopIfTrue="1" operator="equal">
      <formula>"CW 3120-R2"</formula>
    </cfRule>
    <cfRule type="cellIs" dxfId="2121" priority="244" stopIfTrue="1" operator="equal">
      <formula>"CW 3240-R7"</formula>
    </cfRule>
  </conditionalFormatting>
  <conditionalFormatting sqref="D817">
    <cfRule type="cellIs" dxfId="2120" priority="241" stopIfTrue="1" operator="equal">
      <formula>"CW 3120-R2"</formula>
    </cfRule>
    <cfRule type="cellIs" dxfId="2119" priority="242" stopIfTrue="1" operator="equal">
      <formula>"CW 3240-R7"</formula>
    </cfRule>
  </conditionalFormatting>
  <conditionalFormatting sqref="D818">
    <cfRule type="cellIs" dxfId="2118" priority="238" stopIfTrue="1" operator="equal">
      <formula>"CW 2130-R11"</formula>
    </cfRule>
    <cfRule type="cellIs" dxfId="2117" priority="239" stopIfTrue="1" operator="equal">
      <formula>"CW 3120-R2"</formula>
    </cfRule>
    <cfRule type="cellIs" dxfId="2116" priority="240" stopIfTrue="1" operator="equal">
      <formula>"CW 3240-R7"</formula>
    </cfRule>
  </conditionalFormatting>
  <conditionalFormatting sqref="D820">
    <cfRule type="cellIs" dxfId="2115" priority="236" stopIfTrue="1" operator="equal">
      <formula>"CW 3120-R2"</formula>
    </cfRule>
    <cfRule type="cellIs" dxfId="2114" priority="237" stopIfTrue="1" operator="equal">
      <formula>"CW 3240-R7"</formula>
    </cfRule>
  </conditionalFormatting>
  <conditionalFormatting sqref="D822">
    <cfRule type="cellIs" dxfId="2113" priority="234" stopIfTrue="1" operator="equal">
      <formula>"CW 3120-R2"</formula>
    </cfRule>
    <cfRule type="cellIs" dxfId="2112" priority="235" stopIfTrue="1" operator="equal">
      <formula>"CW 3240-R7"</formula>
    </cfRule>
  </conditionalFormatting>
  <conditionalFormatting sqref="D823">
    <cfRule type="cellIs" dxfId="2111" priority="231" stopIfTrue="1" operator="equal">
      <formula>"CW 2130-R11"</formula>
    </cfRule>
    <cfRule type="cellIs" dxfId="2110" priority="232" stopIfTrue="1" operator="equal">
      <formula>"CW 3120-R2"</formula>
    </cfRule>
    <cfRule type="cellIs" dxfId="2109" priority="233" stopIfTrue="1" operator="equal">
      <formula>"CW 3240-R7"</formula>
    </cfRule>
  </conditionalFormatting>
  <conditionalFormatting sqref="D825">
    <cfRule type="cellIs" dxfId="2108" priority="229" stopIfTrue="1" operator="equal">
      <formula>"CW 3120-R2"</formula>
    </cfRule>
    <cfRule type="cellIs" dxfId="2107" priority="230" stopIfTrue="1" operator="equal">
      <formula>"CW 3240-R7"</formula>
    </cfRule>
  </conditionalFormatting>
  <conditionalFormatting sqref="D827">
    <cfRule type="cellIs" dxfId="2106" priority="227" stopIfTrue="1" operator="equal">
      <formula>"CW 3120-R2"</formula>
    </cfRule>
    <cfRule type="cellIs" dxfId="2105" priority="228" stopIfTrue="1" operator="equal">
      <formula>"CW 3240-R7"</formula>
    </cfRule>
  </conditionalFormatting>
  <conditionalFormatting sqref="D828">
    <cfRule type="cellIs" dxfId="2104" priority="224" stopIfTrue="1" operator="equal">
      <formula>"CW 2130-R11"</formula>
    </cfRule>
    <cfRule type="cellIs" dxfId="2103" priority="225" stopIfTrue="1" operator="equal">
      <formula>"CW 3120-R2"</formula>
    </cfRule>
    <cfRule type="cellIs" dxfId="2102" priority="226" stopIfTrue="1" operator="equal">
      <formula>"CW 3240-R7"</formula>
    </cfRule>
  </conditionalFormatting>
  <conditionalFormatting sqref="D834">
    <cfRule type="cellIs" dxfId="2101" priority="222" stopIfTrue="1" operator="equal">
      <formula>"CW 3120-R2"</formula>
    </cfRule>
    <cfRule type="cellIs" dxfId="2100" priority="223" stopIfTrue="1" operator="equal">
      <formula>"CW 3240-R7"</formula>
    </cfRule>
  </conditionalFormatting>
  <conditionalFormatting sqref="D835">
    <cfRule type="cellIs" dxfId="2099" priority="219" stopIfTrue="1" operator="equal">
      <formula>"CW 2130-R11"</formula>
    </cfRule>
    <cfRule type="cellIs" dxfId="2098" priority="220" stopIfTrue="1" operator="equal">
      <formula>"CW 3120-R2"</formula>
    </cfRule>
    <cfRule type="cellIs" dxfId="2097" priority="221" stopIfTrue="1" operator="equal">
      <formula>"CW 3240-R7"</formula>
    </cfRule>
  </conditionalFormatting>
  <conditionalFormatting sqref="D837">
    <cfRule type="cellIs" dxfId="2096" priority="217" stopIfTrue="1" operator="equal">
      <formula>"CW 3120-R2"</formula>
    </cfRule>
    <cfRule type="cellIs" dxfId="2095" priority="218" stopIfTrue="1" operator="equal">
      <formula>"CW 3240-R7"</formula>
    </cfRule>
  </conditionalFormatting>
  <conditionalFormatting sqref="D854">
    <cfRule type="cellIs" dxfId="2094" priority="208" stopIfTrue="1" operator="equal">
      <formula>"CW 3120-R2"</formula>
    </cfRule>
    <cfRule type="cellIs" dxfId="2093" priority="209" stopIfTrue="1" operator="equal">
      <formula>"CW 3240-R7"</formula>
    </cfRule>
  </conditionalFormatting>
  <conditionalFormatting sqref="D850">
    <cfRule type="cellIs" dxfId="2092" priority="215" stopIfTrue="1" operator="equal">
      <formula>"CW 3120-R2"</formula>
    </cfRule>
    <cfRule type="cellIs" dxfId="2091" priority="216" stopIfTrue="1" operator="equal">
      <formula>"CW 3240-R7"</formula>
    </cfRule>
  </conditionalFormatting>
  <conditionalFormatting sqref="D851">
    <cfRule type="cellIs" dxfId="2090" priority="212" stopIfTrue="1" operator="equal">
      <formula>"CW 2130-R11"</formula>
    </cfRule>
    <cfRule type="cellIs" dxfId="2089" priority="213" stopIfTrue="1" operator="equal">
      <formula>"CW 3120-R2"</formula>
    </cfRule>
    <cfRule type="cellIs" dxfId="2088" priority="214" stopIfTrue="1" operator="equal">
      <formula>"CW 3240-R7"</formula>
    </cfRule>
  </conditionalFormatting>
  <conditionalFormatting sqref="D852">
    <cfRule type="cellIs" dxfId="2087" priority="210" stopIfTrue="1" operator="equal">
      <formula>"CW 3120-R2"</formula>
    </cfRule>
    <cfRule type="cellIs" dxfId="2086" priority="211" stopIfTrue="1" operator="equal">
      <formula>"CW 3240-R7"</formula>
    </cfRule>
  </conditionalFormatting>
  <conditionalFormatting sqref="D860">
    <cfRule type="cellIs" dxfId="2085" priority="199" stopIfTrue="1" operator="equal">
      <formula>"CW 3120-R2"</formula>
    </cfRule>
    <cfRule type="cellIs" dxfId="2084" priority="200" stopIfTrue="1" operator="equal">
      <formula>"CW 3240-R7"</formula>
    </cfRule>
  </conditionalFormatting>
  <conditionalFormatting sqref="D856">
    <cfRule type="cellIs" dxfId="2083" priority="206" stopIfTrue="1" operator="equal">
      <formula>"CW 3120-R2"</formula>
    </cfRule>
    <cfRule type="cellIs" dxfId="2082" priority="207" stopIfTrue="1" operator="equal">
      <formula>"CW 3240-R7"</formula>
    </cfRule>
  </conditionalFormatting>
  <conditionalFormatting sqref="D857">
    <cfRule type="cellIs" dxfId="2081" priority="203" stopIfTrue="1" operator="equal">
      <formula>"CW 2130-R11"</formula>
    </cfRule>
    <cfRule type="cellIs" dxfId="2080" priority="204" stopIfTrue="1" operator="equal">
      <formula>"CW 3120-R2"</formula>
    </cfRule>
    <cfRule type="cellIs" dxfId="2079" priority="205" stopIfTrue="1" operator="equal">
      <formula>"CW 3240-R7"</formula>
    </cfRule>
  </conditionalFormatting>
  <conditionalFormatting sqref="D858">
    <cfRule type="cellIs" dxfId="2078" priority="201" stopIfTrue="1" operator="equal">
      <formula>"CW 3120-R2"</formula>
    </cfRule>
    <cfRule type="cellIs" dxfId="2077" priority="202" stopIfTrue="1" operator="equal">
      <formula>"CW 3240-R7"</formula>
    </cfRule>
  </conditionalFormatting>
  <conditionalFormatting sqref="D842">
    <cfRule type="cellIs" dxfId="2076" priority="194" stopIfTrue="1" operator="equal">
      <formula>"CW 3120-R2"</formula>
    </cfRule>
    <cfRule type="cellIs" dxfId="2075" priority="195" stopIfTrue="1" operator="equal">
      <formula>"CW 3240-R7"</formula>
    </cfRule>
  </conditionalFormatting>
  <conditionalFormatting sqref="D843:D844">
    <cfRule type="cellIs" dxfId="2074" priority="196" stopIfTrue="1" operator="equal">
      <formula>"CW 2130-R11"</formula>
    </cfRule>
    <cfRule type="cellIs" dxfId="2073" priority="197" stopIfTrue="1" operator="equal">
      <formula>"CW 3120-R2"</formula>
    </cfRule>
    <cfRule type="cellIs" dxfId="2072" priority="198" stopIfTrue="1" operator="equal">
      <formula>"CW 3240-R7"</formula>
    </cfRule>
  </conditionalFormatting>
  <conditionalFormatting sqref="D862">
    <cfRule type="cellIs" dxfId="2071" priority="192" stopIfTrue="1" operator="equal">
      <formula>"CW 3120-R2"</formula>
    </cfRule>
    <cfRule type="cellIs" dxfId="2070" priority="193" stopIfTrue="1" operator="equal">
      <formula>"CW 3240-R7"</formula>
    </cfRule>
  </conditionalFormatting>
  <conditionalFormatting sqref="D865">
    <cfRule type="cellIs" dxfId="2069" priority="190" stopIfTrue="1" operator="equal">
      <formula>"CW 3120-R2"</formula>
    </cfRule>
    <cfRule type="cellIs" dxfId="2068" priority="191" stopIfTrue="1" operator="equal">
      <formula>"CW 3240-R7"</formula>
    </cfRule>
  </conditionalFormatting>
  <conditionalFormatting sqref="D863">
    <cfRule type="cellIs" dxfId="2067" priority="187" stopIfTrue="1" operator="equal">
      <formula>"CW 2130-R11"</formula>
    </cfRule>
    <cfRule type="cellIs" dxfId="2066" priority="188" stopIfTrue="1" operator="equal">
      <formula>"CW 3120-R2"</formula>
    </cfRule>
    <cfRule type="cellIs" dxfId="2065" priority="189" stopIfTrue="1" operator="equal">
      <formula>"CW 3240-R7"</formula>
    </cfRule>
  </conditionalFormatting>
  <conditionalFormatting sqref="D867">
    <cfRule type="cellIs" dxfId="2064" priority="185" stopIfTrue="1" operator="equal">
      <formula>"CW 3120-R2"</formula>
    </cfRule>
    <cfRule type="cellIs" dxfId="2063" priority="186" stopIfTrue="1" operator="equal">
      <formula>"CW 3240-R7"</formula>
    </cfRule>
  </conditionalFormatting>
  <conditionalFormatting sqref="D868">
    <cfRule type="cellIs" dxfId="2062" priority="182" stopIfTrue="1" operator="equal">
      <formula>"CW 2130-R11"</formula>
    </cfRule>
    <cfRule type="cellIs" dxfId="2061" priority="183" stopIfTrue="1" operator="equal">
      <formula>"CW 3120-R2"</formula>
    </cfRule>
    <cfRule type="cellIs" dxfId="2060" priority="184" stopIfTrue="1" operator="equal">
      <formula>"CW 3240-R7"</formula>
    </cfRule>
  </conditionalFormatting>
  <conditionalFormatting sqref="D870">
    <cfRule type="cellIs" dxfId="2059" priority="180" stopIfTrue="1" operator="equal">
      <formula>"CW 3120-R2"</formula>
    </cfRule>
    <cfRule type="cellIs" dxfId="2058" priority="181" stopIfTrue="1" operator="equal">
      <formula>"CW 3240-R7"</formula>
    </cfRule>
  </conditionalFormatting>
  <conditionalFormatting sqref="D872">
    <cfRule type="cellIs" dxfId="2057" priority="178" stopIfTrue="1" operator="equal">
      <formula>"CW 3120-R2"</formula>
    </cfRule>
    <cfRule type="cellIs" dxfId="2056" priority="179" stopIfTrue="1" operator="equal">
      <formula>"CW 3240-R7"</formula>
    </cfRule>
  </conditionalFormatting>
  <conditionalFormatting sqref="D873">
    <cfRule type="cellIs" dxfId="2055" priority="175" stopIfTrue="1" operator="equal">
      <formula>"CW 2130-R11"</formula>
    </cfRule>
    <cfRule type="cellIs" dxfId="2054" priority="176" stopIfTrue="1" operator="equal">
      <formula>"CW 3120-R2"</formula>
    </cfRule>
    <cfRule type="cellIs" dxfId="2053" priority="177" stopIfTrue="1" operator="equal">
      <formula>"CW 3240-R7"</formula>
    </cfRule>
  </conditionalFormatting>
  <conditionalFormatting sqref="D875">
    <cfRule type="cellIs" dxfId="2052" priority="173" stopIfTrue="1" operator="equal">
      <formula>"CW 3120-R2"</formula>
    </cfRule>
    <cfRule type="cellIs" dxfId="2051" priority="174" stopIfTrue="1" operator="equal">
      <formula>"CW 3240-R7"</formula>
    </cfRule>
  </conditionalFormatting>
  <conditionalFormatting sqref="D877">
    <cfRule type="cellIs" dxfId="2050" priority="171" stopIfTrue="1" operator="equal">
      <formula>"CW 3120-R2"</formula>
    </cfRule>
    <cfRule type="cellIs" dxfId="2049" priority="172" stopIfTrue="1" operator="equal">
      <formula>"CW 3240-R7"</formula>
    </cfRule>
  </conditionalFormatting>
  <conditionalFormatting sqref="D878">
    <cfRule type="cellIs" dxfId="2048" priority="168" stopIfTrue="1" operator="equal">
      <formula>"CW 2130-R11"</formula>
    </cfRule>
    <cfRule type="cellIs" dxfId="2047" priority="169" stopIfTrue="1" operator="equal">
      <formula>"CW 3120-R2"</formula>
    </cfRule>
    <cfRule type="cellIs" dxfId="2046" priority="170" stopIfTrue="1" operator="equal">
      <formula>"CW 3240-R7"</formula>
    </cfRule>
  </conditionalFormatting>
  <conditionalFormatting sqref="D880">
    <cfRule type="cellIs" dxfId="2045" priority="166" stopIfTrue="1" operator="equal">
      <formula>"CW 3120-R2"</formula>
    </cfRule>
    <cfRule type="cellIs" dxfId="2044" priority="167" stopIfTrue="1" operator="equal">
      <formula>"CW 3240-R7"</formula>
    </cfRule>
  </conditionalFormatting>
  <conditionalFormatting sqref="D886">
    <cfRule type="cellIs" dxfId="2043" priority="157" stopIfTrue="1" operator="equal">
      <formula>"CW 3120-R2"</formula>
    </cfRule>
    <cfRule type="cellIs" dxfId="2042" priority="158" stopIfTrue="1" operator="equal">
      <formula>"CW 3240-R7"</formula>
    </cfRule>
  </conditionalFormatting>
  <conditionalFormatting sqref="D882">
    <cfRule type="cellIs" dxfId="2041" priority="164" stopIfTrue="1" operator="equal">
      <formula>"CW 3120-R2"</formula>
    </cfRule>
    <cfRule type="cellIs" dxfId="2040" priority="165" stopIfTrue="1" operator="equal">
      <formula>"CW 3240-R7"</formula>
    </cfRule>
  </conditionalFormatting>
  <conditionalFormatting sqref="D883">
    <cfRule type="cellIs" dxfId="2039" priority="161" stopIfTrue="1" operator="equal">
      <formula>"CW 2130-R11"</formula>
    </cfRule>
    <cfRule type="cellIs" dxfId="2038" priority="162" stopIfTrue="1" operator="equal">
      <formula>"CW 3120-R2"</formula>
    </cfRule>
    <cfRule type="cellIs" dxfId="2037" priority="163" stopIfTrue="1" operator="equal">
      <formula>"CW 3240-R7"</formula>
    </cfRule>
  </conditionalFormatting>
  <conditionalFormatting sqref="D884">
    <cfRule type="cellIs" dxfId="2036" priority="159" stopIfTrue="1" operator="equal">
      <formula>"CW 3120-R2"</formula>
    </cfRule>
    <cfRule type="cellIs" dxfId="2035" priority="160" stopIfTrue="1" operator="equal">
      <formula>"CW 3240-R7"</formula>
    </cfRule>
  </conditionalFormatting>
  <conditionalFormatting sqref="D892">
    <cfRule type="cellIs" dxfId="2034" priority="148" stopIfTrue="1" operator="equal">
      <formula>"CW 3120-R2"</formula>
    </cfRule>
    <cfRule type="cellIs" dxfId="2033" priority="149" stopIfTrue="1" operator="equal">
      <formula>"CW 3240-R7"</formula>
    </cfRule>
  </conditionalFormatting>
  <conditionalFormatting sqref="D888">
    <cfRule type="cellIs" dxfId="2032" priority="155" stopIfTrue="1" operator="equal">
      <formula>"CW 3120-R2"</formula>
    </cfRule>
    <cfRule type="cellIs" dxfId="2031" priority="156" stopIfTrue="1" operator="equal">
      <formula>"CW 3240-R7"</formula>
    </cfRule>
  </conditionalFormatting>
  <conditionalFormatting sqref="D889">
    <cfRule type="cellIs" dxfId="2030" priority="152" stopIfTrue="1" operator="equal">
      <formula>"CW 2130-R11"</formula>
    </cfRule>
    <cfRule type="cellIs" dxfId="2029" priority="153" stopIfTrue="1" operator="equal">
      <formula>"CW 3120-R2"</formula>
    </cfRule>
    <cfRule type="cellIs" dxfId="2028" priority="154" stopIfTrue="1" operator="equal">
      <formula>"CW 3240-R7"</formula>
    </cfRule>
  </conditionalFormatting>
  <conditionalFormatting sqref="D890">
    <cfRule type="cellIs" dxfId="2027" priority="150" stopIfTrue="1" operator="equal">
      <formula>"CW 3120-R2"</formula>
    </cfRule>
    <cfRule type="cellIs" dxfId="2026" priority="151" stopIfTrue="1" operator="equal">
      <formula>"CW 3240-R7"</formula>
    </cfRule>
  </conditionalFormatting>
  <conditionalFormatting sqref="D894">
    <cfRule type="cellIs" dxfId="2025" priority="146" stopIfTrue="1" operator="equal">
      <formula>"CW 3120-R2"</formula>
    </cfRule>
    <cfRule type="cellIs" dxfId="2024" priority="147" stopIfTrue="1" operator="equal">
      <formula>"CW 3240-R7"</formula>
    </cfRule>
  </conditionalFormatting>
  <conditionalFormatting sqref="D897">
    <cfRule type="cellIs" dxfId="2023" priority="144" stopIfTrue="1" operator="equal">
      <formula>"CW 3120-R2"</formula>
    </cfRule>
    <cfRule type="cellIs" dxfId="2022" priority="145" stopIfTrue="1" operator="equal">
      <formula>"CW 3240-R7"</formula>
    </cfRule>
  </conditionalFormatting>
  <conditionalFormatting sqref="D895">
    <cfRule type="cellIs" dxfId="2021" priority="141" stopIfTrue="1" operator="equal">
      <formula>"CW 2130-R11"</formula>
    </cfRule>
    <cfRule type="cellIs" dxfId="2020" priority="142" stopIfTrue="1" operator="equal">
      <formula>"CW 3120-R2"</formula>
    </cfRule>
    <cfRule type="cellIs" dxfId="2019" priority="143" stopIfTrue="1" operator="equal">
      <formula>"CW 3240-R7"</formula>
    </cfRule>
  </conditionalFormatting>
  <conditionalFormatting sqref="D899">
    <cfRule type="cellIs" dxfId="2018" priority="139" stopIfTrue="1" operator="equal">
      <formula>"CW 3120-R2"</formula>
    </cfRule>
    <cfRule type="cellIs" dxfId="2017" priority="140" stopIfTrue="1" operator="equal">
      <formula>"CW 3240-R7"</formula>
    </cfRule>
  </conditionalFormatting>
  <conditionalFormatting sqref="D900">
    <cfRule type="cellIs" dxfId="2016" priority="136" stopIfTrue="1" operator="equal">
      <formula>"CW 2130-R11"</formula>
    </cfRule>
    <cfRule type="cellIs" dxfId="2015" priority="137" stopIfTrue="1" operator="equal">
      <formula>"CW 3120-R2"</formula>
    </cfRule>
    <cfRule type="cellIs" dxfId="2014" priority="138" stopIfTrue="1" operator="equal">
      <formula>"CW 3240-R7"</formula>
    </cfRule>
  </conditionalFormatting>
  <conditionalFormatting sqref="D902">
    <cfRule type="cellIs" dxfId="2013" priority="134" stopIfTrue="1" operator="equal">
      <formula>"CW 3120-R2"</formula>
    </cfRule>
    <cfRule type="cellIs" dxfId="2012" priority="135" stopIfTrue="1" operator="equal">
      <formula>"CW 3240-R7"</formula>
    </cfRule>
  </conditionalFormatting>
  <conditionalFormatting sqref="D904">
    <cfRule type="cellIs" dxfId="2011" priority="132" stopIfTrue="1" operator="equal">
      <formula>"CW 3120-R2"</formula>
    </cfRule>
    <cfRule type="cellIs" dxfId="2010" priority="133" stopIfTrue="1" operator="equal">
      <formula>"CW 3240-R7"</formula>
    </cfRule>
  </conditionalFormatting>
  <conditionalFormatting sqref="D925">
    <cfRule type="cellIs" dxfId="2009" priority="130" stopIfTrue="1" operator="equal">
      <formula>"CW 3120-R2"</formula>
    </cfRule>
    <cfRule type="cellIs" dxfId="2008" priority="131" stopIfTrue="1" operator="equal">
      <formula>"CW 3240-R7"</formula>
    </cfRule>
  </conditionalFormatting>
  <conditionalFormatting sqref="D905">
    <cfRule type="cellIs" dxfId="2007" priority="127" stopIfTrue="1" operator="equal">
      <formula>"CW 2130-R11"</formula>
    </cfRule>
    <cfRule type="cellIs" dxfId="2006" priority="128" stopIfTrue="1" operator="equal">
      <formula>"CW 3120-R2"</formula>
    </cfRule>
    <cfRule type="cellIs" dxfId="2005" priority="129" stopIfTrue="1" operator="equal">
      <formula>"CW 3240-R7"</formula>
    </cfRule>
  </conditionalFormatting>
  <conditionalFormatting sqref="D60">
    <cfRule type="cellIs" dxfId="2004" priority="125" stopIfTrue="1" operator="equal">
      <formula>"CW 3120-R2"</formula>
    </cfRule>
    <cfRule type="cellIs" dxfId="2003" priority="126" stopIfTrue="1" operator="equal">
      <formula>"CW 3240-R7"</formula>
    </cfRule>
  </conditionalFormatting>
  <conditionalFormatting sqref="D61">
    <cfRule type="cellIs" dxfId="2002" priority="122" stopIfTrue="1" operator="equal">
      <formula>"CW 2130-R11"</formula>
    </cfRule>
    <cfRule type="cellIs" dxfId="2001" priority="123" stopIfTrue="1" operator="equal">
      <formula>"CW 3120-R2"</formula>
    </cfRule>
    <cfRule type="cellIs" dxfId="2000" priority="124" stopIfTrue="1" operator="equal">
      <formula>"CW 3240-R7"</formula>
    </cfRule>
  </conditionalFormatting>
  <conditionalFormatting sqref="D62">
    <cfRule type="cellIs" dxfId="1999" priority="119" stopIfTrue="1" operator="equal">
      <formula>"CW 2130-R11"</formula>
    </cfRule>
    <cfRule type="cellIs" dxfId="1998" priority="120" stopIfTrue="1" operator="equal">
      <formula>"CW 3120-R2"</formula>
    </cfRule>
    <cfRule type="cellIs" dxfId="1997" priority="121" stopIfTrue="1" operator="equal">
      <formula>"CW 3240-R7"</formula>
    </cfRule>
  </conditionalFormatting>
  <conditionalFormatting sqref="D19">
    <cfRule type="cellIs" dxfId="1996" priority="116" stopIfTrue="1" operator="equal">
      <formula>"CW 2130-R11"</formula>
    </cfRule>
    <cfRule type="cellIs" dxfId="1995" priority="117" stopIfTrue="1" operator="equal">
      <formula>"CW 3120-R2"</formula>
    </cfRule>
    <cfRule type="cellIs" dxfId="1994" priority="118" stopIfTrue="1" operator="equal">
      <formula>"CW 3240-R7"</formula>
    </cfRule>
  </conditionalFormatting>
  <conditionalFormatting sqref="D363">
    <cfRule type="cellIs" dxfId="1993" priority="114" stopIfTrue="1" operator="equal">
      <formula>"CW 3120-R2"</formula>
    </cfRule>
    <cfRule type="cellIs" dxfId="1992" priority="115" stopIfTrue="1" operator="equal">
      <formula>"CW 3240-R7"</formula>
    </cfRule>
  </conditionalFormatting>
  <conditionalFormatting sqref="D364">
    <cfRule type="cellIs" dxfId="1991" priority="112" stopIfTrue="1" operator="equal">
      <formula>"CW 3120-R2"</formula>
    </cfRule>
    <cfRule type="cellIs" dxfId="1990" priority="113" stopIfTrue="1" operator="equal">
      <formula>"CW 3240-R7"</formula>
    </cfRule>
  </conditionalFormatting>
  <conditionalFormatting sqref="D346">
    <cfRule type="cellIs" dxfId="1989" priority="109" stopIfTrue="1" operator="equal">
      <formula>"CW 2130-R11"</formula>
    </cfRule>
    <cfRule type="cellIs" dxfId="1988" priority="110" stopIfTrue="1" operator="equal">
      <formula>"CW 3120-R2"</formula>
    </cfRule>
    <cfRule type="cellIs" dxfId="1987" priority="111" stopIfTrue="1" operator="equal">
      <formula>"CW 3240-R7"</formula>
    </cfRule>
  </conditionalFormatting>
  <conditionalFormatting sqref="D347">
    <cfRule type="cellIs" dxfId="1986" priority="106" stopIfTrue="1" operator="equal">
      <formula>"CW 2130-R11"</formula>
    </cfRule>
    <cfRule type="cellIs" dxfId="1985" priority="107" stopIfTrue="1" operator="equal">
      <formula>"CW 3120-R2"</formula>
    </cfRule>
    <cfRule type="cellIs" dxfId="1984" priority="108" stopIfTrue="1" operator="equal">
      <formula>"CW 3240-R7"</formula>
    </cfRule>
  </conditionalFormatting>
  <conditionalFormatting sqref="D348">
    <cfRule type="cellIs" dxfId="1983" priority="103" stopIfTrue="1" operator="equal">
      <formula>"CW 2130-R11"</formula>
    </cfRule>
    <cfRule type="cellIs" dxfId="1982" priority="104" stopIfTrue="1" operator="equal">
      <formula>"CW 3120-R2"</formula>
    </cfRule>
    <cfRule type="cellIs" dxfId="1981" priority="105" stopIfTrue="1" operator="equal">
      <formula>"CW 3240-R7"</formula>
    </cfRule>
  </conditionalFormatting>
  <conditionalFormatting sqref="D435">
    <cfRule type="cellIs" dxfId="1980" priority="101" stopIfTrue="1" operator="equal">
      <formula>"CW 3120-R2"</formula>
    </cfRule>
    <cfRule type="cellIs" dxfId="1979" priority="102" stopIfTrue="1" operator="equal">
      <formula>"CW 3240-R7"</formula>
    </cfRule>
  </conditionalFormatting>
  <conditionalFormatting sqref="D436">
    <cfRule type="cellIs" dxfId="1978" priority="98" stopIfTrue="1" operator="equal">
      <formula>"CW 2130-R11"</formula>
    </cfRule>
    <cfRule type="cellIs" dxfId="1977" priority="99" stopIfTrue="1" operator="equal">
      <formula>"CW 3120-R2"</formula>
    </cfRule>
    <cfRule type="cellIs" dxfId="1976" priority="100" stopIfTrue="1" operator="equal">
      <formula>"CW 3240-R7"</formula>
    </cfRule>
  </conditionalFormatting>
  <conditionalFormatting sqref="D437:D438">
    <cfRule type="cellIs" dxfId="1975" priority="96" stopIfTrue="1" operator="equal">
      <formula>"CW 3120-R2"</formula>
    </cfRule>
    <cfRule type="cellIs" dxfId="1974" priority="97" stopIfTrue="1" operator="equal">
      <formula>"CW 3240-R7"</formula>
    </cfRule>
  </conditionalFormatting>
  <conditionalFormatting sqref="D439">
    <cfRule type="cellIs" dxfId="1973" priority="94" stopIfTrue="1" operator="equal">
      <formula>"CW 3120-R2"</formula>
    </cfRule>
    <cfRule type="cellIs" dxfId="1972" priority="95" stopIfTrue="1" operator="equal">
      <formula>"CW 3240-R7"</formula>
    </cfRule>
  </conditionalFormatting>
  <conditionalFormatting sqref="D445">
    <cfRule type="cellIs" dxfId="1971" priority="92" stopIfTrue="1" operator="equal">
      <formula>"CW 3120-R2"</formula>
    </cfRule>
    <cfRule type="cellIs" dxfId="1970" priority="93" stopIfTrue="1" operator="equal">
      <formula>"CW 3240-R7"</formula>
    </cfRule>
  </conditionalFormatting>
  <conditionalFormatting sqref="D446">
    <cfRule type="cellIs" dxfId="1969" priority="89" stopIfTrue="1" operator="equal">
      <formula>"CW 2130-R11"</formula>
    </cfRule>
    <cfRule type="cellIs" dxfId="1968" priority="90" stopIfTrue="1" operator="equal">
      <formula>"CW 3120-R2"</formula>
    </cfRule>
    <cfRule type="cellIs" dxfId="1967" priority="91" stopIfTrue="1" operator="equal">
      <formula>"CW 3240-R7"</formula>
    </cfRule>
  </conditionalFormatting>
  <conditionalFormatting sqref="D502:D503">
    <cfRule type="cellIs" dxfId="1966" priority="87" stopIfTrue="1" operator="equal">
      <formula>"CW 3120-R2"</formula>
    </cfRule>
    <cfRule type="cellIs" dxfId="1965" priority="88" stopIfTrue="1" operator="equal">
      <formula>"CW 3240-R7"</formula>
    </cfRule>
  </conditionalFormatting>
  <conditionalFormatting sqref="D447">
    <cfRule type="cellIs" dxfId="1964" priority="85" stopIfTrue="1" operator="equal">
      <formula>"CW 3120-R2"</formula>
    </cfRule>
    <cfRule type="cellIs" dxfId="1963" priority="86" stopIfTrue="1" operator="equal">
      <formula>"CW 3240-R7"</formula>
    </cfRule>
  </conditionalFormatting>
  <conditionalFormatting sqref="D507">
    <cfRule type="cellIs" dxfId="1962" priority="83" stopIfTrue="1" operator="equal">
      <formula>"CW 3120-R2"</formula>
    </cfRule>
    <cfRule type="cellIs" dxfId="1961" priority="84" stopIfTrue="1" operator="equal">
      <formula>"CW 3240-R7"</formula>
    </cfRule>
  </conditionalFormatting>
  <conditionalFormatting sqref="D504:D505">
    <cfRule type="cellIs" dxfId="1960" priority="81" stopIfTrue="1" operator="equal">
      <formula>"CW 3120-R2"</formula>
    </cfRule>
    <cfRule type="cellIs" dxfId="1959" priority="82" stopIfTrue="1" operator="equal">
      <formula>"CW 3240-R7"</formula>
    </cfRule>
  </conditionalFormatting>
  <conditionalFormatting sqref="D506">
    <cfRule type="cellIs" dxfId="1958" priority="79" stopIfTrue="1" operator="equal">
      <formula>"CW 3120-R2"</formula>
    </cfRule>
    <cfRule type="cellIs" dxfId="1957" priority="80" stopIfTrue="1" operator="equal">
      <formula>"CW 3240-R7"</formula>
    </cfRule>
  </conditionalFormatting>
  <conditionalFormatting sqref="D512:D513">
    <cfRule type="cellIs" dxfId="1956" priority="77" stopIfTrue="1" operator="equal">
      <formula>"CW 3120-R2"</formula>
    </cfRule>
    <cfRule type="cellIs" dxfId="1955" priority="78" stopIfTrue="1" operator="equal">
      <formula>"CW 3240-R7"</formula>
    </cfRule>
  </conditionalFormatting>
  <conditionalFormatting sqref="D514:D515">
    <cfRule type="cellIs" dxfId="1954" priority="75" stopIfTrue="1" operator="equal">
      <formula>"CW 3120-R2"</formula>
    </cfRule>
    <cfRule type="cellIs" dxfId="1953" priority="76" stopIfTrue="1" operator="equal">
      <formula>"CW 3240-R7"</formula>
    </cfRule>
  </conditionalFormatting>
  <conditionalFormatting sqref="D516">
    <cfRule type="cellIs" dxfId="1952" priority="73" stopIfTrue="1" operator="equal">
      <formula>"CW 3120-R2"</formula>
    </cfRule>
    <cfRule type="cellIs" dxfId="1951" priority="74" stopIfTrue="1" operator="equal">
      <formula>"CW 3240-R7"</formula>
    </cfRule>
  </conditionalFormatting>
  <conditionalFormatting sqref="D517:D518">
    <cfRule type="cellIs" dxfId="1950" priority="71" stopIfTrue="1" operator="equal">
      <formula>"CW 3120-R2"</formula>
    </cfRule>
    <cfRule type="cellIs" dxfId="1949" priority="72" stopIfTrue="1" operator="equal">
      <formula>"CW 3240-R7"</formula>
    </cfRule>
  </conditionalFormatting>
  <conditionalFormatting sqref="D605">
    <cfRule type="cellIs" dxfId="1948" priority="68" stopIfTrue="1" operator="equal">
      <formula>"CW 2130-R11"</formula>
    </cfRule>
    <cfRule type="cellIs" dxfId="1947" priority="69" stopIfTrue="1" operator="equal">
      <formula>"CW 3120-R2"</formula>
    </cfRule>
    <cfRule type="cellIs" dxfId="1946" priority="70" stopIfTrue="1" operator="equal">
      <formula>"CW 3240-R7"</formula>
    </cfRule>
  </conditionalFormatting>
  <conditionalFormatting sqref="D604">
    <cfRule type="cellIs" dxfId="1945" priority="65" stopIfTrue="1" operator="equal">
      <formula>"CW 2130-R11"</formula>
    </cfRule>
    <cfRule type="cellIs" dxfId="1944" priority="66" stopIfTrue="1" operator="equal">
      <formula>"CW 3120-R2"</formula>
    </cfRule>
    <cfRule type="cellIs" dxfId="1943" priority="67" stopIfTrue="1" operator="equal">
      <formula>"CW 3240-R7"</formula>
    </cfRule>
  </conditionalFormatting>
  <conditionalFormatting sqref="D603">
    <cfRule type="cellIs" dxfId="1942" priority="62" stopIfTrue="1" operator="equal">
      <formula>"CW 2130-R11"</formula>
    </cfRule>
    <cfRule type="cellIs" dxfId="1941" priority="63" stopIfTrue="1" operator="equal">
      <formula>"CW 3120-R2"</formula>
    </cfRule>
    <cfRule type="cellIs" dxfId="1940" priority="64" stopIfTrue="1" operator="equal">
      <formula>"CW 3240-R7"</formula>
    </cfRule>
  </conditionalFormatting>
  <conditionalFormatting sqref="D632">
    <cfRule type="cellIs" dxfId="1939" priority="59" stopIfTrue="1" operator="equal">
      <formula>"CW 2130-R11"</formula>
    </cfRule>
    <cfRule type="cellIs" dxfId="1938" priority="60" stopIfTrue="1" operator="equal">
      <formula>"CW 3120-R2"</formula>
    </cfRule>
    <cfRule type="cellIs" dxfId="1937" priority="61" stopIfTrue="1" operator="equal">
      <formula>"CW 3240-R7"</formula>
    </cfRule>
  </conditionalFormatting>
  <conditionalFormatting sqref="D678:D679">
    <cfRule type="cellIs" dxfId="1936" priority="56" stopIfTrue="1" operator="equal">
      <formula>"CW 2130-R11"</formula>
    </cfRule>
    <cfRule type="cellIs" dxfId="1935" priority="57" stopIfTrue="1" operator="equal">
      <formula>"CW 3120-R2"</formula>
    </cfRule>
    <cfRule type="cellIs" dxfId="1934" priority="58" stopIfTrue="1" operator="equal">
      <formula>"CW 3240-R7"</formula>
    </cfRule>
  </conditionalFormatting>
  <conditionalFormatting sqref="D680">
    <cfRule type="cellIs" dxfId="1933" priority="53" stopIfTrue="1" operator="equal">
      <formula>"CW 2130-R11"</formula>
    </cfRule>
    <cfRule type="cellIs" dxfId="1932" priority="54" stopIfTrue="1" operator="equal">
      <formula>"CW 3120-R2"</formula>
    </cfRule>
    <cfRule type="cellIs" dxfId="1931" priority="55" stopIfTrue="1" operator="equal">
      <formula>"CW 3240-R7"</formula>
    </cfRule>
  </conditionalFormatting>
  <conditionalFormatting sqref="D681">
    <cfRule type="cellIs" dxfId="1930" priority="50" stopIfTrue="1" operator="equal">
      <formula>"CW 2130-R11"</formula>
    </cfRule>
    <cfRule type="cellIs" dxfId="1929" priority="51" stopIfTrue="1" operator="equal">
      <formula>"CW 3120-R2"</formula>
    </cfRule>
    <cfRule type="cellIs" dxfId="1928" priority="52" stopIfTrue="1" operator="equal">
      <formula>"CW 3240-R7"</formula>
    </cfRule>
  </conditionalFormatting>
  <conditionalFormatting sqref="D682">
    <cfRule type="cellIs" dxfId="1927" priority="47" stopIfTrue="1" operator="equal">
      <formula>"CW 2130-R11"</formula>
    </cfRule>
    <cfRule type="cellIs" dxfId="1926" priority="48" stopIfTrue="1" operator="equal">
      <formula>"CW 3120-R2"</formula>
    </cfRule>
    <cfRule type="cellIs" dxfId="1925" priority="49" stopIfTrue="1" operator="equal">
      <formula>"CW 3240-R7"</formula>
    </cfRule>
  </conditionalFormatting>
  <conditionalFormatting sqref="D683">
    <cfRule type="cellIs" dxfId="1924" priority="44" stopIfTrue="1" operator="equal">
      <formula>"CW 2130-R11"</formula>
    </cfRule>
    <cfRule type="cellIs" dxfId="1923" priority="45" stopIfTrue="1" operator="equal">
      <formula>"CW 3120-R2"</formula>
    </cfRule>
    <cfRule type="cellIs" dxfId="1922" priority="46" stopIfTrue="1" operator="equal">
      <formula>"CW 3240-R7"</formula>
    </cfRule>
  </conditionalFormatting>
  <conditionalFormatting sqref="D684">
    <cfRule type="cellIs" dxfId="1921" priority="41" stopIfTrue="1" operator="equal">
      <formula>"CW 2130-R11"</formula>
    </cfRule>
    <cfRule type="cellIs" dxfId="1920" priority="42" stopIfTrue="1" operator="equal">
      <formula>"CW 3120-R2"</formula>
    </cfRule>
    <cfRule type="cellIs" dxfId="1919" priority="43" stopIfTrue="1" operator="equal">
      <formula>"CW 3240-R7"</formula>
    </cfRule>
  </conditionalFormatting>
  <conditionalFormatting sqref="D685">
    <cfRule type="cellIs" dxfId="1918" priority="38" stopIfTrue="1" operator="equal">
      <formula>"CW 2130-R11"</formula>
    </cfRule>
    <cfRule type="cellIs" dxfId="1917" priority="39" stopIfTrue="1" operator="equal">
      <formula>"CW 3120-R2"</formula>
    </cfRule>
    <cfRule type="cellIs" dxfId="1916" priority="40" stopIfTrue="1" operator="equal">
      <formula>"CW 3240-R7"</formula>
    </cfRule>
  </conditionalFormatting>
  <conditionalFormatting sqref="D686">
    <cfRule type="cellIs" dxfId="1915" priority="35" stopIfTrue="1" operator="equal">
      <formula>"CW 2130-R11"</formula>
    </cfRule>
    <cfRule type="cellIs" dxfId="1914" priority="36" stopIfTrue="1" operator="equal">
      <formula>"CW 3120-R2"</formula>
    </cfRule>
    <cfRule type="cellIs" dxfId="1913" priority="37" stopIfTrue="1" operator="equal">
      <formula>"CW 3240-R7"</formula>
    </cfRule>
  </conditionalFormatting>
  <conditionalFormatting sqref="D699">
    <cfRule type="cellIs" dxfId="1912" priority="33" stopIfTrue="1" operator="equal">
      <formula>"CW 3120-R2"</formula>
    </cfRule>
    <cfRule type="cellIs" dxfId="1911" priority="34" stopIfTrue="1" operator="equal">
      <formula>"CW 3240-R7"</formula>
    </cfRule>
  </conditionalFormatting>
  <conditionalFormatting sqref="D701">
    <cfRule type="cellIs" dxfId="1910" priority="30" stopIfTrue="1" operator="equal">
      <formula>"CW 2130-R11"</formula>
    </cfRule>
    <cfRule type="cellIs" dxfId="1909" priority="31" stopIfTrue="1" operator="equal">
      <formula>"CW 3120-R2"</formula>
    </cfRule>
    <cfRule type="cellIs" dxfId="1908" priority="32" stopIfTrue="1" operator="equal">
      <formula>"CW 3240-R7"</formula>
    </cfRule>
  </conditionalFormatting>
  <conditionalFormatting sqref="D702">
    <cfRule type="cellIs" dxfId="1907" priority="27" stopIfTrue="1" operator="equal">
      <formula>"CW 2130-R11"</formula>
    </cfRule>
    <cfRule type="cellIs" dxfId="1906" priority="28" stopIfTrue="1" operator="equal">
      <formula>"CW 3120-R2"</formula>
    </cfRule>
    <cfRule type="cellIs" dxfId="1905" priority="29" stopIfTrue="1" operator="equal">
      <formula>"CW 3240-R7"</formula>
    </cfRule>
  </conditionalFormatting>
  <conditionalFormatting sqref="D700">
    <cfRule type="cellIs" dxfId="1904" priority="24" stopIfTrue="1" operator="equal">
      <formula>"CW 2130-R11"</formula>
    </cfRule>
    <cfRule type="cellIs" dxfId="1903" priority="25" stopIfTrue="1" operator="equal">
      <formula>"CW 3120-R2"</formula>
    </cfRule>
    <cfRule type="cellIs" dxfId="1902" priority="26" stopIfTrue="1" operator="equal">
      <formula>"CW 3240-R7"</formula>
    </cfRule>
  </conditionalFormatting>
  <conditionalFormatting sqref="D784">
    <cfRule type="cellIs" dxfId="1901" priority="19" stopIfTrue="1" operator="equal">
      <formula>"CW 2130-R11"</formula>
    </cfRule>
    <cfRule type="cellIs" dxfId="1900" priority="20" stopIfTrue="1" operator="equal">
      <formula>"CW 3120-R2"</formula>
    </cfRule>
    <cfRule type="cellIs" dxfId="1899" priority="21" stopIfTrue="1" operator="equal">
      <formula>"CW 3240-R7"</formula>
    </cfRule>
  </conditionalFormatting>
  <conditionalFormatting sqref="D783">
    <cfRule type="cellIs" dxfId="1898" priority="22" stopIfTrue="1" operator="equal">
      <formula>"CW 3120-R2"</formula>
    </cfRule>
    <cfRule type="cellIs" dxfId="1897" priority="23" stopIfTrue="1" operator="equal">
      <formula>"CW 3240-R7"</formula>
    </cfRule>
  </conditionalFormatting>
  <conditionalFormatting sqref="D785">
    <cfRule type="cellIs" dxfId="1896" priority="16" stopIfTrue="1" operator="equal">
      <formula>"CW 2130-R11"</formula>
    </cfRule>
    <cfRule type="cellIs" dxfId="1895" priority="17" stopIfTrue="1" operator="equal">
      <formula>"CW 3120-R2"</formula>
    </cfRule>
    <cfRule type="cellIs" dxfId="1894" priority="18" stopIfTrue="1" operator="equal">
      <formula>"CW 3240-R7"</formula>
    </cfRule>
  </conditionalFormatting>
  <conditionalFormatting sqref="D148:D149">
    <cfRule type="cellIs" dxfId="1893" priority="13" stopIfTrue="1" operator="equal">
      <formula>"CW 2130-R11"</formula>
    </cfRule>
    <cfRule type="cellIs" dxfId="1892" priority="14" stopIfTrue="1" operator="equal">
      <formula>"CW 3120-R2"</formula>
    </cfRule>
    <cfRule type="cellIs" dxfId="1891" priority="15" stopIfTrue="1" operator="equal">
      <formula>"CW 3240-R7"</formula>
    </cfRule>
  </conditionalFormatting>
  <conditionalFormatting sqref="D229:D230">
    <cfRule type="cellIs" dxfId="1890" priority="10" stopIfTrue="1" operator="equal">
      <formula>"CW 2130-R11"</formula>
    </cfRule>
    <cfRule type="cellIs" dxfId="1889" priority="11" stopIfTrue="1" operator="equal">
      <formula>"CW 3120-R2"</formula>
    </cfRule>
    <cfRule type="cellIs" dxfId="1888" priority="12" stopIfTrue="1" operator="equal">
      <formula>"CW 3240-R7"</formula>
    </cfRule>
  </conditionalFormatting>
  <conditionalFormatting sqref="D907">
    <cfRule type="cellIs" dxfId="1887" priority="8" stopIfTrue="1" operator="equal">
      <formula>"CW 3120-R2"</formula>
    </cfRule>
    <cfRule type="cellIs" dxfId="1886" priority="9" stopIfTrue="1" operator="equal">
      <formula>"CW 3240-R7"</formula>
    </cfRule>
  </conditionalFormatting>
  <conditionalFormatting sqref="D485">
    <cfRule type="cellIs" dxfId="1885" priority="5" stopIfTrue="1" operator="equal">
      <formula>"CW 2130-R11"</formula>
    </cfRule>
    <cfRule type="cellIs" dxfId="1884" priority="6" stopIfTrue="1" operator="equal">
      <formula>"CW 3120-R2"</formula>
    </cfRule>
    <cfRule type="cellIs" dxfId="1883" priority="7" stopIfTrue="1" operator="equal">
      <formula>"CW 3240-R7"</formula>
    </cfRule>
  </conditionalFormatting>
  <conditionalFormatting sqref="D139">
    <cfRule type="cellIs" dxfId="1882" priority="3" stopIfTrue="1" operator="equal">
      <formula>"CW 3120-R2"</formula>
    </cfRule>
    <cfRule type="cellIs" dxfId="1881" priority="4" stopIfTrue="1" operator="equal">
      <formula>"CW 3240-R7"</formula>
    </cfRule>
  </conditionalFormatting>
  <conditionalFormatting sqref="D140">
    <cfRule type="cellIs" dxfId="1880" priority="1" stopIfTrue="1" operator="equal">
      <formula>"CW 3120-R2"</formula>
    </cfRule>
    <cfRule type="cellIs" dxfId="1879" priority="2" stopIfTrue="1" operator="equal">
      <formula>"CW 3240-R7"</formula>
    </cfRule>
  </conditionalFormatting>
  <dataValidations count="2">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942" xr:uid="{5C9E5205-7801-4B2A-9FA3-08FE6DCCCC85}">
      <formula1>IF(AND(G942&gt;=0.01,G942&lt;=G962*0.05),ROUND(G942,2),0.01)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64:G365 G12:G13 G16 G18:G19 G22:G24 G801:G802 G31 G33 G36:G39 G42 G44 G230 G50 G53 G56 G930:G939 G65 G67:G71 G74:G75 G80:G81 G83 G85:G86 G90 G88 G93:G94 G96 G98 G58:G59 G110:G111 G114 G704:G706 G677 G126:G127 G129 G132 G135 G924 G151 G153:G156 G159:G160 G165:G166 G168 G170:G171 G175 G173 G178:G179 G181 G183 G118:G121 G195:G197 G200 G202 G105:G108 G212:G213 G215 G218 G221 G223:G224 G232 G234 G236:G240 G243:G244 G249 G251:G252 G255:G256 G258 G260 G263:G268 G190:G193 G277 G279 G273:G274 G290 G292 G295 G298 G300:G301 G303:G305 G307 G309:G313 G316:G317 G322:G323 G325 G332 G330 G335:G336 G338 G340 G343 G905 G204:G207 G351 G356 G359 G367:G368 G371 G373:G376 G378 G380 G382 G385 G390 G392:G393 G396 G398 G400 G402 G404 G407:G412 G414 G416 G419:G422 G425 G427 G288 G433 G439 G450 G452 G454:G459 G462:G463 G468 G470:G471 G474 G476 G478 G480 G482 G485 G487 G489 G492 G494 G431 G500 G506:G507 G521 G523 G525:G529 G532:G533 G538 G540:G541 G544:G545 G547 G549:G550 G552 G554 G556 G559:G564 G566 G568 G571:G574 G577 G498 G585 G587 G589 G591 G594 G597 G599:G600 G611 G613:G617 G620:G621 G626 G628:G629 G632:G633 G635 G637:G638 G640 G642 G644 G647:G651 G653 G655:G657 G660:G661 G663 G665:G667 G670 G672 G603:G605 G688 G691 G694 G684:G686 G708 G710 G712:G717 G720:G721 G726 G728:G729 G732 G734 G736:G737 G739 G741 G743 G746:G748 G750 G752:G754 G757:G760 G763 G765 G773 G776 G779 G701:G702 G787:G788 G790 G792 G794:G798 G124 G785 G26:G29 G210 G149 G327:G328 G607:G609 G353:G354 G808 G810 G890 G837 G841 G897 G828 G813 G815 G830 G818 G820 G823 G825 G832 G835 G848 G846 G854 G852 G860 G770:G771 G858 G865 G868 G870 G873 G875 G878 G880 G863 G886 G884 G892 G900 G902 G895 G907 G62:G63 G48 G345 G347:G348 G436 G441:G444 G446:G448 G503 G509:G511 G513 G515:G516 G518:G519 G581:G582 G680 G682 G696:G698 G781:G782 G226:G228 G46 G101:G103 G116 G186:G188 G270 G281:G285 G429 G496 G579 G674:G675 G767:G768 G844 G362 G10 G910 G912 G914 G916 G918 G920 G922 G137:G138 G140 G143:G147" xr:uid="{AE3FB96C-18C8-4EFA-B0C8-73BD9DF59B85}">
      <formula1>IF(G10&gt;=0.01,ROUND(G10,2),0.01)</formula1>
    </dataValidation>
  </dataValidations>
  <pageMargins left="0.5" right="0.5" top="0.75" bottom="0.75" header="0.25" footer="0.25"/>
  <pageSetup scale="70" orientation="portrait" r:id="rId1"/>
  <headerFooter alignWithMargins="0">
    <oddHeader>&amp;LThe City of Winnipeg
Tender No. 221-2023 
&amp;RBid Submission
&amp;P of &amp;N</oddHeader>
    <oddFooter xml:space="preserve">&amp;R                   </oddFooter>
  </headerFooter>
  <rowBreaks count="13" manualBreakCount="13">
    <brk id="77" min="1" max="7" man="1"/>
    <brk id="162" min="1" max="7" man="1"/>
    <brk id="246" min="1" max="7" man="1"/>
    <brk id="319" min="1" max="7" man="1"/>
    <brk id="387" min="1" max="7" man="1"/>
    <brk id="465" min="1" max="7" man="1"/>
    <brk id="535" min="1" max="7" man="1"/>
    <brk id="623" min="1" max="7" man="1"/>
    <brk id="723" min="1" max="7" man="1"/>
    <brk id="804" min="1" max="7" man="1"/>
    <brk id="926" min="1" max="7" man="1"/>
    <brk id="940" min="1" max="7" man="1"/>
    <brk id="943"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7667-4266-4A34-908D-DEF066701222}">
  <sheetPr>
    <tabColor theme="0"/>
    <pageSetUpPr autoPageBreaks="0"/>
  </sheetPr>
  <dimension ref="A1:N966"/>
  <sheetViews>
    <sheetView showZeros="0" tabSelected="1" showOutlineSymbols="0" view="pageBreakPreview" topLeftCell="B1" zoomScale="75" zoomScaleNormal="87" zoomScaleSheetLayoutView="75" workbookViewId="0">
      <selection activeCell="G13" sqref="G13"/>
    </sheetView>
  </sheetViews>
  <sheetFormatPr defaultColWidth="13.5703125" defaultRowHeight="15" x14ac:dyDescent="0.2"/>
  <cols>
    <col min="1" max="1" width="14.140625" style="358" hidden="1" customWidth="1"/>
    <col min="2" max="2" width="11.28515625" style="155" customWidth="1"/>
    <col min="3" max="3" width="49.42578125" style="150" customWidth="1"/>
    <col min="4" max="4" width="16.42578125" style="174" customWidth="1"/>
    <col min="5" max="5" width="8.7109375" style="150" customWidth="1"/>
    <col min="6" max="6" width="15.140625" style="150" customWidth="1"/>
    <col min="7" max="7" width="15.140625" style="358" customWidth="1"/>
    <col min="8" max="8" width="21.5703125" style="358" customWidth="1"/>
    <col min="9" max="9" width="15.5703125" style="150" hidden="1" customWidth="1"/>
    <col min="10" max="10" width="33.85546875" style="150" hidden="1" customWidth="1"/>
    <col min="11" max="14" width="13.5703125" style="150" hidden="1" customWidth="1"/>
    <col min="15" max="16384" width="13.5703125" style="150"/>
  </cols>
  <sheetData>
    <row r="1" spans="1:14" ht="15.75" x14ac:dyDescent="0.2">
      <c r="A1" s="147"/>
      <c r="B1" s="148" t="s">
        <v>1959</v>
      </c>
      <c r="C1" s="149"/>
      <c r="D1" s="149"/>
      <c r="E1" s="149"/>
      <c r="F1" s="149"/>
      <c r="G1" s="147"/>
      <c r="H1" s="149"/>
    </row>
    <row r="2" spans="1:14" x14ac:dyDescent="0.2">
      <c r="A2" s="151"/>
      <c r="B2" s="152" t="s">
        <v>1543</v>
      </c>
      <c r="C2" s="153"/>
      <c r="D2" s="153"/>
      <c r="E2" s="153"/>
      <c r="F2" s="153"/>
      <c r="G2" s="151"/>
      <c r="H2" s="153"/>
    </row>
    <row r="3" spans="1:14" x14ac:dyDescent="0.2">
      <c r="A3" s="154"/>
      <c r="B3" s="155" t="s">
        <v>1544</v>
      </c>
      <c r="D3" s="150"/>
      <c r="G3" s="156"/>
      <c r="H3" s="157"/>
    </row>
    <row r="4" spans="1:14" x14ac:dyDescent="0.2">
      <c r="A4" s="158" t="s">
        <v>204</v>
      </c>
      <c r="B4" s="159" t="s">
        <v>175</v>
      </c>
      <c r="C4" s="160" t="s">
        <v>176</v>
      </c>
      <c r="D4" s="161" t="s">
        <v>1545</v>
      </c>
      <c r="E4" s="162" t="s">
        <v>177</v>
      </c>
      <c r="F4" s="162" t="s">
        <v>1546</v>
      </c>
      <c r="G4" s="163" t="s">
        <v>173</v>
      </c>
      <c r="H4" s="161" t="s">
        <v>178</v>
      </c>
    </row>
    <row r="5" spans="1:14" ht="15.75" customHeight="1" thickBot="1" x14ac:dyDescent="0.3">
      <c r="A5" s="164"/>
      <c r="B5" s="165"/>
      <c r="C5" s="166"/>
      <c r="D5" s="167" t="s">
        <v>1547</v>
      </c>
      <c r="E5" s="168"/>
      <c r="F5" s="169" t="s">
        <v>1548</v>
      </c>
      <c r="G5" s="170"/>
      <c r="H5" s="171"/>
      <c r="I5" s="366" t="s">
        <v>1265</v>
      </c>
      <c r="J5" s="25" t="s">
        <v>1266</v>
      </c>
      <c r="K5" s="367" t="s">
        <v>1267</v>
      </c>
      <c r="L5" s="368" t="s">
        <v>1268</v>
      </c>
      <c r="M5" s="367" t="s">
        <v>1269</v>
      </c>
      <c r="N5" s="368" t="s">
        <v>1270</v>
      </c>
    </row>
    <row r="6" spans="1:14" ht="8.25" customHeight="1" thickTop="1" thickBot="1" x14ac:dyDescent="0.25">
      <c r="A6" s="172"/>
      <c r="B6" s="173"/>
      <c r="F6" s="175"/>
      <c r="G6" s="176"/>
      <c r="H6" s="177"/>
      <c r="I6" s="26" t="str">
        <f t="shared" ref="I6:I69" ca="1" si="0">IF(CELL("protect",$G6)=1, "LOCKED", "")</f>
        <v>LOCKED</v>
      </c>
      <c r="J6" s="16" t="str">
        <f t="shared" ref="J6:J69" si="1">CLEAN(CONCATENATE(TRIM($A6),TRIM($C6),IF(LEFT($D6)&lt;&gt;"E",TRIM($D6),),TRIM($E6)))</f>
        <v/>
      </c>
      <c r="K6" s="17" t="e">
        <f>MATCH(J6,'Pay Items'!$K$1:$K$646,0)</f>
        <v>#N/A</v>
      </c>
      <c r="L6" s="19" t="str">
        <f t="shared" ref="L6:L69" ca="1" si="2">CELL("format",$F6)</f>
        <v>G</v>
      </c>
      <c r="M6" s="19" t="str">
        <f t="shared" ref="M6:M69" ca="1" si="3">CELL("format",$G6)</f>
        <v>C2</v>
      </c>
      <c r="N6" s="19" t="str">
        <f t="shared" ref="N6:N69" ca="1" si="4">CELL("format",$H6)</f>
        <v>G</v>
      </c>
    </row>
    <row r="7" spans="1:14" ht="30" customHeight="1" thickTop="1" x14ac:dyDescent="0.2">
      <c r="A7" s="172"/>
      <c r="B7" s="443" t="s">
        <v>1549</v>
      </c>
      <c r="C7" s="444"/>
      <c r="D7" s="444"/>
      <c r="E7" s="444"/>
      <c r="F7" s="445"/>
      <c r="G7" s="178"/>
      <c r="H7" s="179"/>
      <c r="I7" s="26" t="str">
        <f t="shared" ca="1" si="0"/>
        <v>LOCKED</v>
      </c>
      <c r="J7" s="16" t="str">
        <f t="shared" si="1"/>
        <v/>
      </c>
      <c r="K7" s="17" t="e">
        <f>MATCH(J7,'Pay Items'!$K$1:$K$646,0)</f>
        <v>#N/A</v>
      </c>
      <c r="L7" s="19" t="str">
        <f t="shared" ca="1" si="2"/>
        <v>G</v>
      </c>
      <c r="M7" s="19" t="str">
        <f t="shared" ca="1" si="3"/>
        <v>C2</v>
      </c>
      <c r="N7" s="19" t="str">
        <f t="shared" ca="1" si="4"/>
        <v>G</v>
      </c>
    </row>
    <row r="8" spans="1:14" s="183" customFormat="1" ht="48" customHeight="1" x14ac:dyDescent="0.2">
      <c r="A8" s="180"/>
      <c r="B8" s="181" t="s">
        <v>609</v>
      </c>
      <c r="C8" s="440" t="s">
        <v>1550</v>
      </c>
      <c r="D8" s="441"/>
      <c r="E8" s="441"/>
      <c r="F8" s="442"/>
      <c r="G8" s="182"/>
      <c r="H8" s="182" t="s">
        <v>174</v>
      </c>
      <c r="I8" s="26" t="str">
        <f t="shared" ca="1" si="0"/>
        <v>LOCKED</v>
      </c>
      <c r="J8" s="16" t="str">
        <f t="shared" si="1"/>
        <v>ASPHALT MILL &amp; FILL: BALTIMORE ROAD FROM HAY STREET TO FISHER AVENUE</v>
      </c>
      <c r="K8" s="17" t="e">
        <f>MATCH(J8,'Pay Items'!$K$1:$K$646,0)</f>
        <v>#N/A</v>
      </c>
      <c r="L8" s="19" t="str">
        <f t="shared" ca="1" si="2"/>
        <v>G</v>
      </c>
      <c r="M8" s="19" t="str">
        <f t="shared" ca="1" si="3"/>
        <v>C2</v>
      </c>
      <c r="N8" s="19" t="str">
        <f t="shared" ca="1" si="4"/>
        <v>C2</v>
      </c>
    </row>
    <row r="9" spans="1:14" ht="36" customHeight="1" x14ac:dyDescent="0.2">
      <c r="A9" s="172"/>
      <c r="B9" s="184"/>
      <c r="C9" s="185" t="s">
        <v>197</v>
      </c>
      <c r="D9" s="186"/>
      <c r="E9" s="187" t="s">
        <v>174</v>
      </c>
      <c r="F9" s="187" t="s">
        <v>174</v>
      </c>
      <c r="G9" s="188" t="s">
        <v>174</v>
      </c>
      <c r="H9" s="188"/>
      <c r="I9" s="26" t="str">
        <f t="shared" ca="1" si="0"/>
        <v>LOCKED</v>
      </c>
      <c r="J9" s="16" t="str">
        <f t="shared" si="1"/>
        <v>EARTH AND BASE WORKS</v>
      </c>
      <c r="K9" s="17">
        <f>MATCH(J9,'Pay Items'!$K$1:$K$646,0)</f>
        <v>3</v>
      </c>
      <c r="L9" s="19" t="str">
        <f t="shared" ca="1" si="2"/>
        <v>G</v>
      </c>
      <c r="M9" s="19" t="str">
        <f t="shared" ca="1" si="3"/>
        <v>C2</v>
      </c>
      <c r="N9" s="19" t="str">
        <f t="shared" ca="1" si="4"/>
        <v>C2</v>
      </c>
    </row>
    <row r="10" spans="1:14" s="196" customFormat="1" ht="36" customHeight="1" x14ac:dyDescent="0.2">
      <c r="A10" s="369" t="s">
        <v>440</v>
      </c>
      <c r="B10" s="370" t="s">
        <v>1551</v>
      </c>
      <c r="C10" s="371" t="s">
        <v>105</v>
      </c>
      <c r="D10" s="372" t="s">
        <v>1298</v>
      </c>
      <c r="E10" s="373" t="s">
        <v>180</v>
      </c>
      <c r="F10" s="374">
        <v>10</v>
      </c>
      <c r="G10" s="375"/>
      <c r="H10" s="376">
        <f t="shared" ref="H10:H73" si="5">ROUND(G10*F10,2)</f>
        <v>0</v>
      </c>
      <c r="I10" s="26" t="str">
        <f t="shared" ca="1" si="0"/>
        <v/>
      </c>
      <c r="J10" s="16" t="str">
        <f t="shared" si="1"/>
        <v>A003ExcavationCW 3110-R22m³</v>
      </c>
      <c r="K10" s="17">
        <f>MATCH(J10,'Pay Items'!$K$1:$K$646,0)</f>
        <v>6</v>
      </c>
      <c r="L10" s="19" t="str">
        <f t="shared" ca="1" si="2"/>
        <v>F0</v>
      </c>
      <c r="M10" s="19" t="str">
        <f t="shared" ca="1" si="3"/>
        <v>C2</v>
      </c>
      <c r="N10" s="19" t="str">
        <f t="shared" ca="1" si="4"/>
        <v>C2</v>
      </c>
    </row>
    <row r="11" spans="1:14" s="196" customFormat="1" ht="36" customHeight="1" x14ac:dyDescent="0.2">
      <c r="A11" s="377" t="s">
        <v>251</v>
      </c>
      <c r="B11" s="370" t="s">
        <v>185</v>
      </c>
      <c r="C11" s="371" t="s">
        <v>320</v>
      </c>
      <c r="D11" s="372" t="s">
        <v>1298</v>
      </c>
      <c r="E11" s="373"/>
      <c r="F11" s="198"/>
      <c r="G11" s="199"/>
      <c r="H11" s="376">
        <f t="shared" si="5"/>
        <v>0</v>
      </c>
      <c r="I11" s="26" t="str">
        <f t="shared" ca="1" si="0"/>
        <v>LOCKED</v>
      </c>
      <c r="J11" s="16" t="str">
        <f t="shared" si="1"/>
        <v>A010Supplying and Placing Base Course MaterialCW 3110-R22</v>
      </c>
      <c r="K11" s="17">
        <f>MATCH(J11,'Pay Items'!$K$1:$K$646,0)</f>
        <v>27</v>
      </c>
      <c r="L11" s="19" t="str">
        <f t="shared" ca="1" si="2"/>
        <v>F0</v>
      </c>
      <c r="M11" s="19" t="str">
        <f t="shared" ca="1" si="3"/>
        <v>C2</v>
      </c>
      <c r="N11" s="19" t="str">
        <f t="shared" ca="1" si="4"/>
        <v>C2</v>
      </c>
    </row>
    <row r="12" spans="1:14" s="196" customFormat="1" ht="36" customHeight="1" x14ac:dyDescent="0.2">
      <c r="A12" s="377" t="s">
        <v>1122</v>
      </c>
      <c r="B12" s="378" t="s">
        <v>351</v>
      </c>
      <c r="C12" s="371" t="s">
        <v>1115</v>
      </c>
      <c r="D12" s="372" t="s">
        <v>174</v>
      </c>
      <c r="E12" s="373" t="s">
        <v>180</v>
      </c>
      <c r="F12" s="374">
        <v>10</v>
      </c>
      <c r="G12" s="375"/>
      <c r="H12" s="376">
        <f t="shared" si="5"/>
        <v>0</v>
      </c>
      <c r="I12" s="26" t="str">
        <f t="shared" ca="1" si="0"/>
        <v/>
      </c>
      <c r="J12" s="16" t="str">
        <f t="shared" si="1"/>
        <v>A010C1Base Course Material - Granular A Limestonem³</v>
      </c>
      <c r="K12" s="17" t="e">
        <f>MATCH(J12,'Pay Items'!$K$1:$K$646,0)</f>
        <v>#N/A</v>
      </c>
      <c r="L12" s="19" t="str">
        <f t="shared" ca="1" si="2"/>
        <v>F0</v>
      </c>
      <c r="M12" s="19" t="str">
        <f t="shared" ca="1" si="3"/>
        <v>C2</v>
      </c>
      <c r="N12" s="19" t="str">
        <f t="shared" ca="1" si="4"/>
        <v>C2</v>
      </c>
    </row>
    <row r="13" spans="1:14" s="196" customFormat="1" ht="36" customHeight="1" x14ac:dyDescent="0.2">
      <c r="A13" s="369" t="s">
        <v>253</v>
      </c>
      <c r="B13" s="370" t="s">
        <v>102</v>
      </c>
      <c r="C13" s="371" t="s">
        <v>109</v>
      </c>
      <c r="D13" s="372" t="s">
        <v>1298</v>
      </c>
      <c r="E13" s="373" t="s">
        <v>179</v>
      </c>
      <c r="F13" s="374">
        <v>850</v>
      </c>
      <c r="G13" s="375"/>
      <c r="H13" s="376">
        <f t="shared" si="5"/>
        <v>0</v>
      </c>
      <c r="I13" s="26" t="str">
        <f t="shared" ca="1" si="0"/>
        <v/>
      </c>
      <c r="J13" s="16" t="str">
        <f t="shared" si="1"/>
        <v>A012Grading of BoulevardsCW 3110-R22m²</v>
      </c>
      <c r="K13" s="17">
        <f>MATCH(J13,'Pay Items'!$K$1:$K$646,0)</f>
        <v>37</v>
      </c>
      <c r="L13" s="19" t="str">
        <f t="shared" ca="1" si="2"/>
        <v>F0</v>
      </c>
      <c r="M13" s="19" t="str">
        <f t="shared" ca="1" si="3"/>
        <v>C2</v>
      </c>
      <c r="N13" s="19" t="str">
        <f t="shared" ca="1" si="4"/>
        <v>C2</v>
      </c>
    </row>
    <row r="14" spans="1:14" s="196" customFormat="1" ht="36" customHeight="1" x14ac:dyDescent="0.2">
      <c r="A14" s="201"/>
      <c r="B14" s="202"/>
      <c r="C14" s="203" t="s">
        <v>1552</v>
      </c>
      <c r="D14" s="198"/>
      <c r="E14" s="204"/>
      <c r="F14" s="198"/>
      <c r="G14" s="199"/>
      <c r="H14" s="376">
        <f t="shared" si="5"/>
        <v>0</v>
      </c>
      <c r="I14" s="26" t="str">
        <f t="shared" ca="1" si="0"/>
        <v>LOCKED</v>
      </c>
      <c r="J14" s="16" t="str">
        <f t="shared" si="1"/>
        <v>ROADWORKS - REMOVALS/RENEWALS</v>
      </c>
      <c r="K14" s="17" t="e">
        <f>MATCH(J14,'Pay Items'!$K$1:$K$646,0)</f>
        <v>#N/A</v>
      </c>
      <c r="L14" s="19" t="str">
        <f t="shared" ca="1" si="2"/>
        <v>F0</v>
      </c>
      <c r="M14" s="19" t="str">
        <f t="shared" ca="1" si="3"/>
        <v>C2</v>
      </c>
      <c r="N14" s="19" t="str">
        <f t="shared" ca="1" si="4"/>
        <v>C2</v>
      </c>
    </row>
    <row r="15" spans="1:14" s="196" customFormat="1" ht="36" customHeight="1" x14ac:dyDescent="0.2">
      <c r="A15" s="379" t="s">
        <v>372</v>
      </c>
      <c r="B15" s="370" t="s">
        <v>103</v>
      </c>
      <c r="C15" s="371" t="s">
        <v>317</v>
      </c>
      <c r="D15" s="372" t="s">
        <v>1298</v>
      </c>
      <c r="E15" s="373"/>
      <c r="F15" s="198"/>
      <c r="G15" s="199"/>
      <c r="H15" s="376">
        <f t="shared" si="5"/>
        <v>0</v>
      </c>
      <c r="I15" s="26" t="str">
        <f t="shared" ca="1" si="0"/>
        <v>LOCKED</v>
      </c>
      <c r="J15" s="16" t="str">
        <f t="shared" si="1"/>
        <v>B001Pavement RemovalCW 3110-R22</v>
      </c>
      <c r="K15" s="17">
        <f>MATCH(J15,'Pay Items'!$K$1:$K$646,0)</f>
        <v>69</v>
      </c>
      <c r="L15" s="19" t="str">
        <f t="shared" ca="1" si="2"/>
        <v>F0</v>
      </c>
      <c r="M15" s="19" t="str">
        <f t="shared" ca="1" si="3"/>
        <v>C2</v>
      </c>
      <c r="N15" s="19" t="str">
        <f t="shared" ca="1" si="4"/>
        <v>C2</v>
      </c>
    </row>
    <row r="16" spans="1:14" s="196" customFormat="1" ht="36" customHeight="1" x14ac:dyDescent="0.2">
      <c r="A16" s="379" t="s">
        <v>263</v>
      </c>
      <c r="B16" s="378" t="s">
        <v>351</v>
      </c>
      <c r="C16" s="371" t="s">
        <v>319</v>
      </c>
      <c r="D16" s="372" t="s">
        <v>174</v>
      </c>
      <c r="E16" s="373" t="s">
        <v>179</v>
      </c>
      <c r="F16" s="374">
        <v>40</v>
      </c>
      <c r="G16" s="375"/>
      <c r="H16" s="376">
        <f t="shared" si="5"/>
        <v>0</v>
      </c>
      <c r="I16" s="26" t="str">
        <f t="shared" ca="1" si="0"/>
        <v/>
      </c>
      <c r="J16" s="16" t="str">
        <f t="shared" si="1"/>
        <v>B003Asphalt Pavementm²</v>
      </c>
      <c r="K16" s="17">
        <f>MATCH(J16,'Pay Items'!$K$1:$K$646,0)</f>
        <v>71</v>
      </c>
      <c r="L16" s="19" t="str">
        <f t="shared" ca="1" si="2"/>
        <v>F0</v>
      </c>
      <c r="M16" s="19" t="str">
        <f t="shared" ca="1" si="3"/>
        <v>C2</v>
      </c>
      <c r="N16" s="19" t="str">
        <f t="shared" ca="1" si="4"/>
        <v>C2</v>
      </c>
    </row>
    <row r="17" spans="1:14" s="196" customFormat="1" ht="36" customHeight="1" x14ac:dyDescent="0.2">
      <c r="A17" s="379" t="s">
        <v>277</v>
      </c>
      <c r="B17" s="370" t="s">
        <v>118</v>
      </c>
      <c r="C17" s="371" t="s">
        <v>464</v>
      </c>
      <c r="D17" s="372" t="s">
        <v>1317</v>
      </c>
      <c r="E17" s="373"/>
      <c r="F17" s="198"/>
      <c r="G17" s="199"/>
      <c r="H17" s="376">
        <f t="shared" si="5"/>
        <v>0</v>
      </c>
      <c r="I17" s="26" t="str">
        <f t="shared" ca="1" si="0"/>
        <v>LOCKED</v>
      </c>
      <c r="J17" s="16" t="str">
        <f t="shared" si="1"/>
        <v>B017Partial Slab PatchesCW 3230-R8</v>
      </c>
      <c r="K17" s="17">
        <f>MATCH(J17,'Pay Items'!$K$1:$K$646,0)</f>
        <v>85</v>
      </c>
      <c r="L17" s="19" t="str">
        <f t="shared" ca="1" si="2"/>
        <v>F0</v>
      </c>
      <c r="M17" s="19" t="str">
        <f t="shared" ca="1" si="3"/>
        <v>C2</v>
      </c>
      <c r="N17" s="19" t="str">
        <f t="shared" ca="1" si="4"/>
        <v>C2</v>
      </c>
    </row>
    <row r="18" spans="1:14" s="196" customFormat="1" ht="36" customHeight="1" x14ac:dyDescent="0.2">
      <c r="A18" s="379" t="s">
        <v>290</v>
      </c>
      <c r="B18" s="378" t="s">
        <v>351</v>
      </c>
      <c r="C18" s="371" t="s">
        <v>1553</v>
      </c>
      <c r="D18" s="372" t="s">
        <v>174</v>
      </c>
      <c r="E18" s="373" t="s">
        <v>179</v>
      </c>
      <c r="F18" s="374">
        <v>5</v>
      </c>
      <c r="G18" s="375"/>
      <c r="H18" s="376">
        <f t="shared" si="5"/>
        <v>0</v>
      </c>
      <c r="I18" s="26" t="str">
        <f t="shared" ca="1" si="0"/>
        <v/>
      </c>
      <c r="J18" s="16" t="str">
        <f t="shared" si="1"/>
        <v>B030150 mm Type 2 Concrete Pavement (Type A)m²</v>
      </c>
      <c r="K18" s="17" t="e">
        <f>MATCH(J18,'Pay Items'!$K$1:$K$646,0)</f>
        <v>#N/A</v>
      </c>
      <c r="L18" s="19" t="str">
        <f t="shared" ca="1" si="2"/>
        <v>F0</v>
      </c>
      <c r="M18" s="19" t="str">
        <f t="shared" ca="1" si="3"/>
        <v>C2</v>
      </c>
      <c r="N18" s="19" t="str">
        <f t="shared" ca="1" si="4"/>
        <v>C2</v>
      </c>
    </row>
    <row r="19" spans="1:14" s="196" customFormat="1" ht="36" customHeight="1" x14ac:dyDescent="0.2">
      <c r="A19" s="380" t="s">
        <v>291</v>
      </c>
      <c r="B19" s="378" t="s">
        <v>352</v>
      </c>
      <c r="C19" s="371" t="s">
        <v>1554</v>
      </c>
      <c r="D19" s="372" t="s">
        <v>174</v>
      </c>
      <c r="E19" s="373" t="s">
        <v>179</v>
      </c>
      <c r="F19" s="374">
        <v>35</v>
      </c>
      <c r="G19" s="375"/>
      <c r="H19" s="376">
        <f t="shared" si="5"/>
        <v>0</v>
      </c>
      <c r="I19" s="26" t="str">
        <f t="shared" ca="1" si="0"/>
        <v/>
      </c>
      <c r="J19" s="16" t="str">
        <f t="shared" si="1"/>
        <v>B031150 mm Type 2 Concrete Pavement (Type B)m²</v>
      </c>
      <c r="K19" s="17" t="e">
        <f>MATCH(J19,'Pay Items'!$K$1:$K$646,0)</f>
        <v>#N/A</v>
      </c>
      <c r="L19" s="19" t="str">
        <f t="shared" ca="1" si="2"/>
        <v>F0</v>
      </c>
      <c r="M19" s="19" t="str">
        <f t="shared" ca="1" si="3"/>
        <v>C2</v>
      </c>
      <c r="N19" s="19" t="str">
        <f t="shared" ca="1" si="4"/>
        <v>C2</v>
      </c>
    </row>
    <row r="20" spans="1:14" s="196" customFormat="1" ht="36" customHeight="1" x14ac:dyDescent="0.2">
      <c r="A20" s="379" t="s">
        <v>806</v>
      </c>
      <c r="B20" s="370" t="s">
        <v>1555</v>
      </c>
      <c r="C20" s="371" t="s">
        <v>336</v>
      </c>
      <c r="D20" s="372" t="s">
        <v>1335</v>
      </c>
      <c r="E20" s="373"/>
      <c r="F20" s="198"/>
      <c r="G20" s="199"/>
      <c r="H20" s="376">
        <f t="shared" si="5"/>
        <v>0</v>
      </c>
      <c r="I20" s="26" t="str">
        <f t="shared" ca="1" si="0"/>
        <v>LOCKED</v>
      </c>
      <c r="J20" s="16" t="str">
        <f t="shared" si="1"/>
        <v>B114rlMiscellaneous Concrete Slab RenewalCW 3235-R9</v>
      </c>
      <c r="K20" s="17">
        <f>MATCH(J20,'Pay Items'!$K$1:$K$646,0)</f>
        <v>192</v>
      </c>
      <c r="L20" s="19" t="str">
        <f t="shared" ca="1" si="2"/>
        <v>F0</v>
      </c>
      <c r="M20" s="19" t="str">
        <f t="shared" ca="1" si="3"/>
        <v>C2</v>
      </c>
      <c r="N20" s="19" t="str">
        <f t="shared" ca="1" si="4"/>
        <v>C2</v>
      </c>
    </row>
    <row r="21" spans="1:14" s="196" customFormat="1" ht="36" customHeight="1" x14ac:dyDescent="0.2">
      <c r="A21" s="379" t="s">
        <v>810</v>
      </c>
      <c r="B21" s="378" t="s">
        <v>351</v>
      </c>
      <c r="C21" s="371" t="s">
        <v>1556</v>
      </c>
      <c r="D21" s="372" t="s">
        <v>398</v>
      </c>
      <c r="E21" s="373"/>
      <c r="F21" s="198"/>
      <c r="G21" s="199"/>
      <c r="H21" s="376">
        <f t="shared" si="5"/>
        <v>0</v>
      </c>
      <c r="I21" s="26" t="str">
        <f t="shared" ca="1" si="0"/>
        <v>LOCKED</v>
      </c>
      <c r="J21" s="16" t="str">
        <f t="shared" si="1"/>
        <v>B118rl100 mm Type 5 Concrete SidewalkSD-228A</v>
      </c>
      <c r="K21" s="17" t="e">
        <f>MATCH(J21,'Pay Items'!$K$1:$K$646,0)</f>
        <v>#N/A</v>
      </c>
      <c r="L21" s="19" t="str">
        <f t="shared" ca="1" si="2"/>
        <v>F0</v>
      </c>
      <c r="M21" s="19" t="str">
        <f t="shared" ca="1" si="3"/>
        <v>C2</v>
      </c>
      <c r="N21" s="19" t="str">
        <f t="shared" ca="1" si="4"/>
        <v>C2</v>
      </c>
    </row>
    <row r="22" spans="1:14" s="196" customFormat="1" ht="36" customHeight="1" x14ac:dyDescent="0.2">
      <c r="A22" s="379" t="s">
        <v>811</v>
      </c>
      <c r="B22" s="381" t="s">
        <v>701</v>
      </c>
      <c r="C22" s="371" t="s">
        <v>702</v>
      </c>
      <c r="D22" s="372"/>
      <c r="E22" s="373" t="s">
        <v>179</v>
      </c>
      <c r="F22" s="374">
        <v>30</v>
      </c>
      <c r="G22" s="375"/>
      <c r="H22" s="376">
        <f t="shared" si="5"/>
        <v>0</v>
      </c>
      <c r="I22" s="26" t="str">
        <f t="shared" ca="1" si="0"/>
        <v/>
      </c>
      <c r="J22" s="16" t="str">
        <f t="shared" si="1"/>
        <v>B119rlLess than 5 sq.m.m²</v>
      </c>
      <c r="K22" s="17">
        <f>MATCH(J22,'Pay Items'!$K$1:$K$646,0)</f>
        <v>197</v>
      </c>
      <c r="L22" s="19" t="str">
        <f t="shared" ca="1" si="2"/>
        <v>F0</v>
      </c>
      <c r="M22" s="19" t="str">
        <f t="shared" ca="1" si="3"/>
        <v>C2</v>
      </c>
      <c r="N22" s="19" t="str">
        <f t="shared" ca="1" si="4"/>
        <v>C2</v>
      </c>
    </row>
    <row r="23" spans="1:14" s="196" customFormat="1" ht="36" customHeight="1" x14ac:dyDescent="0.2">
      <c r="A23" s="379" t="s">
        <v>812</v>
      </c>
      <c r="B23" s="381" t="s">
        <v>703</v>
      </c>
      <c r="C23" s="371" t="s">
        <v>704</v>
      </c>
      <c r="D23" s="372"/>
      <c r="E23" s="373" t="s">
        <v>179</v>
      </c>
      <c r="F23" s="374">
        <v>50</v>
      </c>
      <c r="G23" s="375"/>
      <c r="H23" s="376">
        <f t="shared" si="5"/>
        <v>0</v>
      </c>
      <c r="I23" s="26" t="str">
        <f t="shared" ca="1" si="0"/>
        <v/>
      </c>
      <c r="J23" s="16" t="str">
        <f t="shared" si="1"/>
        <v>B120rl5 sq.m. to 20 sq.m.m²</v>
      </c>
      <c r="K23" s="17">
        <f>MATCH(J23,'Pay Items'!$K$1:$K$646,0)</f>
        <v>198</v>
      </c>
      <c r="L23" s="19" t="str">
        <f t="shared" ca="1" si="2"/>
        <v>F0</v>
      </c>
      <c r="M23" s="19" t="str">
        <f t="shared" ca="1" si="3"/>
        <v>C2</v>
      </c>
      <c r="N23" s="19" t="str">
        <f t="shared" ca="1" si="4"/>
        <v>C2</v>
      </c>
    </row>
    <row r="24" spans="1:14" s="196" customFormat="1" ht="36" customHeight="1" x14ac:dyDescent="0.2">
      <c r="A24" s="379" t="s">
        <v>813</v>
      </c>
      <c r="B24" s="381" t="s">
        <v>705</v>
      </c>
      <c r="C24" s="371" t="s">
        <v>706</v>
      </c>
      <c r="D24" s="372" t="s">
        <v>174</v>
      </c>
      <c r="E24" s="373" t="s">
        <v>179</v>
      </c>
      <c r="F24" s="374">
        <v>580</v>
      </c>
      <c r="G24" s="375"/>
      <c r="H24" s="376">
        <f t="shared" si="5"/>
        <v>0</v>
      </c>
      <c r="I24" s="26" t="str">
        <f t="shared" ca="1" si="0"/>
        <v/>
      </c>
      <c r="J24" s="16" t="str">
        <f t="shared" si="1"/>
        <v>B121rlGreater than 20 sq.m.m²</v>
      </c>
      <c r="K24" s="17">
        <f>MATCH(J24,'Pay Items'!$K$1:$K$646,0)</f>
        <v>199</v>
      </c>
      <c r="L24" s="19" t="str">
        <f t="shared" ca="1" si="2"/>
        <v>F0</v>
      </c>
      <c r="M24" s="19" t="str">
        <f t="shared" ca="1" si="3"/>
        <v>C2</v>
      </c>
      <c r="N24" s="19" t="str">
        <f t="shared" ca="1" si="4"/>
        <v>C2</v>
      </c>
    </row>
    <row r="25" spans="1:14" s="196" customFormat="1" ht="36" customHeight="1" x14ac:dyDescent="0.2">
      <c r="A25" s="379" t="s">
        <v>905</v>
      </c>
      <c r="B25" s="378" t="s">
        <v>352</v>
      </c>
      <c r="C25" s="371" t="s">
        <v>1557</v>
      </c>
      <c r="D25" s="372" t="s">
        <v>174</v>
      </c>
      <c r="E25" s="373"/>
      <c r="F25" s="198"/>
      <c r="G25" s="199"/>
      <c r="H25" s="376">
        <f t="shared" si="5"/>
        <v>0</v>
      </c>
      <c r="I25" s="26" t="str">
        <f t="shared" ca="1" si="0"/>
        <v>LOCKED</v>
      </c>
      <c r="J25" s="16" t="str">
        <f t="shared" si="1"/>
        <v>B121rlA150 mm Type 2 Concrete Reinforced Sidewalk</v>
      </c>
      <c r="K25" s="17" t="e">
        <f>MATCH(J25,'Pay Items'!$K$1:$K$646,0)</f>
        <v>#N/A</v>
      </c>
      <c r="L25" s="19" t="str">
        <f t="shared" ca="1" si="2"/>
        <v>F0</v>
      </c>
      <c r="M25" s="19" t="str">
        <f t="shared" ca="1" si="3"/>
        <v>C2</v>
      </c>
      <c r="N25" s="19" t="str">
        <f t="shared" ca="1" si="4"/>
        <v>C2</v>
      </c>
    </row>
    <row r="26" spans="1:14" s="196" customFormat="1" ht="36" customHeight="1" x14ac:dyDescent="0.2">
      <c r="A26" s="379" t="s">
        <v>907</v>
      </c>
      <c r="B26" s="381" t="s">
        <v>701</v>
      </c>
      <c r="C26" s="371" t="s">
        <v>704</v>
      </c>
      <c r="D26" s="372"/>
      <c r="E26" s="373" t="s">
        <v>179</v>
      </c>
      <c r="F26" s="374">
        <v>7</v>
      </c>
      <c r="G26" s="375"/>
      <c r="H26" s="376">
        <f t="shared" si="5"/>
        <v>0</v>
      </c>
      <c r="I26" s="26" t="str">
        <f t="shared" ca="1" si="0"/>
        <v/>
      </c>
      <c r="J26" s="16" t="str">
        <f t="shared" si="1"/>
        <v>B121rlC5 sq.m. to 20 sq.m.m²</v>
      </c>
      <c r="K26" s="17">
        <f>MATCH(J26,'Pay Items'!$K$1:$K$646,0)</f>
        <v>202</v>
      </c>
      <c r="L26" s="19" t="str">
        <f t="shared" ca="1" si="2"/>
        <v>F0</v>
      </c>
      <c r="M26" s="19" t="str">
        <f t="shared" ca="1" si="3"/>
        <v>C2</v>
      </c>
      <c r="N26" s="19" t="str">
        <f t="shared" ca="1" si="4"/>
        <v>C2</v>
      </c>
    </row>
    <row r="27" spans="1:14" s="196" customFormat="1" ht="36" customHeight="1" x14ac:dyDescent="0.2">
      <c r="A27" s="379" t="s">
        <v>473</v>
      </c>
      <c r="B27" s="370" t="s">
        <v>104</v>
      </c>
      <c r="C27" s="371" t="s">
        <v>413</v>
      </c>
      <c r="D27" s="372" t="s">
        <v>6</v>
      </c>
      <c r="E27" s="373" t="s">
        <v>179</v>
      </c>
      <c r="F27" s="382">
        <v>5</v>
      </c>
      <c r="G27" s="375"/>
      <c r="H27" s="376">
        <f t="shared" si="5"/>
        <v>0</v>
      </c>
      <c r="I27" s="26" t="str">
        <f t="shared" ca="1" si="0"/>
        <v/>
      </c>
      <c r="J27" s="16" t="str">
        <f t="shared" si="1"/>
        <v>B124Adjustment of Precast Sidewalk BlocksCW 3235-R9m²</v>
      </c>
      <c r="K27" s="17">
        <f>MATCH(J27,'Pay Items'!$K$1:$K$646,0)</f>
        <v>206</v>
      </c>
      <c r="L27" s="19" t="str">
        <f t="shared" ca="1" si="2"/>
        <v>F0</v>
      </c>
      <c r="M27" s="19" t="str">
        <f t="shared" ca="1" si="3"/>
        <v>C2</v>
      </c>
      <c r="N27" s="19" t="str">
        <f t="shared" ca="1" si="4"/>
        <v>C2</v>
      </c>
    </row>
    <row r="28" spans="1:14" s="196" customFormat="1" ht="36" customHeight="1" x14ac:dyDescent="0.2">
      <c r="A28" s="379" t="s">
        <v>474</v>
      </c>
      <c r="B28" s="370" t="s">
        <v>1558</v>
      </c>
      <c r="C28" s="371" t="s">
        <v>414</v>
      </c>
      <c r="D28" s="372" t="s">
        <v>6</v>
      </c>
      <c r="E28" s="373" t="s">
        <v>179</v>
      </c>
      <c r="F28" s="374">
        <v>5</v>
      </c>
      <c r="G28" s="375"/>
      <c r="H28" s="376">
        <f t="shared" si="5"/>
        <v>0</v>
      </c>
      <c r="I28" s="26" t="str">
        <f t="shared" ca="1" si="0"/>
        <v/>
      </c>
      <c r="J28" s="16" t="str">
        <f t="shared" si="1"/>
        <v>B125Supply of Precast Sidewalk BlocksCW 3235-R9m²</v>
      </c>
      <c r="K28" s="17">
        <f>MATCH(J28,'Pay Items'!$K$1:$K$646,0)</f>
        <v>207</v>
      </c>
      <c r="L28" s="19" t="str">
        <f t="shared" ca="1" si="2"/>
        <v>F0</v>
      </c>
      <c r="M28" s="19" t="str">
        <f t="shared" ca="1" si="3"/>
        <v>C2</v>
      </c>
      <c r="N28" s="19" t="str">
        <f t="shared" ca="1" si="4"/>
        <v>C2</v>
      </c>
    </row>
    <row r="29" spans="1:14" s="196" customFormat="1" ht="36" customHeight="1" x14ac:dyDescent="0.2">
      <c r="A29" s="379" t="s">
        <v>615</v>
      </c>
      <c r="B29" s="370" t="s">
        <v>106</v>
      </c>
      <c r="C29" s="371" t="s">
        <v>604</v>
      </c>
      <c r="D29" s="372" t="s">
        <v>6</v>
      </c>
      <c r="E29" s="373" t="s">
        <v>179</v>
      </c>
      <c r="F29" s="374">
        <v>5</v>
      </c>
      <c r="G29" s="375"/>
      <c r="H29" s="376">
        <f t="shared" si="5"/>
        <v>0</v>
      </c>
      <c r="I29" s="26" t="str">
        <f t="shared" ca="1" si="0"/>
        <v/>
      </c>
      <c r="J29" s="16" t="str">
        <f t="shared" si="1"/>
        <v>B125ARemoval of Precast Sidewalk BlocksCW 3235-R9m²</v>
      </c>
      <c r="K29" s="17">
        <f>MATCH(J29,'Pay Items'!$K$1:$K$646,0)</f>
        <v>208</v>
      </c>
      <c r="L29" s="19" t="str">
        <f t="shared" ca="1" si="2"/>
        <v>F0</v>
      </c>
      <c r="M29" s="19" t="str">
        <f t="shared" ca="1" si="3"/>
        <v>C2</v>
      </c>
      <c r="N29" s="19" t="str">
        <f t="shared" ca="1" si="4"/>
        <v>C2</v>
      </c>
    </row>
    <row r="30" spans="1:14" s="196" customFormat="1" ht="36" customHeight="1" x14ac:dyDescent="0.2">
      <c r="A30" s="379" t="s">
        <v>816</v>
      </c>
      <c r="B30" s="370" t="s">
        <v>1559</v>
      </c>
      <c r="C30" s="371" t="s">
        <v>340</v>
      </c>
      <c r="D30" s="372" t="s">
        <v>919</v>
      </c>
      <c r="E30" s="373"/>
      <c r="F30" s="198"/>
      <c r="G30" s="199"/>
      <c r="H30" s="376">
        <f t="shared" si="5"/>
        <v>0</v>
      </c>
      <c r="I30" s="26" t="str">
        <f t="shared" ca="1" si="0"/>
        <v>LOCKED</v>
      </c>
      <c r="J30" s="16" t="str">
        <f t="shared" si="1"/>
        <v>B126rConcrete Curb RemovalCW 3240-R10</v>
      </c>
      <c r="K30" s="17">
        <f>MATCH(J30,'Pay Items'!$K$1:$K$646,0)</f>
        <v>209</v>
      </c>
      <c r="L30" s="19" t="str">
        <f t="shared" ca="1" si="2"/>
        <v>F0</v>
      </c>
      <c r="M30" s="19" t="str">
        <f t="shared" ca="1" si="3"/>
        <v>C2</v>
      </c>
      <c r="N30" s="19" t="str">
        <f t="shared" ca="1" si="4"/>
        <v>C2</v>
      </c>
    </row>
    <row r="31" spans="1:14" s="196" customFormat="1" ht="36" customHeight="1" x14ac:dyDescent="0.2">
      <c r="A31" s="379" t="s">
        <v>1147</v>
      </c>
      <c r="B31" s="378" t="s">
        <v>351</v>
      </c>
      <c r="C31" s="371" t="s">
        <v>970</v>
      </c>
      <c r="D31" s="372" t="s">
        <v>174</v>
      </c>
      <c r="E31" s="373" t="s">
        <v>183</v>
      </c>
      <c r="F31" s="374">
        <v>65</v>
      </c>
      <c r="G31" s="375"/>
      <c r="H31" s="376">
        <f t="shared" si="5"/>
        <v>0</v>
      </c>
      <c r="I31" s="26" t="str">
        <f t="shared" ca="1" si="0"/>
        <v/>
      </c>
      <c r="J31" s="16" t="str">
        <f t="shared" si="1"/>
        <v>B127rBBarrier Separatem</v>
      </c>
      <c r="K31" s="17">
        <f>MATCH(J31,'Pay Items'!$K$1:$K$646,0)</f>
        <v>212</v>
      </c>
      <c r="L31" s="19" t="str">
        <f t="shared" ca="1" si="2"/>
        <v>F0</v>
      </c>
      <c r="M31" s="19" t="str">
        <f t="shared" ca="1" si="3"/>
        <v>C2</v>
      </c>
      <c r="N31" s="19" t="str">
        <f t="shared" ca="1" si="4"/>
        <v>C2</v>
      </c>
    </row>
    <row r="32" spans="1:14" s="196" customFormat="1" ht="36" customHeight="1" x14ac:dyDescent="0.2">
      <c r="A32" s="379" t="s">
        <v>826</v>
      </c>
      <c r="B32" s="370" t="s">
        <v>107</v>
      </c>
      <c r="C32" s="371" t="s">
        <v>342</v>
      </c>
      <c r="D32" s="372" t="s">
        <v>919</v>
      </c>
      <c r="E32" s="373"/>
      <c r="F32" s="198"/>
      <c r="G32" s="199"/>
      <c r="H32" s="376">
        <f t="shared" si="5"/>
        <v>0</v>
      </c>
      <c r="I32" s="26" t="str">
        <f t="shared" ca="1" si="0"/>
        <v>LOCKED</v>
      </c>
      <c r="J32" s="16" t="str">
        <f t="shared" si="1"/>
        <v>B135iConcrete Curb InstallationCW 3240-R10</v>
      </c>
      <c r="K32" s="17">
        <f>MATCH(J32,'Pay Items'!$K$1:$K$646,0)</f>
        <v>222</v>
      </c>
      <c r="L32" s="19" t="str">
        <f t="shared" ca="1" si="2"/>
        <v>F0</v>
      </c>
      <c r="M32" s="19" t="str">
        <f t="shared" ca="1" si="3"/>
        <v>C2</v>
      </c>
      <c r="N32" s="19" t="str">
        <f t="shared" ca="1" si="4"/>
        <v>C2</v>
      </c>
    </row>
    <row r="33" spans="1:14" s="196" customFormat="1" ht="48" customHeight="1" x14ac:dyDescent="0.2">
      <c r="A33" s="379" t="s">
        <v>1156</v>
      </c>
      <c r="B33" s="378" t="s">
        <v>351</v>
      </c>
      <c r="C33" s="371" t="s">
        <v>1560</v>
      </c>
      <c r="D33" s="372" t="s">
        <v>400</v>
      </c>
      <c r="E33" s="373" t="s">
        <v>183</v>
      </c>
      <c r="F33" s="374">
        <v>65</v>
      </c>
      <c r="G33" s="375"/>
      <c r="H33" s="376">
        <f t="shared" si="5"/>
        <v>0</v>
      </c>
      <c r="I33" s="26" t="str">
        <f t="shared" ca="1" si="0"/>
        <v/>
      </c>
      <c r="J33" s="16" t="str">
        <f t="shared" si="1"/>
        <v>B139iAType 2 Concrete Modified Barrier (150 mm reveal ht, Dowelled)SD-203Bm</v>
      </c>
      <c r="K33" s="17" t="e">
        <f>MATCH(J33,'Pay Items'!$K$1:$K$646,0)</f>
        <v>#N/A</v>
      </c>
      <c r="L33" s="19" t="str">
        <f t="shared" ca="1" si="2"/>
        <v>F0</v>
      </c>
      <c r="M33" s="19" t="str">
        <f t="shared" ca="1" si="3"/>
        <v>C2</v>
      </c>
      <c r="N33" s="19" t="str">
        <f t="shared" ca="1" si="4"/>
        <v>C2</v>
      </c>
    </row>
    <row r="34" spans="1:14" s="196" customFormat="1" ht="36" customHeight="1" x14ac:dyDescent="0.2">
      <c r="A34" s="379" t="s">
        <v>845</v>
      </c>
      <c r="B34" s="370" t="s">
        <v>108</v>
      </c>
      <c r="C34" s="371" t="s">
        <v>158</v>
      </c>
      <c r="D34" s="372" t="s">
        <v>1390</v>
      </c>
      <c r="E34" s="373"/>
      <c r="F34" s="198"/>
      <c r="G34" s="199"/>
      <c r="H34" s="376">
        <f t="shared" si="5"/>
        <v>0</v>
      </c>
      <c r="I34" s="26" t="str">
        <f t="shared" ca="1" si="0"/>
        <v>LOCKED</v>
      </c>
      <c r="J34" s="16" t="str">
        <f t="shared" si="1"/>
        <v>B154rlConcrete Curb RenewalCW 3240-R10</v>
      </c>
      <c r="K34" s="17">
        <f>MATCH(J34,'Pay Items'!$K$1:$K$646,0)</f>
        <v>262</v>
      </c>
      <c r="L34" s="19" t="str">
        <f t="shared" ca="1" si="2"/>
        <v>F0</v>
      </c>
      <c r="M34" s="19" t="str">
        <f t="shared" ca="1" si="3"/>
        <v>C2</v>
      </c>
      <c r="N34" s="19" t="str">
        <f t="shared" ca="1" si="4"/>
        <v>C2</v>
      </c>
    </row>
    <row r="35" spans="1:14" s="196" customFormat="1" ht="48" customHeight="1" x14ac:dyDescent="0.2">
      <c r="A35" s="379" t="s">
        <v>846</v>
      </c>
      <c r="B35" s="378" t="s">
        <v>351</v>
      </c>
      <c r="C35" s="371" t="s">
        <v>1561</v>
      </c>
      <c r="D35" s="372" t="s">
        <v>712</v>
      </c>
      <c r="E35" s="373"/>
      <c r="F35" s="198"/>
      <c r="G35" s="199"/>
      <c r="H35" s="376">
        <f t="shared" si="5"/>
        <v>0</v>
      </c>
      <c r="I35" s="26" t="str">
        <f t="shared" ca="1" si="0"/>
        <v>LOCKED</v>
      </c>
      <c r="J35" s="16" t="str">
        <f t="shared" si="1"/>
        <v>B155rlType 2 Concrete Barrier (100 mm reveal ht, Dowelled)SD-205,SD-206A</v>
      </c>
      <c r="K35" s="17" t="e">
        <f>MATCH(J35,'Pay Items'!$K$1:$K$646,0)</f>
        <v>#N/A</v>
      </c>
      <c r="L35" s="19" t="str">
        <f t="shared" ca="1" si="2"/>
        <v>F0</v>
      </c>
      <c r="M35" s="19" t="str">
        <f t="shared" ca="1" si="3"/>
        <v>C2</v>
      </c>
      <c r="N35" s="19" t="str">
        <f t="shared" ca="1" si="4"/>
        <v>C2</v>
      </c>
    </row>
    <row r="36" spans="1:14" s="196" customFormat="1" ht="36" customHeight="1" x14ac:dyDescent="0.2">
      <c r="A36" s="379" t="s">
        <v>1562</v>
      </c>
      <c r="B36" s="381" t="s">
        <v>701</v>
      </c>
      <c r="C36" s="371" t="s">
        <v>714</v>
      </c>
      <c r="D36" s="372"/>
      <c r="E36" s="373" t="s">
        <v>183</v>
      </c>
      <c r="F36" s="374">
        <v>85</v>
      </c>
      <c r="G36" s="375"/>
      <c r="H36" s="376">
        <f t="shared" si="5"/>
        <v>0</v>
      </c>
      <c r="I36" s="26" t="str">
        <f t="shared" ca="1" si="0"/>
        <v/>
      </c>
      <c r="J36" s="16" t="str">
        <f t="shared" si="1"/>
        <v>B155rl23 m to 30 mm</v>
      </c>
      <c r="K36" s="17" t="e">
        <f>MATCH(J36,'Pay Items'!$K$1:$K$646,0)</f>
        <v>#N/A</v>
      </c>
      <c r="L36" s="19" t="str">
        <f t="shared" ca="1" si="2"/>
        <v>F0</v>
      </c>
      <c r="M36" s="19" t="str">
        <f t="shared" ca="1" si="3"/>
        <v>C2</v>
      </c>
      <c r="N36" s="19" t="str">
        <f t="shared" ca="1" si="4"/>
        <v>C2</v>
      </c>
    </row>
    <row r="37" spans="1:14" s="196" customFormat="1" ht="36" customHeight="1" x14ac:dyDescent="0.2">
      <c r="A37" s="379" t="s">
        <v>1563</v>
      </c>
      <c r="B37" s="381" t="s">
        <v>703</v>
      </c>
      <c r="C37" s="371" t="s">
        <v>716</v>
      </c>
      <c r="D37" s="372" t="s">
        <v>174</v>
      </c>
      <c r="E37" s="373" t="s">
        <v>183</v>
      </c>
      <c r="F37" s="374">
        <v>112</v>
      </c>
      <c r="G37" s="375"/>
      <c r="H37" s="376">
        <f t="shared" si="5"/>
        <v>0</v>
      </c>
      <c r="I37" s="26" t="str">
        <f t="shared" ca="1" si="0"/>
        <v/>
      </c>
      <c r="J37" s="16" t="str">
        <f t="shared" si="1"/>
        <v>B155rl3Greater than 30 mm</v>
      </c>
      <c r="K37" s="17" t="e">
        <f>MATCH(J37,'Pay Items'!$K$1:$K$646,0)</f>
        <v>#N/A</v>
      </c>
      <c r="L37" s="19" t="str">
        <f t="shared" ca="1" si="2"/>
        <v>F0</v>
      </c>
      <c r="M37" s="19" t="str">
        <f t="shared" ca="1" si="3"/>
        <v>C2</v>
      </c>
      <c r="N37" s="19" t="str">
        <f t="shared" ca="1" si="4"/>
        <v>C2</v>
      </c>
    </row>
    <row r="38" spans="1:14" s="196" customFormat="1" ht="48" customHeight="1" x14ac:dyDescent="0.2">
      <c r="A38" s="379" t="s">
        <v>947</v>
      </c>
      <c r="B38" s="378" t="s">
        <v>352</v>
      </c>
      <c r="C38" s="371" t="s">
        <v>1564</v>
      </c>
      <c r="D38" s="372" t="s">
        <v>718</v>
      </c>
      <c r="E38" s="373" t="s">
        <v>183</v>
      </c>
      <c r="F38" s="374">
        <v>18</v>
      </c>
      <c r="G38" s="375"/>
      <c r="H38" s="376">
        <f t="shared" si="5"/>
        <v>0</v>
      </c>
      <c r="I38" s="26" t="str">
        <f t="shared" ca="1" si="0"/>
        <v/>
      </c>
      <c r="J38" s="16" t="str">
        <f t="shared" si="1"/>
        <v>B184rlAType 2 Concrete Curb Ramp (8-12 mm reveal ht, Monolithic)SD-229C,Dm</v>
      </c>
      <c r="K38" s="17" t="e">
        <f>MATCH(J38,'Pay Items'!$K$1:$K$646,0)</f>
        <v>#N/A</v>
      </c>
      <c r="L38" s="19" t="str">
        <f t="shared" ca="1" si="2"/>
        <v>F0</v>
      </c>
      <c r="M38" s="19" t="str">
        <f t="shared" ca="1" si="3"/>
        <v>C2</v>
      </c>
      <c r="N38" s="19" t="str">
        <f t="shared" ca="1" si="4"/>
        <v>C2</v>
      </c>
    </row>
    <row r="39" spans="1:14" s="196" customFormat="1" ht="36" customHeight="1" x14ac:dyDescent="0.2">
      <c r="A39" s="379" t="s">
        <v>476</v>
      </c>
      <c r="B39" s="370" t="s">
        <v>110</v>
      </c>
      <c r="C39" s="371" t="s">
        <v>166</v>
      </c>
      <c r="D39" s="372" t="s">
        <v>733</v>
      </c>
      <c r="E39" s="373" t="s">
        <v>179</v>
      </c>
      <c r="F39" s="374">
        <v>5</v>
      </c>
      <c r="G39" s="375"/>
      <c r="H39" s="376">
        <f t="shared" si="5"/>
        <v>0</v>
      </c>
      <c r="I39" s="26" t="str">
        <f t="shared" ca="1" si="0"/>
        <v/>
      </c>
      <c r="J39" s="16" t="str">
        <f t="shared" si="1"/>
        <v>B189Regrading Existing Interlocking Paving StonesCW 3330-R5m²</v>
      </c>
      <c r="K39" s="17">
        <f>MATCH(J39,'Pay Items'!$K$1:$K$646,0)</f>
        <v>318</v>
      </c>
      <c r="L39" s="19" t="str">
        <f t="shared" ca="1" si="2"/>
        <v>F0</v>
      </c>
      <c r="M39" s="19" t="str">
        <f t="shared" ca="1" si="3"/>
        <v>C2</v>
      </c>
      <c r="N39" s="19" t="str">
        <f t="shared" ca="1" si="4"/>
        <v>C2</v>
      </c>
    </row>
    <row r="40" spans="1:14" s="196" customFormat="1" ht="36" customHeight="1" x14ac:dyDescent="0.2">
      <c r="A40" s="379" t="s">
        <v>477</v>
      </c>
      <c r="B40" s="370" t="s">
        <v>112</v>
      </c>
      <c r="C40" s="371" t="s">
        <v>363</v>
      </c>
      <c r="D40" s="372" t="s">
        <v>1183</v>
      </c>
      <c r="E40" s="209"/>
      <c r="F40" s="198"/>
      <c r="G40" s="199"/>
      <c r="H40" s="376">
        <f t="shared" si="5"/>
        <v>0</v>
      </c>
      <c r="I40" s="26" t="str">
        <f t="shared" ca="1" si="0"/>
        <v>LOCKED</v>
      </c>
      <c r="J40" s="16" t="str">
        <f t="shared" si="1"/>
        <v>B190Construction of Asphaltic Concrete OverlayCW 3410-R12</v>
      </c>
      <c r="K40" s="17">
        <f>MATCH(J40,'Pay Items'!$K$1:$K$646,0)</f>
        <v>319</v>
      </c>
      <c r="L40" s="19" t="str">
        <f t="shared" ca="1" si="2"/>
        <v>F0</v>
      </c>
      <c r="M40" s="19" t="str">
        <f t="shared" ca="1" si="3"/>
        <v>C2</v>
      </c>
      <c r="N40" s="19" t="str">
        <f t="shared" ca="1" si="4"/>
        <v>C2</v>
      </c>
    </row>
    <row r="41" spans="1:14" s="196" customFormat="1" ht="36" customHeight="1" x14ac:dyDescent="0.2">
      <c r="A41" s="379" t="s">
        <v>478</v>
      </c>
      <c r="B41" s="378" t="s">
        <v>351</v>
      </c>
      <c r="C41" s="371" t="s">
        <v>364</v>
      </c>
      <c r="D41" s="372"/>
      <c r="E41" s="373"/>
      <c r="F41" s="198"/>
      <c r="G41" s="199"/>
      <c r="H41" s="376">
        <f t="shared" si="5"/>
        <v>0</v>
      </c>
      <c r="I41" s="26" t="str">
        <f t="shared" ca="1" si="0"/>
        <v>LOCKED</v>
      </c>
      <c r="J41" s="16" t="str">
        <f t="shared" si="1"/>
        <v>B191Main Line Paving</v>
      </c>
      <c r="K41" s="17">
        <f>MATCH(J41,'Pay Items'!$K$1:$K$646,0)</f>
        <v>320</v>
      </c>
      <c r="L41" s="19" t="str">
        <f t="shared" ca="1" si="2"/>
        <v>F0</v>
      </c>
      <c r="M41" s="19" t="str">
        <f t="shared" ca="1" si="3"/>
        <v>C2</v>
      </c>
      <c r="N41" s="19" t="str">
        <f t="shared" ca="1" si="4"/>
        <v>C2</v>
      </c>
    </row>
    <row r="42" spans="1:14" s="196" customFormat="1" ht="36" customHeight="1" x14ac:dyDescent="0.2">
      <c r="A42" s="379" t="s">
        <v>480</v>
      </c>
      <c r="B42" s="381" t="s">
        <v>701</v>
      </c>
      <c r="C42" s="371" t="s">
        <v>719</v>
      </c>
      <c r="D42" s="372"/>
      <c r="E42" s="373" t="s">
        <v>181</v>
      </c>
      <c r="F42" s="374">
        <v>590</v>
      </c>
      <c r="G42" s="375"/>
      <c r="H42" s="376">
        <f t="shared" si="5"/>
        <v>0</v>
      </c>
      <c r="I42" s="26" t="str">
        <f t="shared" ca="1" si="0"/>
        <v/>
      </c>
      <c r="J42" s="16" t="str">
        <f t="shared" si="1"/>
        <v>B193Type IAtonne</v>
      </c>
      <c r="K42" s="17">
        <f>MATCH(J42,'Pay Items'!$K$1:$K$646,0)</f>
        <v>321</v>
      </c>
      <c r="L42" s="19" t="str">
        <f t="shared" ca="1" si="2"/>
        <v>F0</v>
      </c>
      <c r="M42" s="19" t="str">
        <f t="shared" ca="1" si="3"/>
        <v>C2</v>
      </c>
      <c r="N42" s="19" t="str">
        <f t="shared" ca="1" si="4"/>
        <v>C2</v>
      </c>
    </row>
    <row r="43" spans="1:14" s="196" customFormat="1" ht="36" customHeight="1" x14ac:dyDescent="0.2">
      <c r="A43" s="379" t="s">
        <v>481</v>
      </c>
      <c r="B43" s="378" t="s">
        <v>352</v>
      </c>
      <c r="C43" s="371" t="s">
        <v>365</v>
      </c>
      <c r="D43" s="372"/>
      <c r="E43" s="373"/>
      <c r="F43" s="198"/>
      <c r="G43" s="199"/>
      <c r="H43" s="376">
        <f t="shared" si="5"/>
        <v>0</v>
      </c>
      <c r="I43" s="26" t="str">
        <f t="shared" ca="1" si="0"/>
        <v>LOCKED</v>
      </c>
      <c r="J43" s="16" t="str">
        <f t="shared" si="1"/>
        <v>B194Tie-ins and Approaches</v>
      </c>
      <c r="K43" s="17">
        <f>MATCH(J43,'Pay Items'!$K$1:$K$646,0)</f>
        <v>323</v>
      </c>
      <c r="L43" s="19" t="str">
        <f t="shared" ca="1" si="2"/>
        <v>F0</v>
      </c>
      <c r="M43" s="19" t="str">
        <f t="shared" ca="1" si="3"/>
        <v>C2</v>
      </c>
      <c r="N43" s="19" t="str">
        <f t="shared" ca="1" si="4"/>
        <v>C2</v>
      </c>
    </row>
    <row r="44" spans="1:14" s="196" customFormat="1" ht="36" customHeight="1" x14ac:dyDescent="0.2">
      <c r="A44" s="379" t="s">
        <v>482</v>
      </c>
      <c r="B44" s="381" t="s">
        <v>701</v>
      </c>
      <c r="C44" s="371" t="s">
        <v>719</v>
      </c>
      <c r="D44" s="372"/>
      <c r="E44" s="373" t="s">
        <v>181</v>
      </c>
      <c r="F44" s="374">
        <v>90</v>
      </c>
      <c r="G44" s="375"/>
      <c r="H44" s="376">
        <f t="shared" si="5"/>
        <v>0</v>
      </c>
      <c r="I44" s="26" t="str">
        <f t="shared" ca="1" si="0"/>
        <v/>
      </c>
      <c r="J44" s="16" t="str">
        <f t="shared" si="1"/>
        <v>B195Type IAtonne</v>
      </c>
      <c r="K44" s="17">
        <f>MATCH(J44,'Pay Items'!$K$1:$K$646,0)</f>
        <v>324</v>
      </c>
      <c r="L44" s="19" t="str">
        <f t="shared" ca="1" si="2"/>
        <v>F0</v>
      </c>
      <c r="M44" s="19" t="str">
        <f t="shared" ca="1" si="3"/>
        <v>C2</v>
      </c>
      <c r="N44" s="19" t="str">
        <f t="shared" ca="1" si="4"/>
        <v>C2</v>
      </c>
    </row>
    <row r="45" spans="1:14" s="196" customFormat="1" ht="36" customHeight="1" x14ac:dyDescent="0.2">
      <c r="A45" s="379" t="s">
        <v>487</v>
      </c>
      <c r="B45" s="370" t="s">
        <v>113</v>
      </c>
      <c r="C45" s="371" t="s">
        <v>100</v>
      </c>
      <c r="D45" s="372" t="s">
        <v>960</v>
      </c>
      <c r="E45" s="373"/>
      <c r="F45" s="198"/>
      <c r="G45" s="199"/>
      <c r="H45" s="376">
        <f t="shared" si="5"/>
        <v>0</v>
      </c>
      <c r="I45" s="26" t="str">
        <f t="shared" ca="1" si="0"/>
        <v>LOCKED</v>
      </c>
      <c r="J45" s="16" t="str">
        <f t="shared" si="1"/>
        <v>B200Planing of PavementCW 3450-R6</v>
      </c>
      <c r="K45" s="17">
        <f>MATCH(J45,'Pay Items'!$K$1:$K$646,0)</f>
        <v>329</v>
      </c>
      <c r="L45" s="19" t="str">
        <f t="shared" ca="1" si="2"/>
        <v>F0</v>
      </c>
      <c r="M45" s="19" t="str">
        <f t="shared" ca="1" si="3"/>
        <v>C2</v>
      </c>
      <c r="N45" s="19" t="str">
        <f t="shared" ca="1" si="4"/>
        <v>C2</v>
      </c>
    </row>
    <row r="46" spans="1:14" s="196" customFormat="1" ht="36" customHeight="1" x14ac:dyDescent="0.2">
      <c r="A46" s="379" t="s">
        <v>489</v>
      </c>
      <c r="B46" s="378" t="s">
        <v>351</v>
      </c>
      <c r="C46" s="371" t="s">
        <v>95</v>
      </c>
      <c r="D46" s="372" t="s">
        <v>174</v>
      </c>
      <c r="E46" s="373" t="s">
        <v>179</v>
      </c>
      <c r="F46" s="374">
        <v>2530</v>
      </c>
      <c r="G46" s="375"/>
      <c r="H46" s="376">
        <f t="shared" si="5"/>
        <v>0</v>
      </c>
      <c r="I46" s="26" t="str">
        <f t="shared" ca="1" si="0"/>
        <v/>
      </c>
      <c r="J46" s="16" t="str">
        <f t="shared" si="1"/>
        <v>B20250 - 100 mm Depth (Asphalt)m²</v>
      </c>
      <c r="K46" s="17">
        <f>MATCH(J46,'Pay Items'!$K$1:$K$646,0)</f>
        <v>331</v>
      </c>
      <c r="L46" s="19" t="str">
        <f t="shared" ca="1" si="2"/>
        <v>F0</v>
      </c>
      <c r="M46" s="19" t="str">
        <f t="shared" ca="1" si="3"/>
        <v>C2</v>
      </c>
      <c r="N46" s="19" t="str">
        <f t="shared" ca="1" si="4"/>
        <v>C2</v>
      </c>
    </row>
    <row r="47" spans="1:14" s="196" customFormat="1" ht="36" customHeight="1" x14ac:dyDescent="0.2">
      <c r="A47" s="379" t="s">
        <v>572</v>
      </c>
      <c r="B47" s="370" t="s">
        <v>114</v>
      </c>
      <c r="C47" s="371" t="s">
        <v>1295</v>
      </c>
      <c r="D47" s="372" t="s">
        <v>1427</v>
      </c>
      <c r="E47" s="373"/>
      <c r="F47" s="198"/>
      <c r="G47" s="199"/>
      <c r="H47" s="376">
        <f t="shared" si="5"/>
        <v>0</v>
      </c>
      <c r="I47" s="26" t="str">
        <f t="shared" ca="1" si="0"/>
        <v>LOCKED</v>
      </c>
      <c r="J47" s="16" t="str">
        <f t="shared" si="1"/>
        <v>B206Supply and Install Pavement Repair FabricCW 3140-R1</v>
      </c>
      <c r="K47" s="17">
        <f>MATCH(J47,'Pay Items'!$K$1:$K$646,0)</f>
        <v>335</v>
      </c>
      <c r="L47" s="19" t="str">
        <f t="shared" ca="1" si="2"/>
        <v>F0</v>
      </c>
      <c r="M47" s="19" t="str">
        <f t="shared" ca="1" si="3"/>
        <v>C2</v>
      </c>
      <c r="N47" s="19" t="str">
        <f t="shared" ca="1" si="4"/>
        <v>C2</v>
      </c>
    </row>
    <row r="48" spans="1:14" s="196" customFormat="1" ht="36" customHeight="1" x14ac:dyDescent="0.2">
      <c r="A48" s="379" t="s">
        <v>1292</v>
      </c>
      <c r="B48" s="378" t="s">
        <v>351</v>
      </c>
      <c r="C48" s="371" t="s">
        <v>1294</v>
      </c>
      <c r="D48" s="372"/>
      <c r="E48" s="373" t="s">
        <v>179</v>
      </c>
      <c r="F48" s="382">
        <v>600</v>
      </c>
      <c r="G48" s="375"/>
      <c r="H48" s="376">
        <f t="shared" si="5"/>
        <v>0</v>
      </c>
      <c r="I48" s="26" t="str">
        <f t="shared" ca="1" si="0"/>
        <v/>
      </c>
      <c r="J48" s="16" t="str">
        <f t="shared" si="1"/>
        <v>B206BType Bm²</v>
      </c>
      <c r="K48" s="17">
        <f>MATCH(J48,'Pay Items'!$K$1:$K$646,0)</f>
        <v>337</v>
      </c>
      <c r="L48" s="19" t="str">
        <f t="shared" ca="1" si="2"/>
        <v>F0</v>
      </c>
      <c r="M48" s="19" t="str">
        <f t="shared" ca="1" si="3"/>
        <v>C2</v>
      </c>
      <c r="N48" s="19" t="str">
        <f t="shared" ca="1" si="4"/>
        <v>C2</v>
      </c>
    </row>
    <row r="49" spans="1:14" s="196" customFormat="1" ht="36" customHeight="1" x14ac:dyDescent="0.2">
      <c r="A49" s="201"/>
      <c r="B49" s="210"/>
      <c r="C49" s="203" t="s">
        <v>200</v>
      </c>
      <c r="D49" s="198"/>
      <c r="E49" s="211"/>
      <c r="F49" s="198"/>
      <c r="G49" s="199"/>
      <c r="H49" s="376">
        <f t="shared" si="5"/>
        <v>0</v>
      </c>
      <c r="I49" s="26" t="str">
        <f t="shared" ca="1" si="0"/>
        <v>LOCKED</v>
      </c>
      <c r="J49" s="16" t="str">
        <f t="shared" si="1"/>
        <v>JOINT AND CRACK SEALING</v>
      </c>
      <c r="K49" s="17">
        <f>MATCH(J49,'Pay Items'!$K$1:$K$646,0)</f>
        <v>436</v>
      </c>
      <c r="L49" s="19" t="str">
        <f t="shared" ca="1" si="2"/>
        <v>F0</v>
      </c>
      <c r="M49" s="19" t="str">
        <f t="shared" ca="1" si="3"/>
        <v>C2</v>
      </c>
      <c r="N49" s="19" t="str">
        <f t="shared" ca="1" si="4"/>
        <v>C2</v>
      </c>
    </row>
    <row r="50" spans="1:14" s="196" customFormat="1" ht="36" customHeight="1" x14ac:dyDescent="0.2">
      <c r="A50" s="369" t="s">
        <v>548</v>
      </c>
      <c r="B50" s="370" t="s">
        <v>115</v>
      </c>
      <c r="C50" s="371" t="s">
        <v>99</v>
      </c>
      <c r="D50" s="372" t="s">
        <v>737</v>
      </c>
      <c r="E50" s="373" t="s">
        <v>183</v>
      </c>
      <c r="F50" s="382">
        <v>420</v>
      </c>
      <c r="G50" s="375"/>
      <c r="H50" s="376">
        <f t="shared" si="5"/>
        <v>0</v>
      </c>
      <c r="I50" s="26" t="str">
        <f t="shared" ca="1" si="0"/>
        <v/>
      </c>
      <c r="J50" s="16" t="str">
        <f t="shared" si="1"/>
        <v>D006Reflective Crack MaintenanceCW 3250-R7m</v>
      </c>
      <c r="K50" s="17">
        <f>MATCH(J50,'Pay Items'!$K$1:$K$646,0)</f>
        <v>442</v>
      </c>
      <c r="L50" s="19" t="str">
        <f t="shared" ca="1" si="2"/>
        <v>F0</v>
      </c>
      <c r="M50" s="19" t="str">
        <f t="shared" ca="1" si="3"/>
        <v>C2</v>
      </c>
      <c r="N50" s="19" t="str">
        <f t="shared" ca="1" si="4"/>
        <v>C2</v>
      </c>
    </row>
    <row r="51" spans="1:14" s="196" customFormat="1" ht="48" customHeight="1" x14ac:dyDescent="0.2">
      <c r="A51" s="201"/>
      <c r="B51" s="210"/>
      <c r="C51" s="203" t="s">
        <v>201</v>
      </c>
      <c r="D51" s="198"/>
      <c r="E51" s="211"/>
      <c r="F51" s="198"/>
      <c r="G51" s="199"/>
      <c r="H51" s="376">
        <f t="shared" si="5"/>
        <v>0</v>
      </c>
      <c r="I51" s="26" t="str">
        <f t="shared" ca="1" si="0"/>
        <v>LOCKED</v>
      </c>
      <c r="J51" s="16" t="str">
        <f t="shared" si="1"/>
        <v>ASSOCIATED DRAINAGE AND UNDERGROUND WORKS</v>
      </c>
      <c r="K51" s="17">
        <f>MATCH(J51,'Pay Items'!$K$1:$K$646,0)</f>
        <v>444</v>
      </c>
      <c r="L51" s="19" t="str">
        <f t="shared" ca="1" si="2"/>
        <v>F0</v>
      </c>
      <c r="M51" s="19" t="str">
        <f t="shared" ca="1" si="3"/>
        <v>C2</v>
      </c>
      <c r="N51" s="19" t="str">
        <f t="shared" ca="1" si="4"/>
        <v>C2</v>
      </c>
    </row>
    <row r="52" spans="1:14" s="196" customFormat="1" ht="36" customHeight="1" x14ac:dyDescent="0.2">
      <c r="A52" s="369" t="s">
        <v>225</v>
      </c>
      <c r="B52" s="370" t="s">
        <v>309</v>
      </c>
      <c r="C52" s="371" t="s">
        <v>416</v>
      </c>
      <c r="D52" s="372" t="s">
        <v>11</v>
      </c>
      <c r="E52" s="373"/>
      <c r="F52" s="198"/>
      <c r="G52" s="199"/>
      <c r="H52" s="376">
        <f t="shared" si="5"/>
        <v>0</v>
      </c>
      <c r="I52" s="26" t="str">
        <f t="shared" ca="1" si="0"/>
        <v>LOCKED</v>
      </c>
      <c r="J52" s="16" t="str">
        <f t="shared" si="1"/>
        <v>E003Catch BasinCW 2130-R12</v>
      </c>
      <c r="K52" s="17">
        <f>MATCH(J52,'Pay Items'!$K$1:$K$646,0)</f>
        <v>445</v>
      </c>
      <c r="L52" s="19" t="str">
        <f t="shared" ca="1" si="2"/>
        <v>F0</v>
      </c>
      <c r="M52" s="19" t="str">
        <f t="shared" ca="1" si="3"/>
        <v>C2</v>
      </c>
      <c r="N52" s="19" t="str">
        <f t="shared" ca="1" si="4"/>
        <v>C2</v>
      </c>
    </row>
    <row r="53" spans="1:14" s="196" customFormat="1" ht="36" customHeight="1" x14ac:dyDescent="0.2">
      <c r="A53" s="369" t="s">
        <v>226</v>
      </c>
      <c r="B53" s="378" t="s">
        <v>351</v>
      </c>
      <c r="C53" s="371" t="s">
        <v>985</v>
      </c>
      <c r="D53" s="372"/>
      <c r="E53" s="373" t="s">
        <v>182</v>
      </c>
      <c r="F53" s="382">
        <v>4</v>
      </c>
      <c r="G53" s="375"/>
      <c r="H53" s="376">
        <f t="shared" si="5"/>
        <v>0</v>
      </c>
      <c r="I53" s="26" t="str">
        <f t="shared" ca="1" si="0"/>
        <v/>
      </c>
      <c r="J53" s="16" t="str">
        <f t="shared" si="1"/>
        <v>E004SD-024, 1200 mm deepeach</v>
      </c>
      <c r="K53" s="17">
        <f>MATCH(J53,'Pay Items'!$K$1:$K$646,0)</f>
        <v>446</v>
      </c>
      <c r="L53" s="19" t="str">
        <f t="shared" ca="1" si="2"/>
        <v>F0</v>
      </c>
      <c r="M53" s="19" t="str">
        <f t="shared" ca="1" si="3"/>
        <v>C2</v>
      </c>
      <c r="N53" s="19" t="str">
        <f t="shared" ca="1" si="4"/>
        <v>C2</v>
      </c>
    </row>
    <row r="54" spans="1:14" s="196" customFormat="1" ht="36" customHeight="1" x14ac:dyDescent="0.2">
      <c r="A54" s="369" t="s">
        <v>230</v>
      </c>
      <c r="B54" s="370" t="s">
        <v>310</v>
      </c>
      <c r="C54" s="371" t="s">
        <v>421</v>
      </c>
      <c r="D54" s="372" t="s">
        <v>11</v>
      </c>
      <c r="E54" s="373"/>
      <c r="F54" s="198"/>
      <c r="G54" s="199"/>
      <c r="H54" s="376">
        <f t="shared" si="5"/>
        <v>0</v>
      </c>
      <c r="I54" s="26" t="str">
        <f t="shared" ca="1" si="0"/>
        <v>LOCKED</v>
      </c>
      <c r="J54" s="16" t="str">
        <f t="shared" si="1"/>
        <v>E008Sewer ServiceCW 2130-R12</v>
      </c>
      <c r="K54" s="17">
        <f>MATCH(J54,'Pay Items'!$K$1:$K$646,0)</f>
        <v>457</v>
      </c>
      <c r="L54" s="19" t="str">
        <f t="shared" ca="1" si="2"/>
        <v>F0</v>
      </c>
      <c r="M54" s="19" t="str">
        <f t="shared" ca="1" si="3"/>
        <v>C2</v>
      </c>
      <c r="N54" s="19" t="str">
        <f t="shared" ca="1" si="4"/>
        <v>C2</v>
      </c>
    </row>
    <row r="55" spans="1:14" s="196" customFormat="1" ht="36" customHeight="1" x14ac:dyDescent="0.2">
      <c r="A55" s="369" t="s">
        <v>54</v>
      </c>
      <c r="B55" s="378" t="s">
        <v>351</v>
      </c>
      <c r="C55" s="371" t="s">
        <v>1565</v>
      </c>
      <c r="D55" s="372"/>
      <c r="E55" s="373"/>
      <c r="F55" s="198"/>
      <c r="G55" s="199"/>
      <c r="H55" s="376">
        <f t="shared" si="5"/>
        <v>0</v>
      </c>
      <c r="I55" s="26" t="str">
        <f t="shared" ca="1" si="0"/>
        <v>LOCKED</v>
      </c>
      <c r="J55" s="16" t="str">
        <f t="shared" si="1"/>
        <v>E009250 mm, PVC</v>
      </c>
      <c r="K55" s="17" t="e">
        <f>MATCH(J55,'Pay Items'!$K$1:$K$646,0)</f>
        <v>#N/A</v>
      </c>
      <c r="L55" s="19" t="str">
        <f t="shared" ca="1" si="2"/>
        <v>F0</v>
      </c>
      <c r="M55" s="19" t="str">
        <f t="shared" ca="1" si="3"/>
        <v>C2</v>
      </c>
      <c r="N55" s="19" t="str">
        <f t="shared" ca="1" si="4"/>
        <v>C2</v>
      </c>
    </row>
    <row r="56" spans="1:14" s="196" customFormat="1" ht="48" customHeight="1" x14ac:dyDescent="0.2">
      <c r="A56" s="369" t="s">
        <v>55</v>
      </c>
      <c r="B56" s="381" t="s">
        <v>701</v>
      </c>
      <c r="C56" s="371" t="s">
        <v>1566</v>
      </c>
      <c r="D56" s="372"/>
      <c r="E56" s="373" t="s">
        <v>183</v>
      </c>
      <c r="F56" s="382">
        <v>15</v>
      </c>
      <c r="G56" s="375"/>
      <c r="H56" s="376">
        <f t="shared" si="5"/>
        <v>0</v>
      </c>
      <c r="I56" s="26" t="str">
        <f t="shared" ca="1" si="0"/>
        <v/>
      </c>
      <c r="J56" s="16" t="str">
        <f t="shared" si="1"/>
        <v>E010In a Trench, Class B Sand Bedding, Class 3 Backfillm</v>
      </c>
      <c r="K56" s="17" t="e">
        <f>MATCH(J56,'Pay Items'!$K$1:$K$646,0)</f>
        <v>#N/A</v>
      </c>
      <c r="L56" s="19" t="str">
        <f t="shared" ca="1" si="2"/>
        <v>F0</v>
      </c>
      <c r="M56" s="19" t="str">
        <f t="shared" ca="1" si="3"/>
        <v>C2</v>
      </c>
      <c r="N56" s="19" t="str">
        <f t="shared" ca="1" si="4"/>
        <v>C2</v>
      </c>
    </row>
    <row r="57" spans="1:14" s="196" customFormat="1" ht="36" customHeight="1" x14ac:dyDescent="0.2">
      <c r="A57" s="369" t="s">
        <v>68</v>
      </c>
      <c r="B57" s="370" t="s">
        <v>740</v>
      </c>
      <c r="C57" s="212" t="s">
        <v>1061</v>
      </c>
      <c r="D57" s="213" t="s">
        <v>1062</v>
      </c>
      <c r="E57" s="373"/>
      <c r="F57" s="198"/>
      <c r="G57" s="199"/>
      <c r="H57" s="376">
        <f t="shared" si="5"/>
        <v>0</v>
      </c>
      <c r="I57" s="26" t="str">
        <f t="shared" ca="1" si="0"/>
        <v>LOCKED</v>
      </c>
      <c r="J57" s="16" t="str">
        <f t="shared" si="1"/>
        <v>E023Frames &amp; CoversCW 3210-R8</v>
      </c>
      <c r="K57" s="17">
        <f>MATCH(J57,'Pay Items'!$K$1:$K$646,0)</f>
        <v>511</v>
      </c>
      <c r="L57" s="19" t="str">
        <f t="shared" ca="1" si="2"/>
        <v>F0</v>
      </c>
      <c r="M57" s="19" t="str">
        <f t="shared" ca="1" si="3"/>
        <v>C2</v>
      </c>
      <c r="N57" s="19" t="str">
        <f t="shared" ca="1" si="4"/>
        <v>C2</v>
      </c>
    </row>
    <row r="58" spans="1:14" s="196" customFormat="1" ht="48" customHeight="1" x14ac:dyDescent="0.2">
      <c r="A58" s="369" t="s">
        <v>69</v>
      </c>
      <c r="B58" s="378" t="s">
        <v>351</v>
      </c>
      <c r="C58" s="214" t="s">
        <v>1215</v>
      </c>
      <c r="D58" s="372"/>
      <c r="E58" s="373" t="s">
        <v>182</v>
      </c>
      <c r="F58" s="382">
        <v>1</v>
      </c>
      <c r="G58" s="375"/>
      <c r="H58" s="376">
        <f t="shared" si="5"/>
        <v>0</v>
      </c>
      <c r="I58" s="26" t="str">
        <f t="shared" ca="1" si="0"/>
        <v/>
      </c>
      <c r="J58" s="16" t="str">
        <f t="shared" si="1"/>
        <v>E024AP-006 - Standard Frame for Manhole and Catch Basineach</v>
      </c>
      <c r="K58" s="17">
        <f>MATCH(J58,'Pay Items'!$K$1:$K$646,0)</f>
        <v>512</v>
      </c>
      <c r="L58" s="19" t="str">
        <f t="shared" ca="1" si="2"/>
        <v>F0</v>
      </c>
      <c r="M58" s="19" t="str">
        <f t="shared" ca="1" si="3"/>
        <v>C2</v>
      </c>
      <c r="N58" s="19" t="str">
        <f t="shared" ca="1" si="4"/>
        <v>C2</v>
      </c>
    </row>
    <row r="59" spans="1:14" s="196" customFormat="1" ht="48" customHeight="1" x14ac:dyDescent="0.2">
      <c r="A59" s="369" t="s">
        <v>70</v>
      </c>
      <c r="B59" s="378" t="s">
        <v>352</v>
      </c>
      <c r="C59" s="214" t="s">
        <v>1216</v>
      </c>
      <c r="D59" s="372"/>
      <c r="E59" s="373" t="s">
        <v>182</v>
      </c>
      <c r="F59" s="382">
        <v>1</v>
      </c>
      <c r="G59" s="375"/>
      <c r="H59" s="376">
        <f t="shared" si="5"/>
        <v>0</v>
      </c>
      <c r="I59" s="26" t="str">
        <f t="shared" ca="1" si="0"/>
        <v/>
      </c>
      <c r="J59" s="16" t="str">
        <f t="shared" si="1"/>
        <v>E025AP-007 - Standard Solid Cover for Standard Frameeach</v>
      </c>
      <c r="K59" s="17">
        <f>MATCH(J59,'Pay Items'!$K$1:$K$646,0)</f>
        <v>513</v>
      </c>
      <c r="L59" s="19" t="str">
        <f t="shared" ca="1" si="2"/>
        <v>F0</v>
      </c>
      <c r="M59" s="19" t="str">
        <f t="shared" ca="1" si="3"/>
        <v>C2</v>
      </c>
      <c r="N59" s="19" t="str">
        <f t="shared" ca="1" si="4"/>
        <v>C2</v>
      </c>
    </row>
    <row r="60" spans="1:14" s="196" customFormat="1" ht="36" customHeight="1" x14ac:dyDescent="0.2">
      <c r="A60" s="383" t="s">
        <v>79</v>
      </c>
      <c r="B60" s="370" t="s">
        <v>1567</v>
      </c>
      <c r="C60" s="384" t="s">
        <v>425</v>
      </c>
      <c r="D60" s="372" t="s">
        <v>11</v>
      </c>
      <c r="E60" s="373"/>
      <c r="F60" s="198"/>
      <c r="G60" s="199"/>
      <c r="H60" s="376">
        <f t="shared" si="5"/>
        <v>0</v>
      </c>
      <c r="I60" s="26" t="str">
        <f t="shared" ca="1" si="0"/>
        <v>LOCKED</v>
      </c>
      <c r="J60" s="16" t="str">
        <f t="shared" si="1"/>
        <v>E036Connecting to Existing SewerCW 2130-R12</v>
      </c>
      <c r="K60" s="17">
        <f>MATCH(J60,'Pay Items'!$K$1:$K$646,0)</f>
        <v>540</v>
      </c>
      <c r="L60" s="19" t="str">
        <f t="shared" ca="1" si="2"/>
        <v>F0</v>
      </c>
      <c r="M60" s="19" t="str">
        <f t="shared" ca="1" si="3"/>
        <v>C2</v>
      </c>
      <c r="N60" s="19" t="str">
        <f t="shared" ca="1" si="4"/>
        <v>C2</v>
      </c>
    </row>
    <row r="61" spans="1:14" s="217" customFormat="1" ht="36" customHeight="1" x14ac:dyDescent="0.2">
      <c r="A61" s="383" t="s">
        <v>80</v>
      </c>
      <c r="B61" s="378" t="s">
        <v>351</v>
      </c>
      <c r="C61" s="384" t="s">
        <v>1568</v>
      </c>
      <c r="D61" s="372"/>
      <c r="E61" s="373"/>
      <c r="F61" s="198"/>
      <c r="G61" s="199"/>
      <c r="H61" s="376">
        <f t="shared" si="5"/>
        <v>0</v>
      </c>
      <c r="I61" s="26" t="str">
        <f t="shared" ca="1" si="0"/>
        <v>LOCKED</v>
      </c>
      <c r="J61" s="16" t="str">
        <f t="shared" si="1"/>
        <v>E037250 mm PVC Connecting Pipe</v>
      </c>
      <c r="K61" s="17" t="e">
        <f>MATCH(J61,'Pay Items'!$K$1:$K$646,0)</f>
        <v>#N/A</v>
      </c>
      <c r="L61" s="19" t="str">
        <f t="shared" ca="1" si="2"/>
        <v>F0</v>
      </c>
      <c r="M61" s="19" t="str">
        <f t="shared" ca="1" si="3"/>
        <v>C2</v>
      </c>
      <c r="N61" s="19" t="str">
        <f t="shared" ca="1" si="4"/>
        <v>C2</v>
      </c>
    </row>
    <row r="62" spans="1:14" s="217" customFormat="1" ht="48" customHeight="1" x14ac:dyDescent="0.2">
      <c r="A62" s="218" t="s">
        <v>1072</v>
      </c>
      <c r="B62" s="381" t="s">
        <v>701</v>
      </c>
      <c r="C62" s="371" t="s">
        <v>1569</v>
      </c>
      <c r="D62" s="372"/>
      <c r="E62" s="373" t="s">
        <v>182</v>
      </c>
      <c r="F62" s="382">
        <v>4</v>
      </c>
      <c r="G62" s="375"/>
      <c r="H62" s="376">
        <f t="shared" si="5"/>
        <v>0</v>
      </c>
      <c r="I62" s="26" t="str">
        <f t="shared" ca="1" si="0"/>
        <v/>
      </c>
      <c r="J62" s="16" t="str">
        <f t="shared" si="1"/>
        <v>E041BConnecting to 1225 x 1575 mm Concrete Combined Sewereach</v>
      </c>
      <c r="K62" s="17" t="e">
        <f>MATCH(J62,'Pay Items'!$K$1:$K$646,0)</f>
        <v>#N/A</v>
      </c>
      <c r="L62" s="19" t="str">
        <f t="shared" ca="1" si="2"/>
        <v>F0</v>
      </c>
      <c r="M62" s="19" t="str">
        <f t="shared" ca="1" si="3"/>
        <v>C2</v>
      </c>
      <c r="N62" s="19" t="str">
        <f t="shared" ca="1" si="4"/>
        <v>C2</v>
      </c>
    </row>
    <row r="63" spans="1:14" s="196" customFormat="1" ht="36" customHeight="1" x14ac:dyDescent="0.2">
      <c r="A63" s="369" t="s">
        <v>431</v>
      </c>
      <c r="B63" s="370" t="s">
        <v>503</v>
      </c>
      <c r="C63" s="371" t="s">
        <v>694</v>
      </c>
      <c r="D63" s="372" t="s">
        <v>11</v>
      </c>
      <c r="E63" s="373" t="s">
        <v>182</v>
      </c>
      <c r="F63" s="382">
        <v>4</v>
      </c>
      <c r="G63" s="375"/>
      <c r="H63" s="376">
        <f t="shared" si="5"/>
        <v>0</v>
      </c>
      <c r="I63" s="26" t="str">
        <f t="shared" ca="1" si="0"/>
        <v/>
      </c>
      <c r="J63" s="16" t="str">
        <f t="shared" si="1"/>
        <v>E046Removal of Existing Catch BasinsCW 2130-R12each</v>
      </c>
      <c r="K63" s="17">
        <f>MATCH(J63,'Pay Items'!$K$1:$K$646,0)</f>
        <v>552</v>
      </c>
      <c r="L63" s="19" t="str">
        <f t="shared" ca="1" si="2"/>
        <v>F0</v>
      </c>
      <c r="M63" s="19" t="str">
        <f t="shared" ca="1" si="3"/>
        <v>C2</v>
      </c>
      <c r="N63" s="19" t="str">
        <f t="shared" ca="1" si="4"/>
        <v>C2</v>
      </c>
    </row>
    <row r="64" spans="1:14" s="196" customFormat="1" ht="36" customHeight="1" x14ac:dyDescent="0.2">
      <c r="A64" s="201"/>
      <c r="B64" s="219"/>
      <c r="C64" s="203" t="s">
        <v>202</v>
      </c>
      <c r="D64" s="198"/>
      <c r="E64" s="211"/>
      <c r="F64" s="198"/>
      <c r="G64" s="199"/>
      <c r="H64" s="376">
        <f t="shared" si="5"/>
        <v>0</v>
      </c>
      <c r="I64" s="26" t="str">
        <f t="shared" ca="1" si="0"/>
        <v>LOCKED</v>
      </c>
      <c r="J64" s="16" t="str">
        <f t="shared" si="1"/>
        <v>ADJUSTMENTS</v>
      </c>
      <c r="K64" s="17">
        <f>MATCH(J64,'Pay Items'!$K$1:$K$646,0)</f>
        <v>589</v>
      </c>
      <c r="L64" s="19" t="str">
        <f t="shared" ca="1" si="2"/>
        <v>F0</v>
      </c>
      <c r="M64" s="19" t="str">
        <f t="shared" ca="1" si="3"/>
        <v>C2</v>
      </c>
      <c r="N64" s="19" t="str">
        <f t="shared" ca="1" si="4"/>
        <v>C2</v>
      </c>
    </row>
    <row r="65" spans="1:14" s="196" customFormat="1" ht="36" customHeight="1" x14ac:dyDescent="0.2">
      <c r="A65" s="369" t="s">
        <v>231</v>
      </c>
      <c r="B65" s="370" t="s">
        <v>504</v>
      </c>
      <c r="C65" s="214" t="s">
        <v>1063</v>
      </c>
      <c r="D65" s="213" t="s">
        <v>1062</v>
      </c>
      <c r="E65" s="373" t="s">
        <v>182</v>
      </c>
      <c r="F65" s="382">
        <v>2</v>
      </c>
      <c r="G65" s="375"/>
      <c r="H65" s="376">
        <f t="shared" si="5"/>
        <v>0</v>
      </c>
      <c r="I65" s="26" t="str">
        <f t="shared" ca="1" si="0"/>
        <v/>
      </c>
      <c r="J65" s="16" t="str">
        <f t="shared" si="1"/>
        <v>F001Adjustment of Manholes/Catch Basins FramesCW 3210-R8each</v>
      </c>
      <c r="K65" s="17">
        <f>MATCH(J65,'Pay Items'!$K$1:$K$646,0)</f>
        <v>590</v>
      </c>
      <c r="L65" s="19" t="str">
        <f t="shared" ca="1" si="2"/>
        <v>F0</v>
      </c>
      <c r="M65" s="19" t="str">
        <f t="shared" ca="1" si="3"/>
        <v>C2</v>
      </c>
      <c r="N65" s="19" t="str">
        <f t="shared" ca="1" si="4"/>
        <v>C2</v>
      </c>
    </row>
    <row r="66" spans="1:14" s="196" customFormat="1" ht="36" customHeight="1" x14ac:dyDescent="0.2">
      <c r="A66" s="369" t="s">
        <v>233</v>
      </c>
      <c r="B66" s="370" t="s">
        <v>505</v>
      </c>
      <c r="C66" s="214" t="s">
        <v>1222</v>
      </c>
      <c r="D66" s="213" t="s">
        <v>1062</v>
      </c>
      <c r="E66" s="373"/>
      <c r="F66" s="198"/>
      <c r="G66" s="199"/>
      <c r="H66" s="376">
        <f t="shared" si="5"/>
        <v>0</v>
      </c>
      <c r="I66" s="26" t="str">
        <f t="shared" ca="1" si="0"/>
        <v>LOCKED</v>
      </c>
      <c r="J66" s="16" t="str">
        <f t="shared" si="1"/>
        <v>F003Lifter Rings (AP-010)CW 3210-R8</v>
      </c>
      <c r="K66" s="17">
        <f>MATCH(J66,'Pay Items'!$K$1:$K$646,0)</f>
        <v>595</v>
      </c>
      <c r="L66" s="19" t="str">
        <f t="shared" ca="1" si="2"/>
        <v>F0</v>
      </c>
      <c r="M66" s="19" t="str">
        <f t="shared" ca="1" si="3"/>
        <v>C2</v>
      </c>
      <c r="N66" s="19" t="str">
        <f t="shared" ca="1" si="4"/>
        <v>C2</v>
      </c>
    </row>
    <row r="67" spans="1:14" s="196" customFormat="1" ht="36" customHeight="1" x14ac:dyDescent="0.2">
      <c r="A67" s="369" t="s">
        <v>235</v>
      </c>
      <c r="B67" s="378" t="s">
        <v>351</v>
      </c>
      <c r="C67" s="371" t="s">
        <v>883</v>
      </c>
      <c r="D67" s="372"/>
      <c r="E67" s="373" t="s">
        <v>182</v>
      </c>
      <c r="F67" s="382">
        <v>1</v>
      </c>
      <c r="G67" s="375"/>
      <c r="H67" s="376">
        <f t="shared" si="5"/>
        <v>0</v>
      </c>
      <c r="I67" s="26" t="str">
        <f t="shared" ca="1" si="0"/>
        <v/>
      </c>
      <c r="J67" s="16" t="str">
        <f t="shared" si="1"/>
        <v>F00551 mmeach</v>
      </c>
      <c r="K67" s="17">
        <f>MATCH(J67,'Pay Items'!$K$1:$K$646,0)</f>
        <v>597</v>
      </c>
      <c r="L67" s="19" t="str">
        <f t="shared" ca="1" si="2"/>
        <v>F0</v>
      </c>
      <c r="M67" s="19" t="str">
        <f t="shared" ca="1" si="3"/>
        <v>C2</v>
      </c>
      <c r="N67" s="19" t="str">
        <f t="shared" ca="1" si="4"/>
        <v>C2</v>
      </c>
    </row>
    <row r="68" spans="1:14" s="196" customFormat="1" ht="36" customHeight="1" x14ac:dyDescent="0.2">
      <c r="A68" s="369" t="s">
        <v>238</v>
      </c>
      <c r="B68" s="370" t="s">
        <v>506</v>
      </c>
      <c r="C68" s="371" t="s">
        <v>600</v>
      </c>
      <c r="D68" s="213" t="s">
        <v>1062</v>
      </c>
      <c r="E68" s="373" t="s">
        <v>182</v>
      </c>
      <c r="F68" s="382">
        <v>3</v>
      </c>
      <c r="G68" s="375"/>
      <c r="H68" s="376">
        <f t="shared" si="5"/>
        <v>0</v>
      </c>
      <c r="I68" s="26" t="str">
        <f t="shared" ca="1" si="0"/>
        <v/>
      </c>
      <c r="J68" s="16" t="str">
        <f t="shared" si="1"/>
        <v>F009Adjustment of Valve BoxesCW 3210-R8each</v>
      </c>
      <c r="K68" s="17">
        <f>MATCH(J68,'Pay Items'!$K$1:$K$646,0)</f>
        <v>600</v>
      </c>
      <c r="L68" s="19" t="str">
        <f t="shared" ca="1" si="2"/>
        <v>F0</v>
      </c>
      <c r="M68" s="19" t="str">
        <f t="shared" ca="1" si="3"/>
        <v>C2</v>
      </c>
      <c r="N68" s="19" t="str">
        <f t="shared" ca="1" si="4"/>
        <v>C2</v>
      </c>
    </row>
    <row r="69" spans="1:14" s="196" customFormat="1" ht="36" customHeight="1" x14ac:dyDescent="0.2">
      <c r="A69" s="369" t="s">
        <v>460</v>
      </c>
      <c r="B69" s="370" t="s">
        <v>731</v>
      </c>
      <c r="C69" s="371" t="s">
        <v>602</v>
      </c>
      <c r="D69" s="213" t="s">
        <v>1062</v>
      </c>
      <c r="E69" s="373" t="s">
        <v>182</v>
      </c>
      <c r="F69" s="382">
        <v>3</v>
      </c>
      <c r="G69" s="375"/>
      <c r="H69" s="376">
        <f t="shared" si="5"/>
        <v>0</v>
      </c>
      <c r="I69" s="26" t="str">
        <f t="shared" ca="1" si="0"/>
        <v/>
      </c>
      <c r="J69" s="16" t="str">
        <f t="shared" si="1"/>
        <v>F010Valve Box ExtensionsCW 3210-R8each</v>
      </c>
      <c r="K69" s="17">
        <f>MATCH(J69,'Pay Items'!$K$1:$K$646,0)</f>
        <v>601</v>
      </c>
      <c r="L69" s="19" t="str">
        <f t="shared" ca="1" si="2"/>
        <v>F0</v>
      </c>
      <c r="M69" s="19" t="str">
        <f t="shared" ca="1" si="3"/>
        <v>C2</v>
      </c>
      <c r="N69" s="19" t="str">
        <f t="shared" ca="1" si="4"/>
        <v>C2</v>
      </c>
    </row>
    <row r="70" spans="1:14" s="196" customFormat="1" ht="36" customHeight="1" x14ac:dyDescent="0.2">
      <c r="A70" s="369" t="s">
        <v>239</v>
      </c>
      <c r="B70" s="370" t="s">
        <v>732</v>
      </c>
      <c r="C70" s="371" t="s">
        <v>601</v>
      </c>
      <c r="D70" s="213" t="s">
        <v>1062</v>
      </c>
      <c r="E70" s="373" t="s">
        <v>182</v>
      </c>
      <c r="F70" s="382">
        <v>4</v>
      </c>
      <c r="G70" s="375"/>
      <c r="H70" s="376">
        <f t="shared" si="5"/>
        <v>0</v>
      </c>
      <c r="I70" s="26" t="str">
        <f t="shared" ref="I70:I133" ca="1" si="6">IF(CELL("protect",$G70)=1, "LOCKED", "")</f>
        <v/>
      </c>
      <c r="J70" s="16" t="str">
        <f t="shared" ref="J70:J133" si="7">CLEAN(CONCATENATE(TRIM($A70),TRIM($C70),IF(LEFT($D70)&lt;&gt;"E",TRIM($D70),),TRIM($E70)))</f>
        <v>F011Adjustment of Curb Stop BoxesCW 3210-R8each</v>
      </c>
      <c r="K70" s="17">
        <f>MATCH(J70,'Pay Items'!$K$1:$K$646,0)</f>
        <v>602</v>
      </c>
      <c r="L70" s="19" t="str">
        <f t="shared" ref="L70:L133" ca="1" si="8">CELL("format",$F70)</f>
        <v>F0</v>
      </c>
      <c r="M70" s="19" t="str">
        <f t="shared" ref="M70:M133" ca="1" si="9">CELL("format",$G70)</f>
        <v>C2</v>
      </c>
      <c r="N70" s="19" t="str">
        <f t="shared" ref="N70:N133" ca="1" si="10">CELL("format",$H70)</f>
        <v>C2</v>
      </c>
    </row>
    <row r="71" spans="1:14" s="196" customFormat="1" ht="36" customHeight="1" x14ac:dyDescent="0.2">
      <c r="A71" s="220" t="s">
        <v>242</v>
      </c>
      <c r="B71" s="221" t="s">
        <v>1570</v>
      </c>
      <c r="C71" s="214" t="s">
        <v>603</v>
      </c>
      <c r="D71" s="213" t="s">
        <v>1062</v>
      </c>
      <c r="E71" s="222" t="s">
        <v>182</v>
      </c>
      <c r="F71" s="223">
        <v>3</v>
      </c>
      <c r="G71" s="385"/>
      <c r="H71" s="376">
        <f t="shared" si="5"/>
        <v>0</v>
      </c>
      <c r="I71" s="26" t="str">
        <f t="shared" ca="1" si="6"/>
        <v/>
      </c>
      <c r="J71" s="16" t="str">
        <f t="shared" si="7"/>
        <v>F018Curb Stop ExtensionsCW 3210-R8each</v>
      </c>
      <c r="K71" s="17">
        <f>MATCH(J71,'Pay Items'!$K$1:$K$646,0)</f>
        <v>603</v>
      </c>
      <c r="L71" s="19" t="str">
        <f t="shared" ca="1" si="8"/>
        <v>F0</v>
      </c>
      <c r="M71" s="19" t="str">
        <f t="shared" ca="1" si="9"/>
        <v>C2</v>
      </c>
      <c r="N71" s="19" t="str">
        <f t="shared" ca="1" si="10"/>
        <v>C2</v>
      </c>
    </row>
    <row r="72" spans="1:14" s="196" customFormat="1" ht="36" customHeight="1" x14ac:dyDescent="0.2">
      <c r="A72" s="201"/>
      <c r="B72" s="202"/>
      <c r="C72" s="203" t="s">
        <v>203</v>
      </c>
      <c r="D72" s="198"/>
      <c r="E72" s="204"/>
      <c r="F72" s="198"/>
      <c r="G72" s="199"/>
      <c r="H72" s="376">
        <f t="shared" si="5"/>
        <v>0</v>
      </c>
      <c r="I72" s="26" t="str">
        <f t="shared" ca="1" si="6"/>
        <v>LOCKED</v>
      </c>
      <c r="J72" s="16" t="str">
        <f t="shared" si="7"/>
        <v>LANDSCAPING</v>
      </c>
      <c r="K72" s="17">
        <f>MATCH(J72,'Pay Items'!$K$1:$K$646,0)</f>
        <v>618</v>
      </c>
      <c r="L72" s="19" t="str">
        <f t="shared" ca="1" si="8"/>
        <v>F0</v>
      </c>
      <c r="M72" s="19" t="str">
        <f t="shared" ca="1" si="9"/>
        <v>C2</v>
      </c>
      <c r="N72" s="19" t="str">
        <f t="shared" ca="1" si="10"/>
        <v>C2</v>
      </c>
    </row>
    <row r="73" spans="1:14" s="196" customFormat="1" ht="36" customHeight="1" x14ac:dyDescent="0.2">
      <c r="A73" s="379" t="s">
        <v>243</v>
      </c>
      <c r="B73" s="370" t="s">
        <v>967</v>
      </c>
      <c r="C73" s="371" t="s">
        <v>148</v>
      </c>
      <c r="D73" s="372" t="s">
        <v>1541</v>
      </c>
      <c r="E73" s="373"/>
      <c r="F73" s="198"/>
      <c r="G73" s="199"/>
      <c r="H73" s="376">
        <f t="shared" si="5"/>
        <v>0</v>
      </c>
      <c r="I73" s="26" t="str">
        <f t="shared" ca="1" si="6"/>
        <v>LOCKED</v>
      </c>
      <c r="J73" s="16" t="str">
        <f t="shared" si="7"/>
        <v>G001SoddingCW 3510-R10</v>
      </c>
      <c r="K73" s="17">
        <f>MATCH(J73,'Pay Items'!$K$1:$K$646,0)</f>
        <v>619</v>
      </c>
      <c r="L73" s="19" t="str">
        <f t="shared" ca="1" si="8"/>
        <v>F0</v>
      </c>
      <c r="M73" s="19" t="str">
        <f t="shared" ca="1" si="9"/>
        <v>C2</v>
      </c>
      <c r="N73" s="19" t="str">
        <f t="shared" ca="1" si="10"/>
        <v>C2</v>
      </c>
    </row>
    <row r="74" spans="1:14" s="196" customFormat="1" ht="36" customHeight="1" x14ac:dyDescent="0.2">
      <c r="A74" s="379" t="s">
        <v>244</v>
      </c>
      <c r="B74" s="378" t="s">
        <v>351</v>
      </c>
      <c r="C74" s="371" t="s">
        <v>886</v>
      </c>
      <c r="D74" s="372"/>
      <c r="E74" s="373" t="s">
        <v>179</v>
      </c>
      <c r="F74" s="374">
        <v>250</v>
      </c>
      <c r="G74" s="375"/>
      <c r="H74" s="376">
        <f t="shared" ref="H74:H75" si="11">ROUND(G74*F74,2)</f>
        <v>0</v>
      </c>
      <c r="I74" s="26" t="str">
        <f t="shared" ca="1" si="6"/>
        <v/>
      </c>
      <c r="J74" s="16" t="str">
        <f t="shared" si="7"/>
        <v>G002width &lt; 600 mmm²</v>
      </c>
      <c r="K74" s="17">
        <f>MATCH(J74,'Pay Items'!$K$1:$K$646,0)</f>
        <v>620</v>
      </c>
      <c r="L74" s="19" t="str">
        <f t="shared" ca="1" si="8"/>
        <v>F0</v>
      </c>
      <c r="M74" s="19" t="str">
        <f t="shared" ca="1" si="9"/>
        <v>C2</v>
      </c>
      <c r="N74" s="19" t="str">
        <f t="shared" ca="1" si="10"/>
        <v>C2</v>
      </c>
    </row>
    <row r="75" spans="1:14" s="196" customFormat="1" ht="36" customHeight="1" x14ac:dyDescent="0.2">
      <c r="A75" s="379" t="s">
        <v>245</v>
      </c>
      <c r="B75" s="378" t="s">
        <v>352</v>
      </c>
      <c r="C75" s="371" t="s">
        <v>887</v>
      </c>
      <c r="D75" s="372"/>
      <c r="E75" s="373" t="s">
        <v>179</v>
      </c>
      <c r="F75" s="374">
        <v>600</v>
      </c>
      <c r="G75" s="375"/>
      <c r="H75" s="376">
        <f t="shared" si="11"/>
        <v>0</v>
      </c>
      <c r="I75" s="26" t="str">
        <f t="shared" ca="1" si="6"/>
        <v/>
      </c>
      <c r="J75" s="16" t="str">
        <f t="shared" si="7"/>
        <v>G003width &gt; or = 600 mmm²</v>
      </c>
      <c r="K75" s="17">
        <f>MATCH(J75,'Pay Items'!$K$1:$K$646,0)</f>
        <v>621</v>
      </c>
      <c r="L75" s="19" t="str">
        <f t="shared" ca="1" si="8"/>
        <v>F0</v>
      </c>
      <c r="M75" s="19" t="str">
        <f t="shared" ca="1" si="9"/>
        <v>C2</v>
      </c>
      <c r="N75" s="19" t="str">
        <f t="shared" ca="1" si="10"/>
        <v>C2</v>
      </c>
    </row>
    <row r="76" spans="1:14" ht="12" customHeight="1" x14ac:dyDescent="0.2">
      <c r="A76" s="172"/>
      <c r="B76" s="224"/>
      <c r="C76" s="225"/>
      <c r="D76" s="186"/>
      <c r="E76" s="173"/>
      <c r="F76" s="187"/>
      <c r="G76" s="164"/>
      <c r="H76" s="188"/>
      <c r="I76" s="26" t="str">
        <f t="shared" ca="1" si="6"/>
        <v>LOCKED</v>
      </c>
      <c r="J76" s="16" t="str">
        <f t="shared" si="7"/>
        <v/>
      </c>
      <c r="K76" s="17" t="e">
        <f>MATCH(J76,'Pay Items'!$K$1:$K$646,0)</f>
        <v>#N/A</v>
      </c>
      <c r="L76" s="19" t="str">
        <f t="shared" ca="1" si="8"/>
        <v>G</v>
      </c>
      <c r="M76" s="19" t="str">
        <f t="shared" ca="1" si="9"/>
        <v>C2</v>
      </c>
      <c r="N76" s="19" t="str">
        <f t="shared" ca="1" si="10"/>
        <v>C2</v>
      </c>
    </row>
    <row r="77" spans="1:14" ht="48" customHeight="1" thickBot="1" x14ac:dyDescent="0.25">
      <c r="A77" s="226"/>
      <c r="B77" s="227" t="s">
        <v>609</v>
      </c>
      <c r="C77" s="422" t="str">
        <f>C8</f>
        <v>ASPHALT MILL &amp; FILL:  BALTIMORE ROAD FROM HAY STREET TO FISHER AVENUE</v>
      </c>
      <c r="D77" s="423"/>
      <c r="E77" s="423"/>
      <c r="F77" s="424"/>
      <c r="G77" s="226" t="s">
        <v>1572</v>
      </c>
      <c r="H77" s="226">
        <f>SUM(H8:H76)</f>
        <v>0</v>
      </c>
      <c r="I77" s="26" t="str">
        <f t="shared" ca="1" si="6"/>
        <v>LOCKED</v>
      </c>
      <c r="J77" s="16" t="str">
        <f t="shared" si="7"/>
        <v>ASPHALT MILL &amp; FILL: BALTIMORE ROAD FROM HAY STREET TO FISHER AVENUE</v>
      </c>
      <c r="K77" s="17" t="e">
        <f>MATCH(J77,'Pay Items'!$K$1:$K$646,0)</f>
        <v>#N/A</v>
      </c>
      <c r="L77" s="19" t="str">
        <f t="shared" ca="1" si="8"/>
        <v>G</v>
      </c>
      <c r="M77" s="19" t="str">
        <f t="shared" ca="1" si="9"/>
        <v>C2</v>
      </c>
      <c r="N77" s="19" t="str">
        <f t="shared" ca="1" si="10"/>
        <v>C2</v>
      </c>
    </row>
    <row r="78" spans="1:14" s="183" customFormat="1" ht="48" customHeight="1" thickTop="1" x14ac:dyDescent="0.2">
      <c r="A78" s="180"/>
      <c r="B78" s="181" t="s">
        <v>610</v>
      </c>
      <c r="C78" s="437" t="s">
        <v>1573</v>
      </c>
      <c r="D78" s="438"/>
      <c r="E78" s="438"/>
      <c r="F78" s="439"/>
      <c r="G78" s="180"/>
      <c r="H78" s="182"/>
      <c r="I78" s="26" t="str">
        <f t="shared" ca="1" si="6"/>
        <v>LOCKED</v>
      </c>
      <c r="J78" s="16" t="str">
        <f t="shared" si="7"/>
        <v>ASPHALT RECONSTRUCTION: CHANCELLOR DRIVE FROM MARKHAM ROAD TO LAKEPOINT ROAD</v>
      </c>
      <c r="K78" s="17" t="e">
        <f>MATCH(J78,'Pay Items'!$K$1:$K$646,0)</f>
        <v>#N/A</v>
      </c>
      <c r="L78" s="19" t="str">
        <f t="shared" ca="1" si="8"/>
        <v>G</v>
      </c>
      <c r="M78" s="19" t="str">
        <f t="shared" ca="1" si="9"/>
        <v>C2</v>
      </c>
      <c r="N78" s="19" t="str">
        <f t="shared" ca="1" si="10"/>
        <v>C2</v>
      </c>
    </row>
    <row r="79" spans="1:14" ht="36" customHeight="1" x14ac:dyDescent="0.2">
      <c r="A79" s="172"/>
      <c r="B79" s="184"/>
      <c r="C79" s="185" t="s">
        <v>197</v>
      </c>
      <c r="D79" s="186"/>
      <c r="E79" s="187" t="s">
        <v>174</v>
      </c>
      <c r="F79" s="187" t="s">
        <v>174</v>
      </c>
      <c r="G79" s="172" t="s">
        <v>174</v>
      </c>
      <c r="H79" s="188"/>
      <c r="I79" s="26" t="str">
        <f t="shared" ca="1" si="6"/>
        <v>LOCKED</v>
      </c>
      <c r="J79" s="16" t="str">
        <f t="shared" si="7"/>
        <v>EARTH AND BASE WORKS</v>
      </c>
      <c r="K79" s="17">
        <f>MATCH(J79,'Pay Items'!$K$1:$K$646,0)</f>
        <v>3</v>
      </c>
      <c r="L79" s="19" t="str">
        <f t="shared" ca="1" si="8"/>
        <v>G</v>
      </c>
      <c r="M79" s="19" t="str">
        <f t="shared" ca="1" si="9"/>
        <v>C2</v>
      </c>
      <c r="N79" s="19" t="str">
        <f t="shared" ca="1" si="10"/>
        <v>C2</v>
      </c>
    </row>
    <row r="80" spans="1:14" s="196" customFormat="1" ht="36" customHeight="1" x14ac:dyDescent="0.2">
      <c r="A80" s="369" t="s">
        <v>440</v>
      </c>
      <c r="B80" s="370" t="s">
        <v>151</v>
      </c>
      <c r="C80" s="371" t="s">
        <v>105</v>
      </c>
      <c r="D80" s="372" t="s">
        <v>1298</v>
      </c>
      <c r="E80" s="373" t="s">
        <v>180</v>
      </c>
      <c r="F80" s="374">
        <v>2100</v>
      </c>
      <c r="G80" s="375"/>
      <c r="H80" s="376">
        <f t="shared" ref="H80:H144" si="12">ROUND(G80*F80,2)</f>
        <v>0</v>
      </c>
      <c r="I80" s="26" t="str">
        <f t="shared" ca="1" si="6"/>
        <v/>
      </c>
      <c r="J80" s="16" t="str">
        <f t="shared" si="7"/>
        <v>A003ExcavationCW 3110-R22m³</v>
      </c>
      <c r="K80" s="17">
        <f>MATCH(J80,'Pay Items'!$K$1:$K$646,0)</f>
        <v>6</v>
      </c>
      <c r="L80" s="19" t="str">
        <f t="shared" ca="1" si="8"/>
        <v>F0</v>
      </c>
      <c r="M80" s="19" t="str">
        <f t="shared" ca="1" si="9"/>
        <v>C2</v>
      </c>
      <c r="N80" s="19" t="str">
        <f t="shared" ca="1" si="10"/>
        <v>C2</v>
      </c>
    </row>
    <row r="81" spans="1:14" s="196" customFormat="1" ht="36" customHeight="1" x14ac:dyDescent="0.2">
      <c r="A81" s="377" t="s">
        <v>248</v>
      </c>
      <c r="B81" s="370" t="s">
        <v>152</v>
      </c>
      <c r="C81" s="371" t="s">
        <v>94</v>
      </c>
      <c r="D81" s="372" t="s">
        <v>1299</v>
      </c>
      <c r="E81" s="373" t="s">
        <v>179</v>
      </c>
      <c r="F81" s="374">
        <v>4105</v>
      </c>
      <c r="G81" s="375"/>
      <c r="H81" s="376">
        <f t="shared" si="12"/>
        <v>0</v>
      </c>
      <c r="I81" s="26" t="str">
        <f t="shared" ca="1" si="6"/>
        <v/>
      </c>
      <c r="J81" s="16" t="str">
        <f t="shared" si="7"/>
        <v>A004Sub-Grade CompactionCW 3110-R22m²</v>
      </c>
      <c r="K81" s="17">
        <f>MATCH(J81,'Pay Items'!$K$1:$K$646,0)</f>
        <v>7</v>
      </c>
      <c r="L81" s="19" t="str">
        <f t="shared" ca="1" si="8"/>
        <v>F0</v>
      </c>
      <c r="M81" s="19" t="str">
        <f t="shared" ca="1" si="9"/>
        <v>C2</v>
      </c>
      <c r="N81" s="19" t="str">
        <f t="shared" ca="1" si="10"/>
        <v>C2</v>
      </c>
    </row>
    <row r="82" spans="1:14" s="196" customFormat="1" ht="36" customHeight="1" x14ac:dyDescent="0.2">
      <c r="A82" s="377" t="s">
        <v>250</v>
      </c>
      <c r="B82" s="370" t="s">
        <v>1574</v>
      </c>
      <c r="C82" s="371" t="s">
        <v>1956</v>
      </c>
      <c r="D82" s="372" t="s">
        <v>1299</v>
      </c>
      <c r="E82" s="373"/>
      <c r="F82" s="198"/>
      <c r="G82" s="199"/>
      <c r="H82" s="376">
        <f t="shared" si="12"/>
        <v>0</v>
      </c>
      <c r="I82" s="26" t="str">
        <f t="shared" ca="1" si="6"/>
        <v>LOCKED</v>
      </c>
      <c r="J82" s="16" t="str">
        <f t="shared" si="7"/>
        <v>A007Hauling and Placing Sub-base MaterialCW 3110-R22</v>
      </c>
      <c r="K82" s="17" t="e">
        <f>MATCH(J82,'Pay Items'!$K$1:$K$646,0)</f>
        <v>#N/A</v>
      </c>
      <c r="L82" s="19" t="str">
        <f t="shared" ca="1" si="8"/>
        <v>F0</v>
      </c>
      <c r="M82" s="19" t="str">
        <f t="shared" ca="1" si="9"/>
        <v>C2</v>
      </c>
      <c r="N82" s="19" t="str">
        <f t="shared" ca="1" si="10"/>
        <v>C2</v>
      </c>
    </row>
    <row r="83" spans="1:14" s="196" customFormat="1" ht="36" customHeight="1" x14ac:dyDescent="0.2">
      <c r="A83" s="377" t="s">
        <v>1090</v>
      </c>
      <c r="B83" s="378" t="s">
        <v>351</v>
      </c>
      <c r="C83" s="371" t="s">
        <v>1091</v>
      </c>
      <c r="D83" s="372" t="s">
        <v>1575</v>
      </c>
      <c r="E83" s="373" t="s">
        <v>181</v>
      </c>
      <c r="F83" s="374">
        <v>3450</v>
      </c>
      <c r="G83" s="375"/>
      <c r="H83" s="376">
        <f t="shared" si="12"/>
        <v>0</v>
      </c>
      <c r="I83" s="26" t="str">
        <f t="shared" ca="1" si="6"/>
        <v/>
      </c>
      <c r="J83" s="16" t="str">
        <f t="shared" si="7"/>
        <v>A007B250 mm Granular B Recycled Concretetonne</v>
      </c>
      <c r="K83" s="17">
        <f>MATCH(J83,'Pay Items'!$K$1:$K$646,0)</f>
        <v>14</v>
      </c>
      <c r="L83" s="19" t="str">
        <f t="shared" ca="1" si="8"/>
        <v>F0</v>
      </c>
      <c r="M83" s="19" t="str">
        <f t="shared" ca="1" si="9"/>
        <v>C2</v>
      </c>
      <c r="N83" s="19" t="str">
        <f t="shared" ca="1" si="10"/>
        <v>C2</v>
      </c>
    </row>
    <row r="84" spans="1:14" s="196" customFormat="1" ht="36" customHeight="1" x14ac:dyDescent="0.2">
      <c r="A84" s="377" t="s">
        <v>251</v>
      </c>
      <c r="B84" s="370" t="s">
        <v>154</v>
      </c>
      <c r="C84" s="371" t="s">
        <v>320</v>
      </c>
      <c r="D84" s="372" t="s">
        <v>1298</v>
      </c>
      <c r="E84" s="373"/>
      <c r="F84" s="198"/>
      <c r="G84" s="199"/>
      <c r="H84" s="376">
        <f t="shared" si="12"/>
        <v>0</v>
      </c>
      <c r="I84" s="26" t="str">
        <f t="shared" ca="1" si="6"/>
        <v>LOCKED</v>
      </c>
      <c r="J84" s="16" t="str">
        <f t="shared" si="7"/>
        <v>A010Supplying and Placing Base Course MaterialCW 3110-R22</v>
      </c>
      <c r="K84" s="17">
        <f>MATCH(J84,'Pay Items'!$K$1:$K$646,0)</f>
        <v>27</v>
      </c>
      <c r="L84" s="19" t="str">
        <f t="shared" ca="1" si="8"/>
        <v>F0</v>
      </c>
      <c r="M84" s="19" t="str">
        <f t="shared" ca="1" si="9"/>
        <v>C2</v>
      </c>
      <c r="N84" s="19" t="str">
        <f t="shared" ca="1" si="10"/>
        <v>C2</v>
      </c>
    </row>
    <row r="85" spans="1:14" s="196" customFormat="1" ht="36" customHeight="1" x14ac:dyDescent="0.2">
      <c r="A85" s="377" t="s">
        <v>1114</v>
      </c>
      <c r="B85" s="378" t="s">
        <v>351</v>
      </c>
      <c r="C85" s="371" t="s">
        <v>1115</v>
      </c>
      <c r="D85" s="372" t="s">
        <v>174</v>
      </c>
      <c r="E85" s="373" t="s">
        <v>180</v>
      </c>
      <c r="F85" s="374">
        <v>450</v>
      </c>
      <c r="G85" s="375"/>
      <c r="H85" s="376">
        <f t="shared" si="12"/>
        <v>0</v>
      </c>
      <c r="I85" s="26" t="str">
        <f t="shared" ca="1" si="6"/>
        <v/>
      </c>
      <c r="J85" s="16" t="str">
        <f t="shared" si="7"/>
        <v>A010A1Base Course Material - Granular A Limestonem³</v>
      </c>
      <c r="K85" s="17">
        <f>MATCH(J85,'Pay Items'!$K$1:$K$646,0)</f>
        <v>28</v>
      </c>
      <c r="L85" s="19" t="str">
        <f t="shared" ca="1" si="8"/>
        <v>F0</v>
      </c>
      <c r="M85" s="19" t="str">
        <f t="shared" ca="1" si="9"/>
        <v>C2</v>
      </c>
      <c r="N85" s="19" t="str">
        <f t="shared" ca="1" si="10"/>
        <v>C2</v>
      </c>
    </row>
    <row r="86" spans="1:14" s="196" customFormat="1" ht="36" customHeight="1" x14ac:dyDescent="0.2">
      <c r="A86" s="369" t="s">
        <v>253</v>
      </c>
      <c r="B86" s="370" t="s">
        <v>155</v>
      </c>
      <c r="C86" s="371" t="s">
        <v>109</v>
      </c>
      <c r="D86" s="372" t="s">
        <v>1298</v>
      </c>
      <c r="E86" s="373" t="s">
        <v>179</v>
      </c>
      <c r="F86" s="374">
        <v>2000</v>
      </c>
      <c r="G86" s="375"/>
      <c r="H86" s="376">
        <f t="shared" si="12"/>
        <v>0</v>
      </c>
      <c r="I86" s="26" t="str">
        <f t="shared" ca="1" si="6"/>
        <v/>
      </c>
      <c r="J86" s="16" t="str">
        <f t="shared" si="7"/>
        <v>A012Grading of BoulevardsCW 3110-R22m²</v>
      </c>
      <c r="K86" s="17">
        <f>MATCH(J86,'Pay Items'!$K$1:$K$646,0)</f>
        <v>37</v>
      </c>
      <c r="L86" s="19" t="str">
        <f t="shared" ca="1" si="8"/>
        <v>F0</v>
      </c>
      <c r="M86" s="19" t="str">
        <f t="shared" ca="1" si="9"/>
        <v>C2</v>
      </c>
      <c r="N86" s="19" t="str">
        <f t="shared" ca="1" si="10"/>
        <v>C2</v>
      </c>
    </row>
    <row r="87" spans="1:14" s="196" customFormat="1" ht="36" customHeight="1" x14ac:dyDescent="0.2">
      <c r="A87" s="377" t="s">
        <v>260</v>
      </c>
      <c r="B87" s="370" t="s">
        <v>160</v>
      </c>
      <c r="C87" s="371" t="s">
        <v>1127</v>
      </c>
      <c r="D87" s="372" t="s">
        <v>1128</v>
      </c>
      <c r="E87" s="373"/>
      <c r="F87" s="198"/>
      <c r="G87" s="199"/>
      <c r="H87" s="376">
        <f t="shared" si="12"/>
        <v>0</v>
      </c>
      <c r="I87" s="26" t="str">
        <f t="shared" ca="1" si="6"/>
        <v>LOCKED</v>
      </c>
      <c r="J87" s="16" t="str">
        <f t="shared" si="7"/>
        <v>A022Geotextile FabricCW 3130-R5</v>
      </c>
      <c r="K87" s="17">
        <f>MATCH(J87,'Pay Items'!$K$1:$K$646,0)</f>
        <v>46</v>
      </c>
      <c r="L87" s="19" t="str">
        <f t="shared" ca="1" si="8"/>
        <v>F0</v>
      </c>
      <c r="M87" s="19" t="str">
        <f t="shared" ca="1" si="9"/>
        <v>C2</v>
      </c>
      <c r="N87" s="19" t="str">
        <f t="shared" ca="1" si="10"/>
        <v>C2</v>
      </c>
    </row>
    <row r="88" spans="1:14" s="196" customFormat="1" ht="36" customHeight="1" x14ac:dyDescent="0.2">
      <c r="A88" s="377" t="s">
        <v>1131</v>
      </c>
      <c r="B88" s="378" t="s">
        <v>351</v>
      </c>
      <c r="C88" s="371" t="s">
        <v>1132</v>
      </c>
      <c r="D88" s="372" t="s">
        <v>174</v>
      </c>
      <c r="E88" s="373" t="s">
        <v>179</v>
      </c>
      <c r="F88" s="374">
        <v>4105</v>
      </c>
      <c r="G88" s="375"/>
      <c r="H88" s="376">
        <f t="shared" si="12"/>
        <v>0</v>
      </c>
      <c r="I88" s="26" t="str">
        <f t="shared" ca="1" si="6"/>
        <v/>
      </c>
      <c r="J88" s="16" t="str">
        <f t="shared" si="7"/>
        <v>A022A2Separation/Filtration Fabricm²</v>
      </c>
      <c r="K88" s="17">
        <f>MATCH(J88,'Pay Items'!$K$1:$K$646,0)</f>
        <v>48</v>
      </c>
      <c r="L88" s="19" t="str">
        <f t="shared" ca="1" si="8"/>
        <v>F0</v>
      </c>
      <c r="M88" s="19" t="str">
        <f t="shared" ca="1" si="9"/>
        <v>C2</v>
      </c>
      <c r="N88" s="19" t="str">
        <f t="shared" ca="1" si="10"/>
        <v>C2</v>
      </c>
    </row>
    <row r="89" spans="1:14" s="196" customFormat="1" ht="36" customHeight="1" x14ac:dyDescent="0.2">
      <c r="A89" s="377" t="s">
        <v>1135</v>
      </c>
      <c r="B89" s="370" t="s">
        <v>370</v>
      </c>
      <c r="C89" s="371" t="s">
        <v>730</v>
      </c>
      <c r="D89" s="372" t="s">
        <v>1136</v>
      </c>
      <c r="E89" s="373"/>
      <c r="F89" s="198"/>
      <c r="G89" s="199"/>
      <c r="H89" s="376">
        <f t="shared" si="12"/>
        <v>0</v>
      </c>
      <c r="I89" s="26" t="str">
        <f t="shared" ca="1" si="6"/>
        <v>LOCKED</v>
      </c>
      <c r="J89" s="16" t="str">
        <f t="shared" si="7"/>
        <v>A022A4Supply and Install GeogridCW 3135-R2</v>
      </c>
      <c r="K89" s="17">
        <f>MATCH(J89,'Pay Items'!$K$1:$K$646,0)</f>
        <v>50</v>
      </c>
      <c r="L89" s="19" t="str">
        <f t="shared" ca="1" si="8"/>
        <v>F0</v>
      </c>
      <c r="M89" s="19" t="str">
        <f t="shared" ca="1" si="9"/>
        <v>C2</v>
      </c>
      <c r="N89" s="19" t="str">
        <f t="shared" ca="1" si="10"/>
        <v>C2</v>
      </c>
    </row>
    <row r="90" spans="1:14" s="196" customFormat="1" ht="36" customHeight="1" x14ac:dyDescent="0.2">
      <c r="A90" s="377" t="s">
        <v>1137</v>
      </c>
      <c r="B90" s="378" t="s">
        <v>351</v>
      </c>
      <c r="C90" s="371" t="s">
        <v>1138</v>
      </c>
      <c r="D90" s="372" t="s">
        <v>174</v>
      </c>
      <c r="E90" s="373" t="s">
        <v>179</v>
      </c>
      <c r="F90" s="374">
        <v>4105</v>
      </c>
      <c r="G90" s="375"/>
      <c r="H90" s="376">
        <f t="shared" si="12"/>
        <v>0</v>
      </c>
      <c r="I90" s="26" t="str">
        <f t="shared" ca="1" si="6"/>
        <v/>
      </c>
      <c r="J90" s="16" t="str">
        <f t="shared" si="7"/>
        <v>A022A5Class A Geogridm²</v>
      </c>
      <c r="K90" s="17">
        <f>MATCH(J90,'Pay Items'!$K$1:$K$646,0)</f>
        <v>51</v>
      </c>
      <c r="L90" s="19" t="str">
        <f t="shared" ca="1" si="8"/>
        <v>F0</v>
      </c>
      <c r="M90" s="19" t="str">
        <f t="shared" ca="1" si="9"/>
        <v>C2</v>
      </c>
      <c r="N90" s="19" t="str">
        <f t="shared" ca="1" si="10"/>
        <v>C2</v>
      </c>
    </row>
    <row r="91" spans="1:14" s="196" customFormat="1" ht="36" customHeight="1" x14ac:dyDescent="0.2">
      <c r="A91" s="201"/>
      <c r="B91" s="202"/>
      <c r="C91" s="203" t="s">
        <v>1552</v>
      </c>
      <c r="D91" s="198"/>
      <c r="E91" s="204"/>
      <c r="F91" s="198"/>
      <c r="G91" s="199"/>
      <c r="H91" s="376">
        <f t="shared" si="12"/>
        <v>0</v>
      </c>
      <c r="I91" s="26" t="str">
        <f t="shared" ca="1" si="6"/>
        <v>LOCKED</v>
      </c>
      <c r="J91" s="16" t="str">
        <f t="shared" si="7"/>
        <v>ROADWORKS - REMOVALS/RENEWALS</v>
      </c>
      <c r="K91" s="17" t="e">
        <f>MATCH(J91,'Pay Items'!$K$1:$K$646,0)</f>
        <v>#N/A</v>
      </c>
      <c r="L91" s="19" t="str">
        <f t="shared" ca="1" si="8"/>
        <v>F0</v>
      </c>
      <c r="M91" s="19" t="str">
        <f t="shared" ca="1" si="9"/>
        <v>C2</v>
      </c>
      <c r="N91" s="19" t="str">
        <f t="shared" ca="1" si="10"/>
        <v>C2</v>
      </c>
    </row>
    <row r="92" spans="1:14" s="196" customFormat="1" ht="36" customHeight="1" x14ac:dyDescent="0.2">
      <c r="A92" s="379" t="s">
        <v>372</v>
      </c>
      <c r="B92" s="370" t="s">
        <v>161</v>
      </c>
      <c r="C92" s="371" t="s">
        <v>317</v>
      </c>
      <c r="D92" s="372" t="s">
        <v>1298</v>
      </c>
      <c r="E92" s="373"/>
      <c r="F92" s="198"/>
      <c r="G92" s="199"/>
      <c r="H92" s="376">
        <f t="shared" si="12"/>
        <v>0</v>
      </c>
      <c r="I92" s="26" t="str">
        <f t="shared" ca="1" si="6"/>
        <v>LOCKED</v>
      </c>
      <c r="J92" s="16" t="str">
        <f t="shared" si="7"/>
        <v>B001Pavement RemovalCW 3110-R22</v>
      </c>
      <c r="K92" s="17">
        <f>MATCH(J92,'Pay Items'!$K$1:$K$646,0)</f>
        <v>69</v>
      </c>
      <c r="L92" s="19" t="str">
        <f t="shared" ca="1" si="8"/>
        <v>F0</v>
      </c>
      <c r="M92" s="19" t="str">
        <f t="shared" ca="1" si="9"/>
        <v>C2</v>
      </c>
      <c r="N92" s="19" t="str">
        <f t="shared" ca="1" si="10"/>
        <v>C2</v>
      </c>
    </row>
    <row r="93" spans="1:14" s="196" customFormat="1" ht="36" customHeight="1" x14ac:dyDescent="0.2">
      <c r="A93" s="379" t="s">
        <v>443</v>
      </c>
      <c r="B93" s="378" t="s">
        <v>351</v>
      </c>
      <c r="C93" s="371" t="s">
        <v>318</v>
      </c>
      <c r="D93" s="372" t="s">
        <v>174</v>
      </c>
      <c r="E93" s="373" t="s">
        <v>179</v>
      </c>
      <c r="F93" s="374">
        <v>25</v>
      </c>
      <c r="G93" s="375"/>
      <c r="H93" s="376">
        <f t="shared" si="12"/>
        <v>0</v>
      </c>
      <c r="I93" s="26" t="str">
        <f t="shared" ca="1" si="6"/>
        <v/>
      </c>
      <c r="J93" s="16" t="str">
        <f t="shared" si="7"/>
        <v>B002Concrete Pavementm²</v>
      </c>
      <c r="K93" s="17">
        <f>MATCH(J93,'Pay Items'!$K$1:$K$646,0)</f>
        <v>70</v>
      </c>
      <c r="L93" s="19" t="str">
        <f t="shared" ca="1" si="8"/>
        <v>F0</v>
      </c>
      <c r="M93" s="19" t="str">
        <f t="shared" ca="1" si="9"/>
        <v>C2</v>
      </c>
      <c r="N93" s="19" t="str">
        <f t="shared" ca="1" si="10"/>
        <v>C2</v>
      </c>
    </row>
    <row r="94" spans="1:14" s="196" customFormat="1" ht="36" customHeight="1" x14ac:dyDescent="0.2">
      <c r="A94" s="379" t="s">
        <v>263</v>
      </c>
      <c r="B94" s="378" t="s">
        <v>352</v>
      </c>
      <c r="C94" s="371" t="s">
        <v>319</v>
      </c>
      <c r="D94" s="372" t="s">
        <v>174</v>
      </c>
      <c r="E94" s="373" t="s">
        <v>179</v>
      </c>
      <c r="F94" s="374">
        <v>3000</v>
      </c>
      <c r="G94" s="375"/>
      <c r="H94" s="376">
        <f t="shared" si="12"/>
        <v>0</v>
      </c>
      <c r="I94" s="26" t="str">
        <f t="shared" ca="1" si="6"/>
        <v/>
      </c>
      <c r="J94" s="16" t="str">
        <f t="shared" si="7"/>
        <v>B003Asphalt Pavementm²</v>
      </c>
      <c r="K94" s="17">
        <f>MATCH(J94,'Pay Items'!$K$1:$K$646,0)</f>
        <v>71</v>
      </c>
      <c r="L94" s="19" t="str">
        <f t="shared" ca="1" si="8"/>
        <v>F0</v>
      </c>
      <c r="M94" s="19" t="str">
        <f t="shared" ca="1" si="9"/>
        <v>C2</v>
      </c>
      <c r="N94" s="19" t="str">
        <f t="shared" ca="1" si="10"/>
        <v>C2</v>
      </c>
    </row>
    <row r="95" spans="1:14" s="196" customFormat="1" ht="36" customHeight="1" x14ac:dyDescent="0.2">
      <c r="A95" s="379" t="s">
        <v>302</v>
      </c>
      <c r="B95" s="370" t="s">
        <v>192</v>
      </c>
      <c r="C95" s="371" t="s">
        <v>162</v>
      </c>
      <c r="D95" s="372" t="s">
        <v>922</v>
      </c>
      <c r="E95" s="373"/>
      <c r="F95" s="198"/>
      <c r="G95" s="199"/>
      <c r="H95" s="376">
        <f t="shared" si="12"/>
        <v>0</v>
      </c>
      <c r="I95" s="26" t="str">
        <f t="shared" ca="1" si="6"/>
        <v>LOCKED</v>
      </c>
      <c r="J95" s="16" t="str">
        <f t="shared" si="7"/>
        <v>B094Drilled DowelsCW 3230-R8</v>
      </c>
      <c r="K95" s="17">
        <f>MATCH(J95,'Pay Items'!$K$1:$K$646,0)</f>
        <v>164</v>
      </c>
      <c r="L95" s="19" t="str">
        <f t="shared" ca="1" si="8"/>
        <v>F0</v>
      </c>
      <c r="M95" s="19" t="str">
        <f t="shared" ca="1" si="9"/>
        <v>C2</v>
      </c>
      <c r="N95" s="19" t="str">
        <f t="shared" ca="1" si="10"/>
        <v>C2</v>
      </c>
    </row>
    <row r="96" spans="1:14" s="196" customFormat="1" ht="36" customHeight="1" x14ac:dyDescent="0.2">
      <c r="A96" s="379" t="s">
        <v>303</v>
      </c>
      <c r="B96" s="378" t="s">
        <v>351</v>
      </c>
      <c r="C96" s="371" t="s">
        <v>190</v>
      </c>
      <c r="D96" s="372" t="s">
        <v>174</v>
      </c>
      <c r="E96" s="373" t="s">
        <v>182</v>
      </c>
      <c r="F96" s="374">
        <v>30</v>
      </c>
      <c r="G96" s="375"/>
      <c r="H96" s="376">
        <f t="shared" si="12"/>
        <v>0</v>
      </c>
      <c r="I96" s="26" t="str">
        <f t="shared" ca="1" si="6"/>
        <v/>
      </c>
      <c r="J96" s="16" t="str">
        <f t="shared" si="7"/>
        <v>B09519.1 mm Diametereach</v>
      </c>
      <c r="K96" s="17">
        <f>MATCH(J96,'Pay Items'!$K$1:$K$646,0)</f>
        <v>165</v>
      </c>
      <c r="L96" s="19" t="str">
        <f t="shared" ca="1" si="8"/>
        <v>F0</v>
      </c>
      <c r="M96" s="19" t="str">
        <f t="shared" ca="1" si="9"/>
        <v>C2</v>
      </c>
      <c r="N96" s="19" t="str">
        <f t="shared" ca="1" si="10"/>
        <v>C2</v>
      </c>
    </row>
    <row r="97" spans="1:14" s="196" customFormat="1" ht="36" customHeight="1" x14ac:dyDescent="0.2">
      <c r="A97" s="379" t="s">
        <v>305</v>
      </c>
      <c r="B97" s="370" t="s">
        <v>156</v>
      </c>
      <c r="C97" s="371" t="s">
        <v>163</v>
      </c>
      <c r="D97" s="372" t="s">
        <v>922</v>
      </c>
      <c r="E97" s="373"/>
      <c r="F97" s="198"/>
      <c r="G97" s="199"/>
      <c r="H97" s="376">
        <f t="shared" si="12"/>
        <v>0</v>
      </c>
      <c r="I97" s="26" t="str">
        <f t="shared" ca="1" si="6"/>
        <v>LOCKED</v>
      </c>
      <c r="J97" s="16" t="str">
        <f t="shared" si="7"/>
        <v>B097Drilled Tie BarsCW 3230-R8</v>
      </c>
      <c r="K97" s="17">
        <f>MATCH(J97,'Pay Items'!$K$1:$K$646,0)</f>
        <v>167</v>
      </c>
      <c r="L97" s="19" t="str">
        <f t="shared" ca="1" si="8"/>
        <v>F0</v>
      </c>
      <c r="M97" s="19" t="str">
        <f t="shared" ca="1" si="9"/>
        <v>C2</v>
      </c>
      <c r="N97" s="19" t="str">
        <f t="shared" ca="1" si="10"/>
        <v>C2</v>
      </c>
    </row>
    <row r="98" spans="1:14" s="196" customFormat="1" ht="36" customHeight="1" x14ac:dyDescent="0.2">
      <c r="A98" s="379" t="s">
        <v>306</v>
      </c>
      <c r="B98" s="378" t="s">
        <v>351</v>
      </c>
      <c r="C98" s="371" t="s">
        <v>188</v>
      </c>
      <c r="D98" s="372" t="s">
        <v>174</v>
      </c>
      <c r="E98" s="373" t="s">
        <v>182</v>
      </c>
      <c r="F98" s="374">
        <v>150</v>
      </c>
      <c r="G98" s="375"/>
      <c r="H98" s="376">
        <f t="shared" si="12"/>
        <v>0</v>
      </c>
      <c r="I98" s="26" t="str">
        <f t="shared" ca="1" si="6"/>
        <v/>
      </c>
      <c r="J98" s="16" t="str">
        <f t="shared" si="7"/>
        <v>B09820 M Deformed Tie Bareach</v>
      </c>
      <c r="K98" s="17">
        <f>MATCH(J98,'Pay Items'!$K$1:$K$646,0)</f>
        <v>169</v>
      </c>
      <c r="L98" s="19" t="str">
        <f t="shared" ca="1" si="8"/>
        <v>F0</v>
      </c>
      <c r="M98" s="19" t="str">
        <f t="shared" ca="1" si="9"/>
        <v>C2</v>
      </c>
      <c r="N98" s="19" t="str">
        <f t="shared" ca="1" si="10"/>
        <v>C2</v>
      </c>
    </row>
    <row r="99" spans="1:14" s="196" customFormat="1" ht="36" customHeight="1" x14ac:dyDescent="0.2">
      <c r="A99" s="379" t="s">
        <v>806</v>
      </c>
      <c r="B99" s="370" t="s">
        <v>157</v>
      </c>
      <c r="C99" s="371" t="s">
        <v>336</v>
      </c>
      <c r="D99" s="372" t="s">
        <v>1335</v>
      </c>
      <c r="E99" s="373"/>
      <c r="F99" s="198"/>
      <c r="G99" s="199"/>
      <c r="H99" s="376">
        <f t="shared" si="12"/>
        <v>0</v>
      </c>
      <c r="I99" s="26" t="str">
        <f t="shared" ca="1" si="6"/>
        <v>LOCKED</v>
      </c>
      <c r="J99" s="16" t="str">
        <f t="shared" si="7"/>
        <v>B114rlMiscellaneous Concrete Slab RenewalCW 3235-R9</v>
      </c>
      <c r="K99" s="17">
        <f>MATCH(J99,'Pay Items'!$K$1:$K$646,0)</f>
        <v>192</v>
      </c>
      <c r="L99" s="19" t="str">
        <f t="shared" ca="1" si="8"/>
        <v>F0</v>
      </c>
      <c r="M99" s="19" t="str">
        <f t="shared" ca="1" si="9"/>
        <v>C2</v>
      </c>
      <c r="N99" s="19" t="str">
        <f t="shared" ca="1" si="10"/>
        <v>C2</v>
      </c>
    </row>
    <row r="100" spans="1:14" s="196" customFormat="1" ht="36" customHeight="1" x14ac:dyDescent="0.2">
      <c r="A100" s="379" t="s">
        <v>810</v>
      </c>
      <c r="B100" s="378" t="s">
        <v>351</v>
      </c>
      <c r="C100" s="371" t="s">
        <v>1556</v>
      </c>
      <c r="D100" s="372" t="s">
        <v>398</v>
      </c>
      <c r="E100" s="373"/>
      <c r="F100" s="198"/>
      <c r="G100" s="199"/>
      <c r="H100" s="376">
        <f t="shared" si="12"/>
        <v>0</v>
      </c>
      <c r="I100" s="26" t="str">
        <f t="shared" ca="1" si="6"/>
        <v>LOCKED</v>
      </c>
      <c r="J100" s="16" t="str">
        <f t="shared" si="7"/>
        <v>B118rl100 mm Type 5 Concrete SidewalkSD-228A</v>
      </c>
      <c r="K100" s="17" t="e">
        <f>MATCH(J100,'Pay Items'!$K$1:$K$646,0)</f>
        <v>#N/A</v>
      </c>
      <c r="L100" s="19" t="str">
        <f t="shared" ca="1" si="8"/>
        <v>F0</v>
      </c>
      <c r="M100" s="19" t="str">
        <f t="shared" ca="1" si="9"/>
        <v>C2</v>
      </c>
      <c r="N100" s="19" t="str">
        <f t="shared" ca="1" si="10"/>
        <v>C2</v>
      </c>
    </row>
    <row r="101" spans="1:14" s="196" customFormat="1" ht="36" customHeight="1" x14ac:dyDescent="0.2">
      <c r="A101" s="379" t="s">
        <v>811</v>
      </c>
      <c r="B101" s="381" t="s">
        <v>701</v>
      </c>
      <c r="C101" s="371" t="s">
        <v>702</v>
      </c>
      <c r="D101" s="372"/>
      <c r="E101" s="373" t="s">
        <v>179</v>
      </c>
      <c r="F101" s="374">
        <v>5</v>
      </c>
      <c r="G101" s="375"/>
      <c r="H101" s="376">
        <f t="shared" si="12"/>
        <v>0</v>
      </c>
      <c r="I101" s="26" t="str">
        <f t="shared" ca="1" si="6"/>
        <v/>
      </c>
      <c r="J101" s="16" t="str">
        <f t="shared" si="7"/>
        <v>B119rlLess than 5 sq.m.m²</v>
      </c>
      <c r="K101" s="17">
        <f>MATCH(J101,'Pay Items'!$K$1:$K$646,0)</f>
        <v>197</v>
      </c>
      <c r="L101" s="19" t="str">
        <f t="shared" ca="1" si="8"/>
        <v>F0</v>
      </c>
      <c r="M101" s="19" t="str">
        <f t="shared" ca="1" si="9"/>
        <v>C2</v>
      </c>
      <c r="N101" s="19" t="str">
        <f t="shared" ca="1" si="10"/>
        <v>C2</v>
      </c>
    </row>
    <row r="102" spans="1:14" s="196" customFormat="1" ht="36" customHeight="1" x14ac:dyDescent="0.2">
      <c r="A102" s="379" t="s">
        <v>812</v>
      </c>
      <c r="B102" s="381" t="s">
        <v>703</v>
      </c>
      <c r="C102" s="371" t="s">
        <v>704</v>
      </c>
      <c r="D102" s="372"/>
      <c r="E102" s="373" t="s">
        <v>179</v>
      </c>
      <c r="F102" s="374">
        <v>72</v>
      </c>
      <c r="G102" s="375"/>
      <c r="H102" s="376">
        <f t="shared" si="12"/>
        <v>0</v>
      </c>
      <c r="I102" s="26" t="str">
        <f t="shared" ca="1" si="6"/>
        <v/>
      </c>
      <c r="J102" s="16" t="str">
        <f t="shared" si="7"/>
        <v>B120rl5 sq.m. to 20 sq.m.m²</v>
      </c>
      <c r="K102" s="17">
        <f>MATCH(J102,'Pay Items'!$K$1:$K$646,0)</f>
        <v>198</v>
      </c>
      <c r="L102" s="19" t="str">
        <f t="shared" ca="1" si="8"/>
        <v>F0</v>
      </c>
      <c r="M102" s="19" t="str">
        <f t="shared" ca="1" si="9"/>
        <v>C2</v>
      </c>
      <c r="N102" s="19" t="str">
        <f t="shared" ca="1" si="10"/>
        <v>C2</v>
      </c>
    </row>
    <row r="103" spans="1:14" s="196" customFormat="1" ht="36" customHeight="1" x14ac:dyDescent="0.2">
      <c r="A103" s="379" t="s">
        <v>813</v>
      </c>
      <c r="B103" s="381" t="s">
        <v>705</v>
      </c>
      <c r="C103" s="371" t="s">
        <v>706</v>
      </c>
      <c r="D103" s="372" t="s">
        <v>174</v>
      </c>
      <c r="E103" s="373" t="s">
        <v>179</v>
      </c>
      <c r="F103" s="374">
        <v>680</v>
      </c>
      <c r="G103" s="375"/>
      <c r="H103" s="376">
        <f t="shared" si="12"/>
        <v>0</v>
      </c>
      <c r="I103" s="26" t="str">
        <f t="shared" ca="1" si="6"/>
        <v/>
      </c>
      <c r="J103" s="16" t="str">
        <f t="shared" si="7"/>
        <v>B121rlGreater than 20 sq.m.m²</v>
      </c>
      <c r="K103" s="17">
        <f>MATCH(J103,'Pay Items'!$K$1:$K$646,0)</f>
        <v>199</v>
      </c>
      <c r="L103" s="19" t="str">
        <f t="shared" ca="1" si="8"/>
        <v>F0</v>
      </c>
      <c r="M103" s="19" t="str">
        <f t="shared" ca="1" si="9"/>
        <v>C2</v>
      </c>
      <c r="N103" s="19" t="str">
        <f t="shared" ca="1" si="10"/>
        <v>C2</v>
      </c>
    </row>
    <row r="104" spans="1:14" s="196" customFormat="1" ht="36" customHeight="1" x14ac:dyDescent="0.2">
      <c r="A104" s="379" t="s">
        <v>905</v>
      </c>
      <c r="B104" s="378" t="s">
        <v>352</v>
      </c>
      <c r="C104" s="371" t="s">
        <v>1557</v>
      </c>
      <c r="D104" s="372" t="s">
        <v>174</v>
      </c>
      <c r="E104" s="373"/>
      <c r="F104" s="198"/>
      <c r="G104" s="199"/>
      <c r="H104" s="376">
        <f t="shared" si="12"/>
        <v>0</v>
      </c>
      <c r="I104" s="26" t="str">
        <f t="shared" ca="1" si="6"/>
        <v>LOCKED</v>
      </c>
      <c r="J104" s="16" t="str">
        <f t="shared" si="7"/>
        <v>B121rlA150 mm Type 2 Concrete Reinforced Sidewalk</v>
      </c>
      <c r="K104" s="17" t="e">
        <f>MATCH(J104,'Pay Items'!$K$1:$K$646,0)</f>
        <v>#N/A</v>
      </c>
      <c r="L104" s="19" t="str">
        <f t="shared" ca="1" si="8"/>
        <v>F0</v>
      </c>
      <c r="M104" s="19" t="str">
        <f t="shared" ca="1" si="9"/>
        <v>C2</v>
      </c>
      <c r="N104" s="19" t="str">
        <f t="shared" ca="1" si="10"/>
        <v>C2</v>
      </c>
    </row>
    <row r="105" spans="1:14" s="196" customFormat="1" ht="36" customHeight="1" x14ac:dyDescent="0.2">
      <c r="A105" s="379" t="s">
        <v>907</v>
      </c>
      <c r="B105" s="381" t="s">
        <v>701</v>
      </c>
      <c r="C105" s="371" t="s">
        <v>704</v>
      </c>
      <c r="D105" s="372"/>
      <c r="E105" s="373" t="s">
        <v>179</v>
      </c>
      <c r="F105" s="374">
        <v>40</v>
      </c>
      <c r="G105" s="375"/>
      <c r="H105" s="376">
        <f t="shared" si="12"/>
        <v>0</v>
      </c>
      <c r="I105" s="26" t="str">
        <f t="shared" ca="1" si="6"/>
        <v/>
      </c>
      <c r="J105" s="16" t="str">
        <f t="shared" si="7"/>
        <v>B121rlC5 sq.m. to 20 sq.m.m²</v>
      </c>
      <c r="K105" s="17">
        <f>MATCH(J105,'Pay Items'!$K$1:$K$646,0)</f>
        <v>202</v>
      </c>
      <c r="L105" s="19" t="str">
        <f t="shared" ca="1" si="8"/>
        <v>F0</v>
      </c>
      <c r="M105" s="19" t="str">
        <f t="shared" ca="1" si="9"/>
        <v>C2</v>
      </c>
      <c r="N105" s="19" t="str">
        <f t="shared" ca="1" si="10"/>
        <v>C2</v>
      </c>
    </row>
    <row r="106" spans="1:14" s="196" customFormat="1" ht="36" customHeight="1" x14ac:dyDescent="0.2">
      <c r="A106" s="379"/>
      <c r="B106" s="370" t="s">
        <v>164</v>
      </c>
      <c r="C106" s="371" t="s">
        <v>413</v>
      </c>
      <c r="D106" s="372" t="s">
        <v>6</v>
      </c>
      <c r="E106" s="373" t="s">
        <v>179</v>
      </c>
      <c r="F106" s="382">
        <v>5</v>
      </c>
      <c r="G106" s="375"/>
      <c r="H106" s="376">
        <f t="shared" si="12"/>
        <v>0</v>
      </c>
      <c r="I106" s="26" t="str">
        <f t="shared" ca="1" si="6"/>
        <v/>
      </c>
      <c r="J106" s="16" t="str">
        <f t="shared" si="7"/>
        <v>Adjustment of Precast Sidewalk BlocksCW 3235-R9m²</v>
      </c>
      <c r="K106" s="17" t="e">
        <f>MATCH(J106,'Pay Items'!$K$1:$K$646,0)</f>
        <v>#N/A</v>
      </c>
      <c r="L106" s="19" t="str">
        <f t="shared" ca="1" si="8"/>
        <v>F0</v>
      </c>
      <c r="M106" s="19" t="str">
        <f t="shared" ca="1" si="9"/>
        <v>C2</v>
      </c>
      <c r="N106" s="19" t="str">
        <f t="shared" ca="1" si="10"/>
        <v>C2</v>
      </c>
    </row>
    <row r="107" spans="1:14" s="196" customFormat="1" ht="36" customHeight="1" x14ac:dyDescent="0.2">
      <c r="A107" s="379" t="s">
        <v>474</v>
      </c>
      <c r="B107" s="370" t="s">
        <v>165</v>
      </c>
      <c r="C107" s="371" t="s">
        <v>414</v>
      </c>
      <c r="D107" s="372" t="s">
        <v>6</v>
      </c>
      <c r="E107" s="373" t="s">
        <v>179</v>
      </c>
      <c r="F107" s="374">
        <v>5</v>
      </c>
      <c r="G107" s="375"/>
      <c r="H107" s="376">
        <f t="shared" si="12"/>
        <v>0</v>
      </c>
      <c r="I107" s="26" t="str">
        <f t="shared" ca="1" si="6"/>
        <v/>
      </c>
      <c r="J107" s="16" t="str">
        <f t="shared" si="7"/>
        <v>B125Supply of Precast Sidewalk BlocksCW 3235-R9m²</v>
      </c>
      <c r="K107" s="17">
        <f>MATCH(J107,'Pay Items'!$K$1:$K$646,0)</f>
        <v>207</v>
      </c>
      <c r="L107" s="19" t="str">
        <f t="shared" ca="1" si="8"/>
        <v>F0</v>
      </c>
      <c r="M107" s="19" t="str">
        <f t="shared" ca="1" si="9"/>
        <v>C2</v>
      </c>
      <c r="N107" s="19" t="str">
        <f t="shared" ca="1" si="10"/>
        <v>C2</v>
      </c>
    </row>
    <row r="108" spans="1:14" s="196" customFormat="1" ht="36" customHeight="1" x14ac:dyDescent="0.2">
      <c r="A108" s="379" t="s">
        <v>615</v>
      </c>
      <c r="B108" s="370" t="s">
        <v>159</v>
      </c>
      <c r="C108" s="371" t="s">
        <v>604</v>
      </c>
      <c r="D108" s="372" t="s">
        <v>6</v>
      </c>
      <c r="E108" s="373" t="s">
        <v>179</v>
      </c>
      <c r="F108" s="374">
        <v>5</v>
      </c>
      <c r="G108" s="375"/>
      <c r="H108" s="376">
        <f t="shared" si="12"/>
        <v>0</v>
      </c>
      <c r="I108" s="26" t="str">
        <f t="shared" ca="1" si="6"/>
        <v/>
      </c>
      <c r="J108" s="16" t="str">
        <f t="shared" si="7"/>
        <v>B125ARemoval of Precast Sidewalk BlocksCW 3235-R9m²</v>
      </c>
      <c r="K108" s="17">
        <f>MATCH(J108,'Pay Items'!$K$1:$K$646,0)</f>
        <v>208</v>
      </c>
      <c r="L108" s="19" t="str">
        <f t="shared" ca="1" si="8"/>
        <v>F0</v>
      </c>
      <c r="M108" s="19" t="str">
        <f t="shared" ca="1" si="9"/>
        <v>C2</v>
      </c>
      <c r="N108" s="19" t="str">
        <f t="shared" ca="1" si="10"/>
        <v>C2</v>
      </c>
    </row>
    <row r="109" spans="1:14" s="196" customFormat="1" ht="36" customHeight="1" x14ac:dyDescent="0.2">
      <c r="A109" s="379" t="s">
        <v>816</v>
      </c>
      <c r="B109" s="370" t="s">
        <v>689</v>
      </c>
      <c r="C109" s="371" t="s">
        <v>340</v>
      </c>
      <c r="D109" s="372" t="s">
        <v>919</v>
      </c>
      <c r="E109" s="373"/>
      <c r="F109" s="198"/>
      <c r="G109" s="199"/>
      <c r="H109" s="376">
        <f t="shared" si="12"/>
        <v>0</v>
      </c>
      <c r="I109" s="26" t="str">
        <f t="shared" ca="1" si="6"/>
        <v>LOCKED</v>
      </c>
      <c r="J109" s="16" t="str">
        <f t="shared" si="7"/>
        <v>B126rConcrete Curb RemovalCW 3240-R10</v>
      </c>
      <c r="K109" s="17">
        <f>MATCH(J109,'Pay Items'!$K$1:$K$646,0)</f>
        <v>209</v>
      </c>
      <c r="L109" s="19" t="str">
        <f t="shared" ca="1" si="8"/>
        <v>F0</v>
      </c>
      <c r="M109" s="19" t="str">
        <f t="shared" ca="1" si="9"/>
        <v>C2</v>
      </c>
      <c r="N109" s="19" t="str">
        <f t="shared" ca="1" si="10"/>
        <v>C2</v>
      </c>
    </row>
    <row r="110" spans="1:14" s="196" customFormat="1" ht="36" customHeight="1" x14ac:dyDescent="0.2">
      <c r="A110" s="379" t="s">
        <v>819</v>
      </c>
      <c r="B110" s="378" t="s">
        <v>351</v>
      </c>
      <c r="C110" s="371" t="s">
        <v>402</v>
      </c>
      <c r="D110" s="372" t="s">
        <v>174</v>
      </c>
      <c r="E110" s="373" t="s">
        <v>183</v>
      </c>
      <c r="F110" s="374">
        <v>580</v>
      </c>
      <c r="G110" s="375"/>
      <c r="H110" s="376">
        <f t="shared" si="12"/>
        <v>0</v>
      </c>
      <c r="I110" s="26" t="str">
        <f t="shared" ca="1" si="6"/>
        <v/>
      </c>
      <c r="J110" s="16" t="str">
        <f t="shared" si="7"/>
        <v>B129rCurb and Gutterm</v>
      </c>
      <c r="K110" s="17">
        <f>MATCH(J110,'Pay Items'!$K$1:$K$646,0)</f>
        <v>214</v>
      </c>
      <c r="L110" s="19" t="str">
        <f t="shared" ca="1" si="8"/>
        <v>F0</v>
      </c>
      <c r="M110" s="19" t="str">
        <f t="shared" ca="1" si="9"/>
        <v>C2</v>
      </c>
      <c r="N110" s="19" t="str">
        <f t="shared" ca="1" si="10"/>
        <v>C2</v>
      </c>
    </row>
    <row r="111" spans="1:14" s="196" customFormat="1" ht="36" customHeight="1" x14ac:dyDescent="0.2">
      <c r="A111" s="379" t="s">
        <v>876</v>
      </c>
      <c r="B111" s="370" t="s">
        <v>167</v>
      </c>
      <c r="C111" s="371" t="s">
        <v>910</v>
      </c>
      <c r="D111" s="372" t="s">
        <v>961</v>
      </c>
      <c r="E111" s="373" t="s">
        <v>182</v>
      </c>
      <c r="F111" s="382">
        <v>10</v>
      </c>
      <c r="G111" s="375"/>
      <c r="H111" s="376">
        <f t="shared" si="12"/>
        <v>0</v>
      </c>
      <c r="I111" s="26" t="str">
        <f t="shared" ca="1" si="6"/>
        <v/>
      </c>
      <c r="J111" s="16" t="str">
        <f t="shared" si="7"/>
        <v>B219Detectable Warning Surface TilesCW 3326-R3each</v>
      </c>
      <c r="K111" s="17">
        <f>MATCH(J111,'Pay Items'!$K$1:$K$646,0)</f>
        <v>341</v>
      </c>
      <c r="L111" s="19" t="str">
        <f t="shared" ca="1" si="8"/>
        <v>F0</v>
      </c>
      <c r="M111" s="19" t="str">
        <f t="shared" ca="1" si="9"/>
        <v>C2</v>
      </c>
      <c r="N111" s="19" t="str">
        <f t="shared" ca="1" si="10"/>
        <v>C2</v>
      </c>
    </row>
    <row r="112" spans="1:14" s="196" customFormat="1" ht="36" customHeight="1" x14ac:dyDescent="0.2">
      <c r="A112" s="201"/>
      <c r="B112" s="210"/>
      <c r="C112" s="203" t="s">
        <v>1576</v>
      </c>
      <c r="D112" s="198"/>
      <c r="E112" s="228"/>
      <c r="F112" s="198"/>
      <c r="G112" s="199"/>
      <c r="H112" s="376">
        <f t="shared" si="12"/>
        <v>0</v>
      </c>
      <c r="I112" s="26" t="str">
        <f t="shared" ca="1" si="6"/>
        <v>LOCKED</v>
      </c>
      <c r="J112" s="16" t="str">
        <f t="shared" si="7"/>
        <v>ROADWORKS - NEW CONSTRUCTION</v>
      </c>
      <c r="K112" s="17" t="e">
        <f>MATCH(J112,'Pay Items'!$K$1:$K$646,0)</f>
        <v>#N/A</v>
      </c>
      <c r="L112" s="19" t="str">
        <f t="shared" ca="1" si="8"/>
        <v>F0</v>
      </c>
      <c r="M112" s="19" t="str">
        <f t="shared" ca="1" si="9"/>
        <v>C2</v>
      </c>
      <c r="N112" s="19" t="str">
        <f t="shared" ca="1" si="10"/>
        <v>C2</v>
      </c>
    </row>
    <row r="113" spans="1:14" s="196" customFormat="1" ht="48" customHeight="1" x14ac:dyDescent="0.2">
      <c r="A113" s="369" t="s">
        <v>210</v>
      </c>
      <c r="B113" s="370" t="s">
        <v>168</v>
      </c>
      <c r="C113" s="371" t="s">
        <v>469</v>
      </c>
      <c r="D113" s="372" t="s">
        <v>1425</v>
      </c>
      <c r="E113" s="373"/>
      <c r="F113" s="198"/>
      <c r="G113" s="199"/>
      <c r="H113" s="376">
        <f t="shared" si="12"/>
        <v>0</v>
      </c>
      <c r="I113" s="26" t="str">
        <f t="shared" ca="1" si="6"/>
        <v>LOCKED</v>
      </c>
      <c r="J113" s="16" t="str">
        <f t="shared" si="7"/>
        <v>C001Concrete Pavements, Median Slabs, Bull-noses, and Safety MediansCW 3310-R18</v>
      </c>
      <c r="K113" s="17">
        <f>MATCH(J113,'Pay Items'!$K$1:$K$646,0)</f>
        <v>344</v>
      </c>
      <c r="L113" s="19" t="str">
        <f t="shared" ca="1" si="8"/>
        <v>F0</v>
      </c>
      <c r="M113" s="19" t="str">
        <f t="shared" ca="1" si="9"/>
        <v>C2</v>
      </c>
      <c r="N113" s="19" t="str">
        <f t="shared" ca="1" si="10"/>
        <v>C2</v>
      </c>
    </row>
    <row r="114" spans="1:14" s="196" customFormat="1" ht="48" customHeight="1" x14ac:dyDescent="0.2">
      <c r="A114" s="369" t="s">
        <v>215</v>
      </c>
      <c r="B114" s="378" t="s">
        <v>351</v>
      </c>
      <c r="C114" s="371" t="s">
        <v>1577</v>
      </c>
      <c r="D114" s="372" t="s">
        <v>174</v>
      </c>
      <c r="E114" s="373" t="s">
        <v>179</v>
      </c>
      <c r="F114" s="382">
        <v>230</v>
      </c>
      <c r="G114" s="375"/>
      <c r="H114" s="376">
        <f t="shared" si="12"/>
        <v>0</v>
      </c>
      <c r="I114" s="26" t="str">
        <f t="shared" ca="1" si="6"/>
        <v/>
      </c>
      <c r="J114" s="16" t="str">
        <f t="shared" si="7"/>
        <v>C011Construction of 150 mm Type 2 Concrete Pavement (Reinforced)m²</v>
      </c>
      <c r="K114" s="17" t="e">
        <f>MATCH(J114,'Pay Items'!$K$1:$K$646,0)</f>
        <v>#N/A</v>
      </c>
      <c r="L114" s="19" t="str">
        <f t="shared" ca="1" si="8"/>
        <v>F0</v>
      </c>
      <c r="M114" s="19" t="str">
        <f t="shared" ca="1" si="9"/>
        <v>C2</v>
      </c>
      <c r="N114" s="19" t="str">
        <f t="shared" ca="1" si="10"/>
        <v>C2</v>
      </c>
    </row>
    <row r="115" spans="1:14" s="196" customFormat="1" ht="36" customHeight="1" x14ac:dyDescent="0.2">
      <c r="A115" s="369" t="s">
        <v>381</v>
      </c>
      <c r="B115" s="370" t="s">
        <v>169</v>
      </c>
      <c r="C115" s="371" t="s">
        <v>124</v>
      </c>
      <c r="D115" s="372" t="s">
        <v>1425</v>
      </c>
      <c r="E115" s="373"/>
      <c r="F115" s="198"/>
      <c r="G115" s="199"/>
      <c r="H115" s="376">
        <f t="shared" si="12"/>
        <v>0</v>
      </c>
      <c r="I115" s="26" t="str">
        <f t="shared" ca="1" si="6"/>
        <v>LOCKED</v>
      </c>
      <c r="J115" s="16" t="str">
        <f t="shared" si="7"/>
        <v>C019Concrete Pavements for Early OpeningCW 3310-R18</v>
      </c>
      <c r="K115" s="17">
        <f>MATCH(J115,'Pay Items'!$K$1:$K$646,0)</f>
        <v>359</v>
      </c>
      <c r="L115" s="19" t="str">
        <f t="shared" ca="1" si="8"/>
        <v>F0</v>
      </c>
      <c r="M115" s="19" t="str">
        <f t="shared" ca="1" si="9"/>
        <v>C2</v>
      </c>
      <c r="N115" s="19" t="str">
        <f t="shared" ca="1" si="10"/>
        <v>C2</v>
      </c>
    </row>
    <row r="116" spans="1:14" s="196" customFormat="1" ht="60" customHeight="1" x14ac:dyDescent="0.2">
      <c r="A116" s="369" t="s">
        <v>1197</v>
      </c>
      <c r="B116" s="378" t="s">
        <v>351</v>
      </c>
      <c r="C116" s="371" t="s">
        <v>1284</v>
      </c>
      <c r="D116" s="372"/>
      <c r="E116" s="373" t="s">
        <v>179</v>
      </c>
      <c r="F116" s="382">
        <v>220</v>
      </c>
      <c r="G116" s="375"/>
      <c r="H116" s="376">
        <f t="shared" si="12"/>
        <v>0</v>
      </c>
      <c r="I116" s="26" t="str">
        <f t="shared" ca="1" si="6"/>
        <v/>
      </c>
      <c r="J116" s="16" t="str">
        <f t="shared" si="7"/>
        <v>C029-72Construction of 150 mm Type 4 Concrete Pavement for Early Opening 72 Hour (Reinforced)m²</v>
      </c>
      <c r="K116" s="17">
        <f>MATCH(J116,'Pay Items'!$K$1:$K$646,0)</f>
        <v>380</v>
      </c>
      <c r="L116" s="19" t="str">
        <f t="shared" ca="1" si="8"/>
        <v>F0</v>
      </c>
      <c r="M116" s="19" t="str">
        <f t="shared" ca="1" si="9"/>
        <v>C2</v>
      </c>
      <c r="N116" s="19" t="str">
        <f t="shared" ca="1" si="10"/>
        <v>C2</v>
      </c>
    </row>
    <row r="117" spans="1:14" s="196" customFormat="1" ht="48" customHeight="1" x14ac:dyDescent="0.2">
      <c r="A117" s="369" t="s">
        <v>390</v>
      </c>
      <c r="B117" s="370" t="s">
        <v>170</v>
      </c>
      <c r="C117" s="371" t="s">
        <v>367</v>
      </c>
      <c r="D117" s="372" t="s">
        <v>1425</v>
      </c>
      <c r="E117" s="373"/>
      <c r="F117" s="198"/>
      <c r="G117" s="199"/>
      <c r="H117" s="376">
        <f t="shared" si="12"/>
        <v>0</v>
      </c>
      <c r="I117" s="26" t="str">
        <f t="shared" ca="1" si="6"/>
        <v>LOCKED</v>
      </c>
      <c r="J117" s="16" t="str">
        <f t="shared" si="7"/>
        <v>C032Concrete Curbs, Curb and Gutter, and Splash StripsCW 3310-R18</v>
      </c>
      <c r="K117" s="17">
        <f>MATCH(J117,'Pay Items'!$K$1:$K$646,0)</f>
        <v>384</v>
      </c>
      <c r="L117" s="19" t="str">
        <f t="shared" ca="1" si="8"/>
        <v>F0</v>
      </c>
      <c r="M117" s="19" t="str">
        <f t="shared" ca="1" si="9"/>
        <v>C2</v>
      </c>
      <c r="N117" s="19" t="str">
        <f t="shared" ca="1" si="10"/>
        <v>C2</v>
      </c>
    </row>
    <row r="118" spans="1:14" s="196" customFormat="1" ht="60" customHeight="1" x14ac:dyDescent="0.2">
      <c r="A118" s="386" t="s">
        <v>544</v>
      </c>
      <c r="B118" s="378" t="s">
        <v>351</v>
      </c>
      <c r="C118" s="371" t="s">
        <v>1578</v>
      </c>
      <c r="D118" s="372" t="s">
        <v>344</v>
      </c>
      <c r="E118" s="373" t="s">
        <v>183</v>
      </c>
      <c r="F118" s="382">
        <v>470</v>
      </c>
      <c r="G118" s="375"/>
      <c r="H118" s="376">
        <f t="shared" si="12"/>
        <v>0</v>
      </c>
      <c r="I118" s="26" t="str">
        <f t="shared" ca="1" si="6"/>
        <v/>
      </c>
      <c r="J118" s="16" t="str">
        <f t="shared" si="7"/>
        <v>C038Construction of Curb and Gutter (180 mm ht Slip Form, Barrier, Integral, 600 mm width, 150 mm Plain Type 2 Concrete Pavement)SD-200m</v>
      </c>
      <c r="K118" s="17" t="e">
        <f>MATCH(J118,'Pay Items'!$K$1:$K$646,0)</f>
        <v>#N/A</v>
      </c>
      <c r="L118" s="19" t="str">
        <f t="shared" ca="1" si="8"/>
        <v>F0</v>
      </c>
      <c r="M118" s="19" t="str">
        <f t="shared" ca="1" si="9"/>
        <v>C2</v>
      </c>
      <c r="N118" s="19" t="str">
        <f t="shared" ca="1" si="10"/>
        <v>C2</v>
      </c>
    </row>
    <row r="119" spans="1:14" s="196" customFormat="1" ht="72" customHeight="1" x14ac:dyDescent="0.2">
      <c r="A119" s="369" t="s">
        <v>545</v>
      </c>
      <c r="B119" s="378" t="s">
        <v>352</v>
      </c>
      <c r="C119" s="371" t="s">
        <v>1579</v>
      </c>
      <c r="D119" s="372" t="s">
        <v>449</v>
      </c>
      <c r="E119" s="373" t="s">
        <v>183</v>
      </c>
      <c r="F119" s="382">
        <v>40</v>
      </c>
      <c r="G119" s="375"/>
      <c r="H119" s="376">
        <f t="shared" si="12"/>
        <v>0</v>
      </c>
      <c r="I119" s="26" t="str">
        <f t="shared" ca="1" si="6"/>
        <v/>
      </c>
      <c r="J119" s="16" t="str">
        <f t="shared" si="7"/>
        <v>C039Construction of Curb and Gutter (180 mm ht Slip Form, Modified Barrier, Integral, 600 mm width, 150 mm Plain Type 2 Concrete Pavement)SD-200 SD-203Bm</v>
      </c>
      <c r="K119" s="17" t="e">
        <f>MATCH(J119,'Pay Items'!$K$1:$K$646,0)</f>
        <v>#N/A</v>
      </c>
      <c r="L119" s="19" t="str">
        <f t="shared" ca="1" si="8"/>
        <v>F0</v>
      </c>
      <c r="M119" s="19" t="str">
        <f t="shared" ca="1" si="9"/>
        <v>C2</v>
      </c>
      <c r="N119" s="19" t="str">
        <f t="shared" ca="1" si="10"/>
        <v>C2</v>
      </c>
    </row>
    <row r="120" spans="1:14" s="196" customFormat="1" ht="60" customHeight="1" x14ac:dyDescent="0.2">
      <c r="A120" s="369" t="s">
        <v>392</v>
      </c>
      <c r="B120" s="378" t="s">
        <v>353</v>
      </c>
      <c r="C120" s="371" t="s">
        <v>1580</v>
      </c>
      <c r="D120" s="372" t="s">
        <v>450</v>
      </c>
      <c r="E120" s="373" t="s">
        <v>183</v>
      </c>
      <c r="F120" s="382">
        <v>65</v>
      </c>
      <c r="G120" s="375"/>
      <c r="H120" s="376">
        <f t="shared" si="12"/>
        <v>0</v>
      </c>
      <c r="I120" s="26" t="str">
        <f t="shared" ca="1" si="6"/>
        <v/>
      </c>
      <c r="J120" s="16" t="str">
        <f t="shared" si="7"/>
        <v>C040Construction of Curb and Gutter (40 mm ht, Lip Curb, Integral, 600 mm width, 150 mm Slip Form Type 2 Concrete Pavement)SD-200 SD-202Bm</v>
      </c>
      <c r="K120" s="17" t="e">
        <f>MATCH(J120,'Pay Items'!$K$1:$K$646,0)</f>
        <v>#N/A</v>
      </c>
      <c r="L120" s="19" t="str">
        <f t="shared" ca="1" si="8"/>
        <v>F0</v>
      </c>
      <c r="M120" s="19" t="str">
        <f t="shared" ca="1" si="9"/>
        <v>C2</v>
      </c>
      <c r="N120" s="19" t="str">
        <f t="shared" ca="1" si="10"/>
        <v>C2</v>
      </c>
    </row>
    <row r="121" spans="1:14" s="196" customFormat="1" ht="60" customHeight="1" x14ac:dyDescent="0.2">
      <c r="A121" s="369" t="s">
        <v>393</v>
      </c>
      <c r="B121" s="378" t="s">
        <v>354</v>
      </c>
      <c r="C121" s="371" t="s">
        <v>1581</v>
      </c>
      <c r="D121" s="372" t="s">
        <v>1213</v>
      </c>
      <c r="E121" s="373" t="s">
        <v>183</v>
      </c>
      <c r="F121" s="382">
        <v>20</v>
      </c>
      <c r="G121" s="375"/>
      <c r="H121" s="376">
        <f t="shared" si="12"/>
        <v>0</v>
      </c>
      <c r="I121" s="26" t="str">
        <f t="shared" ca="1" si="6"/>
        <v/>
      </c>
      <c r="J121" s="16" t="str">
        <f t="shared" si="7"/>
        <v>C041Construction of Curb and Gutter (8-12 mm ht, Curb Ramp, Integral, 600 mm width, 150 mm Plain Type 2 Concrete Pavement)SD-200 SD-229Em</v>
      </c>
      <c r="K121" s="17" t="e">
        <f>MATCH(J121,'Pay Items'!$K$1:$K$646,0)</f>
        <v>#N/A</v>
      </c>
      <c r="L121" s="19" t="str">
        <f t="shared" ca="1" si="8"/>
        <v>F0</v>
      </c>
      <c r="M121" s="19" t="str">
        <f t="shared" ca="1" si="9"/>
        <v>C2</v>
      </c>
      <c r="N121" s="19" t="str">
        <f t="shared" ca="1" si="10"/>
        <v>C2</v>
      </c>
    </row>
    <row r="122" spans="1:14" s="196" customFormat="1" ht="36" customHeight="1" x14ac:dyDescent="0.2">
      <c r="A122" s="369" t="s">
        <v>37</v>
      </c>
      <c r="B122" s="370" t="s">
        <v>171</v>
      </c>
      <c r="C122" s="371" t="s">
        <v>405</v>
      </c>
      <c r="D122" s="372" t="s">
        <v>1183</v>
      </c>
      <c r="E122" s="209"/>
      <c r="F122" s="198"/>
      <c r="G122" s="199"/>
      <c r="H122" s="376">
        <f t="shared" si="12"/>
        <v>0</v>
      </c>
      <c r="I122" s="26" t="str">
        <f t="shared" ca="1" si="6"/>
        <v>LOCKED</v>
      </c>
      <c r="J122" s="16" t="str">
        <f t="shared" si="7"/>
        <v>C055Construction of Asphaltic Concrete PavementsCW 3410-R12</v>
      </c>
      <c r="K122" s="17">
        <f>MATCH(J122,'Pay Items'!$K$1:$K$646,0)</f>
        <v>425</v>
      </c>
      <c r="L122" s="19" t="str">
        <f t="shared" ca="1" si="8"/>
        <v>F0</v>
      </c>
      <c r="M122" s="19" t="str">
        <f t="shared" ca="1" si="9"/>
        <v>C2</v>
      </c>
      <c r="N122" s="19" t="str">
        <f t="shared" ca="1" si="10"/>
        <v>C2</v>
      </c>
    </row>
    <row r="123" spans="1:14" s="196" customFormat="1" ht="36" customHeight="1" x14ac:dyDescent="0.2">
      <c r="A123" s="369" t="s">
        <v>406</v>
      </c>
      <c r="B123" s="378" t="s">
        <v>351</v>
      </c>
      <c r="C123" s="371" t="s">
        <v>364</v>
      </c>
      <c r="D123" s="372"/>
      <c r="E123" s="373"/>
      <c r="F123" s="198"/>
      <c r="G123" s="199"/>
      <c r="H123" s="376">
        <f t="shared" si="12"/>
        <v>0</v>
      </c>
      <c r="I123" s="26" t="str">
        <f t="shared" ca="1" si="6"/>
        <v>LOCKED</v>
      </c>
      <c r="J123" s="16" t="str">
        <f t="shared" si="7"/>
        <v>C056Main Line Paving</v>
      </c>
      <c r="K123" s="17">
        <f>MATCH(J123,'Pay Items'!$K$1:$K$646,0)</f>
        <v>426</v>
      </c>
      <c r="L123" s="19" t="str">
        <f t="shared" ca="1" si="8"/>
        <v>F0</v>
      </c>
      <c r="M123" s="19" t="str">
        <f t="shared" ca="1" si="9"/>
        <v>C2</v>
      </c>
      <c r="N123" s="19" t="str">
        <f t="shared" ca="1" si="10"/>
        <v>C2</v>
      </c>
    </row>
    <row r="124" spans="1:14" s="196" customFormat="1" ht="36" customHeight="1" x14ac:dyDescent="0.2">
      <c r="A124" s="369" t="s">
        <v>408</v>
      </c>
      <c r="B124" s="381" t="s">
        <v>701</v>
      </c>
      <c r="C124" s="371" t="s">
        <v>719</v>
      </c>
      <c r="D124" s="372"/>
      <c r="E124" s="373" t="s">
        <v>181</v>
      </c>
      <c r="F124" s="374">
        <v>380</v>
      </c>
      <c r="G124" s="375"/>
      <c r="H124" s="376">
        <f t="shared" si="12"/>
        <v>0</v>
      </c>
      <c r="I124" s="26" t="str">
        <f t="shared" ca="1" si="6"/>
        <v/>
      </c>
      <c r="J124" s="16" t="str">
        <f t="shared" si="7"/>
        <v>C058Type IAtonne</v>
      </c>
      <c r="K124" s="17">
        <f>MATCH(J124,'Pay Items'!$K$1:$K$646,0)</f>
        <v>427</v>
      </c>
      <c r="L124" s="19" t="str">
        <f t="shared" ca="1" si="8"/>
        <v>F0</v>
      </c>
      <c r="M124" s="19" t="str">
        <f t="shared" ca="1" si="9"/>
        <v>C2</v>
      </c>
      <c r="N124" s="19" t="str">
        <f t="shared" ca="1" si="10"/>
        <v>C2</v>
      </c>
    </row>
    <row r="125" spans="1:14" s="196" customFormat="1" ht="36" customHeight="1" x14ac:dyDescent="0.2">
      <c r="A125" s="369" t="s">
        <v>409</v>
      </c>
      <c r="B125" s="378" t="s">
        <v>352</v>
      </c>
      <c r="C125" s="371" t="s">
        <v>365</v>
      </c>
      <c r="D125" s="372"/>
      <c r="E125" s="373"/>
      <c r="F125" s="198"/>
      <c r="G125" s="199"/>
      <c r="H125" s="376">
        <f t="shared" si="12"/>
        <v>0</v>
      </c>
      <c r="I125" s="26" t="str">
        <f t="shared" ca="1" si="6"/>
        <v>LOCKED</v>
      </c>
      <c r="J125" s="16" t="str">
        <f t="shared" si="7"/>
        <v>C059Tie-ins and Approaches</v>
      </c>
      <c r="K125" s="17">
        <f>MATCH(J125,'Pay Items'!$K$1:$K$646,0)</f>
        <v>429</v>
      </c>
      <c r="L125" s="19" t="str">
        <f t="shared" ca="1" si="8"/>
        <v>F0</v>
      </c>
      <c r="M125" s="19" t="str">
        <f t="shared" ca="1" si="9"/>
        <v>C2</v>
      </c>
      <c r="N125" s="19" t="str">
        <f t="shared" ca="1" si="10"/>
        <v>C2</v>
      </c>
    </row>
    <row r="126" spans="1:14" s="196" customFormat="1" ht="36" customHeight="1" x14ac:dyDescent="0.2">
      <c r="A126" s="369" t="s">
        <v>410</v>
      </c>
      <c r="B126" s="381" t="s">
        <v>701</v>
      </c>
      <c r="C126" s="371" t="s">
        <v>719</v>
      </c>
      <c r="D126" s="372"/>
      <c r="E126" s="373" t="s">
        <v>181</v>
      </c>
      <c r="F126" s="374">
        <v>60</v>
      </c>
      <c r="G126" s="375"/>
      <c r="H126" s="376">
        <f t="shared" si="12"/>
        <v>0</v>
      </c>
      <c r="I126" s="26" t="str">
        <f t="shared" ca="1" si="6"/>
        <v/>
      </c>
      <c r="J126" s="16" t="str">
        <f t="shared" si="7"/>
        <v>C060Type IAtonne</v>
      </c>
      <c r="K126" s="17">
        <f>MATCH(J126,'Pay Items'!$K$1:$K$646,0)</f>
        <v>430</v>
      </c>
      <c r="L126" s="19" t="str">
        <f t="shared" ca="1" si="8"/>
        <v>F0</v>
      </c>
      <c r="M126" s="19" t="str">
        <f t="shared" ca="1" si="9"/>
        <v>C2</v>
      </c>
      <c r="N126" s="19" t="str">
        <f t="shared" ca="1" si="10"/>
        <v>C2</v>
      </c>
    </row>
    <row r="127" spans="1:14" s="196" customFormat="1" ht="48" customHeight="1" x14ac:dyDescent="0.2">
      <c r="A127" s="383" t="s">
        <v>547</v>
      </c>
      <c r="B127" s="370" t="s">
        <v>172</v>
      </c>
      <c r="C127" s="371" t="s">
        <v>196</v>
      </c>
      <c r="D127" s="372" t="s">
        <v>1076</v>
      </c>
      <c r="E127" s="373" t="s">
        <v>181</v>
      </c>
      <c r="F127" s="374">
        <v>550</v>
      </c>
      <c r="G127" s="375"/>
      <c r="H127" s="376">
        <f t="shared" si="12"/>
        <v>0</v>
      </c>
      <c r="I127" s="26" t="str">
        <f t="shared" ca="1" si="6"/>
        <v/>
      </c>
      <c r="J127" s="16" t="str">
        <f t="shared" si="7"/>
        <v>C063Construction of Asphaltic Concrete Base Course (Type III)CW 3410-R12tonne</v>
      </c>
      <c r="K127" s="17">
        <f>MATCH(J127,'Pay Items'!$K$1:$K$646,0)</f>
        <v>433</v>
      </c>
      <c r="L127" s="19" t="str">
        <f t="shared" ca="1" si="8"/>
        <v>F0</v>
      </c>
      <c r="M127" s="19" t="str">
        <f t="shared" ca="1" si="9"/>
        <v>C2</v>
      </c>
      <c r="N127" s="19" t="str">
        <f t="shared" ca="1" si="10"/>
        <v>C2</v>
      </c>
    </row>
    <row r="128" spans="1:14" s="196" customFormat="1" ht="36" customHeight="1" x14ac:dyDescent="0.2">
      <c r="A128" s="201"/>
      <c r="B128" s="210"/>
      <c r="C128" s="203" t="s">
        <v>200</v>
      </c>
      <c r="D128" s="198"/>
      <c r="E128" s="211"/>
      <c r="F128" s="198"/>
      <c r="G128" s="199"/>
      <c r="H128" s="376">
        <f t="shared" si="12"/>
        <v>0</v>
      </c>
      <c r="I128" s="26" t="str">
        <f t="shared" ca="1" si="6"/>
        <v>LOCKED</v>
      </c>
      <c r="J128" s="16" t="str">
        <f t="shared" si="7"/>
        <v>JOINT AND CRACK SEALING</v>
      </c>
      <c r="K128" s="17">
        <f>MATCH(J128,'Pay Items'!$K$1:$K$646,0)</f>
        <v>436</v>
      </c>
      <c r="L128" s="19" t="str">
        <f t="shared" ca="1" si="8"/>
        <v>F0</v>
      </c>
      <c r="M128" s="19" t="str">
        <f t="shared" ca="1" si="9"/>
        <v>C2</v>
      </c>
      <c r="N128" s="19" t="str">
        <f t="shared" ca="1" si="10"/>
        <v>C2</v>
      </c>
    </row>
    <row r="129" spans="1:14" s="196" customFormat="1" ht="36" customHeight="1" x14ac:dyDescent="0.2">
      <c r="A129" s="369" t="s">
        <v>548</v>
      </c>
      <c r="B129" s="370" t="s">
        <v>371</v>
      </c>
      <c r="C129" s="371" t="s">
        <v>99</v>
      </c>
      <c r="D129" s="372" t="s">
        <v>737</v>
      </c>
      <c r="E129" s="373" t="s">
        <v>183</v>
      </c>
      <c r="F129" s="382">
        <v>580</v>
      </c>
      <c r="G129" s="375"/>
      <c r="H129" s="376">
        <f t="shared" si="12"/>
        <v>0</v>
      </c>
      <c r="I129" s="26" t="str">
        <f t="shared" ca="1" si="6"/>
        <v/>
      </c>
      <c r="J129" s="16" t="str">
        <f t="shared" si="7"/>
        <v>D006Reflective Crack MaintenanceCW 3250-R7m</v>
      </c>
      <c r="K129" s="17">
        <f>MATCH(J129,'Pay Items'!$K$1:$K$646,0)</f>
        <v>442</v>
      </c>
      <c r="L129" s="19" t="str">
        <f t="shared" ca="1" si="8"/>
        <v>F0</v>
      </c>
      <c r="M129" s="19" t="str">
        <f t="shared" ca="1" si="9"/>
        <v>C2</v>
      </c>
      <c r="N129" s="19" t="str">
        <f t="shared" ca="1" si="10"/>
        <v>C2</v>
      </c>
    </row>
    <row r="130" spans="1:14" s="196" customFormat="1" ht="48" customHeight="1" x14ac:dyDescent="0.2">
      <c r="A130" s="201"/>
      <c r="B130" s="210"/>
      <c r="C130" s="203" t="s">
        <v>201</v>
      </c>
      <c r="D130" s="198"/>
      <c r="E130" s="211"/>
      <c r="F130" s="198"/>
      <c r="G130" s="199"/>
      <c r="H130" s="376">
        <f t="shared" si="12"/>
        <v>0</v>
      </c>
      <c r="I130" s="26" t="str">
        <f t="shared" ca="1" si="6"/>
        <v>LOCKED</v>
      </c>
      <c r="J130" s="16" t="str">
        <f t="shared" si="7"/>
        <v>ASSOCIATED DRAINAGE AND UNDERGROUND WORKS</v>
      </c>
      <c r="K130" s="17">
        <f>MATCH(J130,'Pay Items'!$K$1:$K$646,0)</f>
        <v>444</v>
      </c>
      <c r="L130" s="19" t="str">
        <f t="shared" ca="1" si="8"/>
        <v>F0</v>
      </c>
      <c r="M130" s="19" t="str">
        <f t="shared" ca="1" si="9"/>
        <v>C2</v>
      </c>
      <c r="N130" s="19" t="str">
        <f t="shared" ca="1" si="10"/>
        <v>C2</v>
      </c>
    </row>
    <row r="131" spans="1:14" s="196" customFormat="1" ht="36" customHeight="1" x14ac:dyDescent="0.2">
      <c r="A131" s="369" t="s">
        <v>225</v>
      </c>
      <c r="B131" s="370" t="s">
        <v>207</v>
      </c>
      <c r="C131" s="371" t="s">
        <v>416</v>
      </c>
      <c r="D131" s="372" t="s">
        <v>11</v>
      </c>
      <c r="E131" s="373"/>
      <c r="F131" s="198"/>
      <c r="G131" s="199"/>
      <c r="H131" s="376">
        <f t="shared" si="12"/>
        <v>0</v>
      </c>
      <c r="I131" s="26" t="str">
        <f t="shared" ca="1" si="6"/>
        <v>LOCKED</v>
      </c>
      <c r="J131" s="16" t="str">
        <f t="shared" si="7"/>
        <v>E003Catch BasinCW 2130-R12</v>
      </c>
      <c r="K131" s="17">
        <f>MATCH(J131,'Pay Items'!$K$1:$K$646,0)</f>
        <v>445</v>
      </c>
      <c r="L131" s="19" t="str">
        <f t="shared" ca="1" si="8"/>
        <v>F0</v>
      </c>
      <c r="M131" s="19" t="str">
        <f t="shared" ca="1" si="9"/>
        <v>C2</v>
      </c>
      <c r="N131" s="19" t="str">
        <f t="shared" ca="1" si="10"/>
        <v>C2</v>
      </c>
    </row>
    <row r="132" spans="1:14" s="196" customFormat="1" ht="36" customHeight="1" x14ac:dyDescent="0.2">
      <c r="A132" s="369" t="s">
        <v>1011</v>
      </c>
      <c r="B132" s="378" t="s">
        <v>351</v>
      </c>
      <c r="C132" s="371" t="s">
        <v>986</v>
      </c>
      <c r="D132" s="372"/>
      <c r="E132" s="373" t="s">
        <v>182</v>
      </c>
      <c r="F132" s="382">
        <v>6</v>
      </c>
      <c r="G132" s="375"/>
      <c r="H132" s="376">
        <f t="shared" si="12"/>
        <v>0</v>
      </c>
      <c r="I132" s="26" t="str">
        <f t="shared" ca="1" si="6"/>
        <v/>
      </c>
      <c r="J132" s="16" t="str">
        <f t="shared" si="7"/>
        <v>E004ASD-024, 1800 mm deepeach</v>
      </c>
      <c r="K132" s="17">
        <f>MATCH(J132,'Pay Items'!$K$1:$K$646,0)</f>
        <v>447</v>
      </c>
      <c r="L132" s="19" t="str">
        <f t="shared" ca="1" si="8"/>
        <v>F0</v>
      </c>
      <c r="M132" s="19" t="str">
        <f t="shared" ca="1" si="9"/>
        <v>C2</v>
      </c>
      <c r="N132" s="19" t="str">
        <f t="shared" ca="1" si="10"/>
        <v>C2</v>
      </c>
    </row>
    <row r="133" spans="1:14" s="196" customFormat="1" ht="36" customHeight="1" x14ac:dyDescent="0.2">
      <c r="A133" s="369" t="s">
        <v>230</v>
      </c>
      <c r="B133" s="370" t="s">
        <v>313</v>
      </c>
      <c r="C133" s="371" t="s">
        <v>421</v>
      </c>
      <c r="D133" s="372" t="s">
        <v>11</v>
      </c>
      <c r="E133" s="373"/>
      <c r="F133" s="198"/>
      <c r="G133" s="199"/>
      <c r="H133" s="376">
        <f t="shared" si="12"/>
        <v>0</v>
      </c>
      <c r="I133" s="26" t="str">
        <f t="shared" ca="1" si="6"/>
        <v>LOCKED</v>
      </c>
      <c r="J133" s="16" t="str">
        <f t="shared" si="7"/>
        <v>E008Sewer ServiceCW 2130-R12</v>
      </c>
      <c r="K133" s="17">
        <f>MATCH(J133,'Pay Items'!$K$1:$K$646,0)</f>
        <v>457</v>
      </c>
      <c r="L133" s="19" t="str">
        <f t="shared" ca="1" si="8"/>
        <v>F0</v>
      </c>
      <c r="M133" s="19" t="str">
        <f t="shared" ca="1" si="9"/>
        <v>C2</v>
      </c>
      <c r="N133" s="19" t="str">
        <f t="shared" ca="1" si="10"/>
        <v>C2</v>
      </c>
    </row>
    <row r="134" spans="1:14" s="196" customFormat="1" ht="36" customHeight="1" x14ac:dyDescent="0.2">
      <c r="A134" s="369" t="s">
        <v>54</v>
      </c>
      <c r="B134" s="378" t="s">
        <v>351</v>
      </c>
      <c r="C134" s="371" t="s">
        <v>1565</v>
      </c>
      <c r="D134" s="372"/>
      <c r="E134" s="373"/>
      <c r="F134" s="198"/>
      <c r="G134" s="199"/>
      <c r="H134" s="376">
        <f t="shared" si="12"/>
        <v>0</v>
      </c>
      <c r="I134" s="26" t="str">
        <f t="shared" ref="I134:I197" ca="1" si="13">IF(CELL("protect",$G134)=1, "LOCKED", "")</f>
        <v>LOCKED</v>
      </c>
      <c r="J134" s="16" t="str">
        <f t="shared" ref="J134:J197" si="14">CLEAN(CONCATENATE(TRIM($A134),TRIM($C134),IF(LEFT($D134)&lt;&gt;"E",TRIM($D134),),TRIM($E134)))</f>
        <v>E009250 mm, PVC</v>
      </c>
      <c r="K134" s="17" t="e">
        <f>MATCH(J134,'Pay Items'!$K$1:$K$646,0)</f>
        <v>#N/A</v>
      </c>
      <c r="L134" s="19" t="str">
        <f t="shared" ref="L134:L197" ca="1" si="15">CELL("format",$F134)</f>
        <v>F0</v>
      </c>
      <c r="M134" s="19" t="str">
        <f t="shared" ref="M134:M197" ca="1" si="16">CELL("format",$G134)</f>
        <v>C2</v>
      </c>
      <c r="N134" s="19" t="str">
        <f t="shared" ref="N134:N197" ca="1" si="17">CELL("format",$H134)</f>
        <v>C2</v>
      </c>
    </row>
    <row r="135" spans="1:14" s="196" customFormat="1" ht="48" customHeight="1" x14ac:dyDescent="0.2">
      <c r="A135" s="369" t="s">
        <v>55</v>
      </c>
      <c r="B135" s="381" t="s">
        <v>701</v>
      </c>
      <c r="C135" s="371" t="s">
        <v>1582</v>
      </c>
      <c r="D135" s="372"/>
      <c r="E135" s="373" t="s">
        <v>183</v>
      </c>
      <c r="F135" s="382">
        <v>35</v>
      </c>
      <c r="G135" s="375"/>
      <c r="H135" s="376">
        <f t="shared" si="12"/>
        <v>0</v>
      </c>
      <c r="I135" s="26" t="str">
        <f t="shared" ca="1" si="13"/>
        <v/>
      </c>
      <c r="J135" s="16" t="str">
        <f t="shared" si="14"/>
        <v>E010In a Trench, Class 3 Type Sand Bedding, Class 3 Backfillm</v>
      </c>
      <c r="K135" s="17" t="e">
        <f>MATCH(J135,'Pay Items'!$K$1:$K$646,0)</f>
        <v>#N/A</v>
      </c>
      <c r="L135" s="19" t="str">
        <f t="shared" ca="1" si="15"/>
        <v>F0</v>
      </c>
      <c r="M135" s="19" t="str">
        <f t="shared" ca="1" si="16"/>
        <v>C2</v>
      </c>
      <c r="N135" s="19" t="str">
        <f t="shared" ca="1" si="17"/>
        <v>C2</v>
      </c>
    </row>
    <row r="136" spans="1:14" s="196" customFormat="1" ht="36" customHeight="1" x14ac:dyDescent="0.2">
      <c r="A136" s="369" t="s">
        <v>68</v>
      </c>
      <c r="B136" s="370" t="s">
        <v>311</v>
      </c>
      <c r="C136" s="212" t="s">
        <v>1061</v>
      </c>
      <c r="D136" s="213" t="s">
        <v>1062</v>
      </c>
      <c r="E136" s="373"/>
      <c r="F136" s="198"/>
      <c r="G136" s="199"/>
      <c r="H136" s="376">
        <f t="shared" si="12"/>
        <v>0</v>
      </c>
      <c r="I136" s="26" t="str">
        <f t="shared" ca="1" si="13"/>
        <v>LOCKED</v>
      </c>
      <c r="J136" s="16" t="str">
        <f t="shared" si="14"/>
        <v>E023Frames &amp; CoversCW 3210-R8</v>
      </c>
      <c r="K136" s="17">
        <f>MATCH(J136,'Pay Items'!$K$1:$K$646,0)</f>
        <v>511</v>
      </c>
      <c r="L136" s="19" t="str">
        <f t="shared" ca="1" si="15"/>
        <v>F0</v>
      </c>
      <c r="M136" s="19" t="str">
        <f t="shared" ca="1" si="16"/>
        <v>C2</v>
      </c>
      <c r="N136" s="19" t="str">
        <f t="shared" ca="1" si="17"/>
        <v>C2</v>
      </c>
    </row>
    <row r="137" spans="1:14" s="196" customFormat="1" ht="48" customHeight="1" x14ac:dyDescent="0.2">
      <c r="A137" s="369" t="s">
        <v>69</v>
      </c>
      <c r="B137" s="378" t="s">
        <v>351</v>
      </c>
      <c r="C137" s="214" t="s">
        <v>1215</v>
      </c>
      <c r="D137" s="372"/>
      <c r="E137" s="373" t="s">
        <v>182</v>
      </c>
      <c r="F137" s="382">
        <v>1</v>
      </c>
      <c r="G137" s="375"/>
      <c r="H137" s="376">
        <f t="shared" si="12"/>
        <v>0</v>
      </c>
      <c r="I137" s="26" t="str">
        <f t="shared" ca="1" si="13"/>
        <v/>
      </c>
      <c r="J137" s="16" t="str">
        <f t="shared" si="14"/>
        <v>E024AP-006 - Standard Frame for Manhole and Catch Basineach</v>
      </c>
      <c r="K137" s="17">
        <f>MATCH(J137,'Pay Items'!$K$1:$K$646,0)</f>
        <v>512</v>
      </c>
      <c r="L137" s="19" t="str">
        <f t="shared" ca="1" si="15"/>
        <v>F0</v>
      </c>
      <c r="M137" s="19" t="str">
        <f t="shared" ca="1" si="16"/>
        <v>C2</v>
      </c>
      <c r="N137" s="19" t="str">
        <f t="shared" ca="1" si="17"/>
        <v>C2</v>
      </c>
    </row>
    <row r="138" spans="1:14" s="196" customFormat="1" ht="48" customHeight="1" x14ac:dyDescent="0.2">
      <c r="A138" s="369" t="s">
        <v>70</v>
      </c>
      <c r="B138" s="378" t="s">
        <v>352</v>
      </c>
      <c r="C138" s="214" t="s">
        <v>1216</v>
      </c>
      <c r="D138" s="372"/>
      <c r="E138" s="373" t="s">
        <v>182</v>
      </c>
      <c r="F138" s="382">
        <v>1</v>
      </c>
      <c r="G138" s="375"/>
      <c r="H138" s="376">
        <f t="shared" si="12"/>
        <v>0</v>
      </c>
      <c r="I138" s="26" t="str">
        <f t="shared" ca="1" si="13"/>
        <v/>
      </c>
      <c r="J138" s="16" t="str">
        <f t="shared" si="14"/>
        <v>E025AP-007 - Standard Solid Cover for Standard Frameeach</v>
      </c>
      <c r="K138" s="17">
        <f>MATCH(J138,'Pay Items'!$K$1:$K$646,0)</f>
        <v>513</v>
      </c>
      <c r="L138" s="19" t="str">
        <f t="shared" ca="1" si="15"/>
        <v>F0</v>
      </c>
      <c r="M138" s="19" t="str">
        <f t="shared" ca="1" si="16"/>
        <v>C2</v>
      </c>
      <c r="N138" s="19" t="str">
        <f t="shared" ca="1" si="17"/>
        <v>C2</v>
      </c>
    </row>
    <row r="139" spans="1:14" s="196" customFormat="1" ht="36" customHeight="1" x14ac:dyDescent="0.2">
      <c r="A139" s="230" t="s">
        <v>75</v>
      </c>
      <c r="B139" s="231" t="s">
        <v>457</v>
      </c>
      <c r="C139" s="232" t="s">
        <v>423</v>
      </c>
      <c r="D139" s="233" t="s">
        <v>11</v>
      </c>
      <c r="E139" s="234"/>
      <c r="F139" s="198"/>
      <c r="G139" s="199"/>
      <c r="H139" s="376">
        <f t="shared" si="12"/>
        <v>0</v>
      </c>
      <c r="I139" s="26" t="str">
        <f t="shared" ca="1" si="13"/>
        <v>LOCKED</v>
      </c>
      <c r="J139" s="16" t="str">
        <f t="shared" si="14"/>
        <v>E032Connecting to Existing ManholeCW 2130-R12</v>
      </c>
      <c r="K139" s="17">
        <f>MATCH(J139,'Pay Items'!$K$1:$K$646,0)</f>
        <v>524</v>
      </c>
      <c r="L139" s="19" t="str">
        <f t="shared" ca="1" si="15"/>
        <v>F0</v>
      </c>
      <c r="M139" s="19" t="str">
        <f t="shared" ca="1" si="16"/>
        <v>C2</v>
      </c>
      <c r="N139" s="19" t="str">
        <f t="shared" ca="1" si="17"/>
        <v>C2</v>
      </c>
    </row>
    <row r="140" spans="1:14" s="196" customFormat="1" ht="36" customHeight="1" x14ac:dyDescent="0.2">
      <c r="A140" s="230" t="s">
        <v>76</v>
      </c>
      <c r="B140" s="235" t="s">
        <v>351</v>
      </c>
      <c r="C140" s="232" t="s">
        <v>992</v>
      </c>
      <c r="D140" s="233"/>
      <c r="E140" s="234" t="s">
        <v>182</v>
      </c>
      <c r="F140" s="382">
        <v>2</v>
      </c>
      <c r="G140" s="375"/>
      <c r="H140" s="376">
        <f t="shared" si="12"/>
        <v>0</v>
      </c>
      <c r="I140" s="26" t="str">
        <f t="shared" ca="1" si="13"/>
        <v/>
      </c>
      <c r="J140" s="16" t="str">
        <f t="shared" si="14"/>
        <v>E033250 mm Catch Basin Leadeach</v>
      </c>
      <c r="K140" s="17">
        <f>MATCH(J140,'Pay Items'!$K$1:$K$646,0)</f>
        <v>527</v>
      </c>
      <c r="L140" s="19" t="str">
        <f t="shared" ca="1" si="15"/>
        <v>F0</v>
      </c>
      <c r="M140" s="19" t="str">
        <f t="shared" ca="1" si="16"/>
        <v>C2</v>
      </c>
      <c r="N140" s="19" t="str">
        <f t="shared" ca="1" si="17"/>
        <v>C2</v>
      </c>
    </row>
    <row r="141" spans="1:14" s="196" customFormat="1" ht="36" customHeight="1" x14ac:dyDescent="0.2">
      <c r="A141" s="369" t="s">
        <v>79</v>
      </c>
      <c r="B141" s="370" t="s">
        <v>312</v>
      </c>
      <c r="C141" s="384" t="s">
        <v>425</v>
      </c>
      <c r="D141" s="372" t="s">
        <v>11</v>
      </c>
      <c r="E141" s="373"/>
      <c r="F141" s="198"/>
      <c r="G141" s="199"/>
      <c r="H141" s="376">
        <f t="shared" si="12"/>
        <v>0</v>
      </c>
      <c r="I141" s="26" t="str">
        <f t="shared" ca="1" si="13"/>
        <v>LOCKED</v>
      </c>
      <c r="J141" s="16" t="str">
        <f t="shared" si="14"/>
        <v>E036Connecting to Existing SewerCW 2130-R12</v>
      </c>
      <c r="K141" s="17">
        <f>MATCH(J141,'Pay Items'!$K$1:$K$646,0)</f>
        <v>540</v>
      </c>
      <c r="L141" s="19" t="str">
        <f t="shared" ca="1" si="15"/>
        <v>F0</v>
      </c>
      <c r="M141" s="19" t="str">
        <f t="shared" ca="1" si="16"/>
        <v>C2</v>
      </c>
      <c r="N141" s="19" t="str">
        <f t="shared" ca="1" si="17"/>
        <v>C2</v>
      </c>
    </row>
    <row r="142" spans="1:14" s="196" customFormat="1" ht="36" customHeight="1" x14ac:dyDescent="0.2">
      <c r="A142" s="369" t="s">
        <v>80</v>
      </c>
      <c r="B142" s="378" t="s">
        <v>351</v>
      </c>
      <c r="C142" s="384" t="s">
        <v>1568</v>
      </c>
      <c r="D142" s="372"/>
      <c r="E142" s="373"/>
      <c r="F142" s="198"/>
      <c r="G142" s="199"/>
      <c r="H142" s="376">
        <f t="shared" si="12"/>
        <v>0</v>
      </c>
      <c r="I142" s="26" t="str">
        <f t="shared" ca="1" si="13"/>
        <v>LOCKED</v>
      </c>
      <c r="J142" s="16" t="str">
        <f t="shared" si="14"/>
        <v>E037250 mm PVC Connecting Pipe</v>
      </c>
      <c r="K142" s="17" t="e">
        <f>MATCH(J142,'Pay Items'!$K$1:$K$646,0)</f>
        <v>#N/A</v>
      </c>
      <c r="L142" s="19" t="str">
        <f t="shared" ca="1" si="15"/>
        <v>F0</v>
      </c>
      <c r="M142" s="19" t="str">
        <f t="shared" ca="1" si="16"/>
        <v>C2</v>
      </c>
      <c r="N142" s="19" t="str">
        <f t="shared" ca="1" si="17"/>
        <v>C2</v>
      </c>
    </row>
    <row r="143" spans="1:14" s="196" customFormat="1" ht="36" customHeight="1" x14ac:dyDescent="0.2">
      <c r="A143" s="369" t="s">
        <v>1054</v>
      </c>
      <c r="B143" s="381" t="s">
        <v>701</v>
      </c>
      <c r="C143" s="371" t="s">
        <v>1583</v>
      </c>
      <c r="D143" s="372"/>
      <c r="E143" s="373" t="s">
        <v>182</v>
      </c>
      <c r="F143" s="382">
        <v>2</v>
      </c>
      <c r="G143" s="375"/>
      <c r="H143" s="376">
        <f t="shared" si="12"/>
        <v>0</v>
      </c>
      <c r="I143" s="26" t="str">
        <f t="shared" ca="1" si="13"/>
        <v/>
      </c>
      <c r="J143" s="16" t="str">
        <f t="shared" si="14"/>
        <v>E041AConnecting to 600 mm Concrete LDSeach</v>
      </c>
      <c r="K143" s="17" t="e">
        <f>MATCH(J143,'Pay Items'!$K$1:$K$646,0)</f>
        <v>#N/A</v>
      </c>
      <c r="L143" s="19" t="str">
        <f t="shared" ca="1" si="15"/>
        <v>F0</v>
      </c>
      <c r="M143" s="19" t="str">
        <f t="shared" ca="1" si="16"/>
        <v>C2</v>
      </c>
      <c r="N143" s="19" t="str">
        <f t="shared" ca="1" si="17"/>
        <v>C2</v>
      </c>
    </row>
    <row r="144" spans="1:14" s="196" customFormat="1" ht="36" customHeight="1" x14ac:dyDescent="0.2">
      <c r="A144" s="369" t="s">
        <v>1072</v>
      </c>
      <c r="B144" s="381" t="s">
        <v>703</v>
      </c>
      <c r="C144" s="371" t="s">
        <v>1584</v>
      </c>
      <c r="D144" s="372"/>
      <c r="E144" s="373" t="s">
        <v>182</v>
      </c>
      <c r="F144" s="382">
        <v>2</v>
      </c>
      <c r="G144" s="375"/>
      <c r="H144" s="376">
        <f t="shared" si="12"/>
        <v>0</v>
      </c>
      <c r="I144" s="26" t="str">
        <f t="shared" ca="1" si="13"/>
        <v/>
      </c>
      <c r="J144" s="16" t="str">
        <f t="shared" si="14"/>
        <v>E041BConnecting to 750 mm Concrete LDSeach</v>
      </c>
      <c r="K144" s="17" t="e">
        <f>MATCH(J144,'Pay Items'!$K$1:$K$646,0)</f>
        <v>#N/A</v>
      </c>
      <c r="L144" s="19" t="str">
        <f t="shared" ca="1" si="15"/>
        <v>F0</v>
      </c>
      <c r="M144" s="19" t="str">
        <f t="shared" ca="1" si="16"/>
        <v>C2</v>
      </c>
      <c r="N144" s="19" t="str">
        <f t="shared" ca="1" si="17"/>
        <v>C2</v>
      </c>
    </row>
    <row r="145" spans="1:14" s="196" customFormat="1" ht="36" customHeight="1" x14ac:dyDescent="0.2">
      <c r="A145" s="369" t="s">
        <v>431</v>
      </c>
      <c r="B145" s="370" t="s">
        <v>468</v>
      </c>
      <c r="C145" s="371" t="s">
        <v>694</v>
      </c>
      <c r="D145" s="372" t="s">
        <v>11</v>
      </c>
      <c r="E145" s="373" t="s">
        <v>182</v>
      </c>
      <c r="F145" s="382">
        <v>6</v>
      </c>
      <c r="G145" s="375"/>
      <c r="H145" s="376">
        <f t="shared" ref="H145:H160" si="18">ROUND(G145*F145,2)</f>
        <v>0</v>
      </c>
      <c r="I145" s="26" t="str">
        <f t="shared" ca="1" si="13"/>
        <v/>
      </c>
      <c r="J145" s="16" t="str">
        <f t="shared" si="14"/>
        <v>E046Removal of Existing Catch BasinsCW 2130-R12each</v>
      </c>
      <c r="K145" s="17">
        <f>MATCH(J145,'Pay Items'!$K$1:$K$646,0)</f>
        <v>552</v>
      </c>
      <c r="L145" s="19" t="str">
        <f t="shared" ca="1" si="15"/>
        <v>F0</v>
      </c>
      <c r="M145" s="19" t="str">
        <f t="shared" ca="1" si="16"/>
        <v>C2</v>
      </c>
      <c r="N145" s="19" t="str">
        <f t="shared" ca="1" si="17"/>
        <v>C2</v>
      </c>
    </row>
    <row r="146" spans="1:14" s="196" customFormat="1" ht="36" customHeight="1" x14ac:dyDescent="0.2">
      <c r="A146" s="369" t="s">
        <v>433</v>
      </c>
      <c r="B146" s="370" t="s">
        <v>616</v>
      </c>
      <c r="C146" s="371" t="s">
        <v>427</v>
      </c>
      <c r="D146" s="372" t="s">
        <v>11</v>
      </c>
      <c r="E146" s="373" t="s">
        <v>182</v>
      </c>
      <c r="F146" s="382">
        <v>3</v>
      </c>
      <c r="G146" s="375"/>
      <c r="H146" s="376">
        <f t="shared" si="18"/>
        <v>0</v>
      </c>
      <c r="I146" s="26" t="str">
        <f t="shared" ca="1" si="13"/>
        <v/>
      </c>
      <c r="J146" s="16" t="str">
        <f t="shared" si="14"/>
        <v>E047Removal of Existing Catch PitCW 2130-R12each</v>
      </c>
      <c r="K146" s="17">
        <f>MATCH(J146,'Pay Items'!$K$1:$K$646,0)</f>
        <v>553</v>
      </c>
      <c r="L146" s="19" t="str">
        <f t="shared" ca="1" si="15"/>
        <v>F0</v>
      </c>
      <c r="M146" s="19" t="str">
        <f t="shared" ca="1" si="16"/>
        <v>C2</v>
      </c>
      <c r="N146" s="19" t="str">
        <f t="shared" ca="1" si="17"/>
        <v>C2</v>
      </c>
    </row>
    <row r="147" spans="1:14" s="196" customFormat="1" ht="36" customHeight="1" x14ac:dyDescent="0.2">
      <c r="A147" s="369" t="s">
        <v>438</v>
      </c>
      <c r="B147" s="370" t="s">
        <v>877</v>
      </c>
      <c r="C147" s="371" t="s">
        <v>315</v>
      </c>
      <c r="D147" s="372" t="s">
        <v>12</v>
      </c>
      <c r="E147" s="373" t="s">
        <v>183</v>
      </c>
      <c r="F147" s="382">
        <v>72</v>
      </c>
      <c r="G147" s="375"/>
      <c r="H147" s="376">
        <f t="shared" si="18"/>
        <v>0</v>
      </c>
      <c r="I147" s="26" t="str">
        <f t="shared" ca="1" si="13"/>
        <v/>
      </c>
      <c r="J147" s="16" t="str">
        <f t="shared" si="14"/>
        <v>E051Installation of SubdrainsCW 3120-R4m</v>
      </c>
      <c r="K147" s="17">
        <f>MATCH(J147,'Pay Items'!$K$1:$K$646,0)</f>
        <v>558</v>
      </c>
      <c r="L147" s="19" t="str">
        <f t="shared" ca="1" si="15"/>
        <v>F0</v>
      </c>
      <c r="M147" s="19" t="str">
        <f t="shared" ca="1" si="16"/>
        <v>C2</v>
      </c>
      <c r="N147" s="19" t="str">
        <f t="shared" ca="1" si="17"/>
        <v>C2</v>
      </c>
    </row>
    <row r="148" spans="1:14" s="196" customFormat="1" ht="36" customHeight="1" x14ac:dyDescent="0.2">
      <c r="A148" s="383" t="s">
        <v>998</v>
      </c>
      <c r="B148" s="387" t="s">
        <v>1585</v>
      </c>
      <c r="C148" s="388" t="s">
        <v>1000</v>
      </c>
      <c r="D148" s="389" t="s">
        <v>581</v>
      </c>
      <c r="E148" s="373"/>
      <c r="F148" s="198"/>
      <c r="G148" s="199"/>
      <c r="H148" s="376">
        <f t="shared" si="18"/>
        <v>0</v>
      </c>
      <c r="I148" s="26" t="str">
        <f t="shared" ca="1" si="13"/>
        <v>LOCKED</v>
      </c>
      <c r="J148" s="16" t="str">
        <f t="shared" si="14"/>
        <v>E072Watermain and Water Service Insulation</v>
      </c>
      <c r="K148" s="17">
        <f>MATCH(J148,'Pay Items'!$K$1:$K$646,0)</f>
        <v>586</v>
      </c>
      <c r="L148" s="19" t="str">
        <f t="shared" ca="1" si="15"/>
        <v>F0</v>
      </c>
      <c r="M148" s="19" t="str">
        <f t="shared" ca="1" si="16"/>
        <v>C2</v>
      </c>
      <c r="N148" s="19" t="str">
        <f t="shared" ca="1" si="17"/>
        <v>C2</v>
      </c>
    </row>
    <row r="149" spans="1:14" s="196" customFormat="1" ht="36" customHeight="1" x14ac:dyDescent="0.2">
      <c r="A149" s="383" t="s">
        <v>1001</v>
      </c>
      <c r="B149" s="390" t="s">
        <v>351</v>
      </c>
      <c r="C149" s="391" t="s">
        <v>1586</v>
      </c>
      <c r="D149" s="389"/>
      <c r="E149" s="373" t="s">
        <v>179</v>
      </c>
      <c r="F149" s="382">
        <v>288</v>
      </c>
      <c r="G149" s="392"/>
      <c r="H149" s="376">
        <f>ROUND(G149*F149,2)</f>
        <v>0</v>
      </c>
      <c r="I149" s="26" t="str">
        <f t="shared" ca="1" si="13"/>
        <v/>
      </c>
      <c r="J149" s="16" t="str">
        <f t="shared" si="14"/>
        <v>E073Pipe Under Roadway Excavation (SD-018)m²</v>
      </c>
      <c r="K149" s="17" t="e">
        <f>MATCH(J149,'Pay Items'!$K$1:$K$646,0)</f>
        <v>#N/A</v>
      </c>
      <c r="L149" s="19" t="str">
        <f t="shared" ca="1" si="15"/>
        <v>F0</v>
      </c>
      <c r="M149" s="19" t="str">
        <f t="shared" ca="1" si="16"/>
        <v>C2</v>
      </c>
      <c r="N149" s="19" t="str">
        <f t="shared" ca="1" si="17"/>
        <v>C2</v>
      </c>
    </row>
    <row r="150" spans="1:14" s="196" customFormat="1" ht="36" customHeight="1" x14ac:dyDescent="0.2">
      <c r="A150" s="201"/>
      <c r="B150" s="219"/>
      <c r="C150" s="203" t="s">
        <v>202</v>
      </c>
      <c r="D150" s="198"/>
      <c r="E150" s="211"/>
      <c r="F150" s="198"/>
      <c r="G150" s="199"/>
      <c r="H150" s="376">
        <f t="shared" ref="H150" si="19">ROUND(G150*F150,2)</f>
        <v>0</v>
      </c>
      <c r="I150" s="26" t="str">
        <f t="shared" ca="1" si="13"/>
        <v>LOCKED</v>
      </c>
      <c r="J150" s="16" t="str">
        <f t="shared" si="14"/>
        <v>ADJUSTMENTS</v>
      </c>
      <c r="K150" s="17">
        <f>MATCH(J150,'Pay Items'!$K$1:$K$646,0)</f>
        <v>589</v>
      </c>
      <c r="L150" s="19" t="str">
        <f t="shared" ca="1" si="15"/>
        <v>F0</v>
      </c>
      <c r="M150" s="19" t="str">
        <f t="shared" ca="1" si="16"/>
        <v>C2</v>
      </c>
      <c r="N150" s="19" t="str">
        <f t="shared" ca="1" si="17"/>
        <v>C2</v>
      </c>
    </row>
    <row r="151" spans="1:14" s="196" customFormat="1" ht="36" customHeight="1" x14ac:dyDescent="0.2">
      <c r="A151" s="369" t="s">
        <v>231</v>
      </c>
      <c r="B151" s="370" t="s">
        <v>1587</v>
      </c>
      <c r="C151" s="214" t="s">
        <v>1063</v>
      </c>
      <c r="D151" s="213" t="s">
        <v>1062</v>
      </c>
      <c r="E151" s="373" t="s">
        <v>182</v>
      </c>
      <c r="F151" s="382">
        <v>6</v>
      </c>
      <c r="G151" s="375"/>
      <c r="H151" s="376">
        <f t="shared" si="18"/>
        <v>0</v>
      </c>
      <c r="I151" s="26" t="str">
        <f t="shared" ca="1" si="13"/>
        <v/>
      </c>
      <c r="J151" s="16" t="str">
        <f t="shared" si="14"/>
        <v>F001Adjustment of Manholes/Catch Basins FramesCW 3210-R8each</v>
      </c>
      <c r="K151" s="17">
        <f>MATCH(J151,'Pay Items'!$K$1:$K$646,0)</f>
        <v>590</v>
      </c>
      <c r="L151" s="19" t="str">
        <f t="shared" ca="1" si="15"/>
        <v>F0</v>
      </c>
      <c r="M151" s="19" t="str">
        <f t="shared" ca="1" si="16"/>
        <v>C2</v>
      </c>
      <c r="N151" s="19" t="str">
        <f t="shared" ca="1" si="17"/>
        <v>C2</v>
      </c>
    </row>
    <row r="152" spans="1:14" s="196" customFormat="1" ht="36" customHeight="1" x14ac:dyDescent="0.2">
      <c r="A152" s="369" t="s">
        <v>232</v>
      </c>
      <c r="B152" s="370" t="s">
        <v>1588</v>
      </c>
      <c r="C152" s="371" t="s">
        <v>685</v>
      </c>
      <c r="D152" s="372" t="s">
        <v>11</v>
      </c>
      <c r="E152" s="373"/>
      <c r="F152" s="198"/>
      <c r="G152" s="199"/>
      <c r="H152" s="376">
        <f t="shared" si="18"/>
        <v>0</v>
      </c>
      <c r="I152" s="26" t="str">
        <f t="shared" ca="1" si="13"/>
        <v>LOCKED</v>
      </c>
      <c r="J152" s="16" t="str">
        <f t="shared" si="14"/>
        <v>F002Replacing Existing RisersCW 2130-R12</v>
      </c>
      <c r="K152" s="17">
        <f>MATCH(J152,'Pay Items'!$K$1:$K$646,0)</f>
        <v>591</v>
      </c>
      <c r="L152" s="19" t="str">
        <f t="shared" ca="1" si="15"/>
        <v>F0</v>
      </c>
      <c r="M152" s="19" t="str">
        <f t="shared" ca="1" si="16"/>
        <v>C2</v>
      </c>
      <c r="N152" s="19" t="str">
        <f t="shared" ca="1" si="17"/>
        <v>C2</v>
      </c>
    </row>
    <row r="153" spans="1:14" s="196" customFormat="1" ht="36" customHeight="1" x14ac:dyDescent="0.2">
      <c r="A153" s="369" t="s">
        <v>686</v>
      </c>
      <c r="B153" s="378" t="s">
        <v>351</v>
      </c>
      <c r="C153" s="371" t="s">
        <v>696</v>
      </c>
      <c r="D153" s="372"/>
      <c r="E153" s="373" t="s">
        <v>184</v>
      </c>
      <c r="F153" s="393">
        <v>1.5</v>
      </c>
      <c r="G153" s="375"/>
      <c r="H153" s="376">
        <f t="shared" si="18"/>
        <v>0</v>
      </c>
      <c r="I153" s="26" t="str">
        <f t="shared" ca="1" si="13"/>
        <v/>
      </c>
      <c r="J153" s="16" t="str">
        <f t="shared" si="14"/>
        <v>F002APre-cast Concrete Risersvert. m</v>
      </c>
      <c r="K153" s="17">
        <f>MATCH(J153,'Pay Items'!$K$1:$K$646,0)</f>
        <v>592</v>
      </c>
      <c r="L153" s="19" t="str">
        <f t="shared" ca="1" si="15"/>
        <v>F1</v>
      </c>
      <c r="M153" s="19" t="str">
        <f t="shared" ca="1" si="16"/>
        <v>C2</v>
      </c>
      <c r="N153" s="19" t="str">
        <f t="shared" ca="1" si="17"/>
        <v>C2</v>
      </c>
    </row>
    <row r="154" spans="1:14" s="196" customFormat="1" ht="36" customHeight="1" x14ac:dyDescent="0.2">
      <c r="A154" s="369" t="s">
        <v>238</v>
      </c>
      <c r="B154" s="370" t="s">
        <v>1589</v>
      </c>
      <c r="C154" s="371" t="s">
        <v>600</v>
      </c>
      <c r="D154" s="213" t="s">
        <v>1062</v>
      </c>
      <c r="E154" s="373" t="s">
        <v>182</v>
      </c>
      <c r="F154" s="382">
        <v>4</v>
      </c>
      <c r="G154" s="375"/>
      <c r="H154" s="376">
        <f t="shared" si="18"/>
        <v>0</v>
      </c>
      <c r="I154" s="26" t="str">
        <f t="shared" ca="1" si="13"/>
        <v/>
      </c>
      <c r="J154" s="16" t="str">
        <f t="shared" si="14"/>
        <v>F009Adjustment of Valve BoxesCW 3210-R8each</v>
      </c>
      <c r="K154" s="17">
        <f>MATCH(J154,'Pay Items'!$K$1:$K$646,0)</f>
        <v>600</v>
      </c>
      <c r="L154" s="19" t="str">
        <f t="shared" ca="1" si="15"/>
        <v>F0</v>
      </c>
      <c r="M154" s="19" t="str">
        <f t="shared" ca="1" si="16"/>
        <v>C2</v>
      </c>
      <c r="N154" s="19" t="str">
        <f t="shared" ca="1" si="17"/>
        <v>C2</v>
      </c>
    </row>
    <row r="155" spans="1:14" s="196" customFormat="1" ht="36" customHeight="1" x14ac:dyDescent="0.2">
      <c r="A155" s="369" t="s">
        <v>239</v>
      </c>
      <c r="B155" s="370" t="s">
        <v>1590</v>
      </c>
      <c r="C155" s="371" t="s">
        <v>601</v>
      </c>
      <c r="D155" s="213" t="s">
        <v>1062</v>
      </c>
      <c r="E155" s="373" t="s">
        <v>182</v>
      </c>
      <c r="F155" s="382">
        <v>4</v>
      </c>
      <c r="G155" s="375"/>
      <c r="H155" s="376">
        <f t="shared" si="18"/>
        <v>0</v>
      </c>
      <c r="I155" s="26" t="str">
        <f t="shared" ca="1" si="13"/>
        <v/>
      </c>
      <c r="J155" s="16" t="str">
        <f t="shared" si="14"/>
        <v>F011Adjustment of Curb Stop BoxesCW 3210-R8each</v>
      </c>
      <c r="K155" s="17">
        <f>MATCH(J155,'Pay Items'!$K$1:$K$646,0)</f>
        <v>602</v>
      </c>
      <c r="L155" s="19" t="str">
        <f t="shared" ca="1" si="15"/>
        <v>F0</v>
      </c>
      <c r="M155" s="19" t="str">
        <f t="shared" ca="1" si="16"/>
        <v>C2</v>
      </c>
      <c r="N155" s="19" t="str">
        <f t="shared" ca="1" si="17"/>
        <v>C2</v>
      </c>
    </row>
    <row r="156" spans="1:14" s="196" customFormat="1" ht="36" customHeight="1" x14ac:dyDescent="0.2">
      <c r="A156" s="220" t="s">
        <v>242</v>
      </c>
      <c r="B156" s="221" t="s">
        <v>1591</v>
      </c>
      <c r="C156" s="214" t="s">
        <v>603</v>
      </c>
      <c r="D156" s="213" t="s">
        <v>1062</v>
      </c>
      <c r="E156" s="222" t="s">
        <v>182</v>
      </c>
      <c r="F156" s="223">
        <v>5</v>
      </c>
      <c r="G156" s="385"/>
      <c r="H156" s="376">
        <f t="shared" si="18"/>
        <v>0</v>
      </c>
      <c r="I156" s="26" t="str">
        <f t="shared" ca="1" si="13"/>
        <v/>
      </c>
      <c r="J156" s="16" t="str">
        <f t="shared" si="14"/>
        <v>F018Curb Stop ExtensionsCW 3210-R8each</v>
      </c>
      <c r="K156" s="17">
        <f>MATCH(J156,'Pay Items'!$K$1:$K$646,0)</f>
        <v>603</v>
      </c>
      <c r="L156" s="19" t="str">
        <f t="shared" ca="1" si="15"/>
        <v>F0</v>
      </c>
      <c r="M156" s="19" t="str">
        <f t="shared" ca="1" si="16"/>
        <v>C2</v>
      </c>
      <c r="N156" s="19" t="str">
        <f t="shared" ca="1" si="17"/>
        <v>C2</v>
      </c>
    </row>
    <row r="157" spans="1:14" s="196" customFormat="1" ht="36" customHeight="1" x14ac:dyDescent="0.2">
      <c r="A157" s="201"/>
      <c r="B157" s="202"/>
      <c r="C157" s="203" t="s">
        <v>203</v>
      </c>
      <c r="D157" s="198"/>
      <c r="E157" s="204"/>
      <c r="F157" s="198"/>
      <c r="G157" s="199"/>
      <c r="H157" s="376">
        <f t="shared" si="18"/>
        <v>0</v>
      </c>
      <c r="I157" s="26" t="str">
        <f t="shared" ca="1" si="13"/>
        <v>LOCKED</v>
      </c>
      <c r="J157" s="16" t="str">
        <f t="shared" si="14"/>
        <v>LANDSCAPING</v>
      </c>
      <c r="K157" s="17">
        <f>MATCH(J157,'Pay Items'!$K$1:$K$646,0)</f>
        <v>618</v>
      </c>
      <c r="L157" s="19" t="str">
        <f t="shared" ca="1" si="15"/>
        <v>F0</v>
      </c>
      <c r="M157" s="19" t="str">
        <f t="shared" ca="1" si="16"/>
        <v>C2</v>
      </c>
      <c r="N157" s="19" t="str">
        <f t="shared" ca="1" si="17"/>
        <v>C2</v>
      </c>
    </row>
    <row r="158" spans="1:14" s="196" customFormat="1" ht="36" customHeight="1" x14ac:dyDescent="0.2">
      <c r="A158" s="379" t="s">
        <v>243</v>
      </c>
      <c r="B158" s="370" t="s">
        <v>1592</v>
      </c>
      <c r="C158" s="371" t="s">
        <v>148</v>
      </c>
      <c r="D158" s="372" t="s">
        <v>1541</v>
      </c>
      <c r="E158" s="373"/>
      <c r="F158" s="198"/>
      <c r="G158" s="199"/>
      <c r="H158" s="376">
        <f t="shared" si="18"/>
        <v>0</v>
      </c>
      <c r="I158" s="26" t="str">
        <f t="shared" ca="1" si="13"/>
        <v>LOCKED</v>
      </c>
      <c r="J158" s="16" t="str">
        <f t="shared" si="14"/>
        <v>G001SoddingCW 3510-R10</v>
      </c>
      <c r="K158" s="17">
        <f>MATCH(J158,'Pay Items'!$K$1:$K$646,0)</f>
        <v>619</v>
      </c>
      <c r="L158" s="19" t="str">
        <f t="shared" ca="1" si="15"/>
        <v>F0</v>
      </c>
      <c r="M158" s="19" t="str">
        <f t="shared" ca="1" si="16"/>
        <v>C2</v>
      </c>
      <c r="N158" s="19" t="str">
        <f t="shared" ca="1" si="17"/>
        <v>C2</v>
      </c>
    </row>
    <row r="159" spans="1:14" s="196" customFormat="1" ht="36" customHeight="1" x14ac:dyDescent="0.2">
      <c r="A159" s="379" t="s">
        <v>244</v>
      </c>
      <c r="B159" s="378" t="s">
        <v>351</v>
      </c>
      <c r="C159" s="371" t="s">
        <v>886</v>
      </c>
      <c r="D159" s="372"/>
      <c r="E159" s="373" t="s">
        <v>179</v>
      </c>
      <c r="F159" s="374">
        <v>350</v>
      </c>
      <c r="G159" s="375"/>
      <c r="H159" s="376">
        <f t="shared" si="18"/>
        <v>0</v>
      </c>
      <c r="I159" s="26" t="str">
        <f t="shared" ca="1" si="13"/>
        <v/>
      </c>
      <c r="J159" s="16" t="str">
        <f t="shared" si="14"/>
        <v>G002width &lt; 600 mmm²</v>
      </c>
      <c r="K159" s="17">
        <f>MATCH(J159,'Pay Items'!$K$1:$K$646,0)</f>
        <v>620</v>
      </c>
      <c r="L159" s="19" t="str">
        <f t="shared" ca="1" si="15"/>
        <v>F0</v>
      </c>
      <c r="M159" s="19" t="str">
        <f t="shared" ca="1" si="16"/>
        <v>C2</v>
      </c>
      <c r="N159" s="19" t="str">
        <f t="shared" ca="1" si="17"/>
        <v>C2</v>
      </c>
    </row>
    <row r="160" spans="1:14" s="196" customFormat="1" ht="36" customHeight="1" x14ac:dyDescent="0.2">
      <c r="A160" s="379" t="s">
        <v>245</v>
      </c>
      <c r="B160" s="378" t="s">
        <v>352</v>
      </c>
      <c r="C160" s="371" t="s">
        <v>887</v>
      </c>
      <c r="D160" s="372"/>
      <c r="E160" s="373" t="s">
        <v>179</v>
      </c>
      <c r="F160" s="374">
        <v>1650</v>
      </c>
      <c r="G160" s="375"/>
      <c r="H160" s="376">
        <f t="shared" si="18"/>
        <v>0</v>
      </c>
      <c r="I160" s="26" t="str">
        <f t="shared" ca="1" si="13"/>
        <v/>
      </c>
      <c r="J160" s="16" t="str">
        <f t="shared" si="14"/>
        <v>G003width &gt; or = 600 mmm²</v>
      </c>
      <c r="K160" s="17">
        <f>MATCH(J160,'Pay Items'!$K$1:$K$646,0)</f>
        <v>621</v>
      </c>
      <c r="L160" s="19" t="str">
        <f t="shared" ca="1" si="15"/>
        <v>F0</v>
      </c>
      <c r="M160" s="19" t="str">
        <f t="shared" ca="1" si="16"/>
        <v>C2</v>
      </c>
      <c r="N160" s="19" t="str">
        <f t="shared" ca="1" si="17"/>
        <v>C2</v>
      </c>
    </row>
    <row r="161" spans="1:14" ht="9.75" customHeight="1" x14ac:dyDescent="0.2">
      <c r="A161" s="172"/>
      <c r="B161" s="224"/>
      <c r="C161" s="225"/>
      <c r="D161" s="186"/>
      <c r="E161" s="173"/>
      <c r="F161" s="187"/>
      <c r="G161" s="172"/>
      <c r="H161" s="188"/>
      <c r="I161" s="26" t="str">
        <f t="shared" ca="1" si="13"/>
        <v>LOCKED</v>
      </c>
      <c r="J161" s="16" t="str">
        <f t="shared" si="14"/>
        <v/>
      </c>
      <c r="K161" s="17" t="e">
        <f>MATCH(J161,'Pay Items'!$K$1:$K$646,0)</f>
        <v>#N/A</v>
      </c>
      <c r="L161" s="19" t="str">
        <f t="shared" ca="1" si="15"/>
        <v>G</v>
      </c>
      <c r="M161" s="19" t="str">
        <f t="shared" ca="1" si="16"/>
        <v>C2</v>
      </c>
      <c r="N161" s="19" t="str">
        <f t="shared" ca="1" si="17"/>
        <v>C2</v>
      </c>
    </row>
    <row r="162" spans="1:14" s="183" customFormat="1" ht="48" customHeight="1" thickBot="1" x14ac:dyDescent="0.25">
      <c r="A162" s="242"/>
      <c r="B162" s="227" t="s">
        <v>610</v>
      </c>
      <c r="C162" s="422" t="str">
        <f>C78</f>
        <v>ASPHALT RECONSTRUCTION:  CHANCELLOR DRIVE FROM MARKHAM ROAD TO LAKEPOINT ROAD</v>
      </c>
      <c r="D162" s="423"/>
      <c r="E162" s="423"/>
      <c r="F162" s="424"/>
      <c r="G162" s="242" t="s">
        <v>1572</v>
      </c>
      <c r="H162" s="242">
        <f>SUM(H78:H161)</f>
        <v>0</v>
      </c>
      <c r="I162" s="26" t="str">
        <f t="shared" ca="1" si="13"/>
        <v>LOCKED</v>
      </c>
      <c r="J162" s="16" t="str">
        <f t="shared" si="14"/>
        <v>ASPHALT RECONSTRUCTION: CHANCELLOR DRIVE FROM MARKHAM ROAD TO LAKEPOINT ROAD</v>
      </c>
      <c r="K162" s="17" t="e">
        <f>MATCH(J162,'Pay Items'!$K$1:$K$646,0)</f>
        <v>#N/A</v>
      </c>
      <c r="L162" s="19" t="str">
        <f t="shared" ca="1" si="15"/>
        <v>G</v>
      </c>
      <c r="M162" s="19" t="str">
        <f t="shared" ca="1" si="16"/>
        <v>C2</v>
      </c>
      <c r="N162" s="19" t="str">
        <f t="shared" ca="1" si="17"/>
        <v>C2</v>
      </c>
    </row>
    <row r="163" spans="1:14" s="183" customFormat="1" ht="48" customHeight="1" thickTop="1" x14ac:dyDescent="0.2">
      <c r="A163" s="180"/>
      <c r="B163" s="181" t="s">
        <v>369</v>
      </c>
      <c r="C163" s="437" t="s">
        <v>1593</v>
      </c>
      <c r="D163" s="438"/>
      <c r="E163" s="438"/>
      <c r="F163" s="439"/>
      <c r="G163" s="180"/>
      <c r="H163" s="182"/>
      <c r="I163" s="26" t="str">
        <f t="shared" ca="1" si="13"/>
        <v>LOCKED</v>
      </c>
      <c r="J163" s="16" t="str">
        <f t="shared" si="14"/>
        <v>ASPHALT RECONSTRUCTION: DE L'EGLISE AVENUE FROM ST. PIERRE STREET TO CAMPEAU STREET</v>
      </c>
      <c r="K163" s="17" t="e">
        <f>MATCH(J163,'Pay Items'!$K$1:$K$646,0)</f>
        <v>#N/A</v>
      </c>
      <c r="L163" s="19" t="str">
        <f t="shared" ca="1" si="15"/>
        <v>G</v>
      </c>
      <c r="M163" s="19" t="str">
        <f t="shared" ca="1" si="16"/>
        <v>C2</v>
      </c>
      <c r="N163" s="19" t="str">
        <f t="shared" ca="1" si="17"/>
        <v>C2</v>
      </c>
    </row>
    <row r="164" spans="1:14" ht="36" customHeight="1" x14ac:dyDescent="0.2">
      <c r="A164" s="172"/>
      <c r="B164" s="184"/>
      <c r="C164" s="185" t="s">
        <v>197</v>
      </c>
      <c r="D164" s="186"/>
      <c r="E164" s="187" t="s">
        <v>174</v>
      </c>
      <c r="F164" s="198"/>
      <c r="G164" s="199"/>
      <c r="H164" s="376">
        <f t="shared" ref="H164:H227" si="20">ROUND(G164*F164,2)</f>
        <v>0</v>
      </c>
      <c r="I164" s="26" t="str">
        <f t="shared" ca="1" si="13"/>
        <v>LOCKED</v>
      </c>
      <c r="J164" s="16" t="str">
        <f t="shared" si="14"/>
        <v>EARTH AND BASE WORKS</v>
      </c>
      <c r="K164" s="17">
        <f>MATCH(J164,'Pay Items'!$K$1:$K$646,0)</f>
        <v>3</v>
      </c>
      <c r="L164" s="19" t="str">
        <f t="shared" ca="1" si="15"/>
        <v>F0</v>
      </c>
      <c r="M164" s="19" t="str">
        <f t="shared" ca="1" si="16"/>
        <v>C2</v>
      </c>
      <c r="N164" s="19" t="str">
        <f t="shared" ca="1" si="17"/>
        <v>C2</v>
      </c>
    </row>
    <row r="165" spans="1:14" s="196" customFormat="1" ht="36" customHeight="1" x14ac:dyDescent="0.2">
      <c r="A165" s="369" t="s">
        <v>440</v>
      </c>
      <c r="B165" s="370" t="s">
        <v>117</v>
      </c>
      <c r="C165" s="371" t="s">
        <v>105</v>
      </c>
      <c r="D165" s="372" t="s">
        <v>1298</v>
      </c>
      <c r="E165" s="373" t="s">
        <v>180</v>
      </c>
      <c r="F165" s="374">
        <v>2250</v>
      </c>
      <c r="G165" s="375"/>
      <c r="H165" s="376">
        <f t="shared" si="20"/>
        <v>0</v>
      </c>
      <c r="I165" s="26" t="str">
        <f t="shared" ca="1" si="13"/>
        <v/>
      </c>
      <c r="J165" s="16" t="str">
        <f t="shared" si="14"/>
        <v>A003ExcavationCW 3110-R22m³</v>
      </c>
      <c r="K165" s="17">
        <f>MATCH(J165,'Pay Items'!$K$1:$K$646,0)</f>
        <v>6</v>
      </c>
      <c r="L165" s="19" t="str">
        <f t="shared" ca="1" si="15"/>
        <v>F0</v>
      </c>
      <c r="M165" s="19" t="str">
        <f t="shared" ca="1" si="16"/>
        <v>C2</v>
      </c>
      <c r="N165" s="19" t="str">
        <f t="shared" ca="1" si="17"/>
        <v>C2</v>
      </c>
    </row>
    <row r="166" spans="1:14" s="196" customFormat="1" ht="36" customHeight="1" x14ac:dyDescent="0.2">
      <c r="A166" s="377" t="s">
        <v>248</v>
      </c>
      <c r="B166" s="370" t="s">
        <v>119</v>
      </c>
      <c r="C166" s="371" t="s">
        <v>94</v>
      </c>
      <c r="D166" s="372" t="s">
        <v>1299</v>
      </c>
      <c r="E166" s="373" t="s">
        <v>179</v>
      </c>
      <c r="F166" s="374">
        <v>4875</v>
      </c>
      <c r="G166" s="375"/>
      <c r="H166" s="376">
        <f t="shared" si="20"/>
        <v>0</v>
      </c>
      <c r="I166" s="26" t="str">
        <f t="shared" ca="1" si="13"/>
        <v/>
      </c>
      <c r="J166" s="16" t="str">
        <f t="shared" si="14"/>
        <v>A004Sub-Grade CompactionCW 3110-R22m²</v>
      </c>
      <c r="K166" s="17">
        <f>MATCH(J166,'Pay Items'!$K$1:$K$646,0)</f>
        <v>7</v>
      </c>
      <c r="L166" s="19" t="str">
        <f t="shared" ca="1" si="15"/>
        <v>F0</v>
      </c>
      <c r="M166" s="19" t="str">
        <f t="shared" ca="1" si="16"/>
        <v>C2</v>
      </c>
      <c r="N166" s="19" t="str">
        <f t="shared" ca="1" si="17"/>
        <v>C2</v>
      </c>
    </row>
    <row r="167" spans="1:14" s="196" customFormat="1" ht="36" customHeight="1" x14ac:dyDescent="0.2">
      <c r="A167" s="377" t="s">
        <v>250</v>
      </c>
      <c r="B167" s="370" t="s">
        <v>120</v>
      </c>
      <c r="C167" s="371" t="s">
        <v>1956</v>
      </c>
      <c r="D167" s="372" t="s">
        <v>1299</v>
      </c>
      <c r="E167" s="373"/>
      <c r="F167" s="198"/>
      <c r="G167" s="199"/>
      <c r="H167" s="376">
        <f t="shared" si="20"/>
        <v>0</v>
      </c>
      <c r="I167" s="26" t="str">
        <f t="shared" ca="1" si="13"/>
        <v>LOCKED</v>
      </c>
      <c r="J167" s="16" t="str">
        <f t="shared" si="14"/>
        <v>A007Hauling and Placing Sub-base MaterialCW 3110-R22</v>
      </c>
      <c r="K167" s="17" t="e">
        <f>MATCH(J167,'Pay Items'!$K$1:$K$646,0)</f>
        <v>#N/A</v>
      </c>
      <c r="L167" s="19" t="str">
        <f t="shared" ca="1" si="15"/>
        <v>F0</v>
      </c>
      <c r="M167" s="19" t="str">
        <f t="shared" ca="1" si="16"/>
        <v>C2</v>
      </c>
      <c r="N167" s="19" t="str">
        <f t="shared" ca="1" si="17"/>
        <v>C2</v>
      </c>
    </row>
    <row r="168" spans="1:14" s="196" customFormat="1" ht="36" customHeight="1" x14ac:dyDescent="0.2">
      <c r="A168" s="377" t="s">
        <v>1090</v>
      </c>
      <c r="B168" s="378" t="s">
        <v>351</v>
      </c>
      <c r="C168" s="371" t="s">
        <v>1091</v>
      </c>
      <c r="D168" s="372" t="s">
        <v>1575</v>
      </c>
      <c r="E168" s="373" t="s">
        <v>181</v>
      </c>
      <c r="F168" s="374">
        <v>3925</v>
      </c>
      <c r="G168" s="375"/>
      <c r="H168" s="376">
        <f t="shared" si="20"/>
        <v>0</v>
      </c>
      <c r="I168" s="26" t="str">
        <f t="shared" ca="1" si="13"/>
        <v/>
      </c>
      <c r="J168" s="16" t="str">
        <f t="shared" si="14"/>
        <v>A007B250 mm Granular B Recycled Concretetonne</v>
      </c>
      <c r="K168" s="17">
        <f>MATCH(J168,'Pay Items'!$K$1:$K$646,0)</f>
        <v>14</v>
      </c>
      <c r="L168" s="19" t="str">
        <f t="shared" ca="1" si="15"/>
        <v>F0</v>
      </c>
      <c r="M168" s="19" t="str">
        <f t="shared" ca="1" si="16"/>
        <v>C2</v>
      </c>
      <c r="N168" s="19" t="str">
        <f t="shared" ca="1" si="17"/>
        <v>C2</v>
      </c>
    </row>
    <row r="169" spans="1:14" s="196" customFormat="1" ht="36" customHeight="1" x14ac:dyDescent="0.2">
      <c r="A169" s="377" t="s">
        <v>251</v>
      </c>
      <c r="B169" s="370" t="s">
        <v>121</v>
      </c>
      <c r="C169" s="371" t="s">
        <v>320</v>
      </c>
      <c r="D169" s="372" t="s">
        <v>1298</v>
      </c>
      <c r="E169" s="373"/>
      <c r="F169" s="198"/>
      <c r="G169" s="199"/>
      <c r="H169" s="376">
        <f t="shared" si="20"/>
        <v>0</v>
      </c>
      <c r="I169" s="26" t="str">
        <f t="shared" ca="1" si="13"/>
        <v>LOCKED</v>
      </c>
      <c r="J169" s="16" t="str">
        <f t="shared" si="14"/>
        <v>A010Supplying and Placing Base Course MaterialCW 3110-R22</v>
      </c>
      <c r="K169" s="17">
        <f>MATCH(J169,'Pay Items'!$K$1:$K$646,0)</f>
        <v>27</v>
      </c>
      <c r="L169" s="19" t="str">
        <f t="shared" ca="1" si="15"/>
        <v>F0</v>
      </c>
      <c r="M169" s="19" t="str">
        <f t="shared" ca="1" si="16"/>
        <v>C2</v>
      </c>
      <c r="N169" s="19" t="str">
        <f t="shared" ca="1" si="17"/>
        <v>C2</v>
      </c>
    </row>
    <row r="170" spans="1:14" s="196" customFormat="1" ht="36" customHeight="1" x14ac:dyDescent="0.2">
      <c r="A170" s="377" t="s">
        <v>1114</v>
      </c>
      <c r="B170" s="378" t="s">
        <v>351</v>
      </c>
      <c r="C170" s="371" t="s">
        <v>1115</v>
      </c>
      <c r="D170" s="372" t="s">
        <v>174</v>
      </c>
      <c r="E170" s="373" t="s">
        <v>180</v>
      </c>
      <c r="F170" s="374">
        <v>490</v>
      </c>
      <c r="G170" s="375"/>
      <c r="H170" s="376">
        <f t="shared" si="20"/>
        <v>0</v>
      </c>
      <c r="I170" s="26" t="str">
        <f t="shared" ca="1" si="13"/>
        <v/>
      </c>
      <c r="J170" s="16" t="str">
        <f t="shared" si="14"/>
        <v>A010A1Base Course Material - Granular A Limestonem³</v>
      </c>
      <c r="K170" s="17">
        <f>MATCH(J170,'Pay Items'!$K$1:$K$646,0)</f>
        <v>28</v>
      </c>
      <c r="L170" s="19" t="str">
        <f t="shared" ca="1" si="15"/>
        <v>F0</v>
      </c>
      <c r="M170" s="19" t="str">
        <f t="shared" ca="1" si="16"/>
        <v>C2</v>
      </c>
      <c r="N170" s="19" t="str">
        <f t="shared" ca="1" si="17"/>
        <v>C2</v>
      </c>
    </row>
    <row r="171" spans="1:14" s="196" customFormat="1" ht="36" customHeight="1" x14ac:dyDescent="0.2">
      <c r="A171" s="369" t="s">
        <v>253</v>
      </c>
      <c r="B171" s="370" t="s">
        <v>122</v>
      </c>
      <c r="C171" s="371" t="s">
        <v>109</v>
      </c>
      <c r="D171" s="372" t="s">
        <v>1298</v>
      </c>
      <c r="E171" s="373" t="s">
        <v>179</v>
      </c>
      <c r="F171" s="374">
        <v>1400</v>
      </c>
      <c r="G171" s="375"/>
      <c r="H171" s="376">
        <f t="shared" si="20"/>
        <v>0</v>
      </c>
      <c r="I171" s="26" t="str">
        <f t="shared" ca="1" si="13"/>
        <v/>
      </c>
      <c r="J171" s="16" t="str">
        <f t="shared" si="14"/>
        <v>A012Grading of BoulevardsCW 3110-R22m²</v>
      </c>
      <c r="K171" s="17">
        <f>MATCH(J171,'Pay Items'!$K$1:$K$646,0)</f>
        <v>37</v>
      </c>
      <c r="L171" s="19" t="str">
        <f t="shared" ca="1" si="15"/>
        <v>F0</v>
      </c>
      <c r="M171" s="19" t="str">
        <f t="shared" ca="1" si="16"/>
        <v>C2</v>
      </c>
      <c r="N171" s="19" t="str">
        <f t="shared" ca="1" si="17"/>
        <v>C2</v>
      </c>
    </row>
    <row r="172" spans="1:14" s="196" customFormat="1" ht="36" customHeight="1" x14ac:dyDescent="0.2">
      <c r="A172" s="377" t="s">
        <v>260</v>
      </c>
      <c r="B172" s="370" t="s">
        <v>374</v>
      </c>
      <c r="C172" s="371" t="s">
        <v>1127</v>
      </c>
      <c r="D172" s="372" t="s">
        <v>1128</v>
      </c>
      <c r="E172" s="373"/>
      <c r="F172" s="198"/>
      <c r="G172" s="199"/>
      <c r="H172" s="376">
        <f t="shared" si="20"/>
        <v>0</v>
      </c>
      <c r="I172" s="26" t="str">
        <f t="shared" ca="1" si="13"/>
        <v>LOCKED</v>
      </c>
      <c r="J172" s="16" t="str">
        <f t="shared" si="14"/>
        <v>A022Geotextile FabricCW 3130-R5</v>
      </c>
      <c r="K172" s="17">
        <f>MATCH(J172,'Pay Items'!$K$1:$K$646,0)</f>
        <v>46</v>
      </c>
      <c r="L172" s="19" t="str">
        <f t="shared" ca="1" si="15"/>
        <v>F0</v>
      </c>
      <c r="M172" s="19" t="str">
        <f t="shared" ca="1" si="16"/>
        <v>C2</v>
      </c>
      <c r="N172" s="19" t="str">
        <f t="shared" ca="1" si="17"/>
        <v>C2</v>
      </c>
    </row>
    <row r="173" spans="1:14" s="196" customFormat="1" ht="36" customHeight="1" x14ac:dyDescent="0.2">
      <c r="A173" s="377" t="s">
        <v>1131</v>
      </c>
      <c r="B173" s="378" t="s">
        <v>351</v>
      </c>
      <c r="C173" s="371" t="s">
        <v>1132</v>
      </c>
      <c r="D173" s="372" t="s">
        <v>174</v>
      </c>
      <c r="E173" s="373" t="s">
        <v>179</v>
      </c>
      <c r="F173" s="374">
        <v>4875</v>
      </c>
      <c r="G173" s="375"/>
      <c r="H173" s="376">
        <f t="shared" si="20"/>
        <v>0</v>
      </c>
      <c r="I173" s="26" t="str">
        <f t="shared" ca="1" si="13"/>
        <v/>
      </c>
      <c r="J173" s="16" t="str">
        <f t="shared" si="14"/>
        <v>A022A2Separation/Filtration Fabricm²</v>
      </c>
      <c r="K173" s="17">
        <f>MATCH(J173,'Pay Items'!$K$1:$K$646,0)</f>
        <v>48</v>
      </c>
      <c r="L173" s="19" t="str">
        <f t="shared" ca="1" si="15"/>
        <v>F0</v>
      </c>
      <c r="M173" s="19" t="str">
        <f t="shared" ca="1" si="16"/>
        <v>C2</v>
      </c>
      <c r="N173" s="19" t="str">
        <f t="shared" ca="1" si="17"/>
        <v>C2</v>
      </c>
    </row>
    <row r="174" spans="1:14" s="196" customFormat="1" ht="36" customHeight="1" x14ac:dyDescent="0.2">
      <c r="A174" s="377" t="s">
        <v>1135</v>
      </c>
      <c r="B174" s="370" t="s">
        <v>375</v>
      </c>
      <c r="C174" s="371" t="s">
        <v>730</v>
      </c>
      <c r="D174" s="372" t="s">
        <v>1136</v>
      </c>
      <c r="E174" s="373"/>
      <c r="F174" s="198"/>
      <c r="G174" s="199"/>
      <c r="H174" s="376">
        <f t="shared" si="20"/>
        <v>0</v>
      </c>
      <c r="I174" s="26" t="str">
        <f t="shared" ca="1" si="13"/>
        <v>LOCKED</v>
      </c>
      <c r="J174" s="16" t="str">
        <f t="shared" si="14"/>
        <v>A022A4Supply and Install GeogridCW 3135-R2</v>
      </c>
      <c r="K174" s="17">
        <f>MATCH(J174,'Pay Items'!$K$1:$K$646,0)</f>
        <v>50</v>
      </c>
      <c r="L174" s="19" t="str">
        <f t="shared" ca="1" si="15"/>
        <v>F0</v>
      </c>
      <c r="M174" s="19" t="str">
        <f t="shared" ca="1" si="16"/>
        <v>C2</v>
      </c>
      <c r="N174" s="19" t="str">
        <f t="shared" ca="1" si="17"/>
        <v>C2</v>
      </c>
    </row>
    <row r="175" spans="1:14" s="196" customFormat="1" ht="36" customHeight="1" x14ac:dyDescent="0.2">
      <c r="A175" s="377" t="s">
        <v>1137</v>
      </c>
      <c r="B175" s="378" t="s">
        <v>351</v>
      </c>
      <c r="C175" s="371" t="s">
        <v>1138</v>
      </c>
      <c r="D175" s="372" t="s">
        <v>174</v>
      </c>
      <c r="E175" s="373" t="s">
        <v>179</v>
      </c>
      <c r="F175" s="374">
        <v>4875</v>
      </c>
      <c r="G175" s="375"/>
      <c r="H175" s="376">
        <f t="shared" si="20"/>
        <v>0</v>
      </c>
      <c r="I175" s="26" t="str">
        <f t="shared" ca="1" si="13"/>
        <v/>
      </c>
      <c r="J175" s="16" t="str">
        <f t="shared" si="14"/>
        <v>A022A5Class A Geogridm²</v>
      </c>
      <c r="K175" s="17">
        <f>MATCH(J175,'Pay Items'!$K$1:$K$646,0)</f>
        <v>51</v>
      </c>
      <c r="L175" s="19" t="str">
        <f t="shared" ca="1" si="15"/>
        <v>F0</v>
      </c>
      <c r="M175" s="19" t="str">
        <f t="shared" ca="1" si="16"/>
        <v>C2</v>
      </c>
      <c r="N175" s="19" t="str">
        <f t="shared" ca="1" si="17"/>
        <v>C2</v>
      </c>
    </row>
    <row r="176" spans="1:14" s="196" customFormat="1" ht="36" customHeight="1" x14ac:dyDescent="0.2">
      <c r="A176" s="201"/>
      <c r="B176" s="202"/>
      <c r="C176" s="203" t="s">
        <v>1552</v>
      </c>
      <c r="D176" s="198"/>
      <c r="E176" s="204"/>
      <c r="F176" s="198"/>
      <c r="G176" s="199"/>
      <c r="H176" s="376">
        <f t="shared" si="20"/>
        <v>0</v>
      </c>
      <c r="I176" s="26" t="str">
        <f t="shared" ca="1" si="13"/>
        <v>LOCKED</v>
      </c>
      <c r="J176" s="16" t="str">
        <f t="shared" si="14"/>
        <v>ROADWORKS - REMOVALS/RENEWALS</v>
      </c>
      <c r="K176" s="17" t="e">
        <f>MATCH(J176,'Pay Items'!$K$1:$K$646,0)</f>
        <v>#N/A</v>
      </c>
      <c r="L176" s="19" t="str">
        <f t="shared" ca="1" si="15"/>
        <v>F0</v>
      </c>
      <c r="M176" s="19" t="str">
        <f t="shared" ca="1" si="16"/>
        <v>C2</v>
      </c>
      <c r="N176" s="19" t="str">
        <f t="shared" ca="1" si="17"/>
        <v>C2</v>
      </c>
    </row>
    <row r="177" spans="1:14" s="196" customFormat="1" ht="36" customHeight="1" x14ac:dyDescent="0.2">
      <c r="A177" s="379" t="s">
        <v>372</v>
      </c>
      <c r="B177" s="370" t="s">
        <v>376</v>
      </c>
      <c r="C177" s="371" t="s">
        <v>317</v>
      </c>
      <c r="D177" s="372" t="s">
        <v>1298</v>
      </c>
      <c r="E177" s="373"/>
      <c r="F177" s="198"/>
      <c r="G177" s="199"/>
      <c r="H177" s="376">
        <f t="shared" si="20"/>
        <v>0</v>
      </c>
      <c r="I177" s="26" t="str">
        <f t="shared" ca="1" si="13"/>
        <v>LOCKED</v>
      </c>
      <c r="J177" s="16" t="str">
        <f t="shared" si="14"/>
        <v>B001Pavement RemovalCW 3110-R22</v>
      </c>
      <c r="K177" s="17">
        <f>MATCH(J177,'Pay Items'!$K$1:$K$646,0)</f>
        <v>69</v>
      </c>
      <c r="L177" s="19" t="str">
        <f t="shared" ca="1" si="15"/>
        <v>F0</v>
      </c>
      <c r="M177" s="19" t="str">
        <f t="shared" ca="1" si="16"/>
        <v>C2</v>
      </c>
      <c r="N177" s="19" t="str">
        <f t="shared" ca="1" si="17"/>
        <v>C2</v>
      </c>
    </row>
    <row r="178" spans="1:14" s="196" customFormat="1" ht="36" customHeight="1" x14ac:dyDescent="0.2">
      <c r="A178" s="379" t="s">
        <v>443</v>
      </c>
      <c r="B178" s="378" t="s">
        <v>351</v>
      </c>
      <c r="C178" s="371" t="s">
        <v>318</v>
      </c>
      <c r="D178" s="372" t="s">
        <v>174</v>
      </c>
      <c r="E178" s="373" t="s">
        <v>179</v>
      </c>
      <c r="F178" s="374">
        <v>50</v>
      </c>
      <c r="G178" s="375"/>
      <c r="H178" s="376">
        <f t="shared" si="20"/>
        <v>0</v>
      </c>
      <c r="I178" s="26" t="str">
        <f t="shared" ca="1" si="13"/>
        <v/>
      </c>
      <c r="J178" s="16" t="str">
        <f t="shared" si="14"/>
        <v>B002Concrete Pavementm²</v>
      </c>
      <c r="K178" s="17">
        <f>MATCH(J178,'Pay Items'!$K$1:$K$646,0)</f>
        <v>70</v>
      </c>
      <c r="L178" s="19" t="str">
        <f t="shared" ca="1" si="15"/>
        <v>F0</v>
      </c>
      <c r="M178" s="19" t="str">
        <f t="shared" ca="1" si="16"/>
        <v>C2</v>
      </c>
      <c r="N178" s="19" t="str">
        <f t="shared" ca="1" si="17"/>
        <v>C2</v>
      </c>
    </row>
    <row r="179" spans="1:14" s="196" customFormat="1" ht="36" customHeight="1" x14ac:dyDescent="0.2">
      <c r="A179" s="379" t="s">
        <v>263</v>
      </c>
      <c r="B179" s="378" t="s">
        <v>352</v>
      </c>
      <c r="C179" s="371" t="s">
        <v>319</v>
      </c>
      <c r="D179" s="372" t="s">
        <v>174</v>
      </c>
      <c r="E179" s="373" t="s">
        <v>179</v>
      </c>
      <c r="F179" s="374">
        <v>3540</v>
      </c>
      <c r="G179" s="375"/>
      <c r="H179" s="376">
        <f t="shared" si="20"/>
        <v>0</v>
      </c>
      <c r="I179" s="26" t="str">
        <f t="shared" ca="1" si="13"/>
        <v/>
      </c>
      <c r="J179" s="16" t="str">
        <f t="shared" si="14"/>
        <v>B003Asphalt Pavementm²</v>
      </c>
      <c r="K179" s="17">
        <f>MATCH(J179,'Pay Items'!$K$1:$K$646,0)</f>
        <v>71</v>
      </c>
      <c r="L179" s="19" t="str">
        <f t="shared" ca="1" si="15"/>
        <v>F0</v>
      </c>
      <c r="M179" s="19" t="str">
        <f t="shared" ca="1" si="16"/>
        <v>C2</v>
      </c>
      <c r="N179" s="19" t="str">
        <f t="shared" ca="1" si="17"/>
        <v>C2</v>
      </c>
    </row>
    <row r="180" spans="1:14" s="196" customFormat="1" ht="36" customHeight="1" x14ac:dyDescent="0.2">
      <c r="A180" s="379" t="s">
        <v>302</v>
      </c>
      <c r="B180" s="370" t="s">
        <v>377</v>
      </c>
      <c r="C180" s="371" t="s">
        <v>162</v>
      </c>
      <c r="D180" s="372" t="s">
        <v>922</v>
      </c>
      <c r="E180" s="373"/>
      <c r="F180" s="198"/>
      <c r="G180" s="199"/>
      <c r="H180" s="376">
        <f t="shared" si="20"/>
        <v>0</v>
      </c>
      <c r="I180" s="26" t="str">
        <f t="shared" ca="1" si="13"/>
        <v>LOCKED</v>
      </c>
      <c r="J180" s="16" t="str">
        <f t="shared" si="14"/>
        <v>B094Drilled DowelsCW 3230-R8</v>
      </c>
      <c r="K180" s="17">
        <f>MATCH(J180,'Pay Items'!$K$1:$K$646,0)</f>
        <v>164</v>
      </c>
      <c r="L180" s="19" t="str">
        <f t="shared" ca="1" si="15"/>
        <v>F0</v>
      </c>
      <c r="M180" s="19" t="str">
        <f t="shared" ca="1" si="16"/>
        <v>C2</v>
      </c>
      <c r="N180" s="19" t="str">
        <f t="shared" ca="1" si="17"/>
        <v>C2</v>
      </c>
    </row>
    <row r="181" spans="1:14" s="196" customFormat="1" ht="36" customHeight="1" x14ac:dyDescent="0.2">
      <c r="A181" s="379" t="s">
        <v>303</v>
      </c>
      <c r="B181" s="378" t="s">
        <v>351</v>
      </c>
      <c r="C181" s="371" t="s">
        <v>190</v>
      </c>
      <c r="D181" s="372" t="s">
        <v>174</v>
      </c>
      <c r="E181" s="373" t="s">
        <v>182</v>
      </c>
      <c r="F181" s="374">
        <v>40</v>
      </c>
      <c r="G181" s="375"/>
      <c r="H181" s="376">
        <f t="shared" si="20"/>
        <v>0</v>
      </c>
      <c r="I181" s="26" t="str">
        <f t="shared" ca="1" si="13"/>
        <v/>
      </c>
      <c r="J181" s="16" t="str">
        <f t="shared" si="14"/>
        <v>B09519.1 mm Diametereach</v>
      </c>
      <c r="K181" s="17">
        <f>MATCH(J181,'Pay Items'!$K$1:$K$646,0)</f>
        <v>165</v>
      </c>
      <c r="L181" s="19" t="str">
        <f t="shared" ca="1" si="15"/>
        <v>F0</v>
      </c>
      <c r="M181" s="19" t="str">
        <f t="shared" ca="1" si="16"/>
        <v>C2</v>
      </c>
      <c r="N181" s="19" t="str">
        <f t="shared" ca="1" si="17"/>
        <v>C2</v>
      </c>
    </row>
    <row r="182" spans="1:14" s="196" customFormat="1" ht="36" customHeight="1" x14ac:dyDescent="0.2">
      <c r="A182" s="379" t="s">
        <v>305</v>
      </c>
      <c r="B182" s="370" t="s">
        <v>378</v>
      </c>
      <c r="C182" s="371" t="s">
        <v>163</v>
      </c>
      <c r="D182" s="372" t="s">
        <v>922</v>
      </c>
      <c r="E182" s="373"/>
      <c r="F182" s="198"/>
      <c r="G182" s="199"/>
      <c r="H182" s="376">
        <f t="shared" si="20"/>
        <v>0</v>
      </c>
      <c r="I182" s="26" t="str">
        <f t="shared" ca="1" si="13"/>
        <v>LOCKED</v>
      </c>
      <c r="J182" s="16" t="str">
        <f t="shared" si="14"/>
        <v>B097Drilled Tie BarsCW 3230-R8</v>
      </c>
      <c r="K182" s="17">
        <f>MATCH(J182,'Pay Items'!$K$1:$K$646,0)</f>
        <v>167</v>
      </c>
      <c r="L182" s="19" t="str">
        <f t="shared" ca="1" si="15"/>
        <v>F0</v>
      </c>
      <c r="M182" s="19" t="str">
        <f t="shared" ca="1" si="16"/>
        <v>C2</v>
      </c>
      <c r="N182" s="19" t="str">
        <f t="shared" ca="1" si="17"/>
        <v>C2</v>
      </c>
    </row>
    <row r="183" spans="1:14" s="196" customFormat="1" ht="36" customHeight="1" x14ac:dyDescent="0.2">
      <c r="A183" s="379" t="s">
        <v>306</v>
      </c>
      <c r="B183" s="378" t="s">
        <v>351</v>
      </c>
      <c r="C183" s="371" t="s">
        <v>188</v>
      </c>
      <c r="D183" s="372" t="s">
        <v>174</v>
      </c>
      <c r="E183" s="373" t="s">
        <v>182</v>
      </c>
      <c r="F183" s="374">
        <v>60</v>
      </c>
      <c r="G183" s="375"/>
      <c r="H183" s="376">
        <f t="shared" si="20"/>
        <v>0</v>
      </c>
      <c r="I183" s="26" t="str">
        <f t="shared" ca="1" si="13"/>
        <v/>
      </c>
      <c r="J183" s="16" t="str">
        <f t="shared" si="14"/>
        <v>B09820 M Deformed Tie Bareach</v>
      </c>
      <c r="K183" s="17">
        <f>MATCH(J183,'Pay Items'!$K$1:$K$646,0)</f>
        <v>169</v>
      </c>
      <c r="L183" s="19" t="str">
        <f t="shared" ca="1" si="15"/>
        <v>F0</v>
      </c>
      <c r="M183" s="19" t="str">
        <f t="shared" ca="1" si="16"/>
        <v>C2</v>
      </c>
      <c r="N183" s="19" t="str">
        <f t="shared" ca="1" si="17"/>
        <v>C2</v>
      </c>
    </row>
    <row r="184" spans="1:14" s="196" customFormat="1" ht="36" customHeight="1" x14ac:dyDescent="0.2">
      <c r="A184" s="379" t="s">
        <v>806</v>
      </c>
      <c r="B184" s="370" t="s">
        <v>379</v>
      </c>
      <c r="C184" s="371" t="s">
        <v>336</v>
      </c>
      <c r="D184" s="372" t="s">
        <v>1335</v>
      </c>
      <c r="E184" s="373"/>
      <c r="F184" s="198"/>
      <c r="G184" s="199"/>
      <c r="H184" s="376">
        <f t="shared" si="20"/>
        <v>0</v>
      </c>
      <c r="I184" s="26" t="str">
        <f t="shared" ca="1" si="13"/>
        <v>LOCKED</v>
      </c>
      <c r="J184" s="16" t="str">
        <f t="shared" si="14"/>
        <v>B114rlMiscellaneous Concrete Slab RenewalCW 3235-R9</v>
      </c>
      <c r="K184" s="17">
        <f>MATCH(J184,'Pay Items'!$K$1:$K$646,0)</f>
        <v>192</v>
      </c>
      <c r="L184" s="19" t="str">
        <f t="shared" ca="1" si="15"/>
        <v>F0</v>
      </c>
      <c r="M184" s="19" t="str">
        <f t="shared" ca="1" si="16"/>
        <v>C2</v>
      </c>
      <c r="N184" s="19" t="str">
        <f t="shared" ca="1" si="17"/>
        <v>C2</v>
      </c>
    </row>
    <row r="185" spans="1:14" s="196" customFormat="1" ht="36" customHeight="1" x14ac:dyDescent="0.2">
      <c r="A185" s="379" t="s">
        <v>810</v>
      </c>
      <c r="B185" s="378" t="s">
        <v>351</v>
      </c>
      <c r="C185" s="371" t="s">
        <v>1556</v>
      </c>
      <c r="D185" s="372" t="s">
        <v>398</v>
      </c>
      <c r="E185" s="373"/>
      <c r="F185" s="198"/>
      <c r="G185" s="199"/>
      <c r="H185" s="376">
        <f t="shared" si="20"/>
        <v>0</v>
      </c>
      <c r="I185" s="26" t="str">
        <f t="shared" ca="1" si="13"/>
        <v>LOCKED</v>
      </c>
      <c r="J185" s="16" t="str">
        <f t="shared" si="14"/>
        <v>B118rl100 mm Type 5 Concrete SidewalkSD-228A</v>
      </c>
      <c r="K185" s="17" t="e">
        <f>MATCH(J185,'Pay Items'!$K$1:$K$646,0)</f>
        <v>#N/A</v>
      </c>
      <c r="L185" s="19" t="str">
        <f t="shared" ca="1" si="15"/>
        <v>F0</v>
      </c>
      <c r="M185" s="19" t="str">
        <f t="shared" ca="1" si="16"/>
        <v>C2</v>
      </c>
      <c r="N185" s="19" t="str">
        <f t="shared" ca="1" si="17"/>
        <v>C2</v>
      </c>
    </row>
    <row r="186" spans="1:14" s="196" customFormat="1" ht="36" customHeight="1" x14ac:dyDescent="0.2">
      <c r="A186" s="379" t="s">
        <v>811</v>
      </c>
      <c r="B186" s="381" t="s">
        <v>701</v>
      </c>
      <c r="C186" s="371" t="s">
        <v>702</v>
      </c>
      <c r="D186" s="372"/>
      <c r="E186" s="373" t="s">
        <v>179</v>
      </c>
      <c r="F186" s="374">
        <v>86</v>
      </c>
      <c r="G186" s="375"/>
      <c r="H186" s="376">
        <f t="shared" si="20"/>
        <v>0</v>
      </c>
      <c r="I186" s="26" t="str">
        <f t="shared" ca="1" si="13"/>
        <v/>
      </c>
      <c r="J186" s="16" t="str">
        <f t="shared" si="14"/>
        <v>B119rlLess than 5 sq.m.m²</v>
      </c>
      <c r="K186" s="17">
        <f>MATCH(J186,'Pay Items'!$K$1:$K$646,0)</f>
        <v>197</v>
      </c>
      <c r="L186" s="19" t="str">
        <f t="shared" ca="1" si="15"/>
        <v>F0</v>
      </c>
      <c r="M186" s="19" t="str">
        <f t="shared" ca="1" si="16"/>
        <v>C2</v>
      </c>
      <c r="N186" s="19" t="str">
        <f t="shared" ca="1" si="17"/>
        <v>C2</v>
      </c>
    </row>
    <row r="187" spans="1:14" s="196" customFormat="1" ht="36" customHeight="1" x14ac:dyDescent="0.2">
      <c r="A187" s="379" t="s">
        <v>812</v>
      </c>
      <c r="B187" s="381" t="s">
        <v>703</v>
      </c>
      <c r="C187" s="371" t="s">
        <v>704</v>
      </c>
      <c r="D187" s="372"/>
      <c r="E187" s="373" t="s">
        <v>179</v>
      </c>
      <c r="F187" s="374">
        <v>85</v>
      </c>
      <c r="G187" s="375"/>
      <c r="H187" s="376">
        <f t="shared" si="20"/>
        <v>0</v>
      </c>
      <c r="I187" s="26" t="str">
        <f t="shared" ca="1" si="13"/>
        <v/>
      </c>
      <c r="J187" s="16" t="str">
        <f t="shared" si="14"/>
        <v>B120rl5 sq.m. to 20 sq.m.m²</v>
      </c>
      <c r="K187" s="17">
        <f>MATCH(J187,'Pay Items'!$K$1:$K$646,0)</f>
        <v>198</v>
      </c>
      <c r="L187" s="19" t="str">
        <f t="shared" ca="1" si="15"/>
        <v>F0</v>
      </c>
      <c r="M187" s="19" t="str">
        <f t="shared" ca="1" si="16"/>
        <v>C2</v>
      </c>
      <c r="N187" s="19" t="str">
        <f t="shared" ca="1" si="17"/>
        <v>C2</v>
      </c>
    </row>
    <row r="188" spans="1:14" s="196" customFormat="1" ht="36" customHeight="1" x14ac:dyDescent="0.2">
      <c r="A188" s="379" t="s">
        <v>813</v>
      </c>
      <c r="B188" s="381" t="s">
        <v>705</v>
      </c>
      <c r="C188" s="371" t="s">
        <v>706</v>
      </c>
      <c r="D188" s="372" t="s">
        <v>174</v>
      </c>
      <c r="E188" s="373" t="s">
        <v>179</v>
      </c>
      <c r="F188" s="374">
        <v>427</v>
      </c>
      <c r="G188" s="375"/>
      <c r="H188" s="376">
        <f t="shared" si="20"/>
        <v>0</v>
      </c>
      <c r="I188" s="26" t="str">
        <f t="shared" ca="1" si="13"/>
        <v/>
      </c>
      <c r="J188" s="16" t="str">
        <f t="shared" si="14"/>
        <v>B121rlGreater than 20 sq.m.m²</v>
      </c>
      <c r="K188" s="17">
        <f>MATCH(J188,'Pay Items'!$K$1:$K$646,0)</f>
        <v>199</v>
      </c>
      <c r="L188" s="19" t="str">
        <f t="shared" ca="1" si="15"/>
        <v>F0</v>
      </c>
      <c r="M188" s="19" t="str">
        <f t="shared" ca="1" si="16"/>
        <v>C2</v>
      </c>
      <c r="N188" s="19" t="str">
        <f t="shared" ca="1" si="17"/>
        <v>C2</v>
      </c>
    </row>
    <row r="189" spans="1:14" s="196" customFormat="1" ht="36" customHeight="1" x14ac:dyDescent="0.2">
      <c r="A189" s="379" t="s">
        <v>905</v>
      </c>
      <c r="B189" s="378" t="s">
        <v>352</v>
      </c>
      <c r="C189" s="371" t="s">
        <v>1557</v>
      </c>
      <c r="D189" s="372" t="s">
        <v>174</v>
      </c>
      <c r="E189" s="373"/>
      <c r="F189" s="198"/>
      <c r="G189" s="199"/>
      <c r="H189" s="376">
        <f t="shared" si="20"/>
        <v>0</v>
      </c>
      <c r="I189" s="26" t="str">
        <f t="shared" ca="1" si="13"/>
        <v>LOCKED</v>
      </c>
      <c r="J189" s="16" t="str">
        <f t="shared" si="14"/>
        <v>B121rlA150 mm Type 2 Concrete Reinforced Sidewalk</v>
      </c>
      <c r="K189" s="17" t="e">
        <f>MATCH(J189,'Pay Items'!$K$1:$K$646,0)</f>
        <v>#N/A</v>
      </c>
      <c r="L189" s="19" t="str">
        <f t="shared" ca="1" si="15"/>
        <v>F0</v>
      </c>
      <c r="M189" s="19" t="str">
        <f t="shared" ca="1" si="16"/>
        <v>C2</v>
      </c>
      <c r="N189" s="19" t="str">
        <f t="shared" ca="1" si="17"/>
        <v>C2</v>
      </c>
    </row>
    <row r="190" spans="1:14" s="196" customFormat="1" ht="36" customHeight="1" x14ac:dyDescent="0.2">
      <c r="A190" s="379" t="s">
        <v>907</v>
      </c>
      <c r="B190" s="381" t="s">
        <v>701</v>
      </c>
      <c r="C190" s="371" t="s">
        <v>704</v>
      </c>
      <c r="D190" s="372"/>
      <c r="E190" s="373" t="s">
        <v>179</v>
      </c>
      <c r="F190" s="374">
        <v>160</v>
      </c>
      <c r="G190" s="375"/>
      <c r="H190" s="376">
        <f t="shared" si="20"/>
        <v>0</v>
      </c>
      <c r="I190" s="26" t="str">
        <f t="shared" ca="1" si="13"/>
        <v/>
      </c>
      <c r="J190" s="16" t="str">
        <f t="shared" si="14"/>
        <v>B121rlC5 sq.m. to 20 sq.m.m²</v>
      </c>
      <c r="K190" s="17">
        <f>MATCH(J190,'Pay Items'!$K$1:$K$646,0)</f>
        <v>202</v>
      </c>
      <c r="L190" s="19" t="str">
        <f t="shared" ca="1" si="15"/>
        <v>F0</v>
      </c>
      <c r="M190" s="19" t="str">
        <f t="shared" ca="1" si="16"/>
        <v>C2</v>
      </c>
      <c r="N190" s="19" t="str">
        <f t="shared" ca="1" si="17"/>
        <v>C2</v>
      </c>
    </row>
    <row r="191" spans="1:14" s="196" customFormat="1" ht="36" customHeight="1" x14ac:dyDescent="0.2">
      <c r="A191" s="379" t="s">
        <v>473</v>
      </c>
      <c r="B191" s="370" t="s">
        <v>736</v>
      </c>
      <c r="C191" s="371" t="s">
        <v>413</v>
      </c>
      <c r="D191" s="372" t="s">
        <v>6</v>
      </c>
      <c r="E191" s="373" t="s">
        <v>179</v>
      </c>
      <c r="F191" s="382">
        <v>15</v>
      </c>
      <c r="G191" s="375"/>
      <c r="H191" s="376">
        <f t="shared" si="20"/>
        <v>0</v>
      </c>
      <c r="I191" s="26" t="str">
        <f t="shared" ca="1" si="13"/>
        <v/>
      </c>
      <c r="J191" s="16" t="str">
        <f t="shared" si="14"/>
        <v>B124Adjustment of Precast Sidewalk BlocksCW 3235-R9m²</v>
      </c>
      <c r="K191" s="17">
        <f>MATCH(J191,'Pay Items'!$K$1:$K$646,0)</f>
        <v>206</v>
      </c>
      <c r="L191" s="19" t="str">
        <f t="shared" ca="1" si="15"/>
        <v>F0</v>
      </c>
      <c r="M191" s="19" t="str">
        <f t="shared" ca="1" si="16"/>
        <v>C2</v>
      </c>
      <c r="N191" s="19" t="str">
        <f t="shared" ca="1" si="17"/>
        <v>C2</v>
      </c>
    </row>
    <row r="192" spans="1:14" s="196" customFormat="1" ht="36" customHeight="1" x14ac:dyDescent="0.2">
      <c r="A192" s="379" t="s">
        <v>474</v>
      </c>
      <c r="B192" s="370" t="s">
        <v>1594</v>
      </c>
      <c r="C192" s="371" t="s">
        <v>414</v>
      </c>
      <c r="D192" s="372" t="s">
        <v>6</v>
      </c>
      <c r="E192" s="373" t="s">
        <v>179</v>
      </c>
      <c r="F192" s="374">
        <v>10</v>
      </c>
      <c r="G192" s="375"/>
      <c r="H192" s="376">
        <f t="shared" si="20"/>
        <v>0</v>
      </c>
      <c r="I192" s="26" t="str">
        <f t="shared" ca="1" si="13"/>
        <v/>
      </c>
      <c r="J192" s="16" t="str">
        <f t="shared" si="14"/>
        <v>B125Supply of Precast Sidewalk BlocksCW 3235-R9m²</v>
      </c>
      <c r="K192" s="17">
        <f>MATCH(J192,'Pay Items'!$K$1:$K$646,0)</f>
        <v>207</v>
      </c>
      <c r="L192" s="19" t="str">
        <f t="shared" ca="1" si="15"/>
        <v>F0</v>
      </c>
      <c r="M192" s="19" t="str">
        <f t="shared" ca="1" si="16"/>
        <v>C2</v>
      </c>
      <c r="N192" s="19" t="str">
        <f t="shared" ca="1" si="17"/>
        <v>C2</v>
      </c>
    </row>
    <row r="193" spans="1:14" s="196" customFormat="1" ht="36" customHeight="1" x14ac:dyDescent="0.2">
      <c r="A193" s="379" t="s">
        <v>615</v>
      </c>
      <c r="B193" s="370" t="s">
        <v>1595</v>
      </c>
      <c r="C193" s="371" t="s">
        <v>604</v>
      </c>
      <c r="D193" s="372" t="s">
        <v>6</v>
      </c>
      <c r="E193" s="373" t="s">
        <v>179</v>
      </c>
      <c r="F193" s="374">
        <v>15</v>
      </c>
      <c r="G193" s="375"/>
      <c r="H193" s="376">
        <f t="shared" si="20"/>
        <v>0</v>
      </c>
      <c r="I193" s="26" t="str">
        <f t="shared" ca="1" si="13"/>
        <v/>
      </c>
      <c r="J193" s="16" t="str">
        <f t="shared" si="14"/>
        <v>B125ARemoval of Precast Sidewalk BlocksCW 3235-R9m²</v>
      </c>
      <c r="K193" s="17">
        <f>MATCH(J193,'Pay Items'!$K$1:$K$646,0)</f>
        <v>208</v>
      </c>
      <c r="L193" s="19" t="str">
        <f t="shared" ca="1" si="15"/>
        <v>F0</v>
      </c>
      <c r="M193" s="19" t="str">
        <f t="shared" ca="1" si="16"/>
        <v>C2</v>
      </c>
      <c r="N193" s="19" t="str">
        <f t="shared" ca="1" si="17"/>
        <v>C2</v>
      </c>
    </row>
    <row r="194" spans="1:14" s="196" customFormat="1" ht="36" customHeight="1" x14ac:dyDescent="0.2">
      <c r="A194" s="379" t="s">
        <v>816</v>
      </c>
      <c r="B194" s="370" t="s">
        <v>1596</v>
      </c>
      <c r="C194" s="371" t="s">
        <v>340</v>
      </c>
      <c r="D194" s="372" t="s">
        <v>919</v>
      </c>
      <c r="E194" s="373"/>
      <c r="F194" s="198"/>
      <c r="G194" s="199"/>
      <c r="H194" s="376">
        <f t="shared" si="20"/>
        <v>0</v>
      </c>
      <c r="I194" s="26" t="str">
        <f t="shared" ca="1" si="13"/>
        <v>LOCKED</v>
      </c>
      <c r="J194" s="16" t="str">
        <f t="shared" si="14"/>
        <v>B126rConcrete Curb RemovalCW 3240-R10</v>
      </c>
      <c r="K194" s="17">
        <f>MATCH(J194,'Pay Items'!$K$1:$K$646,0)</f>
        <v>209</v>
      </c>
      <c r="L194" s="19" t="str">
        <f t="shared" ca="1" si="15"/>
        <v>F0</v>
      </c>
      <c r="M194" s="19" t="str">
        <f t="shared" ca="1" si="16"/>
        <v>C2</v>
      </c>
      <c r="N194" s="19" t="str">
        <f t="shared" ca="1" si="17"/>
        <v>C2</v>
      </c>
    </row>
    <row r="195" spans="1:14" s="196" customFormat="1" ht="36" customHeight="1" x14ac:dyDescent="0.2">
      <c r="A195" s="379" t="s">
        <v>819</v>
      </c>
      <c r="B195" s="378" t="s">
        <v>351</v>
      </c>
      <c r="C195" s="371" t="s">
        <v>402</v>
      </c>
      <c r="D195" s="372" t="s">
        <v>174</v>
      </c>
      <c r="E195" s="373" t="s">
        <v>183</v>
      </c>
      <c r="F195" s="374">
        <v>764</v>
      </c>
      <c r="G195" s="375"/>
      <c r="H195" s="376">
        <f t="shared" si="20"/>
        <v>0</v>
      </c>
      <c r="I195" s="26" t="str">
        <f t="shared" ca="1" si="13"/>
        <v/>
      </c>
      <c r="J195" s="16" t="str">
        <f t="shared" si="14"/>
        <v>B129rCurb and Gutterm</v>
      </c>
      <c r="K195" s="17">
        <f>MATCH(J195,'Pay Items'!$K$1:$K$646,0)</f>
        <v>214</v>
      </c>
      <c r="L195" s="19" t="str">
        <f t="shared" ca="1" si="15"/>
        <v>F0</v>
      </c>
      <c r="M195" s="19" t="str">
        <f t="shared" ca="1" si="16"/>
        <v>C2</v>
      </c>
      <c r="N195" s="19" t="str">
        <f t="shared" ca="1" si="17"/>
        <v>C2</v>
      </c>
    </row>
    <row r="196" spans="1:14" s="196" customFormat="1" ht="36" customHeight="1" x14ac:dyDescent="0.2">
      <c r="A196" s="380" t="s">
        <v>476</v>
      </c>
      <c r="B196" s="370" t="s">
        <v>1597</v>
      </c>
      <c r="C196" s="371" t="s">
        <v>166</v>
      </c>
      <c r="D196" s="372" t="s">
        <v>733</v>
      </c>
      <c r="E196" s="373" t="s">
        <v>179</v>
      </c>
      <c r="F196" s="374">
        <v>10</v>
      </c>
      <c r="G196" s="375"/>
      <c r="H196" s="376">
        <f t="shared" si="20"/>
        <v>0</v>
      </c>
      <c r="I196" s="26" t="str">
        <f t="shared" ca="1" si="13"/>
        <v/>
      </c>
      <c r="J196" s="16" t="str">
        <f t="shared" si="14"/>
        <v>B189Regrading Existing Interlocking Paving StonesCW 3330-R5m²</v>
      </c>
      <c r="K196" s="17">
        <f>MATCH(J196,'Pay Items'!$K$1:$K$646,0)</f>
        <v>318</v>
      </c>
      <c r="L196" s="19" t="str">
        <f t="shared" ca="1" si="15"/>
        <v>F0</v>
      </c>
      <c r="M196" s="19" t="str">
        <f t="shared" ca="1" si="16"/>
        <v>C2</v>
      </c>
      <c r="N196" s="19" t="str">
        <f t="shared" ca="1" si="17"/>
        <v>C2</v>
      </c>
    </row>
    <row r="197" spans="1:14" s="196" customFormat="1" ht="36" customHeight="1" x14ac:dyDescent="0.2">
      <c r="A197" s="380" t="s">
        <v>876</v>
      </c>
      <c r="B197" s="370" t="s">
        <v>1598</v>
      </c>
      <c r="C197" s="371" t="s">
        <v>910</v>
      </c>
      <c r="D197" s="372" t="s">
        <v>961</v>
      </c>
      <c r="E197" s="373" t="s">
        <v>182</v>
      </c>
      <c r="F197" s="374">
        <v>16</v>
      </c>
      <c r="G197" s="394"/>
      <c r="H197" s="376">
        <f t="shared" si="20"/>
        <v>0</v>
      </c>
      <c r="I197" s="26" t="str">
        <f t="shared" ca="1" si="13"/>
        <v/>
      </c>
      <c r="J197" s="16" t="str">
        <f t="shared" si="14"/>
        <v>B219Detectable Warning Surface TilesCW 3326-R3each</v>
      </c>
      <c r="K197" s="17">
        <f>MATCH(J197,'Pay Items'!$K$1:$K$646,0)</f>
        <v>341</v>
      </c>
      <c r="L197" s="19" t="str">
        <f t="shared" ca="1" si="15"/>
        <v>F0</v>
      </c>
      <c r="M197" s="19" t="str">
        <f t="shared" ca="1" si="16"/>
        <v>C2</v>
      </c>
      <c r="N197" s="19" t="str">
        <f t="shared" ca="1" si="17"/>
        <v>C2</v>
      </c>
    </row>
    <row r="198" spans="1:14" s="196" customFormat="1" ht="36" customHeight="1" x14ac:dyDescent="0.2">
      <c r="A198" s="201"/>
      <c r="B198" s="210"/>
      <c r="C198" s="203" t="s">
        <v>1576</v>
      </c>
      <c r="D198" s="198"/>
      <c r="E198" s="228"/>
      <c r="F198" s="198"/>
      <c r="G198" s="199"/>
      <c r="H198" s="376">
        <f t="shared" si="20"/>
        <v>0</v>
      </c>
      <c r="I198" s="26" t="str">
        <f t="shared" ref="I198:I261" ca="1" si="21">IF(CELL("protect",$G198)=1, "LOCKED", "")</f>
        <v>LOCKED</v>
      </c>
      <c r="J198" s="16" t="str">
        <f t="shared" ref="J198:J261" si="22">CLEAN(CONCATENATE(TRIM($A198),TRIM($C198),IF(LEFT($D198)&lt;&gt;"E",TRIM($D198),),TRIM($E198)))</f>
        <v>ROADWORKS - NEW CONSTRUCTION</v>
      </c>
      <c r="K198" s="17" t="e">
        <f>MATCH(J198,'Pay Items'!$K$1:$K$646,0)</f>
        <v>#N/A</v>
      </c>
      <c r="L198" s="19" t="str">
        <f t="shared" ref="L198:L261" ca="1" si="23">CELL("format",$F198)</f>
        <v>F0</v>
      </c>
      <c r="M198" s="19" t="str">
        <f t="shared" ref="M198:M261" ca="1" si="24">CELL("format",$G198)</f>
        <v>C2</v>
      </c>
      <c r="N198" s="19" t="str">
        <f t="shared" ref="N198:N261" ca="1" si="25">CELL("format",$H198)</f>
        <v>C2</v>
      </c>
    </row>
    <row r="199" spans="1:14" s="196" customFormat="1" ht="48" customHeight="1" x14ac:dyDescent="0.2">
      <c r="A199" s="369" t="s">
        <v>210</v>
      </c>
      <c r="B199" s="370" t="s">
        <v>1599</v>
      </c>
      <c r="C199" s="371" t="s">
        <v>469</v>
      </c>
      <c r="D199" s="372" t="s">
        <v>1425</v>
      </c>
      <c r="E199" s="373"/>
      <c r="F199" s="198"/>
      <c r="G199" s="199"/>
      <c r="H199" s="376">
        <f t="shared" si="20"/>
        <v>0</v>
      </c>
      <c r="I199" s="26" t="str">
        <f t="shared" ca="1" si="21"/>
        <v>LOCKED</v>
      </c>
      <c r="J199" s="16" t="str">
        <f t="shared" si="22"/>
        <v>C001Concrete Pavements, Median Slabs, Bull-noses, and Safety MediansCW 3310-R18</v>
      </c>
      <c r="K199" s="17">
        <f>MATCH(J199,'Pay Items'!$K$1:$K$646,0)</f>
        <v>344</v>
      </c>
      <c r="L199" s="19" t="str">
        <f t="shared" ca="1" si="23"/>
        <v>F0</v>
      </c>
      <c r="M199" s="19" t="str">
        <f t="shared" ca="1" si="24"/>
        <v>C2</v>
      </c>
      <c r="N199" s="19" t="str">
        <f t="shared" ca="1" si="25"/>
        <v>C2</v>
      </c>
    </row>
    <row r="200" spans="1:14" s="196" customFormat="1" ht="48" customHeight="1" x14ac:dyDescent="0.2">
      <c r="A200" s="369" t="s">
        <v>215</v>
      </c>
      <c r="B200" s="378" t="s">
        <v>351</v>
      </c>
      <c r="C200" s="371" t="s">
        <v>1577</v>
      </c>
      <c r="D200" s="372" t="s">
        <v>174</v>
      </c>
      <c r="E200" s="373" t="s">
        <v>179</v>
      </c>
      <c r="F200" s="382">
        <v>270</v>
      </c>
      <c r="G200" s="375"/>
      <c r="H200" s="376">
        <f t="shared" si="20"/>
        <v>0</v>
      </c>
      <c r="I200" s="26" t="str">
        <f t="shared" ca="1" si="21"/>
        <v/>
      </c>
      <c r="J200" s="16" t="str">
        <f t="shared" si="22"/>
        <v>C011Construction of 150 mm Type 2 Concrete Pavement (Reinforced)m²</v>
      </c>
      <c r="K200" s="17" t="e">
        <f>MATCH(J200,'Pay Items'!$K$1:$K$646,0)</f>
        <v>#N/A</v>
      </c>
      <c r="L200" s="19" t="str">
        <f t="shared" ca="1" si="23"/>
        <v>F0</v>
      </c>
      <c r="M200" s="19" t="str">
        <f t="shared" ca="1" si="24"/>
        <v>C2</v>
      </c>
      <c r="N200" s="19" t="str">
        <f t="shared" ca="1" si="25"/>
        <v>C2</v>
      </c>
    </row>
    <row r="201" spans="1:14" s="196" customFormat="1" ht="36" customHeight="1" x14ac:dyDescent="0.2">
      <c r="A201" s="369" t="s">
        <v>381</v>
      </c>
      <c r="B201" s="370" t="s">
        <v>1600</v>
      </c>
      <c r="C201" s="371" t="s">
        <v>124</v>
      </c>
      <c r="D201" s="372" t="s">
        <v>1425</v>
      </c>
      <c r="E201" s="373"/>
      <c r="F201" s="198"/>
      <c r="G201" s="199"/>
      <c r="H201" s="376">
        <f t="shared" si="20"/>
        <v>0</v>
      </c>
      <c r="I201" s="26" t="str">
        <f t="shared" ca="1" si="21"/>
        <v>LOCKED</v>
      </c>
      <c r="J201" s="16" t="str">
        <f t="shared" si="22"/>
        <v>C019Concrete Pavements for Early OpeningCW 3310-R18</v>
      </c>
      <c r="K201" s="17">
        <f>MATCH(J201,'Pay Items'!$K$1:$K$646,0)</f>
        <v>359</v>
      </c>
      <c r="L201" s="19" t="str">
        <f t="shared" ca="1" si="23"/>
        <v>F0</v>
      </c>
      <c r="M201" s="19" t="str">
        <f t="shared" ca="1" si="24"/>
        <v>C2</v>
      </c>
      <c r="N201" s="19" t="str">
        <f t="shared" ca="1" si="25"/>
        <v>C2</v>
      </c>
    </row>
    <row r="202" spans="1:14" s="196" customFormat="1" ht="60" customHeight="1" x14ac:dyDescent="0.2">
      <c r="A202" s="369" t="s">
        <v>1197</v>
      </c>
      <c r="B202" s="378" t="s">
        <v>351</v>
      </c>
      <c r="C202" s="371" t="s">
        <v>1284</v>
      </c>
      <c r="D202" s="372"/>
      <c r="E202" s="373" t="s">
        <v>179</v>
      </c>
      <c r="F202" s="382">
        <v>260</v>
      </c>
      <c r="G202" s="375"/>
      <c r="H202" s="376">
        <f t="shared" si="20"/>
        <v>0</v>
      </c>
      <c r="I202" s="26" t="str">
        <f t="shared" ca="1" si="21"/>
        <v/>
      </c>
      <c r="J202" s="16" t="str">
        <f t="shared" si="22"/>
        <v>C029-72Construction of 150 mm Type 4 Concrete Pavement for Early Opening 72 Hour (Reinforced)m²</v>
      </c>
      <c r="K202" s="17">
        <f>MATCH(J202,'Pay Items'!$K$1:$K$646,0)</f>
        <v>380</v>
      </c>
      <c r="L202" s="19" t="str">
        <f t="shared" ca="1" si="23"/>
        <v>F0</v>
      </c>
      <c r="M202" s="19" t="str">
        <f t="shared" ca="1" si="24"/>
        <v>C2</v>
      </c>
      <c r="N202" s="19" t="str">
        <f t="shared" ca="1" si="25"/>
        <v>C2</v>
      </c>
    </row>
    <row r="203" spans="1:14" s="196" customFormat="1" ht="48" customHeight="1" x14ac:dyDescent="0.2">
      <c r="A203" s="369" t="s">
        <v>390</v>
      </c>
      <c r="B203" s="370" t="s">
        <v>1601</v>
      </c>
      <c r="C203" s="371" t="s">
        <v>367</v>
      </c>
      <c r="D203" s="372" t="s">
        <v>1425</v>
      </c>
      <c r="E203" s="373"/>
      <c r="F203" s="198"/>
      <c r="G203" s="199"/>
      <c r="H203" s="376">
        <f t="shared" si="20"/>
        <v>0</v>
      </c>
      <c r="I203" s="26" t="str">
        <f t="shared" ca="1" si="21"/>
        <v>LOCKED</v>
      </c>
      <c r="J203" s="16" t="str">
        <f t="shared" si="22"/>
        <v>C032Concrete Curbs, Curb and Gutter, and Splash StripsCW 3310-R18</v>
      </c>
      <c r="K203" s="17">
        <f>MATCH(J203,'Pay Items'!$K$1:$K$646,0)</f>
        <v>384</v>
      </c>
      <c r="L203" s="19" t="str">
        <f t="shared" ca="1" si="23"/>
        <v>F0</v>
      </c>
      <c r="M203" s="19" t="str">
        <f t="shared" ca="1" si="24"/>
        <v>C2</v>
      </c>
      <c r="N203" s="19" t="str">
        <f t="shared" ca="1" si="25"/>
        <v>C2</v>
      </c>
    </row>
    <row r="204" spans="1:14" s="196" customFormat="1" ht="60" customHeight="1" x14ac:dyDescent="0.2">
      <c r="A204" s="369" t="s">
        <v>544</v>
      </c>
      <c r="B204" s="378" t="s">
        <v>351</v>
      </c>
      <c r="C204" s="371" t="s">
        <v>1578</v>
      </c>
      <c r="D204" s="372" t="s">
        <v>344</v>
      </c>
      <c r="E204" s="373" t="s">
        <v>183</v>
      </c>
      <c r="F204" s="382">
        <v>542</v>
      </c>
      <c r="G204" s="375"/>
      <c r="H204" s="376">
        <f t="shared" si="20"/>
        <v>0</v>
      </c>
      <c r="I204" s="26" t="str">
        <f t="shared" ca="1" si="21"/>
        <v/>
      </c>
      <c r="J204" s="16" t="str">
        <f t="shared" si="22"/>
        <v>C038Construction of Curb and Gutter (180 mm ht Slip Form, Barrier, Integral, 600 mm width, 150 mm Plain Type 2 Concrete Pavement)SD-200m</v>
      </c>
      <c r="K204" s="17" t="e">
        <f>MATCH(J204,'Pay Items'!$K$1:$K$646,0)</f>
        <v>#N/A</v>
      </c>
      <c r="L204" s="19" t="str">
        <f t="shared" ca="1" si="23"/>
        <v>F0</v>
      </c>
      <c r="M204" s="19" t="str">
        <f t="shared" ca="1" si="24"/>
        <v>C2</v>
      </c>
      <c r="N204" s="19" t="str">
        <f t="shared" ca="1" si="25"/>
        <v>C2</v>
      </c>
    </row>
    <row r="205" spans="1:14" s="196" customFormat="1" ht="72" customHeight="1" x14ac:dyDescent="0.2">
      <c r="A205" s="369" t="s">
        <v>545</v>
      </c>
      <c r="B205" s="378" t="s">
        <v>352</v>
      </c>
      <c r="C205" s="371" t="s">
        <v>1579</v>
      </c>
      <c r="D205" s="372" t="s">
        <v>449</v>
      </c>
      <c r="E205" s="373" t="s">
        <v>183</v>
      </c>
      <c r="F205" s="382">
        <v>45</v>
      </c>
      <c r="G205" s="375"/>
      <c r="H205" s="376">
        <f t="shared" si="20"/>
        <v>0</v>
      </c>
      <c r="I205" s="26" t="str">
        <f t="shared" ca="1" si="21"/>
        <v/>
      </c>
      <c r="J205" s="16" t="str">
        <f t="shared" si="22"/>
        <v>C039Construction of Curb and Gutter (180 mm ht Slip Form, Modified Barrier, Integral, 600 mm width, 150 mm Plain Type 2 Concrete Pavement)SD-200 SD-203Bm</v>
      </c>
      <c r="K205" s="17" t="e">
        <f>MATCH(J205,'Pay Items'!$K$1:$K$646,0)</f>
        <v>#N/A</v>
      </c>
      <c r="L205" s="19" t="str">
        <f t="shared" ca="1" si="23"/>
        <v>F0</v>
      </c>
      <c r="M205" s="19" t="str">
        <f t="shared" ca="1" si="24"/>
        <v>C2</v>
      </c>
      <c r="N205" s="19" t="str">
        <f t="shared" ca="1" si="25"/>
        <v>C2</v>
      </c>
    </row>
    <row r="206" spans="1:14" s="196" customFormat="1" ht="60" customHeight="1" x14ac:dyDescent="0.2">
      <c r="A206" s="369" t="s">
        <v>392</v>
      </c>
      <c r="B206" s="378" t="s">
        <v>353</v>
      </c>
      <c r="C206" s="371" t="s">
        <v>1602</v>
      </c>
      <c r="D206" s="372" t="s">
        <v>450</v>
      </c>
      <c r="E206" s="373" t="s">
        <v>183</v>
      </c>
      <c r="F206" s="382">
        <v>153</v>
      </c>
      <c r="G206" s="375"/>
      <c r="H206" s="376">
        <f t="shared" si="20"/>
        <v>0</v>
      </c>
      <c r="I206" s="26" t="str">
        <f t="shared" ca="1" si="21"/>
        <v/>
      </c>
      <c r="J206" s="16" t="str">
        <f t="shared" si="22"/>
        <v>C040Construction of Curb and Gutter (40 mm ht, Lip Curb, Integral, 600 mm width, 150 mm Plain Slip Form Type 2 Concrete Pavement)SD-200 SD-202Bm</v>
      </c>
      <c r="K206" s="17" t="e">
        <f>MATCH(J206,'Pay Items'!$K$1:$K$646,0)</f>
        <v>#N/A</v>
      </c>
      <c r="L206" s="19" t="str">
        <f t="shared" ca="1" si="23"/>
        <v>F0</v>
      </c>
      <c r="M206" s="19" t="str">
        <f t="shared" ca="1" si="24"/>
        <v>C2</v>
      </c>
      <c r="N206" s="19" t="str">
        <f t="shared" ca="1" si="25"/>
        <v>C2</v>
      </c>
    </row>
    <row r="207" spans="1:14" s="196" customFormat="1" ht="60" customHeight="1" x14ac:dyDescent="0.2">
      <c r="A207" s="369" t="s">
        <v>393</v>
      </c>
      <c r="B207" s="378" t="s">
        <v>354</v>
      </c>
      <c r="C207" s="371" t="s">
        <v>1581</v>
      </c>
      <c r="D207" s="372" t="s">
        <v>1213</v>
      </c>
      <c r="E207" s="373" t="s">
        <v>183</v>
      </c>
      <c r="F207" s="382">
        <v>45</v>
      </c>
      <c r="G207" s="375"/>
      <c r="H207" s="376">
        <f t="shared" si="20"/>
        <v>0</v>
      </c>
      <c r="I207" s="26" t="str">
        <f t="shared" ca="1" si="21"/>
        <v/>
      </c>
      <c r="J207" s="16" t="str">
        <f t="shared" si="22"/>
        <v>C041Construction of Curb and Gutter (8-12 mm ht, Curb Ramp, Integral, 600 mm width, 150 mm Plain Type 2 Concrete Pavement)SD-200 SD-229Em</v>
      </c>
      <c r="K207" s="17" t="e">
        <f>MATCH(J207,'Pay Items'!$K$1:$K$646,0)</f>
        <v>#N/A</v>
      </c>
      <c r="L207" s="19" t="str">
        <f t="shared" ca="1" si="23"/>
        <v>F0</v>
      </c>
      <c r="M207" s="19" t="str">
        <f t="shared" ca="1" si="24"/>
        <v>C2</v>
      </c>
      <c r="N207" s="19" t="str">
        <f t="shared" ca="1" si="25"/>
        <v>C2</v>
      </c>
    </row>
    <row r="208" spans="1:14" s="196" customFormat="1" ht="36" customHeight="1" x14ac:dyDescent="0.2">
      <c r="A208" s="369" t="s">
        <v>37</v>
      </c>
      <c r="B208" s="370" t="s">
        <v>1603</v>
      </c>
      <c r="C208" s="371" t="s">
        <v>405</v>
      </c>
      <c r="D208" s="372" t="s">
        <v>1183</v>
      </c>
      <c r="E208" s="209"/>
      <c r="F208" s="198"/>
      <c r="G208" s="199"/>
      <c r="H208" s="376">
        <f t="shared" si="20"/>
        <v>0</v>
      </c>
      <c r="I208" s="26" t="str">
        <f t="shared" ca="1" si="21"/>
        <v>LOCKED</v>
      </c>
      <c r="J208" s="16" t="str">
        <f t="shared" si="22"/>
        <v>C055Construction of Asphaltic Concrete PavementsCW 3410-R12</v>
      </c>
      <c r="K208" s="17">
        <f>MATCH(J208,'Pay Items'!$K$1:$K$646,0)</f>
        <v>425</v>
      </c>
      <c r="L208" s="19" t="str">
        <f t="shared" ca="1" si="23"/>
        <v>F0</v>
      </c>
      <c r="M208" s="19" t="str">
        <f t="shared" ca="1" si="24"/>
        <v>C2</v>
      </c>
      <c r="N208" s="19" t="str">
        <f t="shared" ca="1" si="25"/>
        <v>C2</v>
      </c>
    </row>
    <row r="209" spans="1:14" s="243" customFormat="1" ht="36" customHeight="1" x14ac:dyDescent="0.2">
      <c r="A209" s="369" t="s">
        <v>406</v>
      </c>
      <c r="B209" s="378" t="s">
        <v>351</v>
      </c>
      <c r="C209" s="371" t="s">
        <v>364</v>
      </c>
      <c r="D209" s="372"/>
      <c r="E209" s="373"/>
      <c r="F209" s="198"/>
      <c r="G209" s="199"/>
      <c r="H209" s="376">
        <f t="shared" si="20"/>
        <v>0</v>
      </c>
      <c r="I209" s="26" t="str">
        <f t="shared" ca="1" si="21"/>
        <v>LOCKED</v>
      </c>
      <c r="J209" s="16" t="str">
        <f t="shared" si="22"/>
        <v>C056Main Line Paving</v>
      </c>
      <c r="K209" s="17">
        <f>MATCH(J209,'Pay Items'!$K$1:$K$646,0)</f>
        <v>426</v>
      </c>
      <c r="L209" s="19" t="str">
        <f t="shared" ca="1" si="23"/>
        <v>F0</v>
      </c>
      <c r="M209" s="19" t="str">
        <f t="shared" ca="1" si="24"/>
        <v>C2</v>
      </c>
      <c r="N209" s="19" t="str">
        <f t="shared" ca="1" si="25"/>
        <v>C2</v>
      </c>
    </row>
    <row r="210" spans="1:14" s="243" customFormat="1" ht="36" customHeight="1" x14ac:dyDescent="0.2">
      <c r="A210" s="369" t="s">
        <v>408</v>
      </c>
      <c r="B210" s="381" t="s">
        <v>701</v>
      </c>
      <c r="C210" s="371" t="s">
        <v>719</v>
      </c>
      <c r="D210" s="372"/>
      <c r="E210" s="373" t="s">
        <v>181</v>
      </c>
      <c r="F210" s="374">
        <v>395</v>
      </c>
      <c r="G210" s="375"/>
      <c r="H210" s="376">
        <f t="shared" si="20"/>
        <v>0</v>
      </c>
      <c r="I210" s="26" t="str">
        <f t="shared" ca="1" si="21"/>
        <v/>
      </c>
      <c r="J210" s="16" t="str">
        <f t="shared" si="22"/>
        <v>C058Type IAtonne</v>
      </c>
      <c r="K210" s="17">
        <f>MATCH(J210,'Pay Items'!$K$1:$K$646,0)</f>
        <v>427</v>
      </c>
      <c r="L210" s="19" t="str">
        <f t="shared" ca="1" si="23"/>
        <v>F0</v>
      </c>
      <c r="M210" s="19" t="str">
        <f t="shared" ca="1" si="24"/>
        <v>C2</v>
      </c>
      <c r="N210" s="19" t="str">
        <f t="shared" ca="1" si="25"/>
        <v>C2</v>
      </c>
    </row>
    <row r="211" spans="1:14" s="196" customFormat="1" ht="36" customHeight="1" x14ac:dyDescent="0.2">
      <c r="A211" s="369" t="s">
        <v>409</v>
      </c>
      <c r="B211" s="378" t="s">
        <v>352</v>
      </c>
      <c r="C211" s="371" t="s">
        <v>365</v>
      </c>
      <c r="D211" s="372"/>
      <c r="E211" s="373"/>
      <c r="F211" s="198"/>
      <c r="G211" s="199"/>
      <c r="H211" s="376">
        <f t="shared" si="20"/>
        <v>0</v>
      </c>
      <c r="I211" s="26" t="str">
        <f t="shared" ca="1" si="21"/>
        <v>LOCKED</v>
      </c>
      <c r="J211" s="16" t="str">
        <f t="shared" si="22"/>
        <v>C059Tie-ins and Approaches</v>
      </c>
      <c r="K211" s="17">
        <f>MATCH(J211,'Pay Items'!$K$1:$K$646,0)</f>
        <v>429</v>
      </c>
      <c r="L211" s="19" t="str">
        <f t="shared" ca="1" si="23"/>
        <v>F0</v>
      </c>
      <c r="M211" s="19" t="str">
        <f t="shared" ca="1" si="24"/>
        <v>C2</v>
      </c>
      <c r="N211" s="19" t="str">
        <f t="shared" ca="1" si="25"/>
        <v>C2</v>
      </c>
    </row>
    <row r="212" spans="1:14" s="196" customFormat="1" ht="36" customHeight="1" x14ac:dyDescent="0.2">
      <c r="A212" s="369" t="s">
        <v>410</v>
      </c>
      <c r="B212" s="381" t="s">
        <v>701</v>
      </c>
      <c r="C212" s="371" t="s">
        <v>719</v>
      </c>
      <c r="D212" s="372"/>
      <c r="E212" s="373" t="s">
        <v>181</v>
      </c>
      <c r="F212" s="374">
        <v>70</v>
      </c>
      <c r="G212" s="375"/>
      <c r="H212" s="376">
        <f t="shared" si="20"/>
        <v>0</v>
      </c>
      <c r="I212" s="26" t="str">
        <f t="shared" ca="1" si="21"/>
        <v/>
      </c>
      <c r="J212" s="16" t="str">
        <f t="shared" si="22"/>
        <v>C060Type IAtonne</v>
      </c>
      <c r="K212" s="17">
        <f>MATCH(J212,'Pay Items'!$K$1:$K$646,0)</f>
        <v>430</v>
      </c>
      <c r="L212" s="19" t="str">
        <f t="shared" ca="1" si="23"/>
        <v>F0</v>
      </c>
      <c r="M212" s="19" t="str">
        <f t="shared" ca="1" si="24"/>
        <v>C2</v>
      </c>
      <c r="N212" s="19" t="str">
        <f t="shared" ca="1" si="25"/>
        <v>C2</v>
      </c>
    </row>
    <row r="213" spans="1:14" s="196" customFormat="1" ht="48" customHeight="1" x14ac:dyDescent="0.2">
      <c r="A213" s="386" t="s">
        <v>547</v>
      </c>
      <c r="B213" s="370" t="s">
        <v>1604</v>
      </c>
      <c r="C213" s="371" t="s">
        <v>196</v>
      </c>
      <c r="D213" s="372" t="s">
        <v>1076</v>
      </c>
      <c r="E213" s="373" t="s">
        <v>181</v>
      </c>
      <c r="F213" s="374">
        <v>592</v>
      </c>
      <c r="G213" s="375"/>
      <c r="H213" s="376">
        <f t="shared" si="20"/>
        <v>0</v>
      </c>
      <c r="I213" s="26" t="str">
        <f t="shared" ca="1" si="21"/>
        <v/>
      </c>
      <c r="J213" s="16" t="str">
        <f t="shared" si="22"/>
        <v>C063Construction of Asphaltic Concrete Base Course (Type III)CW 3410-R12tonne</v>
      </c>
      <c r="K213" s="17">
        <f>MATCH(J213,'Pay Items'!$K$1:$K$646,0)</f>
        <v>433</v>
      </c>
      <c r="L213" s="19" t="str">
        <f t="shared" ca="1" si="23"/>
        <v>F0</v>
      </c>
      <c r="M213" s="19" t="str">
        <f t="shared" ca="1" si="24"/>
        <v>C2</v>
      </c>
      <c r="N213" s="19" t="str">
        <f t="shared" ca="1" si="25"/>
        <v>C2</v>
      </c>
    </row>
    <row r="214" spans="1:14" s="196" customFormat="1" ht="36" customHeight="1" x14ac:dyDescent="0.2">
      <c r="A214" s="201"/>
      <c r="B214" s="210"/>
      <c r="C214" s="203" t="s">
        <v>200</v>
      </c>
      <c r="D214" s="198"/>
      <c r="E214" s="211"/>
      <c r="F214" s="198"/>
      <c r="G214" s="199"/>
      <c r="H214" s="376">
        <f t="shared" si="20"/>
        <v>0</v>
      </c>
      <c r="I214" s="26" t="str">
        <f t="shared" ca="1" si="21"/>
        <v>LOCKED</v>
      </c>
      <c r="J214" s="16" t="str">
        <f t="shared" si="22"/>
        <v>JOINT AND CRACK SEALING</v>
      </c>
      <c r="K214" s="17">
        <f>MATCH(J214,'Pay Items'!$K$1:$K$646,0)</f>
        <v>436</v>
      </c>
      <c r="L214" s="19" t="str">
        <f t="shared" ca="1" si="23"/>
        <v>F0</v>
      </c>
      <c r="M214" s="19" t="str">
        <f t="shared" ca="1" si="24"/>
        <v>C2</v>
      </c>
      <c r="N214" s="19" t="str">
        <f t="shared" ca="1" si="25"/>
        <v>C2</v>
      </c>
    </row>
    <row r="215" spans="1:14" s="196" customFormat="1" ht="36" customHeight="1" x14ac:dyDescent="0.2">
      <c r="A215" s="369" t="s">
        <v>548</v>
      </c>
      <c r="B215" s="370" t="s">
        <v>1605</v>
      </c>
      <c r="C215" s="371" t="s">
        <v>99</v>
      </c>
      <c r="D215" s="372" t="s">
        <v>737</v>
      </c>
      <c r="E215" s="373" t="s">
        <v>183</v>
      </c>
      <c r="F215" s="382">
        <v>550</v>
      </c>
      <c r="G215" s="375"/>
      <c r="H215" s="376">
        <f t="shared" si="20"/>
        <v>0</v>
      </c>
      <c r="I215" s="26" t="str">
        <f t="shared" ca="1" si="21"/>
        <v/>
      </c>
      <c r="J215" s="16" t="str">
        <f t="shared" si="22"/>
        <v>D006Reflective Crack MaintenanceCW 3250-R7m</v>
      </c>
      <c r="K215" s="17">
        <f>MATCH(J215,'Pay Items'!$K$1:$K$646,0)</f>
        <v>442</v>
      </c>
      <c r="L215" s="19" t="str">
        <f t="shared" ca="1" si="23"/>
        <v>F0</v>
      </c>
      <c r="M215" s="19" t="str">
        <f t="shared" ca="1" si="24"/>
        <v>C2</v>
      </c>
      <c r="N215" s="19" t="str">
        <f t="shared" ca="1" si="25"/>
        <v>C2</v>
      </c>
    </row>
    <row r="216" spans="1:14" s="196" customFormat="1" ht="48" customHeight="1" x14ac:dyDescent="0.2">
      <c r="A216" s="201"/>
      <c r="B216" s="210"/>
      <c r="C216" s="203" t="s">
        <v>201</v>
      </c>
      <c r="D216" s="198"/>
      <c r="E216" s="211"/>
      <c r="F216" s="198"/>
      <c r="G216" s="199"/>
      <c r="H216" s="376">
        <f t="shared" si="20"/>
        <v>0</v>
      </c>
      <c r="I216" s="26" t="str">
        <f t="shared" ca="1" si="21"/>
        <v>LOCKED</v>
      </c>
      <c r="J216" s="16" t="str">
        <f t="shared" si="22"/>
        <v>ASSOCIATED DRAINAGE AND UNDERGROUND WORKS</v>
      </c>
      <c r="K216" s="17">
        <f>MATCH(J216,'Pay Items'!$K$1:$K$646,0)</f>
        <v>444</v>
      </c>
      <c r="L216" s="19" t="str">
        <f t="shared" ca="1" si="23"/>
        <v>F0</v>
      </c>
      <c r="M216" s="19" t="str">
        <f t="shared" ca="1" si="24"/>
        <v>C2</v>
      </c>
      <c r="N216" s="19" t="str">
        <f t="shared" ca="1" si="25"/>
        <v>C2</v>
      </c>
    </row>
    <row r="217" spans="1:14" s="196" customFormat="1" ht="36" customHeight="1" x14ac:dyDescent="0.2">
      <c r="A217" s="369" t="s">
        <v>225</v>
      </c>
      <c r="B217" s="370" t="s">
        <v>1606</v>
      </c>
      <c r="C217" s="371" t="s">
        <v>416</v>
      </c>
      <c r="D217" s="372" t="s">
        <v>11</v>
      </c>
      <c r="E217" s="373"/>
      <c r="F217" s="198"/>
      <c r="G217" s="199"/>
      <c r="H217" s="376">
        <f t="shared" si="20"/>
        <v>0</v>
      </c>
      <c r="I217" s="26" t="str">
        <f t="shared" ca="1" si="21"/>
        <v>LOCKED</v>
      </c>
      <c r="J217" s="16" t="str">
        <f t="shared" si="22"/>
        <v>E003Catch BasinCW 2130-R12</v>
      </c>
      <c r="K217" s="17">
        <f>MATCH(J217,'Pay Items'!$K$1:$K$646,0)</f>
        <v>445</v>
      </c>
      <c r="L217" s="19" t="str">
        <f t="shared" ca="1" si="23"/>
        <v>F0</v>
      </c>
      <c r="M217" s="19" t="str">
        <f t="shared" ca="1" si="24"/>
        <v>C2</v>
      </c>
      <c r="N217" s="19" t="str">
        <f t="shared" ca="1" si="25"/>
        <v>C2</v>
      </c>
    </row>
    <row r="218" spans="1:14" s="196" customFormat="1" ht="36" customHeight="1" x14ac:dyDescent="0.2">
      <c r="A218" s="369" t="s">
        <v>1011</v>
      </c>
      <c r="B218" s="378" t="s">
        <v>351</v>
      </c>
      <c r="C218" s="371" t="s">
        <v>985</v>
      </c>
      <c r="D218" s="372"/>
      <c r="E218" s="373" t="s">
        <v>182</v>
      </c>
      <c r="F218" s="382">
        <v>2</v>
      </c>
      <c r="G218" s="375"/>
      <c r="H218" s="376">
        <f t="shared" si="20"/>
        <v>0</v>
      </c>
      <c r="I218" s="26" t="str">
        <f t="shared" ca="1" si="21"/>
        <v/>
      </c>
      <c r="J218" s="16" t="str">
        <f t="shared" si="22"/>
        <v>E004ASD-024, 1200 mm deepeach</v>
      </c>
      <c r="K218" s="17" t="e">
        <f>MATCH(J218,'Pay Items'!$K$1:$K$646,0)</f>
        <v>#N/A</v>
      </c>
      <c r="L218" s="19" t="str">
        <f t="shared" ca="1" si="23"/>
        <v>F0</v>
      </c>
      <c r="M218" s="19" t="str">
        <f t="shared" ca="1" si="24"/>
        <v>C2</v>
      </c>
      <c r="N218" s="19" t="str">
        <f t="shared" ca="1" si="25"/>
        <v>C2</v>
      </c>
    </row>
    <row r="219" spans="1:14" s="196" customFormat="1" ht="36" customHeight="1" x14ac:dyDescent="0.2">
      <c r="A219" s="369" t="s">
        <v>230</v>
      </c>
      <c r="B219" s="370" t="s">
        <v>1607</v>
      </c>
      <c r="C219" s="371" t="s">
        <v>421</v>
      </c>
      <c r="D219" s="372" t="s">
        <v>11</v>
      </c>
      <c r="E219" s="373"/>
      <c r="F219" s="198"/>
      <c r="G219" s="199"/>
      <c r="H219" s="376">
        <f t="shared" si="20"/>
        <v>0</v>
      </c>
      <c r="I219" s="26" t="str">
        <f t="shared" ca="1" si="21"/>
        <v>LOCKED</v>
      </c>
      <c r="J219" s="16" t="str">
        <f t="shared" si="22"/>
        <v>E008Sewer ServiceCW 2130-R12</v>
      </c>
      <c r="K219" s="17">
        <f>MATCH(J219,'Pay Items'!$K$1:$K$646,0)</f>
        <v>457</v>
      </c>
      <c r="L219" s="19" t="str">
        <f t="shared" ca="1" si="23"/>
        <v>F0</v>
      </c>
      <c r="M219" s="19" t="str">
        <f t="shared" ca="1" si="24"/>
        <v>C2</v>
      </c>
      <c r="N219" s="19" t="str">
        <f t="shared" ca="1" si="25"/>
        <v>C2</v>
      </c>
    </row>
    <row r="220" spans="1:14" s="196" customFormat="1" ht="36" customHeight="1" x14ac:dyDescent="0.2">
      <c r="A220" s="369" t="s">
        <v>54</v>
      </c>
      <c r="B220" s="378" t="s">
        <v>351</v>
      </c>
      <c r="C220" s="371" t="s">
        <v>1565</v>
      </c>
      <c r="D220" s="372"/>
      <c r="E220" s="373"/>
      <c r="F220" s="198"/>
      <c r="G220" s="199"/>
      <c r="H220" s="376">
        <f t="shared" si="20"/>
        <v>0</v>
      </c>
      <c r="I220" s="26" t="str">
        <f t="shared" ca="1" si="21"/>
        <v>LOCKED</v>
      </c>
      <c r="J220" s="16" t="str">
        <f t="shared" si="22"/>
        <v>E009250 mm, PVC</v>
      </c>
      <c r="K220" s="17" t="e">
        <f>MATCH(J220,'Pay Items'!$K$1:$K$646,0)</f>
        <v>#N/A</v>
      </c>
      <c r="L220" s="19" t="str">
        <f t="shared" ca="1" si="23"/>
        <v>F0</v>
      </c>
      <c r="M220" s="19" t="str">
        <f t="shared" ca="1" si="24"/>
        <v>C2</v>
      </c>
      <c r="N220" s="19" t="str">
        <f t="shared" ca="1" si="25"/>
        <v>C2</v>
      </c>
    </row>
    <row r="221" spans="1:14" s="196" customFormat="1" ht="48" customHeight="1" x14ac:dyDescent="0.2">
      <c r="A221" s="369" t="s">
        <v>55</v>
      </c>
      <c r="B221" s="381" t="s">
        <v>701</v>
      </c>
      <c r="C221" s="371" t="s">
        <v>1582</v>
      </c>
      <c r="D221" s="372"/>
      <c r="E221" s="373" t="s">
        <v>183</v>
      </c>
      <c r="F221" s="382">
        <v>5</v>
      </c>
      <c r="G221" s="375"/>
      <c r="H221" s="376">
        <f t="shared" si="20"/>
        <v>0</v>
      </c>
      <c r="I221" s="26" t="str">
        <f t="shared" ca="1" si="21"/>
        <v/>
      </c>
      <c r="J221" s="16" t="str">
        <f t="shared" si="22"/>
        <v>E010In a Trench, Class 3 Type Sand Bedding, Class 3 Backfillm</v>
      </c>
      <c r="K221" s="17" t="e">
        <f>MATCH(J221,'Pay Items'!$K$1:$K$646,0)</f>
        <v>#N/A</v>
      </c>
      <c r="L221" s="19" t="str">
        <f t="shared" ca="1" si="23"/>
        <v>F0</v>
      </c>
      <c r="M221" s="19" t="str">
        <f t="shared" ca="1" si="24"/>
        <v>C2</v>
      </c>
      <c r="N221" s="19" t="str">
        <f t="shared" ca="1" si="25"/>
        <v>C2</v>
      </c>
    </row>
    <row r="222" spans="1:14" s="196" customFormat="1" ht="36" customHeight="1" x14ac:dyDescent="0.2">
      <c r="A222" s="369" t="s">
        <v>68</v>
      </c>
      <c r="B222" s="370" t="s">
        <v>1608</v>
      </c>
      <c r="C222" s="212" t="s">
        <v>1061</v>
      </c>
      <c r="D222" s="213" t="s">
        <v>1062</v>
      </c>
      <c r="E222" s="373"/>
      <c r="F222" s="198"/>
      <c r="G222" s="199"/>
      <c r="H222" s="376">
        <f t="shared" si="20"/>
        <v>0</v>
      </c>
      <c r="I222" s="26" t="str">
        <f t="shared" ca="1" si="21"/>
        <v>LOCKED</v>
      </c>
      <c r="J222" s="16" t="str">
        <f t="shared" si="22"/>
        <v>E023Frames &amp; CoversCW 3210-R8</v>
      </c>
      <c r="K222" s="17">
        <f>MATCH(J222,'Pay Items'!$K$1:$K$646,0)</f>
        <v>511</v>
      </c>
      <c r="L222" s="19" t="str">
        <f t="shared" ca="1" si="23"/>
        <v>F0</v>
      </c>
      <c r="M222" s="19" t="str">
        <f t="shared" ca="1" si="24"/>
        <v>C2</v>
      </c>
      <c r="N222" s="19" t="str">
        <f t="shared" ca="1" si="25"/>
        <v>C2</v>
      </c>
    </row>
    <row r="223" spans="1:14" s="196" customFormat="1" ht="48" customHeight="1" x14ac:dyDescent="0.2">
      <c r="A223" s="369" t="s">
        <v>69</v>
      </c>
      <c r="B223" s="378" t="s">
        <v>351</v>
      </c>
      <c r="C223" s="214" t="s">
        <v>1215</v>
      </c>
      <c r="D223" s="372"/>
      <c r="E223" s="373" t="s">
        <v>182</v>
      </c>
      <c r="F223" s="382">
        <v>1</v>
      </c>
      <c r="G223" s="375"/>
      <c r="H223" s="376">
        <f t="shared" si="20"/>
        <v>0</v>
      </c>
      <c r="I223" s="26" t="str">
        <f t="shared" ca="1" si="21"/>
        <v/>
      </c>
      <c r="J223" s="16" t="str">
        <f t="shared" si="22"/>
        <v>E024AP-006 - Standard Frame for Manhole and Catch Basineach</v>
      </c>
      <c r="K223" s="17">
        <f>MATCH(J223,'Pay Items'!$K$1:$K$646,0)</f>
        <v>512</v>
      </c>
      <c r="L223" s="19" t="str">
        <f t="shared" ca="1" si="23"/>
        <v>F0</v>
      </c>
      <c r="M223" s="19" t="str">
        <f t="shared" ca="1" si="24"/>
        <v>C2</v>
      </c>
      <c r="N223" s="19" t="str">
        <f t="shared" ca="1" si="25"/>
        <v>C2</v>
      </c>
    </row>
    <row r="224" spans="1:14" s="196" customFormat="1" ht="48" customHeight="1" x14ac:dyDescent="0.2">
      <c r="A224" s="369" t="s">
        <v>70</v>
      </c>
      <c r="B224" s="378" t="s">
        <v>352</v>
      </c>
      <c r="C224" s="214" t="s">
        <v>1216</v>
      </c>
      <c r="D224" s="372"/>
      <c r="E224" s="373" t="s">
        <v>182</v>
      </c>
      <c r="F224" s="382">
        <v>1</v>
      </c>
      <c r="G224" s="375"/>
      <c r="H224" s="376">
        <f t="shared" si="20"/>
        <v>0</v>
      </c>
      <c r="I224" s="26" t="str">
        <f t="shared" ca="1" si="21"/>
        <v/>
      </c>
      <c r="J224" s="16" t="str">
        <f t="shared" si="22"/>
        <v>E025AP-007 - Standard Solid Cover for Standard Frameeach</v>
      </c>
      <c r="K224" s="17">
        <f>MATCH(J224,'Pay Items'!$K$1:$K$646,0)</f>
        <v>513</v>
      </c>
      <c r="L224" s="19" t="str">
        <f t="shared" ca="1" si="23"/>
        <v>F0</v>
      </c>
      <c r="M224" s="19" t="str">
        <f t="shared" ca="1" si="24"/>
        <v>C2</v>
      </c>
      <c r="N224" s="19" t="str">
        <f t="shared" ca="1" si="25"/>
        <v>C2</v>
      </c>
    </row>
    <row r="225" spans="1:14" s="196" customFormat="1" ht="48" customHeight="1" x14ac:dyDescent="0.2">
      <c r="A225" s="369" t="s">
        <v>85</v>
      </c>
      <c r="B225" s="370" t="s">
        <v>1609</v>
      </c>
      <c r="C225" s="384" t="s">
        <v>728</v>
      </c>
      <c r="D225" s="372" t="s">
        <v>11</v>
      </c>
      <c r="E225" s="373"/>
      <c r="F225" s="198"/>
      <c r="G225" s="199"/>
      <c r="H225" s="376">
        <f t="shared" si="20"/>
        <v>0</v>
      </c>
      <c r="I225" s="26" t="str">
        <f t="shared" ca="1" si="21"/>
        <v>LOCKED</v>
      </c>
      <c r="J225" s="16" t="str">
        <f t="shared" si="22"/>
        <v>E042Connecting New Sewer Service to Existing Sewer ServiceCW 2130-R12</v>
      </c>
      <c r="K225" s="17">
        <f>MATCH(J225,'Pay Items'!$K$1:$K$646,0)</f>
        <v>548</v>
      </c>
      <c r="L225" s="19" t="str">
        <f t="shared" ca="1" si="23"/>
        <v>F0</v>
      </c>
      <c r="M225" s="19" t="str">
        <f t="shared" ca="1" si="24"/>
        <v>C2</v>
      </c>
      <c r="N225" s="19" t="str">
        <f t="shared" ca="1" si="25"/>
        <v>C2</v>
      </c>
    </row>
    <row r="226" spans="1:14" s="196" customFormat="1" ht="36" customHeight="1" x14ac:dyDescent="0.2">
      <c r="A226" s="369" t="s">
        <v>86</v>
      </c>
      <c r="B226" s="378" t="s">
        <v>351</v>
      </c>
      <c r="C226" s="384" t="s">
        <v>1008</v>
      </c>
      <c r="D226" s="372"/>
      <c r="E226" s="373" t="s">
        <v>182</v>
      </c>
      <c r="F226" s="382">
        <v>2</v>
      </c>
      <c r="G226" s="375"/>
      <c r="H226" s="376">
        <f t="shared" si="20"/>
        <v>0</v>
      </c>
      <c r="I226" s="26" t="str">
        <f t="shared" ca="1" si="21"/>
        <v/>
      </c>
      <c r="J226" s="16" t="str">
        <f t="shared" si="22"/>
        <v>E043250 mmeach</v>
      </c>
      <c r="K226" s="17" t="e">
        <f>MATCH(J226,'Pay Items'!$K$1:$K$646,0)</f>
        <v>#N/A</v>
      </c>
      <c r="L226" s="19" t="str">
        <f t="shared" ca="1" si="23"/>
        <v>F0</v>
      </c>
      <c r="M226" s="19" t="str">
        <f t="shared" ca="1" si="24"/>
        <v>C2</v>
      </c>
      <c r="N226" s="19" t="str">
        <f t="shared" ca="1" si="25"/>
        <v>C2</v>
      </c>
    </row>
    <row r="227" spans="1:14" s="196" customFormat="1" ht="36" customHeight="1" x14ac:dyDescent="0.2">
      <c r="A227" s="369" t="s">
        <v>431</v>
      </c>
      <c r="B227" s="370" t="s">
        <v>1610</v>
      </c>
      <c r="C227" s="371" t="s">
        <v>694</v>
      </c>
      <c r="D227" s="372" t="s">
        <v>11</v>
      </c>
      <c r="E227" s="373" t="s">
        <v>182</v>
      </c>
      <c r="F227" s="382">
        <v>2</v>
      </c>
      <c r="G227" s="375"/>
      <c r="H227" s="376">
        <f t="shared" si="20"/>
        <v>0</v>
      </c>
      <c r="I227" s="26" t="str">
        <f t="shared" ca="1" si="21"/>
        <v/>
      </c>
      <c r="J227" s="16" t="str">
        <f t="shared" si="22"/>
        <v>E046Removal of Existing Catch BasinsCW 2130-R12each</v>
      </c>
      <c r="K227" s="17">
        <f>MATCH(J227,'Pay Items'!$K$1:$K$646,0)</f>
        <v>552</v>
      </c>
      <c r="L227" s="19" t="str">
        <f t="shared" ca="1" si="23"/>
        <v>F0</v>
      </c>
      <c r="M227" s="19" t="str">
        <f t="shared" ca="1" si="24"/>
        <v>C2</v>
      </c>
      <c r="N227" s="19" t="str">
        <f t="shared" ca="1" si="25"/>
        <v>C2</v>
      </c>
    </row>
    <row r="228" spans="1:14" s="196" customFormat="1" ht="36" customHeight="1" x14ac:dyDescent="0.2">
      <c r="A228" s="369" t="s">
        <v>438</v>
      </c>
      <c r="B228" s="370" t="s">
        <v>1611</v>
      </c>
      <c r="C228" s="371" t="s">
        <v>315</v>
      </c>
      <c r="D228" s="372" t="s">
        <v>12</v>
      </c>
      <c r="E228" s="373" t="s">
        <v>183</v>
      </c>
      <c r="F228" s="382">
        <v>24</v>
      </c>
      <c r="G228" s="375"/>
      <c r="H228" s="376">
        <f t="shared" ref="H228:H229" si="26">ROUND(G228*F228,2)</f>
        <v>0</v>
      </c>
      <c r="I228" s="26" t="str">
        <f t="shared" ca="1" si="21"/>
        <v/>
      </c>
      <c r="J228" s="16" t="str">
        <f t="shared" si="22"/>
        <v>E051Installation of SubdrainsCW 3120-R4m</v>
      </c>
      <c r="K228" s="17">
        <f>MATCH(J228,'Pay Items'!$K$1:$K$646,0)</f>
        <v>558</v>
      </c>
      <c r="L228" s="19" t="str">
        <f t="shared" ca="1" si="23"/>
        <v>F0</v>
      </c>
      <c r="M228" s="19" t="str">
        <f t="shared" ca="1" si="24"/>
        <v>C2</v>
      </c>
      <c r="N228" s="19" t="str">
        <f t="shared" ca="1" si="25"/>
        <v>C2</v>
      </c>
    </row>
    <row r="229" spans="1:14" s="196" customFormat="1" ht="36" customHeight="1" x14ac:dyDescent="0.2">
      <c r="A229" s="383" t="s">
        <v>998</v>
      </c>
      <c r="B229" s="387" t="s">
        <v>1612</v>
      </c>
      <c r="C229" s="388" t="s">
        <v>1000</v>
      </c>
      <c r="D229" s="389" t="s">
        <v>581</v>
      </c>
      <c r="E229" s="373"/>
      <c r="F229" s="198"/>
      <c r="G229" s="199"/>
      <c r="H229" s="376">
        <f t="shared" si="26"/>
        <v>0</v>
      </c>
      <c r="I229" s="26" t="str">
        <f t="shared" ca="1" si="21"/>
        <v>LOCKED</v>
      </c>
      <c r="J229" s="16" t="str">
        <f t="shared" si="22"/>
        <v>E072Watermain and Water Service Insulation</v>
      </c>
      <c r="K229" s="17">
        <f>MATCH(J229,'Pay Items'!$K$1:$K$646,0)</f>
        <v>586</v>
      </c>
      <c r="L229" s="19" t="str">
        <f t="shared" ca="1" si="23"/>
        <v>F0</v>
      </c>
      <c r="M229" s="19" t="str">
        <f t="shared" ca="1" si="24"/>
        <v>C2</v>
      </c>
      <c r="N229" s="19" t="str">
        <f t="shared" ca="1" si="25"/>
        <v>C2</v>
      </c>
    </row>
    <row r="230" spans="1:14" s="196" customFormat="1" ht="36" customHeight="1" x14ac:dyDescent="0.2">
      <c r="A230" s="383" t="s">
        <v>1001</v>
      </c>
      <c r="B230" s="390" t="s">
        <v>351</v>
      </c>
      <c r="C230" s="391" t="s">
        <v>1586</v>
      </c>
      <c r="D230" s="389"/>
      <c r="E230" s="373" t="s">
        <v>179</v>
      </c>
      <c r="F230" s="382">
        <v>444</v>
      </c>
      <c r="G230" s="392"/>
      <c r="H230" s="376">
        <f>ROUND(G230*F230,2)</f>
        <v>0</v>
      </c>
      <c r="I230" s="26" t="str">
        <f t="shared" ca="1" si="21"/>
        <v/>
      </c>
      <c r="J230" s="16" t="str">
        <f t="shared" si="22"/>
        <v>E073Pipe Under Roadway Excavation (SD-018)m²</v>
      </c>
      <c r="K230" s="17" t="e">
        <f>MATCH(J230,'Pay Items'!$K$1:$K$646,0)</f>
        <v>#N/A</v>
      </c>
      <c r="L230" s="19" t="str">
        <f t="shared" ca="1" si="23"/>
        <v>F0</v>
      </c>
      <c r="M230" s="19" t="str">
        <f t="shared" ca="1" si="24"/>
        <v>C2</v>
      </c>
      <c r="N230" s="19" t="str">
        <f t="shared" ca="1" si="25"/>
        <v>C2</v>
      </c>
    </row>
    <row r="231" spans="1:14" s="196" customFormat="1" ht="36" customHeight="1" x14ac:dyDescent="0.2">
      <c r="A231" s="201"/>
      <c r="B231" s="219"/>
      <c r="C231" s="203" t="s">
        <v>202</v>
      </c>
      <c r="D231" s="198"/>
      <c r="E231" s="211"/>
      <c r="F231" s="198"/>
      <c r="G231" s="199"/>
      <c r="H231" s="376">
        <f t="shared" ref="H231:H244" si="27">ROUND(G231*F231,2)</f>
        <v>0</v>
      </c>
      <c r="I231" s="26" t="str">
        <f t="shared" ca="1" si="21"/>
        <v>LOCKED</v>
      </c>
      <c r="J231" s="16" t="str">
        <f t="shared" si="22"/>
        <v>ADJUSTMENTS</v>
      </c>
      <c r="K231" s="17">
        <f>MATCH(J231,'Pay Items'!$K$1:$K$646,0)</f>
        <v>589</v>
      </c>
      <c r="L231" s="19" t="str">
        <f t="shared" ca="1" si="23"/>
        <v>F0</v>
      </c>
      <c r="M231" s="19" t="str">
        <f t="shared" ca="1" si="24"/>
        <v>C2</v>
      </c>
      <c r="N231" s="19" t="str">
        <f t="shared" ca="1" si="25"/>
        <v>C2</v>
      </c>
    </row>
    <row r="232" spans="1:14" s="196" customFormat="1" ht="36" customHeight="1" x14ac:dyDescent="0.2">
      <c r="A232" s="369" t="s">
        <v>231</v>
      </c>
      <c r="B232" s="370" t="s">
        <v>1613</v>
      </c>
      <c r="C232" s="214" t="s">
        <v>1063</v>
      </c>
      <c r="D232" s="213" t="s">
        <v>1062</v>
      </c>
      <c r="E232" s="373" t="s">
        <v>182</v>
      </c>
      <c r="F232" s="382">
        <v>9</v>
      </c>
      <c r="G232" s="375"/>
      <c r="H232" s="376">
        <f t="shared" si="27"/>
        <v>0</v>
      </c>
      <c r="I232" s="26" t="str">
        <f t="shared" ca="1" si="21"/>
        <v/>
      </c>
      <c r="J232" s="16" t="str">
        <f t="shared" si="22"/>
        <v>F001Adjustment of Manholes/Catch Basins FramesCW 3210-R8each</v>
      </c>
      <c r="K232" s="17">
        <f>MATCH(J232,'Pay Items'!$K$1:$K$646,0)</f>
        <v>590</v>
      </c>
      <c r="L232" s="19" t="str">
        <f t="shared" ca="1" si="23"/>
        <v>F0</v>
      </c>
      <c r="M232" s="19" t="str">
        <f t="shared" ca="1" si="24"/>
        <v>C2</v>
      </c>
      <c r="N232" s="19" t="str">
        <f t="shared" ca="1" si="25"/>
        <v>C2</v>
      </c>
    </row>
    <row r="233" spans="1:14" s="196" customFormat="1" ht="36" customHeight="1" x14ac:dyDescent="0.2">
      <c r="A233" s="369" t="s">
        <v>232</v>
      </c>
      <c r="B233" s="370" t="s">
        <v>1614</v>
      </c>
      <c r="C233" s="371" t="s">
        <v>685</v>
      </c>
      <c r="D233" s="372" t="s">
        <v>11</v>
      </c>
      <c r="E233" s="373"/>
      <c r="F233" s="198"/>
      <c r="G233" s="199"/>
      <c r="H233" s="376">
        <f t="shared" si="27"/>
        <v>0</v>
      </c>
      <c r="I233" s="26" t="str">
        <f t="shared" ca="1" si="21"/>
        <v>LOCKED</v>
      </c>
      <c r="J233" s="16" t="str">
        <f t="shared" si="22"/>
        <v>F002Replacing Existing RisersCW 2130-R12</v>
      </c>
      <c r="K233" s="17">
        <f>MATCH(J233,'Pay Items'!$K$1:$K$646,0)</f>
        <v>591</v>
      </c>
      <c r="L233" s="19" t="str">
        <f t="shared" ca="1" si="23"/>
        <v>F0</v>
      </c>
      <c r="M233" s="19" t="str">
        <f t="shared" ca="1" si="24"/>
        <v>C2</v>
      </c>
      <c r="N233" s="19" t="str">
        <f t="shared" ca="1" si="25"/>
        <v>C2</v>
      </c>
    </row>
    <row r="234" spans="1:14" s="196" customFormat="1" ht="36" customHeight="1" x14ac:dyDescent="0.2">
      <c r="A234" s="369" t="s">
        <v>686</v>
      </c>
      <c r="B234" s="378" t="s">
        <v>351</v>
      </c>
      <c r="C234" s="371" t="s">
        <v>696</v>
      </c>
      <c r="D234" s="372"/>
      <c r="E234" s="373" t="s">
        <v>184</v>
      </c>
      <c r="F234" s="393">
        <v>0.3</v>
      </c>
      <c r="G234" s="375"/>
      <c r="H234" s="376">
        <f t="shared" si="27"/>
        <v>0</v>
      </c>
      <c r="I234" s="26" t="str">
        <f t="shared" ca="1" si="21"/>
        <v/>
      </c>
      <c r="J234" s="16" t="str">
        <f t="shared" si="22"/>
        <v>F002APre-cast Concrete Risersvert. m</v>
      </c>
      <c r="K234" s="17">
        <f>MATCH(J234,'Pay Items'!$K$1:$K$646,0)</f>
        <v>592</v>
      </c>
      <c r="L234" s="19" t="str">
        <f t="shared" ca="1" si="23"/>
        <v>F1</v>
      </c>
      <c r="M234" s="19" t="str">
        <f t="shared" ca="1" si="24"/>
        <v>C2</v>
      </c>
      <c r="N234" s="19" t="str">
        <f t="shared" ca="1" si="25"/>
        <v>C2</v>
      </c>
    </row>
    <row r="235" spans="1:14" s="196" customFormat="1" ht="36" customHeight="1" x14ac:dyDescent="0.2">
      <c r="A235" s="369" t="s">
        <v>233</v>
      </c>
      <c r="B235" s="370" t="s">
        <v>1615</v>
      </c>
      <c r="C235" s="214" t="s">
        <v>1222</v>
      </c>
      <c r="D235" s="213" t="s">
        <v>1062</v>
      </c>
      <c r="E235" s="373"/>
      <c r="F235" s="198"/>
      <c r="G235" s="199"/>
      <c r="H235" s="376">
        <f t="shared" si="27"/>
        <v>0</v>
      </c>
      <c r="I235" s="26" t="str">
        <f t="shared" ca="1" si="21"/>
        <v>LOCKED</v>
      </c>
      <c r="J235" s="16" t="str">
        <f t="shared" si="22"/>
        <v>F003Lifter Rings (AP-010)CW 3210-R8</v>
      </c>
      <c r="K235" s="17">
        <f>MATCH(J235,'Pay Items'!$K$1:$K$646,0)</f>
        <v>595</v>
      </c>
      <c r="L235" s="19" t="str">
        <f t="shared" ca="1" si="23"/>
        <v>F0</v>
      </c>
      <c r="M235" s="19" t="str">
        <f t="shared" ca="1" si="24"/>
        <v>C2</v>
      </c>
      <c r="N235" s="19" t="str">
        <f t="shared" ca="1" si="25"/>
        <v>C2</v>
      </c>
    </row>
    <row r="236" spans="1:14" s="196" customFormat="1" ht="36" customHeight="1" x14ac:dyDescent="0.2">
      <c r="A236" s="369" t="s">
        <v>235</v>
      </c>
      <c r="B236" s="378" t="s">
        <v>351</v>
      </c>
      <c r="C236" s="371" t="s">
        <v>883</v>
      </c>
      <c r="D236" s="372"/>
      <c r="E236" s="373" t="s">
        <v>182</v>
      </c>
      <c r="F236" s="382">
        <v>1</v>
      </c>
      <c r="G236" s="375"/>
      <c r="H236" s="376">
        <f t="shared" si="27"/>
        <v>0</v>
      </c>
      <c r="I236" s="26" t="str">
        <f t="shared" ca="1" si="21"/>
        <v/>
      </c>
      <c r="J236" s="16" t="str">
        <f t="shared" si="22"/>
        <v>F00551 mmeach</v>
      </c>
      <c r="K236" s="17">
        <f>MATCH(J236,'Pay Items'!$K$1:$K$646,0)</f>
        <v>597</v>
      </c>
      <c r="L236" s="19" t="str">
        <f t="shared" ca="1" si="23"/>
        <v>F0</v>
      </c>
      <c r="M236" s="19" t="str">
        <f t="shared" ca="1" si="24"/>
        <v>C2</v>
      </c>
      <c r="N236" s="19" t="str">
        <f t="shared" ca="1" si="25"/>
        <v>C2</v>
      </c>
    </row>
    <row r="237" spans="1:14" s="196" customFormat="1" ht="36" customHeight="1" x14ac:dyDescent="0.2">
      <c r="A237" s="369" t="s">
        <v>238</v>
      </c>
      <c r="B237" s="370" t="s">
        <v>1616</v>
      </c>
      <c r="C237" s="371" t="s">
        <v>600</v>
      </c>
      <c r="D237" s="213" t="s">
        <v>1062</v>
      </c>
      <c r="E237" s="373" t="s">
        <v>182</v>
      </c>
      <c r="F237" s="382">
        <v>5</v>
      </c>
      <c r="G237" s="375"/>
      <c r="H237" s="376">
        <f t="shared" si="27"/>
        <v>0</v>
      </c>
      <c r="I237" s="26" t="str">
        <f t="shared" ca="1" si="21"/>
        <v/>
      </c>
      <c r="J237" s="16" t="str">
        <f t="shared" si="22"/>
        <v>F009Adjustment of Valve BoxesCW 3210-R8each</v>
      </c>
      <c r="K237" s="17">
        <f>MATCH(J237,'Pay Items'!$K$1:$K$646,0)</f>
        <v>600</v>
      </c>
      <c r="L237" s="19" t="str">
        <f t="shared" ca="1" si="23"/>
        <v>F0</v>
      </c>
      <c r="M237" s="19" t="str">
        <f t="shared" ca="1" si="24"/>
        <v>C2</v>
      </c>
      <c r="N237" s="19" t="str">
        <f t="shared" ca="1" si="25"/>
        <v>C2</v>
      </c>
    </row>
    <row r="238" spans="1:14" s="196" customFormat="1" ht="36" customHeight="1" x14ac:dyDescent="0.2">
      <c r="A238" s="383" t="s">
        <v>460</v>
      </c>
      <c r="B238" s="370" t="s">
        <v>1617</v>
      </c>
      <c r="C238" s="371" t="s">
        <v>602</v>
      </c>
      <c r="D238" s="213" t="s">
        <v>1062</v>
      </c>
      <c r="E238" s="373" t="s">
        <v>182</v>
      </c>
      <c r="F238" s="382">
        <v>5</v>
      </c>
      <c r="G238" s="375"/>
      <c r="H238" s="376">
        <f t="shared" si="27"/>
        <v>0</v>
      </c>
      <c r="I238" s="26" t="str">
        <f t="shared" ca="1" si="21"/>
        <v/>
      </c>
      <c r="J238" s="16" t="str">
        <f t="shared" si="22"/>
        <v>F010Valve Box ExtensionsCW 3210-R8each</v>
      </c>
      <c r="K238" s="17">
        <f>MATCH(J238,'Pay Items'!$K$1:$K$646,0)</f>
        <v>601</v>
      </c>
      <c r="L238" s="19" t="str">
        <f t="shared" ca="1" si="23"/>
        <v>F0</v>
      </c>
      <c r="M238" s="19" t="str">
        <f t="shared" ca="1" si="24"/>
        <v>C2</v>
      </c>
      <c r="N238" s="19" t="str">
        <f t="shared" ca="1" si="25"/>
        <v>C2</v>
      </c>
    </row>
    <row r="239" spans="1:14" s="196" customFormat="1" ht="36" customHeight="1" x14ac:dyDescent="0.2">
      <c r="A239" s="369" t="s">
        <v>239</v>
      </c>
      <c r="B239" s="370" t="s">
        <v>1618</v>
      </c>
      <c r="C239" s="371" t="s">
        <v>601</v>
      </c>
      <c r="D239" s="213" t="s">
        <v>1062</v>
      </c>
      <c r="E239" s="373" t="s">
        <v>182</v>
      </c>
      <c r="F239" s="382">
        <v>5</v>
      </c>
      <c r="G239" s="375"/>
      <c r="H239" s="376">
        <f t="shared" si="27"/>
        <v>0</v>
      </c>
      <c r="I239" s="26" t="str">
        <f t="shared" ca="1" si="21"/>
        <v/>
      </c>
      <c r="J239" s="16" t="str">
        <f t="shared" si="22"/>
        <v>F011Adjustment of Curb Stop BoxesCW 3210-R8each</v>
      </c>
      <c r="K239" s="17">
        <f>MATCH(J239,'Pay Items'!$K$1:$K$646,0)</f>
        <v>602</v>
      </c>
      <c r="L239" s="19" t="str">
        <f t="shared" ca="1" si="23"/>
        <v>F0</v>
      </c>
      <c r="M239" s="19" t="str">
        <f t="shared" ca="1" si="24"/>
        <v>C2</v>
      </c>
      <c r="N239" s="19" t="str">
        <f t="shared" ca="1" si="25"/>
        <v>C2</v>
      </c>
    </row>
    <row r="240" spans="1:14" s="196" customFormat="1" ht="36" customHeight="1" x14ac:dyDescent="0.2">
      <c r="A240" s="220" t="s">
        <v>242</v>
      </c>
      <c r="B240" s="221" t="s">
        <v>1619</v>
      </c>
      <c r="C240" s="214" t="s">
        <v>603</v>
      </c>
      <c r="D240" s="213" t="s">
        <v>1062</v>
      </c>
      <c r="E240" s="222" t="s">
        <v>182</v>
      </c>
      <c r="F240" s="223">
        <v>5</v>
      </c>
      <c r="G240" s="385"/>
      <c r="H240" s="376">
        <f t="shared" si="27"/>
        <v>0</v>
      </c>
      <c r="I240" s="26" t="str">
        <f t="shared" ca="1" si="21"/>
        <v/>
      </c>
      <c r="J240" s="16" t="str">
        <f t="shared" si="22"/>
        <v>F018Curb Stop ExtensionsCW 3210-R8each</v>
      </c>
      <c r="K240" s="17">
        <f>MATCH(J240,'Pay Items'!$K$1:$K$646,0)</f>
        <v>603</v>
      </c>
      <c r="L240" s="19" t="str">
        <f t="shared" ca="1" si="23"/>
        <v>F0</v>
      </c>
      <c r="M240" s="19" t="str">
        <f t="shared" ca="1" si="24"/>
        <v>C2</v>
      </c>
      <c r="N240" s="19" t="str">
        <f t="shared" ca="1" si="25"/>
        <v>C2</v>
      </c>
    </row>
    <row r="241" spans="1:14" s="196" customFormat="1" ht="36" customHeight="1" x14ac:dyDescent="0.2">
      <c r="A241" s="201"/>
      <c r="B241" s="202"/>
      <c r="C241" s="203" t="s">
        <v>203</v>
      </c>
      <c r="D241" s="198"/>
      <c r="E241" s="204"/>
      <c r="F241" s="198"/>
      <c r="G241" s="199"/>
      <c r="H241" s="376">
        <f t="shared" si="27"/>
        <v>0</v>
      </c>
      <c r="I241" s="26" t="str">
        <f t="shared" ca="1" si="21"/>
        <v>LOCKED</v>
      </c>
      <c r="J241" s="16" t="str">
        <f t="shared" si="22"/>
        <v>LANDSCAPING</v>
      </c>
      <c r="K241" s="17">
        <f>MATCH(J241,'Pay Items'!$K$1:$K$646,0)</f>
        <v>618</v>
      </c>
      <c r="L241" s="19" t="str">
        <f t="shared" ca="1" si="23"/>
        <v>F0</v>
      </c>
      <c r="M241" s="19" t="str">
        <f t="shared" ca="1" si="24"/>
        <v>C2</v>
      </c>
      <c r="N241" s="19" t="str">
        <f t="shared" ca="1" si="25"/>
        <v>C2</v>
      </c>
    </row>
    <row r="242" spans="1:14" s="196" customFormat="1" ht="36" customHeight="1" x14ac:dyDescent="0.2">
      <c r="A242" s="379" t="s">
        <v>243</v>
      </c>
      <c r="B242" s="370" t="s">
        <v>1620</v>
      </c>
      <c r="C242" s="371" t="s">
        <v>148</v>
      </c>
      <c r="D242" s="372" t="s">
        <v>1541</v>
      </c>
      <c r="E242" s="373"/>
      <c r="F242" s="198"/>
      <c r="G242" s="199"/>
      <c r="H242" s="376">
        <f t="shared" si="27"/>
        <v>0</v>
      </c>
      <c r="I242" s="26" t="str">
        <f t="shared" ca="1" si="21"/>
        <v>LOCKED</v>
      </c>
      <c r="J242" s="16" t="str">
        <f t="shared" si="22"/>
        <v>G001SoddingCW 3510-R10</v>
      </c>
      <c r="K242" s="17">
        <f>MATCH(J242,'Pay Items'!$K$1:$K$646,0)</f>
        <v>619</v>
      </c>
      <c r="L242" s="19" t="str">
        <f t="shared" ca="1" si="23"/>
        <v>F0</v>
      </c>
      <c r="M242" s="19" t="str">
        <f t="shared" ca="1" si="24"/>
        <v>C2</v>
      </c>
      <c r="N242" s="19" t="str">
        <f t="shared" ca="1" si="25"/>
        <v>C2</v>
      </c>
    </row>
    <row r="243" spans="1:14" s="196" customFormat="1" ht="36" customHeight="1" x14ac:dyDescent="0.2">
      <c r="A243" s="379" t="s">
        <v>244</v>
      </c>
      <c r="B243" s="378" t="s">
        <v>351</v>
      </c>
      <c r="C243" s="371" t="s">
        <v>886</v>
      </c>
      <c r="D243" s="372"/>
      <c r="E243" s="373" t="s">
        <v>179</v>
      </c>
      <c r="F243" s="374">
        <v>230</v>
      </c>
      <c r="G243" s="375"/>
      <c r="H243" s="376">
        <f t="shared" si="27"/>
        <v>0</v>
      </c>
      <c r="I243" s="26" t="str">
        <f t="shared" ca="1" si="21"/>
        <v/>
      </c>
      <c r="J243" s="16" t="str">
        <f t="shared" si="22"/>
        <v>G002width &lt; 600 mmm²</v>
      </c>
      <c r="K243" s="17">
        <f>MATCH(J243,'Pay Items'!$K$1:$K$646,0)</f>
        <v>620</v>
      </c>
      <c r="L243" s="19" t="str">
        <f t="shared" ca="1" si="23"/>
        <v>F0</v>
      </c>
      <c r="M243" s="19" t="str">
        <f t="shared" ca="1" si="24"/>
        <v>C2</v>
      </c>
      <c r="N243" s="19" t="str">
        <f t="shared" ca="1" si="25"/>
        <v>C2</v>
      </c>
    </row>
    <row r="244" spans="1:14" s="196" customFormat="1" ht="36" customHeight="1" x14ac:dyDescent="0.2">
      <c r="A244" s="379" t="s">
        <v>245</v>
      </c>
      <c r="B244" s="378" t="s">
        <v>352</v>
      </c>
      <c r="C244" s="371" t="s">
        <v>887</v>
      </c>
      <c r="D244" s="372"/>
      <c r="E244" s="373" t="s">
        <v>179</v>
      </c>
      <c r="F244" s="374">
        <v>1170</v>
      </c>
      <c r="G244" s="375"/>
      <c r="H244" s="376">
        <f t="shared" si="27"/>
        <v>0</v>
      </c>
      <c r="I244" s="26" t="str">
        <f t="shared" ca="1" si="21"/>
        <v/>
      </c>
      <c r="J244" s="16" t="str">
        <f t="shared" si="22"/>
        <v>G003width &gt; or = 600 mmm²</v>
      </c>
      <c r="K244" s="17">
        <f>MATCH(J244,'Pay Items'!$K$1:$K$646,0)</f>
        <v>621</v>
      </c>
      <c r="L244" s="19" t="str">
        <f t="shared" ca="1" si="23"/>
        <v>F0</v>
      </c>
      <c r="M244" s="19" t="str">
        <f t="shared" ca="1" si="24"/>
        <v>C2</v>
      </c>
      <c r="N244" s="19" t="str">
        <f t="shared" ca="1" si="25"/>
        <v>C2</v>
      </c>
    </row>
    <row r="245" spans="1:14" ht="11.25" customHeight="1" x14ac:dyDescent="0.2">
      <c r="A245" s="172"/>
      <c r="B245" s="224"/>
      <c r="C245" s="225"/>
      <c r="D245" s="186"/>
      <c r="E245" s="173"/>
      <c r="F245" s="187"/>
      <c r="G245" s="172"/>
      <c r="H245" s="188"/>
      <c r="I245" s="26" t="str">
        <f t="shared" ca="1" si="21"/>
        <v>LOCKED</v>
      </c>
      <c r="J245" s="16" t="str">
        <f t="shared" si="22"/>
        <v/>
      </c>
      <c r="K245" s="17" t="e">
        <f>MATCH(J245,'Pay Items'!$K$1:$K$646,0)</f>
        <v>#N/A</v>
      </c>
      <c r="L245" s="19" t="str">
        <f t="shared" ca="1" si="23"/>
        <v>G</v>
      </c>
      <c r="M245" s="19" t="str">
        <f t="shared" ca="1" si="24"/>
        <v>C2</v>
      </c>
      <c r="N245" s="19" t="str">
        <f t="shared" ca="1" si="25"/>
        <v>C2</v>
      </c>
    </row>
    <row r="246" spans="1:14" s="183" customFormat="1" ht="48" customHeight="1" thickBot="1" x14ac:dyDescent="0.25">
      <c r="A246" s="242"/>
      <c r="B246" s="227" t="s">
        <v>369</v>
      </c>
      <c r="C246" s="422" t="str">
        <f>C163</f>
        <v>ASPHALT RECONSTRUCTION:  DE L'EGLISE AVENUE FROM ST. PIERRE STREET TO CAMPEAU STREET</v>
      </c>
      <c r="D246" s="423"/>
      <c r="E246" s="423"/>
      <c r="F246" s="424"/>
      <c r="G246" s="242" t="s">
        <v>1572</v>
      </c>
      <c r="H246" s="242">
        <f>SUM(H163:H245)</f>
        <v>0</v>
      </c>
      <c r="I246" s="26" t="str">
        <f t="shared" ca="1" si="21"/>
        <v>LOCKED</v>
      </c>
      <c r="J246" s="16" t="str">
        <f t="shared" si="22"/>
        <v>ASPHALT RECONSTRUCTION: DE L'EGLISE AVENUE FROM ST. PIERRE STREET TO CAMPEAU STREET</v>
      </c>
      <c r="K246" s="17" t="e">
        <f>MATCH(J246,'Pay Items'!$K$1:$K$646,0)</f>
        <v>#N/A</v>
      </c>
      <c r="L246" s="19" t="str">
        <f t="shared" ca="1" si="23"/>
        <v>G</v>
      </c>
      <c r="M246" s="19" t="str">
        <f t="shared" ca="1" si="24"/>
        <v>C2</v>
      </c>
      <c r="N246" s="19" t="str">
        <f t="shared" ca="1" si="25"/>
        <v>C2</v>
      </c>
    </row>
    <row r="247" spans="1:14" s="183" customFormat="1" ht="48" customHeight="1" thickTop="1" x14ac:dyDescent="0.2">
      <c r="A247" s="180"/>
      <c r="B247" s="181" t="s">
        <v>39</v>
      </c>
      <c r="C247" s="437" t="s">
        <v>1621</v>
      </c>
      <c r="D247" s="438"/>
      <c r="E247" s="438"/>
      <c r="F247" s="439"/>
      <c r="G247" s="180"/>
      <c r="H247" s="182"/>
      <c r="I247" s="26" t="str">
        <f t="shared" ca="1" si="21"/>
        <v>LOCKED</v>
      </c>
      <c r="J247" s="16" t="str">
        <f t="shared" si="22"/>
        <v>ASPHALT REHABILITATION: MARKHAM ROAD FROM CHANCELLOR DRIVE EAST TO FOREST LAKE DRIVE</v>
      </c>
      <c r="K247" s="17" t="e">
        <f>MATCH(J247,'Pay Items'!$K$1:$K$646,0)</f>
        <v>#N/A</v>
      </c>
      <c r="L247" s="19" t="str">
        <f t="shared" ca="1" si="23"/>
        <v>G</v>
      </c>
      <c r="M247" s="19" t="str">
        <f t="shared" ca="1" si="24"/>
        <v>C2</v>
      </c>
      <c r="N247" s="19" t="str">
        <f t="shared" ca="1" si="25"/>
        <v>C2</v>
      </c>
    </row>
    <row r="248" spans="1:14" s="183" customFormat="1" ht="36" customHeight="1" x14ac:dyDescent="0.2">
      <c r="A248" s="180"/>
      <c r="B248" s="184"/>
      <c r="C248" s="185" t="s">
        <v>197</v>
      </c>
      <c r="D248" s="186"/>
      <c r="E248" s="187" t="s">
        <v>174</v>
      </c>
      <c r="F248" s="198"/>
      <c r="G248" s="199"/>
      <c r="H248" s="376">
        <f t="shared" ref="H248:H311" si="28">ROUND(G248*F248,2)</f>
        <v>0</v>
      </c>
      <c r="I248" s="26" t="str">
        <f t="shared" ca="1" si="21"/>
        <v>LOCKED</v>
      </c>
      <c r="J248" s="16" t="str">
        <f t="shared" si="22"/>
        <v>EARTH AND BASE WORKS</v>
      </c>
      <c r="K248" s="17">
        <f>MATCH(J248,'Pay Items'!$K$1:$K$646,0)</f>
        <v>3</v>
      </c>
      <c r="L248" s="19" t="str">
        <f t="shared" ca="1" si="23"/>
        <v>F0</v>
      </c>
      <c r="M248" s="19" t="str">
        <f t="shared" ca="1" si="24"/>
        <v>C2</v>
      </c>
      <c r="N248" s="19" t="str">
        <f t="shared" ca="1" si="25"/>
        <v>C2</v>
      </c>
    </row>
    <row r="249" spans="1:14" s="244" customFormat="1" ht="36" customHeight="1" x14ac:dyDescent="0.2">
      <c r="A249" s="369" t="s">
        <v>440</v>
      </c>
      <c r="B249" s="370" t="s">
        <v>445</v>
      </c>
      <c r="C249" s="371" t="s">
        <v>105</v>
      </c>
      <c r="D249" s="372" t="s">
        <v>1298</v>
      </c>
      <c r="E249" s="373" t="s">
        <v>180</v>
      </c>
      <c r="F249" s="374">
        <v>60</v>
      </c>
      <c r="G249" s="375"/>
      <c r="H249" s="376">
        <f t="shared" si="28"/>
        <v>0</v>
      </c>
      <c r="I249" s="26" t="str">
        <f t="shared" ca="1" si="21"/>
        <v/>
      </c>
      <c r="J249" s="16" t="str">
        <f t="shared" si="22"/>
        <v>A003ExcavationCW 3110-R22m³</v>
      </c>
      <c r="K249" s="17">
        <f>MATCH(J249,'Pay Items'!$K$1:$K$646,0)</f>
        <v>6</v>
      </c>
      <c r="L249" s="19" t="str">
        <f t="shared" ca="1" si="23"/>
        <v>F0</v>
      </c>
      <c r="M249" s="19" t="str">
        <f t="shared" ca="1" si="24"/>
        <v>C2</v>
      </c>
      <c r="N249" s="19" t="str">
        <f t="shared" ca="1" si="25"/>
        <v>C2</v>
      </c>
    </row>
    <row r="250" spans="1:14" s="244" customFormat="1" ht="36" customHeight="1" x14ac:dyDescent="0.2">
      <c r="A250" s="377" t="s">
        <v>251</v>
      </c>
      <c r="B250" s="370" t="s">
        <v>123</v>
      </c>
      <c r="C250" s="371" t="s">
        <v>320</v>
      </c>
      <c r="D250" s="372" t="s">
        <v>1298</v>
      </c>
      <c r="E250" s="373"/>
      <c r="F250" s="198"/>
      <c r="G250" s="199"/>
      <c r="H250" s="376">
        <f t="shared" si="28"/>
        <v>0</v>
      </c>
      <c r="I250" s="26" t="str">
        <f t="shared" ca="1" si="21"/>
        <v>LOCKED</v>
      </c>
      <c r="J250" s="16" t="str">
        <f t="shared" si="22"/>
        <v>A010Supplying and Placing Base Course MaterialCW 3110-R22</v>
      </c>
      <c r="K250" s="17">
        <f>MATCH(J250,'Pay Items'!$K$1:$K$646,0)</f>
        <v>27</v>
      </c>
      <c r="L250" s="19" t="str">
        <f t="shared" ca="1" si="23"/>
        <v>F0</v>
      </c>
      <c r="M250" s="19" t="str">
        <f t="shared" ca="1" si="24"/>
        <v>C2</v>
      </c>
      <c r="N250" s="19" t="str">
        <f t="shared" ca="1" si="25"/>
        <v>C2</v>
      </c>
    </row>
    <row r="251" spans="1:14" s="244" customFormat="1" ht="36" customHeight="1" x14ac:dyDescent="0.2">
      <c r="A251" s="377" t="s">
        <v>1114</v>
      </c>
      <c r="B251" s="378" t="s">
        <v>351</v>
      </c>
      <c r="C251" s="371" t="s">
        <v>1115</v>
      </c>
      <c r="D251" s="372" t="s">
        <v>174</v>
      </c>
      <c r="E251" s="373" t="s">
        <v>180</v>
      </c>
      <c r="F251" s="374">
        <v>80</v>
      </c>
      <c r="G251" s="375"/>
      <c r="H251" s="376">
        <f t="shared" si="28"/>
        <v>0</v>
      </c>
      <c r="I251" s="26" t="str">
        <f t="shared" ca="1" si="21"/>
        <v/>
      </c>
      <c r="J251" s="16" t="str">
        <f t="shared" si="22"/>
        <v>A010A1Base Course Material - Granular A Limestonem³</v>
      </c>
      <c r="K251" s="17">
        <f>MATCH(J251,'Pay Items'!$K$1:$K$646,0)</f>
        <v>28</v>
      </c>
      <c r="L251" s="19" t="str">
        <f t="shared" ca="1" si="23"/>
        <v>F0</v>
      </c>
      <c r="M251" s="19" t="str">
        <f t="shared" ca="1" si="24"/>
        <v>C2</v>
      </c>
      <c r="N251" s="19" t="str">
        <f t="shared" ca="1" si="25"/>
        <v>C2</v>
      </c>
    </row>
    <row r="252" spans="1:14" s="244" customFormat="1" ht="36" customHeight="1" x14ac:dyDescent="0.2">
      <c r="A252" s="369" t="s">
        <v>253</v>
      </c>
      <c r="B252" s="370" t="s">
        <v>125</v>
      </c>
      <c r="C252" s="371" t="s">
        <v>109</v>
      </c>
      <c r="D252" s="372" t="s">
        <v>1298</v>
      </c>
      <c r="E252" s="373" t="s">
        <v>179</v>
      </c>
      <c r="F252" s="374">
        <v>2200</v>
      </c>
      <c r="G252" s="375"/>
      <c r="H252" s="376">
        <f t="shared" si="28"/>
        <v>0</v>
      </c>
      <c r="I252" s="26" t="str">
        <f t="shared" ca="1" si="21"/>
        <v/>
      </c>
      <c r="J252" s="16" t="str">
        <f t="shared" si="22"/>
        <v>A012Grading of BoulevardsCW 3110-R22m²</v>
      </c>
      <c r="K252" s="17">
        <f>MATCH(J252,'Pay Items'!$K$1:$K$646,0)</f>
        <v>37</v>
      </c>
      <c r="L252" s="19" t="str">
        <f t="shared" ca="1" si="23"/>
        <v>F0</v>
      </c>
      <c r="M252" s="19" t="str">
        <f t="shared" ca="1" si="24"/>
        <v>C2</v>
      </c>
      <c r="N252" s="19" t="str">
        <f t="shared" ca="1" si="25"/>
        <v>C2</v>
      </c>
    </row>
    <row r="253" spans="1:14" s="244" customFormat="1" ht="36" customHeight="1" x14ac:dyDescent="0.2">
      <c r="A253" s="245"/>
      <c r="B253" s="202"/>
      <c r="C253" s="203" t="s">
        <v>1552</v>
      </c>
      <c r="D253" s="198"/>
      <c r="E253" s="204"/>
      <c r="F253" s="198"/>
      <c r="G253" s="199"/>
      <c r="H253" s="376">
        <f t="shared" si="28"/>
        <v>0</v>
      </c>
      <c r="I253" s="26" t="str">
        <f t="shared" ca="1" si="21"/>
        <v>LOCKED</v>
      </c>
      <c r="J253" s="16" t="str">
        <f t="shared" si="22"/>
        <v>ROADWORKS - REMOVALS/RENEWALS</v>
      </c>
      <c r="K253" s="17" t="e">
        <f>MATCH(J253,'Pay Items'!$K$1:$K$646,0)</f>
        <v>#N/A</v>
      </c>
      <c r="L253" s="19" t="str">
        <f t="shared" ca="1" si="23"/>
        <v>F0</v>
      </c>
      <c r="M253" s="19" t="str">
        <f t="shared" ca="1" si="24"/>
        <v>C2</v>
      </c>
      <c r="N253" s="19" t="str">
        <f t="shared" ca="1" si="25"/>
        <v>C2</v>
      </c>
    </row>
    <row r="254" spans="1:14" s="244" customFormat="1" ht="36" customHeight="1" x14ac:dyDescent="0.2">
      <c r="A254" s="379" t="s">
        <v>372</v>
      </c>
      <c r="B254" s="370" t="s">
        <v>126</v>
      </c>
      <c r="C254" s="371" t="s">
        <v>317</v>
      </c>
      <c r="D254" s="372" t="s">
        <v>1298</v>
      </c>
      <c r="E254" s="373"/>
      <c r="F254" s="198"/>
      <c r="G254" s="199"/>
      <c r="H254" s="376">
        <f t="shared" si="28"/>
        <v>0</v>
      </c>
      <c r="I254" s="26" t="str">
        <f t="shared" ca="1" si="21"/>
        <v>LOCKED</v>
      </c>
      <c r="J254" s="16" t="str">
        <f t="shared" si="22"/>
        <v>B001Pavement RemovalCW 3110-R22</v>
      </c>
      <c r="K254" s="17">
        <f>MATCH(J254,'Pay Items'!$K$1:$K$646,0)</f>
        <v>69</v>
      </c>
      <c r="L254" s="19" t="str">
        <f t="shared" ca="1" si="23"/>
        <v>F0</v>
      </c>
      <c r="M254" s="19" t="str">
        <f t="shared" ca="1" si="24"/>
        <v>C2</v>
      </c>
      <c r="N254" s="19" t="str">
        <f t="shared" ca="1" si="25"/>
        <v>C2</v>
      </c>
    </row>
    <row r="255" spans="1:14" s="244" customFormat="1" ht="36" customHeight="1" x14ac:dyDescent="0.2">
      <c r="A255" s="379" t="s">
        <v>443</v>
      </c>
      <c r="B255" s="378" t="s">
        <v>351</v>
      </c>
      <c r="C255" s="371" t="s">
        <v>318</v>
      </c>
      <c r="D255" s="372" t="s">
        <v>174</v>
      </c>
      <c r="E255" s="373" t="s">
        <v>179</v>
      </c>
      <c r="F255" s="374">
        <v>280</v>
      </c>
      <c r="G255" s="375"/>
      <c r="H255" s="376">
        <f t="shared" si="28"/>
        <v>0</v>
      </c>
      <c r="I255" s="26" t="str">
        <f t="shared" ca="1" si="21"/>
        <v/>
      </c>
      <c r="J255" s="16" t="str">
        <f t="shared" si="22"/>
        <v>B002Concrete Pavementm²</v>
      </c>
      <c r="K255" s="17">
        <f>MATCH(J255,'Pay Items'!$K$1:$K$646,0)</f>
        <v>70</v>
      </c>
      <c r="L255" s="19" t="str">
        <f t="shared" ca="1" si="23"/>
        <v>F0</v>
      </c>
      <c r="M255" s="19" t="str">
        <f t="shared" ca="1" si="24"/>
        <v>C2</v>
      </c>
      <c r="N255" s="19" t="str">
        <f t="shared" ca="1" si="25"/>
        <v>C2</v>
      </c>
    </row>
    <row r="256" spans="1:14" s="244" customFormat="1" ht="36" customHeight="1" x14ac:dyDescent="0.2">
      <c r="A256" s="379" t="s">
        <v>263</v>
      </c>
      <c r="B256" s="378" t="s">
        <v>352</v>
      </c>
      <c r="C256" s="371" t="s">
        <v>319</v>
      </c>
      <c r="D256" s="372" t="s">
        <v>174</v>
      </c>
      <c r="E256" s="373" t="s">
        <v>179</v>
      </c>
      <c r="F256" s="374">
        <v>25</v>
      </c>
      <c r="G256" s="375"/>
      <c r="H256" s="376">
        <f t="shared" si="28"/>
        <v>0</v>
      </c>
      <c r="I256" s="26" t="str">
        <f t="shared" ca="1" si="21"/>
        <v/>
      </c>
      <c r="J256" s="16" t="str">
        <f t="shared" si="22"/>
        <v>B003Asphalt Pavementm²</v>
      </c>
      <c r="K256" s="17">
        <f>MATCH(J256,'Pay Items'!$K$1:$K$646,0)</f>
        <v>71</v>
      </c>
      <c r="L256" s="19" t="str">
        <f t="shared" ca="1" si="23"/>
        <v>F0</v>
      </c>
      <c r="M256" s="19" t="str">
        <f t="shared" ca="1" si="24"/>
        <v>C2</v>
      </c>
      <c r="N256" s="19" t="str">
        <f t="shared" ca="1" si="25"/>
        <v>C2</v>
      </c>
    </row>
    <row r="257" spans="1:14" s="244" customFormat="1" ht="36" customHeight="1" x14ac:dyDescent="0.2">
      <c r="A257" s="379" t="s">
        <v>302</v>
      </c>
      <c r="B257" s="370" t="s">
        <v>1622</v>
      </c>
      <c r="C257" s="371" t="s">
        <v>162</v>
      </c>
      <c r="D257" s="372" t="s">
        <v>922</v>
      </c>
      <c r="E257" s="373"/>
      <c r="F257" s="198"/>
      <c r="G257" s="199"/>
      <c r="H257" s="376">
        <f t="shared" si="28"/>
        <v>0</v>
      </c>
      <c r="I257" s="26" t="str">
        <f t="shared" ca="1" si="21"/>
        <v>LOCKED</v>
      </c>
      <c r="J257" s="16" t="str">
        <f t="shared" si="22"/>
        <v>B094Drilled DowelsCW 3230-R8</v>
      </c>
      <c r="K257" s="17">
        <f>MATCH(J257,'Pay Items'!$K$1:$K$646,0)</f>
        <v>164</v>
      </c>
      <c r="L257" s="19" t="str">
        <f t="shared" ca="1" si="23"/>
        <v>F0</v>
      </c>
      <c r="M257" s="19" t="str">
        <f t="shared" ca="1" si="24"/>
        <v>C2</v>
      </c>
      <c r="N257" s="19" t="str">
        <f t="shared" ca="1" si="25"/>
        <v>C2</v>
      </c>
    </row>
    <row r="258" spans="1:14" s="244" customFormat="1" ht="36" customHeight="1" x14ac:dyDescent="0.2">
      <c r="A258" s="379" t="s">
        <v>303</v>
      </c>
      <c r="B258" s="378" t="s">
        <v>351</v>
      </c>
      <c r="C258" s="371" t="s">
        <v>190</v>
      </c>
      <c r="D258" s="372" t="s">
        <v>174</v>
      </c>
      <c r="E258" s="373" t="s">
        <v>182</v>
      </c>
      <c r="F258" s="374">
        <v>20</v>
      </c>
      <c r="G258" s="375"/>
      <c r="H258" s="376">
        <f t="shared" si="28"/>
        <v>0</v>
      </c>
      <c r="I258" s="26" t="str">
        <f t="shared" ca="1" si="21"/>
        <v/>
      </c>
      <c r="J258" s="16" t="str">
        <f t="shared" si="22"/>
        <v>B09519.1 mm Diametereach</v>
      </c>
      <c r="K258" s="17">
        <f>MATCH(J258,'Pay Items'!$K$1:$K$646,0)</f>
        <v>165</v>
      </c>
      <c r="L258" s="19" t="str">
        <f t="shared" ca="1" si="23"/>
        <v>F0</v>
      </c>
      <c r="M258" s="19" t="str">
        <f t="shared" ca="1" si="24"/>
        <v>C2</v>
      </c>
      <c r="N258" s="19" t="str">
        <f t="shared" ca="1" si="25"/>
        <v>C2</v>
      </c>
    </row>
    <row r="259" spans="1:14" s="244" customFormat="1" ht="36" customHeight="1" x14ac:dyDescent="0.2">
      <c r="A259" s="379" t="s">
        <v>305</v>
      </c>
      <c r="B259" s="370" t="s">
        <v>1623</v>
      </c>
      <c r="C259" s="371" t="s">
        <v>163</v>
      </c>
      <c r="D259" s="372" t="s">
        <v>922</v>
      </c>
      <c r="E259" s="373"/>
      <c r="F259" s="198"/>
      <c r="G259" s="199"/>
      <c r="H259" s="376">
        <f t="shared" si="28"/>
        <v>0</v>
      </c>
      <c r="I259" s="26" t="str">
        <f t="shared" ca="1" si="21"/>
        <v>LOCKED</v>
      </c>
      <c r="J259" s="16" t="str">
        <f t="shared" si="22"/>
        <v>B097Drilled Tie BarsCW 3230-R8</v>
      </c>
      <c r="K259" s="17">
        <f>MATCH(J259,'Pay Items'!$K$1:$K$646,0)</f>
        <v>167</v>
      </c>
      <c r="L259" s="19" t="str">
        <f t="shared" ca="1" si="23"/>
        <v>F0</v>
      </c>
      <c r="M259" s="19" t="str">
        <f t="shared" ca="1" si="24"/>
        <v>C2</v>
      </c>
      <c r="N259" s="19" t="str">
        <f t="shared" ca="1" si="25"/>
        <v>C2</v>
      </c>
    </row>
    <row r="260" spans="1:14" s="244" customFormat="1" ht="36" customHeight="1" x14ac:dyDescent="0.2">
      <c r="A260" s="379" t="s">
        <v>306</v>
      </c>
      <c r="B260" s="378" t="s">
        <v>351</v>
      </c>
      <c r="C260" s="371" t="s">
        <v>188</v>
      </c>
      <c r="D260" s="372" t="s">
        <v>174</v>
      </c>
      <c r="E260" s="373" t="s">
        <v>182</v>
      </c>
      <c r="F260" s="374">
        <v>60</v>
      </c>
      <c r="G260" s="375"/>
      <c r="H260" s="376">
        <f t="shared" si="28"/>
        <v>0</v>
      </c>
      <c r="I260" s="26" t="str">
        <f t="shared" ca="1" si="21"/>
        <v/>
      </c>
      <c r="J260" s="16" t="str">
        <f t="shared" si="22"/>
        <v>B09820 M Deformed Tie Bareach</v>
      </c>
      <c r="K260" s="17">
        <f>MATCH(J260,'Pay Items'!$K$1:$K$646,0)</f>
        <v>169</v>
      </c>
      <c r="L260" s="19" t="str">
        <f t="shared" ca="1" si="23"/>
        <v>F0</v>
      </c>
      <c r="M260" s="19" t="str">
        <f t="shared" ca="1" si="24"/>
        <v>C2</v>
      </c>
      <c r="N260" s="19" t="str">
        <f t="shared" ca="1" si="25"/>
        <v>C2</v>
      </c>
    </row>
    <row r="261" spans="1:14" s="244" customFormat="1" ht="36" customHeight="1" x14ac:dyDescent="0.2">
      <c r="A261" s="379" t="s">
        <v>806</v>
      </c>
      <c r="B261" s="370" t="s">
        <v>1624</v>
      </c>
      <c r="C261" s="371" t="s">
        <v>336</v>
      </c>
      <c r="D261" s="372" t="s">
        <v>1335</v>
      </c>
      <c r="E261" s="373"/>
      <c r="F261" s="198"/>
      <c r="G261" s="199"/>
      <c r="H261" s="376">
        <f t="shared" si="28"/>
        <v>0</v>
      </c>
      <c r="I261" s="26" t="str">
        <f t="shared" ca="1" si="21"/>
        <v>LOCKED</v>
      </c>
      <c r="J261" s="16" t="str">
        <f t="shared" si="22"/>
        <v>B114rlMiscellaneous Concrete Slab RenewalCW 3235-R9</v>
      </c>
      <c r="K261" s="17">
        <f>MATCH(J261,'Pay Items'!$K$1:$K$646,0)</f>
        <v>192</v>
      </c>
      <c r="L261" s="19" t="str">
        <f t="shared" ca="1" si="23"/>
        <v>F0</v>
      </c>
      <c r="M261" s="19" t="str">
        <f t="shared" ca="1" si="24"/>
        <v>C2</v>
      </c>
      <c r="N261" s="19" t="str">
        <f t="shared" ca="1" si="25"/>
        <v>C2</v>
      </c>
    </row>
    <row r="262" spans="1:14" s="244" customFormat="1" ht="36" customHeight="1" x14ac:dyDescent="0.2">
      <c r="A262" s="379" t="s">
        <v>810</v>
      </c>
      <c r="B262" s="378" t="s">
        <v>351</v>
      </c>
      <c r="C262" s="371" t="s">
        <v>1556</v>
      </c>
      <c r="D262" s="372" t="s">
        <v>398</v>
      </c>
      <c r="E262" s="373"/>
      <c r="F262" s="198"/>
      <c r="G262" s="199"/>
      <c r="H262" s="376">
        <f t="shared" si="28"/>
        <v>0</v>
      </c>
      <c r="I262" s="26" t="str">
        <f t="shared" ref="I262:I325" ca="1" si="29">IF(CELL("protect",$G262)=1, "LOCKED", "")</f>
        <v>LOCKED</v>
      </c>
      <c r="J262" s="16" t="str">
        <f t="shared" ref="J262:J325" si="30">CLEAN(CONCATENATE(TRIM($A262),TRIM($C262),IF(LEFT($D262)&lt;&gt;"E",TRIM($D262),),TRIM($E262)))</f>
        <v>B118rl100 mm Type 5 Concrete SidewalkSD-228A</v>
      </c>
      <c r="K262" s="17" t="e">
        <f>MATCH(J262,'Pay Items'!$K$1:$K$646,0)</f>
        <v>#N/A</v>
      </c>
      <c r="L262" s="19" t="str">
        <f t="shared" ref="L262:L325" ca="1" si="31">CELL("format",$F262)</f>
        <v>F0</v>
      </c>
      <c r="M262" s="19" t="str">
        <f t="shared" ref="M262:M325" ca="1" si="32">CELL("format",$G262)</f>
        <v>C2</v>
      </c>
      <c r="N262" s="19" t="str">
        <f t="shared" ref="N262:N325" ca="1" si="33">CELL("format",$H262)</f>
        <v>C2</v>
      </c>
    </row>
    <row r="263" spans="1:14" s="244" customFormat="1" ht="36" customHeight="1" x14ac:dyDescent="0.2">
      <c r="A263" s="379" t="s">
        <v>811</v>
      </c>
      <c r="B263" s="381" t="s">
        <v>701</v>
      </c>
      <c r="C263" s="371" t="s">
        <v>702</v>
      </c>
      <c r="D263" s="372"/>
      <c r="E263" s="373" t="s">
        <v>179</v>
      </c>
      <c r="F263" s="374">
        <v>10</v>
      </c>
      <c r="G263" s="375"/>
      <c r="H263" s="376">
        <f t="shared" si="28"/>
        <v>0</v>
      </c>
      <c r="I263" s="26" t="str">
        <f t="shared" ca="1" si="29"/>
        <v/>
      </c>
      <c r="J263" s="16" t="str">
        <f t="shared" si="30"/>
        <v>B119rlLess than 5 sq.m.m²</v>
      </c>
      <c r="K263" s="17">
        <f>MATCH(J263,'Pay Items'!$K$1:$K$646,0)</f>
        <v>197</v>
      </c>
      <c r="L263" s="19" t="str">
        <f t="shared" ca="1" si="31"/>
        <v>F0</v>
      </c>
      <c r="M263" s="19" t="str">
        <f t="shared" ca="1" si="32"/>
        <v>C2</v>
      </c>
      <c r="N263" s="19" t="str">
        <f t="shared" ca="1" si="33"/>
        <v>C2</v>
      </c>
    </row>
    <row r="264" spans="1:14" s="244" customFormat="1" ht="36" customHeight="1" x14ac:dyDescent="0.2">
      <c r="A264" s="379" t="s">
        <v>812</v>
      </c>
      <c r="B264" s="381" t="s">
        <v>703</v>
      </c>
      <c r="C264" s="371" t="s">
        <v>704</v>
      </c>
      <c r="D264" s="372"/>
      <c r="E264" s="373" t="s">
        <v>179</v>
      </c>
      <c r="F264" s="374">
        <v>45</v>
      </c>
      <c r="G264" s="375"/>
      <c r="H264" s="376">
        <f t="shared" si="28"/>
        <v>0</v>
      </c>
      <c r="I264" s="26" t="str">
        <f t="shared" ca="1" si="29"/>
        <v/>
      </c>
      <c r="J264" s="16" t="str">
        <f t="shared" si="30"/>
        <v>B120rl5 sq.m. to 20 sq.m.m²</v>
      </c>
      <c r="K264" s="17">
        <f>MATCH(J264,'Pay Items'!$K$1:$K$646,0)</f>
        <v>198</v>
      </c>
      <c r="L264" s="19" t="str">
        <f t="shared" ca="1" si="31"/>
        <v>F0</v>
      </c>
      <c r="M264" s="19" t="str">
        <f t="shared" ca="1" si="32"/>
        <v>C2</v>
      </c>
      <c r="N264" s="19" t="str">
        <f t="shared" ca="1" si="33"/>
        <v>C2</v>
      </c>
    </row>
    <row r="265" spans="1:14" s="244" customFormat="1" ht="36" customHeight="1" x14ac:dyDescent="0.2">
      <c r="A265" s="379" t="s">
        <v>813</v>
      </c>
      <c r="B265" s="381" t="s">
        <v>705</v>
      </c>
      <c r="C265" s="371" t="s">
        <v>706</v>
      </c>
      <c r="D265" s="372" t="s">
        <v>174</v>
      </c>
      <c r="E265" s="373" t="s">
        <v>179</v>
      </c>
      <c r="F265" s="374">
        <v>580</v>
      </c>
      <c r="G265" s="375"/>
      <c r="H265" s="376">
        <f t="shared" si="28"/>
        <v>0</v>
      </c>
      <c r="I265" s="26" t="str">
        <f t="shared" ca="1" si="29"/>
        <v/>
      </c>
      <c r="J265" s="16" t="str">
        <f t="shared" si="30"/>
        <v>B121rlGreater than 20 sq.m.m²</v>
      </c>
      <c r="K265" s="17">
        <f>MATCH(J265,'Pay Items'!$K$1:$K$646,0)</f>
        <v>199</v>
      </c>
      <c r="L265" s="19" t="str">
        <f t="shared" ca="1" si="31"/>
        <v>F0</v>
      </c>
      <c r="M265" s="19" t="str">
        <f t="shared" ca="1" si="32"/>
        <v>C2</v>
      </c>
      <c r="N265" s="19" t="str">
        <f t="shared" ca="1" si="33"/>
        <v>C2</v>
      </c>
    </row>
    <row r="266" spans="1:14" s="244" customFormat="1" ht="36" customHeight="1" x14ac:dyDescent="0.2">
      <c r="A266" s="379" t="s">
        <v>473</v>
      </c>
      <c r="B266" s="370" t="s">
        <v>1625</v>
      </c>
      <c r="C266" s="371" t="s">
        <v>413</v>
      </c>
      <c r="D266" s="372" t="s">
        <v>6</v>
      </c>
      <c r="E266" s="373" t="s">
        <v>179</v>
      </c>
      <c r="F266" s="382">
        <v>5</v>
      </c>
      <c r="G266" s="375"/>
      <c r="H266" s="376">
        <f t="shared" si="28"/>
        <v>0</v>
      </c>
      <c r="I266" s="26" t="str">
        <f t="shared" ca="1" si="29"/>
        <v/>
      </c>
      <c r="J266" s="16" t="str">
        <f t="shared" si="30"/>
        <v>B124Adjustment of Precast Sidewalk BlocksCW 3235-R9m²</v>
      </c>
      <c r="K266" s="17">
        <f>MATCH(J266,'Pay Items'!$K$1:$K$646,0)</f>
        <v>206</v>
      </c>
      <c r="L266" s="19" t="str">
        <f t="shared" ca="1" si="31"/>
        <v>F0</v>
      </c>
      <c r="M266" s="19" t="str">
        <f t="shared" ca="1" si="32"/>
        <v>C2</v>
      </c>
      <c r="N266" s="19" t="str">
        <f t="shared" ca="1" si="33"/>
        <v>C2</v>
      </c>
    </row>
    <row r="267" spans="1:14" s="244" customFormat="1" ht="36" customHeight="1" x14ac:dyDescent="0.2">
      <c r="A267" s="379" t="s">
        <v>474</v>
      </c>
      <c r="B267" s="370" t="s">
        <v>1626</v>
      </c>
      <c r="C267" s="371" t="s">
        <v>414</v>
      </c>
      <c r="D267" s="372" t="s">
        <v>6</v>
      </c>
      <c r="E267" s="373" t="s">
        <v>179</v>
      </c>
      <c r="F267" s="374">
        <v>5</v>
      </c>
      <c r="G267" s="375"/>
      <c r="H267" s="376">
        <f t="shared" si="28"/>
        <v>0</v>
      </c>
      <c r="I267" s="26" t="str">
        <f t="shared" ca="1" si="29"/>
        <v/>
      </c>
      <c r="J267" s="16" t="str">
        <f t="shared" si="30"/>
        <v>B125Supply of Precast Sidewalk BlocksCW 3235-R9m²</v>
      </c>
      <c r="K267" s="17">
        <f>MATCH(J267,'Pay Items'!$K$1:$K$646,0)</f>
        <v>207</v>
      </c>
      <c r="L267" s="19" t="str">
        <f t="shared" ca="1" si="31"/>
        <v>F0</v>
      </c>
      <c r="M267" s="19" t="str">
        <f t="shared" ca="1" si="32"/>
        <v>C2</v>
      </c>
      <c r="N267" s="19" t="str">
        <f t="shared" ca="1" si="33"/>
        <v>C2</v>
      </c>
    </row>
    <row r="268" spans="1:14" s="244" customFormat="1" ht="36" customHeight="1" x14ac:dyDescent="0.2">
      <c r="A268" s="379" t="s">
        <v>615</v>
      </c>
      <c r="B268" s="370" t="s">
        <v>1627</v>
      </c>
      <c r="C268" s="371" t="s">
        <v>604</v>
      </c>
      <c r="D268" s="372" t="s">
        <v>6</v>
      </c>
      <c r="E268" s="373" t="s">
        <v>179</v>
      </c>
      <c r="F268" s="374">
        <v>5</v>
      </c>
      <c r="G268" s="375"/>
      <c r="H268" s="376">
        <f t="shared" si="28"/>
        <v>0</v>
      </c>
      <c r="I268" s="26" t="str">
        <f t="shared" ca="1" si="29"/>
        <v/>
      </c>
      <c r="J268" s="16" t="str">
        <f t="shared" si="30"/>
        <v>B125ARemoval of Precast Sidewalk BlocksCW 3235-R9m²</v>
      </c>
      <c r="K268" s="17">
        <f>MATCH(J268,'Pay Items'!$K$1:$K$646,0)</f>
        <v>208</v>
      </c>
      <c r="L268" s="19" t="str">
        <f t="shared" ca="1" si="31"/>
        <v>F0</v>
      </c>
      <c r="M268" s="19" t="str">
        <f t="shared" ca="1" si="32"/>
        <v>C2</v>
      </c>
      <c r="N268" s="19" t="str">
        <f t="shared" ca="1" si="33"/>
        <v>C2</v>
      </c>
    </row>
    <row r="269" spans="1:14" s="244" customFormat="1" ht="36" customHeight="1" x14ac:dyDescent="0.2">
      <c r="A269" s="379" t="s">
        <v>816</v>
      </c>
      <c r="B269" s="370" t="s">
        <v>1628</v>
      </c>
      <c r="C269" s="371" t="s">
        <v>340</v>
      </c>
      <c r="D269" s="372" t="s">
        <v>919</v>
      </c>
      <c r="E269" s="373"/>
      <c r="F269" s="198"/>
      <c r="G269" s="199"/>
      <c r="H269" s="376">
        <f t="shared" si="28"/>
        <v>0</v>
      </c>
      <c r="I269" s="26" t="str">
        <f t="shared" ca="1" si="29"/>
        <v>LOCKED</v>
      </c>
      <c r="J269" s="16" t="str">
        <f t="shared" si="30"/>
        <v>B126rConcrete Curb RemovalCW 3240-R10</v>
      </c>
      <c r="K269" s="17">
        <f>MATCH(J269,'Pay Items'!$K$1:$K$646,0)</f>
        <v>209</v>
      </c>
      <c r="L269" s="19" t="str">
        <f t="shared" ca="1" si="31"/>
        <v>F0</v>
      </c>
      <c r="M269" s="19" t="str">
        <f t="shared" ca="1" si="32"/>
        <v>C2</v>
      </c>
      <c r="N269" s="19" t="str">
        <f t="shared" ca="1" si="33"/>
        <v>C2</v>
      </c>
    </row>
    <row r="270" spans="1:14" s="244" customFormat="1" ht="36" customHeight="1" x14ac:dyDescent="0.2">
      <c r="A270" s="379" t="s">
        <v>819</v>
      </c>
      <c r="B270" s="378" t="s">
        <v>351</v>
      </c>
      <c r="C270" s="371" t="s">
        <v>402</v>
      </c>
      <c r="D270" s="372" t="s">
        <v>174</v>
      </c>
      <c r="E270" s="373" t="s">
        <v>183</v>
      </c>
      <c r="F270" s="374">
        <v>480</v>
      </c>
      <c r="G270" s="375"/>
      <c r="H270" s="376">
        <f t="shared" si="28"/>
        <v>0</v>
      </c>
      <c r="I270" s="26" t="str">
        <f t="shared" ca="1" si="29"/>
        <v/>
      </c>
      <c r="J270" s="16" t="str">
        <f t="shared" si="30"/>
        <v>B129rCurb and Gutterm</v>
      </c>
      <c r="K270" s="17">
        <f>MATCH(J270,'Pay Items'!$K$1:$K$646,0)</f>
        <v>214</v>
      </c>
      <c r="L270" s="19" t="str">
        <f t="shared" ca="1" si="31"/>
        <v>F0</v>
      </c>
      <c r="M270" s="19" t="str">
        <f t="shared" ca="1" si="32"/>
        <v>C2</v>
      </c>
      <c r="N270" s="19" t="str">
        <f t="shared" ca="1" si="33"/>
        <v>C2</v>
      </c>
    </row>
    <row r="271" spans="1:14" s="196" customFormat="1" ht="36" customHeight="1" x14ac:dyDescent="0.2">
      <c r="A271" s="379" t="s">
        <v>487</v>
      </c>
      <c r="B271" s="370" t="s">
        <v>1629</v>
      </c>
      <c r="C271" s="371" t="s">
        <v>100</v>
      </c>
      <c r="D271" s="372" t="s">
        <v>960</v>
      </c>
      <c r="E271" s="373"/>
      <c r="F271" s="198"/>
      <c r="G271" s="199"/>
      <c r="H271" s="376">
        <f t="shared" si="28"/>
        <v>0</v>
      </c>
      <c r="I271" s="26" t="str">
        <f t="shared" ca="1" si="29"/>
        <v>LOCKED</v>
      </c>
      <c r="J271" s="16" t="str">
        <f t="shared" si="30"/>
        <v>B200Planing of PavementCW 3450-R6</v>
      </c>
      <c r="K271" s="17">
        <f>MATCH(J271,'Pay Items'!$K$1:$K$646,0)</f>
        <v>329</v>
      </c>
      <c r="L271" s="19" t="str">
        <f t="shared" ca="1" si="31"/>
        <v>F0</v>
      </c>
      <c r="M271" s="19" t="str">
        <f t="shared" ca="1" si="32"/>
        <v>C2</v>
      </c>
      <c r="N271" s="19" t="str">
        <f t="shared" ca="1" si="33"/>
        <v>C2</v>
      </c>
    </row>
    <row r="272" spans="1:14" s="196" customFormat="1" ht="36" customHeight="1" x14ac:dyDescent="0.2">
      <c r="A272" s="379" t="s">
        <v>489</v>
      </c>
      <c r="B272" s="378" t="s">
        <v>351</v>
      </c>
      <c r="C272" s="371" t="s">
        <v>95</v>
      </c>
      <c r="D272" s="372" t="s">
        <v>174</v>
      </c>
      <c r="E272" s="373" t="s">
        <v>179</v>
      </c>
      <c r="F272" s="374">
        <v>2190</v>
      </c>
      <c r="G272" s="375"/>
      <c r="H272" s="376">
        <f t="shared" si="28"/>
        <v>0</v>
      </c>
      <c r="I272" s="26" t="str">
        <f t="shared" ca="1" si="29"/>
        <v/>
      </c>
      <c r="J272" s="16" t="str">
        <f t="shared" si="30"/>
        <v>B20250 - 100 mm Depth (Asphalt)m²</v>
      </c>
      <c r="K272" s="17">
        <f>MATCH(J272,'Pay Items'!$K$1:$K$646,0)</f>
        <v>331</v>
      </c>
      <c r="L272" s="19" t="str">
        <f t="shared" ca="1" si="31"/>
        <v>F0</v>
      </c>
      <c r="M272" s="19" t="str">
        <f t="shared" ca="1" si="32"/>
        <v>C2</v>
      </c>
      <c r="N272" s="19" t="str">
        <f t="shared" ca="1" si="33"/>
        <v>C2</v>
      </c>
    </row>
    <row r="273" spans="1:14" s="244" customFormat="1" ht="36" customHeight="1" x14ac:dyDescent="0.2">
      <c r="A273" s="380" t="s">
        <v>845</v>
      </c>
      <c r="B273" s="370" t="s">
        <v>1630</v>
      </c>
      <c r="C273" s="371" t="s">
        <v>158</v>
      </c>
      <c r="D273" s="372" t="s">
        <v>1390</v>
      </c>
      <c r="E273" s="373"/>
      <c r="F273" s="198"/>
      <c r="G273" s="199"/>
      <c r="H273" s="376">
        <f t="shared" si="28"/>
        <v>0</v>
      </c>
      <c r="I273" s="26" t="str">
        <f t="shared" ca="1" si="29"/>
        <v>LOCKED</v>
      </c>
      <c r="J273" s="16" t="str">
        <f t="shared" si="30"/>
        <v>B154rlConcrete Curb RenewalCW 3240-R10</v>
      </c>
      <c r="K273" s="17">
        <f>MATCH(J273,'Pay Items'!$K$1:$K$646,0)</f>
        <v>262</v>
      </c>
      <c r="L273" s="19" t="str">
        <f t="shared" ca="1" si="31"/>
        <v>F0</v>
      </c>
      <c r="M273" s="19" t="str">
        <f t="shared" ca="1" si="32"/>
        <v>C2</v>
      </c>
      <c r="N273" s="19" t="str">
        <f t="shared" ca="1" si="33"/>
        <v>C2</v>
      </c>
    </row>
    <row r="274" spans="1:14" s="244" customFormat="1" ht="48" customHeight="1" x14ac:dyDescent="0.2">
      <c r="A274" s="380" t="s">
        <v>846</v>
      </c>
      <c r="B274" s="378" t="s">
        <v>351</v>
      </c>
      <c r="C274" s="371" t="s">
        <v>1561</v>
      </c>
      <c r="D274" s="372" t="s">
        <v>712</v>
      </c>
      <c r="E274" s="373"/>
      <c r="F274" s="198"/>
      <c r="G274" s="199"/>
      <c r="H274" s="376">
        <f t="shared" si="28"/>
        <v>0</v>
      </c>
      <c r="I274" s="26" t="str">
        <f t="shared" ca="1" si="29"/>
        <v>LOCKED</v>
      </c>
      <c r="J274" s="16" t="str">
        <f t="shared" si="30"/>
        <v>B155rlType 2 Concrete Barrier (100 mm reveal ht, Dowelled)SD-205,SD-206A</v>
      </c>
      <c r="K274" s="17" t="e">
        <f>MATCH(J274,'Pay Items'!$K$1:$K$646,0)</f>
        <v>#N/A</v>
      </c>
      <c r="L274" s="19" t="str">
        <f t="shared" ca="1" si="31"/>
        <v>F0</v>
      </c>
      <c r="M274" s="19" t="str">
        <f t="shared" ca="1" si="32"/>
        <v>C2</v>
      </c>
      <c r="N274" s="19" t="str">
        <f t="shared" ca="1" si="33"/>
        <v>C2</v>
      </c>
    </row>
    <row r="275" spans="1:14" s="244" customFormat="1" ht="36" customHeight="1" x14ac:dyDescent="0.2">
      <c r="A275" s="380" t="s">
        <v>1393</v>
      </c>
      <c r="B275" s="395" t="s">
        <v>701</v>
      </c>
      <c r="C275" s="396" t="s">
        <v>714</v>
      </c>
      <c r="D275" s="397"/>
      <c r="E275" s="398" t="s">
        <v>183</v>
      </c>
      <c r="F275" s="374">
        <v>10</v>
      </c>
      <c r="G275" s="375"/>
      <c r="H275" s="376">
        <f t="shared" si="28"/>
        <v>0</v>
      </c>
      <c r="I275" s="26" t="str">
        <f t="shared" ca="1" si="29"/>
        <v/>
      </c>
      <c r="J275" s="16" t="str">
        <f t="shared" si="30"/>
        <v>B155rl^23 m to 30 mm</v>
      </c>
      <c r="K275" s="17">
        <f>MATCH(J275,'Pay Items'!$K$1:$K$646,0)</f>
        <v>267</v>
      </c>
      <c r="L275" s="19" t="str">
        <f t="shared" ca="1" si="31"/>
        <v>F0</v>
      </c>
      <c r="M275" s="19" t="str">
        <f t="shared" ca="1" si="32"/>
        <v>C2</v>
      </c>
      <c r="N275" s="19" t="str">
        <f t="shared" ca="1" si="33"/>
        <v>C2</v>
      </c>
    </row>
    <row r="276" spans="1:14" s="244" customFormat="1" ht="36" customHeight="1" x14ac:dyDescent="0.2">
      <c r="A276" s="379" t="s">
        <v>876</v>
      </c>
      <c r="B276" s="370" t="s">
        <v>1631</v>
      </c>
      <c r="C276" s="371" t="s">
        <v>910</v>
      </c>
      <c r="D276" s="372" t="s">
        <v>961</v>
      </c>
      <c r="E276" s="373" t="s">
        <v>182</v>
      </c>
      <c r="F276" s="382">
        <v>6</v>
      </c>
      <c r="G276" s="375"/>
      <c r="H276" s="376">
        <f t="shared" si="28"/>
        <v>0</v>
      </c>
      <c r="I276" s="26" t="str">
        <f t="shared" ca="1" si="29"/>
        <v/>
      </c>
      <c r="J276" s="16" t="str">
        <f t="shared" si="30"/>
        <v>B219Detectable Warning Surface TilesCW 3326-R3each</v>
      </c>
      <c r="K276" s="17">
        <f>MATCH(J276,'Pay Items'!$K$1:$K$646,0)</f>
        <v>341</v>
      </c>
      <c r="L276" s="19" t="str">
        <f t="shared" ca="1" si="31"/>
        <v>F0</v>
      </c>
      <c r="M276" s="19" t="str">
        <f t="shared" ca="1" si="32"/>
        <v>C2</v>
      </c>
      <c r="N276" s="19" t="str">
        <f t="shared" ca="1" si="33"/>
        <v>C2</v>
      </c>
    </row>
    <row r="277" spans="1:14" s="244" customFormat="1" ht="36" customHeight="1" x14ac:dyDescent="0.2">
      <c r="A277" s="245"/>
      <c r="B277" s="210"/>
      <c r="C277" s="203" t="s">
        <v>1576</v>
      </c>
      <c r="D277" s="198"/>
      <c r="E277" s="228"/>
      <c r="F277" s="198"/>
      <c r="G277" s="199"/>
      <c r="H277" s="376">
        <f t="shared" si="28"/>
        <v>0</v>
      </c>
      <c r="I277" s="26" t="str">
        <f t="shared" ca="1" si="29"/>
        <v>LOCKED</v>
      </c>
      <c r="J277" s="16" t="str">
        <f t="shared" si="30"/>
        <v>ROADWORKS - NEW CONSTRUCTION</v>
      </c>
      <c r="K277" s="17" t="e">
        <f>MATCH(J277,'Pay Items'!$K$1:$K$646,0)</f>
        <v>#N/A</v>
      </c>
      <c r="L277" s="19" t="str">
        <f t="shared" ca="1" si="31"/>
        <v>F0</v>
      </c>
      <c r="M277" s="19" t="str">
        <f t="shared" ca="1" si="32"/>
        <v>C2</v>
      </c>
      <c r="N277" s="19" t="str">
        <f t="shared" ca="1" si="33"/>
        <v>C2</v>
      </c>
    </row>
    <row r="278" spans="1:14" s="244" customFormat="1" ht="48" customHeight="1" x14ac:dyDescent="0.2">
      <c r="A278" s="369" t="s">
        <v>210</v>
      </c>
      <c r="B278" s="370" t="s">
        <v>1632</v>
      </c>
      <c r="C278" s="371" t="s">
        <v>469</v>
      </c>
      <c r="D278" s="372" t="s">
        <v>1425</v>
      </c>
      <c r="E278" s="373"/>
      <c r="F278" s="198"/>
      <c r="G278" s="199"/>
      <c r="H278" s="376">
        <f t="shared" si="28"/>
        <v>0</v>
      </c>
      <c r="I278" s="26" t="str">
        <f t="shared" ca="1" si="29"/>
        <v>LOCKED</v>
      </c>
      <c r="J278" s="16" t="str">
        <f t="shared" si="30"/>
        <v>C001Concrete Pavements, Median Slabs, Bull-noses, and Safety MediansCW 3310-R18</v>
      </c>
      <c r="K278" s="17">
        <f>MATCH(J278,'Pay Items'!$K$1:$K$646,0)</f>
        <v>344</v>
      </c>
      <c r="L278" s="19" t="str">
        <f t="shared" ca="1" si="31"/>
        <v>F0</v>
      </c>
      <c r="M278" s="19" t="str">
        <f t="shared" ca="1" si="32"/>
        <v>C2</v>
      </c>
      <c r="N278" s="19" t="str">
        <f t="shared" ca="1" si="33"/>
        <v>C2</v>
      </c>
    </row>
    <row r="279" spans="1:14" s="244" customFormat="1" ht="48" customHeight="1" x14ac:dyDescent="0.2">
      <c r="A279" s="369" t="s">
        <v>215</v>
      </c>
      <c r="B279" s="378" t="s">
        <v>351</v>
      </c>
      <c r="C279" s="371" t="s">
        <v>1577</v>
      </c>
      <c r="D279" s="372" t="s">
        <v>174</v>
      </c>
      <c r="E279" s="373" t="s">
        <v>179</v>
      </c>
      <c r="F279" s="382">
        <v>140</v>
      </c>
      <c r="G279" s="375"/>
      <c r="H279" s="376">
        <f t="shared" si="28"/>
        <v>0</v>
      </c>
      <c r="I279" s="26" t="str">
        <f t="shared" ca="1" si="29"/>
        <v/>
      </c>
      <c r="J279" s="16" t="str">
        <f t="shared" si="30"/>
        <v>C011Construction of 150 mm Type 2 Concrete Pavement (Reinforced)m²</v>
      </c>
      <c r="K279" s="17" t="e">
        <f>MATCH(J279,'Pay Items'!$K$1:$K$646,0)</f>
        <v>#N/A</v>
      </c>
      <c r="L279" s="19" t="str">
        <f t="shared" ca="1" si="31"/>
        <v>F0</v>
      </c>
      <c r="M279" s="19" t="str">
        <f t="shared" ca="1" si="32"/>
        <v>C2</v>
      </c>
      <c r="N279" s="19" t="str">
        <f t="shared" ca="1" si="33"/>
        <v>C2</v>
      </c>
    </row>
    <row r="280" spans="1:14" s="244" customFormat="1" ht="36" customHeight="1" x14ac:dyDescent="0.2">
      <c r="A280" s="369" t="s">
        <v>381</v>
      </c>
      <c r="B280" s="370" t="s">
        <v>1633</v>
      </c>
      <c r="C280" s="371" t="s">
        <v>124</v>
      </c>
      <c r="D280" s="372" t="s">
        <v>1425</v>
      </c>
      <c r="E280" s="373"/>
      <c r="F280" s="198"/>
      <c r="G280" s="199"/>
      <c r="H280" s="376">
        <f t="shared" si="28"/>
        <v>0</v>
      </c>
      <c r="I280" s="26" t="str">
        <f t="shared" ca="1" si="29"/>
        <v>LOCKED</v>
      </c>
      <c r="J280" s="16" t="str">
        <f t="shared" si="30"/>
        <v>C019Concrete Pavements for Early OpeningCW 3310-R18</v>
      </c>
      <c r="K280" s="17">
        <f>MATCH(J280,'Pay Items'!$K$1:$K$646,0)</f>
        <v>359</v>
      </c>
      <c r="L280" s="19" t="str">
        <f t="shared" ca="1" si="31"/>
        <v>F0</v>
      </c>
      <c r="M280" s="19" t="str">
        <f t="shared" ca="1" si="32"/>
        <v>C2</v>
      </c>
      <c r="N280" s="19" t="str">
        <f t="shared" ca="1" si="33"/>
        <v>C2</v>
      </c>
    </row>
    <row r="281" spans="1:14" s="244" customFormat="1" ht="60" customHeight="1" x14ac:dyDescent="0.2">
      <c r="A281" s="369" t="s">
        <v>1197</v>
      </c>
      <c r="B281" s="378" t="s">
        <v>351</v>
      </c>
      <c r="C281" s="371" t="s">
        <v>1284</v>
      </c>
      <c r="D281" s="372"/>
      <c r="E281" s="373" t="s">
        <v>179</v>
      </c>
      <c r="F281" s="382">
        <v>140</v>
      </c>
      <c r="G281" s="375"/>
      <c r="H281" s="376">
        <f t="shared" si="28"/>
        <v>0</v>
      </c>
      <c r="I281" s="26" t="str">
        <f t="shared" ca="1" si="29"/>
        <v/>
      </c>
      <c r="J281" s="16" t="str">
        <f t="shared" si="30"/>
        <v>C029-72Construction of 150 mm Type 4 Concrete Pavement for Early Opening 72 Hour (Reinforced)m²</v>
      </c>
      <c r="K281" s="17">
        <f>MATCH(J281,'Pay Items'!$K$1:$K$646,0)</f>
        <v>380</v>
      </c>
      <c r="L281" s="19" t="str">
        <f t="shared" ca="1" si="31"/>
        <v>F0</v>
      </c>
      <c r="M281" s="19" t="str">
        <f t="shared" ca="1" si="32"/>
        <v>C2</v>
      </c>
      <c r="N281" s="19" t="str">
        <f t="shared" ca="1" si="33"/>
        <v>C2</v>
      </c>
    </row>
    <row r="282" spans="1:14" s="244" customFormat="1" ht="48" customHeight="1" x14ac:dyDescent="0.2">
      <c r="A282" s="369" t="s">
        <v>390</v>
      </c>
      <c r="B282" s="370" t="s">
        <v>1635</v>
      </c>
      <c r="C282" s="371" t="s">
        <v>367</v>
      </c>
      <c r="D282" s="372" t="s">
        <v>1425</v>
      </c>
      <c r="E282" s="373"/>
      <c r="F282" s="198"/>
      <c r="G282" s="199"/>
      <c r="H282" s="376">
        <f t="shared" si="28"/>
        <v>0</v>
      </c>
      <c r="I282" s="26" t="str">
        <f t="shared" ca="1" si="29"/>
        <v>LOCKED</v>
      </c>
      <c r="J282" s="16" t="str">
        <f t="shared" si="30"/>
        <v>C032Concrete Curbs, Curb and Gutter, and Splash StripsCW 3310-R18</v>
      </c>
      <c r="K282" s="17">
        <f>MATCH(J282,'Pay Items'!$K$1:$K$646,0)</f>
        <v>384</v>
      </c>
      <c r="L282" s="19" t="str">
        <f t="shared" ca="1" si="31"/>
        <v>F0</v>
      </c>
      <c r="M282" s="19" t="str">
        <f t="shared" ca="1" si="32"/>
        <v>C2</v>
      </c>
      <c r="N282" s="19" t="str">
        <f t="shared" ca="1" si="33"/>
        <v>C2</v>
      </c>
    </row>
    <row r="283" spans="1:14" s="244" customFormat="1" ht="48" customHeight="1" x14ac:dyDescent="0.2">
      <c r="A283" s="383" t="s">
        <v>543</v>
      </c>
      <c r="B283" s="378" t="s">
        <v>351</v>
      </c>
      <c r="C283" s="371" t="s">
        <v>1634</v>
      </c>
      <c r="D283" s="372" t="s">
        <v>400</v>
      </c>
      <c r="E283" s="373" t="s">
        <v>183</v>
      </c>
      <c r="F283" s="382">
        <v>20</v>
      </c>
      <c r="G283" s="375"/>
      <c r="H283" s="376">
        <f t="shared" si="28"/>
        <v>0</v>
      </c>
      <c r="I283" s="26" t="str">
        <f t="shared" ca="1" si="29"/>
        <v/>
      </c>
      <c r="J283" s="16" t="str">
        <f t="shared" si="30"/>
        <v>C037Construction of Modified Barrier (150 mm ht, Type 2, Integral)SD-203Bm</v>
      </c>
      <c r="K283" s="17" t="e">
        <f>MATCH(J283,'Pay Items'!$K$1:$K$646,0)</f>
        <v>#N/A</v>
      </c>
      <c r="L283" s="19" t="str">
        <f t="shared" ca="1" si="31"/>
        <v>F0</v>
      </c>
      <c r="M283" s="19" t="str">
        <f t="shared" ca="1" si="32"/>
        <v>C2</v>
      </c>
      <c r="N283" s="19" t="str">
        <f t="shared" ca="1" si="33"/>
        <v>C2</v>
      </c>
    </row>
    <row r="284" spans="1:14" s="244" customFormat="1" ht="60" customHeight="1" x14ac:dyDescent="0.2">
      <c r="A284" s="369" t="s">
        <v>544</v>
      </c>
      <c r="B284" s="378" t="s">
        <v>352</v>
      </c>
      <c r="C284" s="371" t="s">
        <v>1578</v>
      </c>
      <c r="D284" s="372" t="s">
        <v>344</v>
      </c>
      <c r="E284" s="373" t="s">
        <v>183</v>
      </c>
      <c r="F284" s="382">
        <v>380</v>
      </c>
      <c r="G284" s="375"/>
      <c r="H284" s="376">
        <f t="shared" si="28"/>
        <v>0</v>
      </c>
      <c r="I284" s="26" t="str">
        <f t="shared" ca="1" si="29"/>
        <v/>
      </c>
      <c r="J284" s="16" t="str">
        <f t="shared" si="30"/>
        <v>C038Construction of Curb and Gutter (180 mm ht Slip Form, Barrier, Integral, 600 mm width, 150 mm Plain Type 2 Concrete Pavement)SD-200m</v>
      </c>
      <c r="K284" s="17" t="e">
        <f>MATCH(J284,'Pay Items'!$K$1:$K$646,0)</f>
        <v>#N/A</v>
      </c>
      <c r="L284" s="19" t="str">
        <f t="shared" ca="1" si="31"/>
        <v>F0</v>
      </c>
      <c r="M284" s="19" t="str">
        <f t="shared" ca="1" si="32"/>
        <v>C2</v>
      </c>
      <c r="N284" s="19" t="str">
        <f t="shared" ca="1" si="33"/>
        <v>C2</v>
      </c>
    </row>
    <row r="285" spans="1:14" s="244" customFormat="1" ht="72" customHeight="1" x14ac:dyDescent="0.2">
      <c r="A285" s="369" t="s">
        <v>545</v>
      </c>
      <c r="B285" s="378" t="s">
        <v>353</v>
      </c>
      <c r="C285" s="371" t="s">
        <v>1579</v>
      </c>
      <c r="D285" s="372" t="s">
        <v>449</v>
      </c>
      <c r="E285" s="373" t="s">
        <v>183</v>
      </c>
      <c r="F285" s="382">
        <v>40</v>
      </c>
      <c r="G285" s="375"/>
      <c r="H285" s="376">
        <f t="shared" si="28"/>
        <v>0</v>
      </c>
      <c r="I285" s="26" t="str">
        <f t="shared" ca="1" si="29"/>
        <v/>
      </c>
      <c r="J285" s="16" t="str">
        <f t="shared" si="30"/>
        <v>C039Construction of Curb and Gutter (180 mm ht Slip Form, Modified Barrier, Integral, 600 mm width, 150 mm Plain Type 2 Concrete Pavement)SD-200 SD-203Bm</v>
      </c>
      <c r="K285" s="17" t="e">
        <f>MATCH(J285,'Pay Items'!$K$1:$K$646,0)</f>
        <v>#N/A</v>
      </c>
      <c r="L285" s="19" t="str">
        <f t="shared" ca="1" si="31"/>
        <v>F0</v>
      </c>
      <c r="M285" s="19" t="str">
        <f t="shared" ca="1" si="32"/>
        <v>C2</v>
      </c>
      <c r="N285" s="19" t="str">
        <f t="shared" ca="1" si="33"/>
        <v>C2</v>
      </c>
    </row>
    <row r="286" spans="1:14" s="244" customFormat="1" ht="60" customHeight="1" x14ac:dyDescent="0.2">
      <c r="A286" s="369" t="s">
        <v>392</v>
      </c>
      <c r="B286" s="378" t="s">
        <v>354</v>
      </c>
      <c r="C286" s="371" t="s">
        <v>1602</v>
      </c>
      <c r="D286" s="372" t="s">
        <v>450</v>
      </c>
      <c r="E286" s="373" t="s">
        <v>183</v>
      </c>
      <c r="F286" s="382">
        <v>40</v>
      </c>
      <c r="G286" s="375"/>
      <c r="H286" s="376">
        <f t="shared" si="28"/>
        <v>0</v>
      </c>
      <c r="I286" s="26" t="str">
        <f t="shared" ca="1" si="29"/>
        <v/>
      </c>
      <c r="J286" s="16" t="str">
        <f t="shared" si="30"/>
        <v>C040Construction of Curb and Gutter (40 mm ht, Lip Curb, Integral, 600 mm width, 150 mm Plain Slip Form Type 2 Concrete Pavement)SD-200 SD-202Bm</v>
      </c>
      <c r="K286" s="17" t="e">
        <f>MATCH(J286,'Pay Items'!$K$1:$K$646,0)</f>
        <v>#N/A</v>
      </c>
      <c r="L286" s="19" t="str">
        <f t="shared" ca="1" si="31"/>
        <v>F0</v>
      </c>
      <c r="M286" s="19" t="str">
        <f t="shared" ca="1" si="32"/>
        <v>C2</v>
      </c>
      <c r="N286" s="19" t="str">
        <f t="shared" ca="1" si="33"/>
        <v>C2</v>
      </c>
    </row>
    <row r="287" spans="1:14" s="244" customFormat="1" ht="60" customHeight="1" x14ac:dyDescent="0.2">
      <c r="A287" s="369" t="s">
        <v>393</v>
      </c>
      <c r="B287" s="399" t="s">
        <v>355</v>
      </c>
      <c r="C287" s="371" t="s">
        <v>1581</v>
      </c>
      <c r="D287" s="372" t="s">
        <v>1213</v>
      </c>
      <c r="E287" s="373" t="s">
        <v>183</v>
      </c>
      <c r="F287" s="382">
        <v>10</v>
      </c>
      <c r="G287" s="375"/>
      <c r="H287" s="376">
        <f t="shared" si="28"/>
        <v>0</v>
      </c>
      <c r="I287" s="26" t="str">
        <f t="shared" ca="1" si="29"/>
        <v/>
      </c>
      <c r="J287" s="16" t="str">
        <f t="shared" si="30"/>
        <v>C041Construction of Curb and Gutter (8-12 mm ht, Curb Ramp, Integral, 600 mm width, 150 mm Plain Type 2 Concrete Pavement)SD-200 SD-229Em</v>
      </c>
      <c r="K287" s="17" t="e">
        <f>MATCH(J287,'Pay Items'!$K$1:$K$646,0)</f>
        <v>#N/A</v>
      </c>
      <c r="L287" s="19" t="str">
        <f t="shared" ca="1" si="31"/>
        <v>F0</v>
      </c>
      <c r="M287" s="19" t="str">
        <f t="shared" ca="1" si="32"/>
        <v>C2</v>
      </c>
      <c r="N287" s="19" t="str">
        <f t="shared" ca="1" si="33"/>
        <v>C2</v>
      </c>
    </row>
    <row r="288" spans="1:14" s="244" customFormat="1" ht="36" customHeight="1" x14ac:dyDescent="0.2">
      <c r="A288" s="369" t="s">
        <v>37</v>
      </c>
      <c r="B288" s="370" t="s">
        <v>1636</v>
      </c>
      <c r="C288" s="371" t="s">
        <v>405</v>
      </c>
      <c r="D288" s="372" t="s">
        <v>1183</v>
      </c>
      <c r="E288" s="209"/>
      <c r="F288" s="198"/>
      <c r="G288" s="199"/>
      <c r="H288" s="376">
        <f t="shared" si="28"/>
        <v>0</v>
      </c>
      <c r="I288" s="26" t="str">
        <f t="shared" ca="1" si="29"/>
        <v>LOCKED</v>
      </c>
      <c r="J288" s="16" t="str">
        <f t="shared" si="30"/>
        <v>C055Construction of Asphaltic Concrete PavementsCW 3410-R12</v>
      </c>
      <c r="K288" s="17">
        <f>MATCH(J288,'Pay Items'!$K$1:$K$646,0)</f>
        <v>425</v>
      </c>
      <c r="L288" s="19" t="str">
        <f t="shared" ca="1" si="31"/>
        <v>F0</v>
      </c>
      <c r="M288" s="19" t="str">
        <f t="shared" ca="1" si="32"/>
        <v>C2</v>
      </c>
      <c r="N288" s="19" t="str">
        <f t="shared" ca="1" si="33"/>
        <v>C2</v>
      </c>
    </row>
    <row r="289" spans="1:14" s="244" customFormat="1" ht="36" customHeight="1" x14ac:dyDescent="0.2">
      <c r="A289" s="369" t="s">
        <v>406</v>
      </c>
      <c r="B289" s="378" t="s">
        <v>351</v>
      </c>
      <c r="C289" s="371" t="s">
        <v>364</v>
      </c>
      <c r="D289" s="372"/>
      <c r="E289" s="373"/>
      <c r="F289" s="198"/>
      <c r="G289" s="199"/>
      <c r="H289" s="376">
        <f t="shared" si="28"/>
        <v>0</v>
      </c>
      <c r="I289" s="26" t="str">
        <f t="shared" ca="1" si="29"/>
        <v>LOCKED</v>
      </c>
      <c r="J289" s="16" t="str">
        <f t="shared" si="30"/>
        <v>C056Main Line Paving</v>
      </c>
      <c r="K289" s="17">
        <f>MATCH(J289,'Pay Items'!$K$1:$K$646,0)</f>
        <v>426</v>
      </c>
      <c r="L289" s="19" t="str">
        <f t="shared" ca="1" si="31"/>
        <v>F0</v>
      </c>
      <c r="M289" s="19" t="str">
        <f t="shared" ca="1" si="32"/>
        <v>C2</v>
      </c>
      <c r="N289" s="19" t="str">
        <f t="shared" ca="1" si="33"/>
        <v>C2</v>
      </c>
    </row>
    <row r="290" spans="1:14" s="244" customFormat="1" ht="36" customHeight="1" x14ac:dyDescent="0.2">
      <c r="A290" s="369" t="s">
        <v>408</v>
      </c>
      <c r="B290" s="381" t="s">
        <v>701</v>
      </c>
      <c r="C290" s="371" t="s">
        <v>719</v>
      </c>
      <c r="D290" s="372"/>
      <c r="E290" s="373" t="s">
        <v>181</v>
      </c>
      <c r="F290" s="374">
        <v>580</v>
      </c>
      <c r="G290" s="375"/>
      <c r="H290" s="376">
        <f t="shared" si="28"/>
        <v>0</v>
      </c>
      <c r="I290" s="26" t="str">
        <f t="shared" ca="1" si="29"/>
        <v/>
      </c>
      <c r="J290" s="16" t="str">
        <f t="shared" si="30"/>
        <v>C058Type IAtonne</v>
      </c>
      <c r="K290" s="17">
        <f>MATCH(J290,'Pay Items'!$K$1:$K$646,0)</f>
        <v>427</v>
      </c>
      <c r="L290" s="19" t="str">
        <f t="shared" ca="1" si="31"/>
        <v>F0</v>
      </c>
      <c r="M290" s="19" t="str">
        <f t="shared" ca="1" si="32"/>
        <v>C2</v>
      </c>
      <c r="N290" s="19" t="str">
        <f t="shared" ca="1" si="33"/>
        <v>C2</v>
      </c>
    </row>
    <row r="291" spans="1:14" s="244" customFormat="1" ht="36" customHeight="1" x14ac:dyDescent="0.2">
      <c r="A291" s="369" t="s">
        <v>409</v>
      </c>
      <c r="B291" s="378" t="s">
        <v>352</v>
      </c>
      <c r="C291" s="371" t="s">
        <v>365</v>
      </c>
      <c r="D291" s="372"/>
      <c r="E291" s="373"/>
      <c r="F291" s="198"/>
      <c r="G291" s="199"/>
      <c r="H291" s="376">
        <f t="shared" si="28"/>
        <v>0</v>
      </c>
      <c r="I291" s="26" t="str">
        <f t="shared" ca="1" si="29"/>
        <v>LOCKED</v>
      </c>
      <c r="J291" s="16" t="str">
        <f t="shared" si="30"/>
        <v>C059Tie-ins and Approaches</v>
      </c>
      <c r="K291" s="17">
        <f>MATCH(J291,'Pay Items'!$K$1:$K$646,0)</f>
        <v>429</v>
      </c>
      <c r="L291" s="19" t="str">
        <f t="shared" ca="1" si="31"/>
        <v>F0</v>
      </c>
      <c r="M291" s="19" t="str">
        <f t="shared" ca="1" si="32"/>
        <v>C2</v>
      </c>
      <c r="N291" s="19" t="str">
        <f t="shared" ca="1" si="33"/>
        <v>C2</v>
      </c>
    </row>
    <row r="292" spans="1:14" s="244" customFormat="1" ht="36" customHeight="1" x14ac:dyDescent="0.2">
      <c r="A292" s="369" t="s">
        <v>410</v>
      </c>
      <c r="B292" s="381" t="s">
        <v>701</v>
      </c>
      <c r="C292" s="371" t="s">
        <v>719</v>
      </c>
      <c r="D292" s="372"/>
      <c r="E292" s="373" t="s">
        <v>181</v>
      </c>
      <c r="F292" s="374">
        <v>50</v>
      </c>
      <c r="G292" s="375"/>
      <c r="H292" s="376">
        <f t="shared" si="28"/>
        <v>0</v>
      </c>
      <c r="I292" s="26" t="str">
        <f t="shared" ca="1" si="29"/>
        <v/>
      </c>
      <c r="J292" s="16" t="str">
        <f t="shared" si="30"/>
        <v>C060Type IAtonne</v>
      </c>
      <c r="K292" s="17">
        <f>MATCH(J292,'Pay Items'!$K$1:$K$646,0)</f>
        <v>430</v>
      </c>
      <c r="L292" s="19" t="str">
        <f t="shared" ca="1" si="31"/>
        <v>F0</v>
      </c>
      <c r="M292" s="19" t="str">
        <f t="shared" ca="1" si="32"/>
        <v>C2</v>
      </c>
      <c r="N292" s="19" t="str">
        <f t="shared" ca="1" si="33"/>
        <v>C2</v>
      </c>
    </row>
    <row r="293" spans="1:14" s="244" customFormat="1" ht="36" customHeight="1" x14ac:dyDescent="0.2">
      <c r="A293" s="245"/>
      <c r="B293" s="210"/>
      <c r="C293" s="203" t="s">
        <v>200</v>
      </c>
      <c r="D293" s="198"/>
      <c r="E293" s="211"/>
      <c r="F293" s="198"/>
      <c r="G293" s="199"/>
      <c r="H293" s="376">
        <f t="shared" si="28"/>
        <v>0</v>
      </c>
      <c r="I293" s="26" t="str">
        <f t="shared" ca="1" si="29"/>
        <v>LOCKED</v>
      </c>
      <c r="J293" s="16" t="str">
        <f t="shared" si="30"/>
        <v>JOINT AND CRACK SEALING</v>
      </c>
      <c r="K293" s="17">
        <f>MATCH(J293,'Pay Items'!$K$1:$K$646,0)</f>
        <v>436</v>
      </c>
      <c r="L293" s="19" t="str">
        <f t="shared" ca="1" si="31"/>
        <v>F0</v>
      </c>
      <c r="M293" s="19" t="str">
        <f t="shared" ca="1" si="32"/>
        <v>C2</v>
      </c>
      <c r="N293" s="19" t="str">
        <f t="shared" ca="1" si="33"/>
        <v>C2</v>
      </c>
    </row>
    <row r="294" spans="1:14" s="244" customFormat="1" ht="36" customHeight="1" x14ac:dyDescent="0.2">
      <c r="A294" s="369" t="s">
        <v>548</v>
      </c>
      <c r="B294" s="370" t="s">
        <v>1637</v>
      </c>
      <c r="C294" s="371" t="s">
        <v>99</v>
      </c>
      <c r="D294" s="372" t="s">
        <v>737</v>
      </c>
      <c r="E294" s="373" t="s">
        <v>183</v>
      </c>
      <c r="F294" s="382">
        <v>450</v>
      </c>
      <c r="G294" s="375"/>
      <c r="H294" s="376">
        <f t="shared" si="28"/>
        <v>0</v>
      </c>
      <c r="I294" s="26" t="str">
        <f t="shared" ca="1" si="29"/>
        <v/>
      </c>
      <c r="J294" s="16" t="str">
        <f t="shared" si="30"/>
        <v>D006Reflective Crack MaintenanceCW 3250-R7m</v>
      </c>
      <c r="K294" s="17">
        <f>MATCH(J294,'Pay Items'!$K$1:$K$646,0)</f>
        <v>442</v>
      </c>
      <c r="L294" s="19" t="str">
        <f t="shared" ca="1" si="31"/>
        <v>F0</v>
      </c>
      <c r="M294" s="19" t="str">
        <f t="shared" ca="1" si="32"/>
        <v>C2</v>
      </c>
      <c r="N294" s="19" t="str">
        <f t="shared" ca="1" si="33"/>
        <v>C2</v>
      </c>
    </row>
    <row r="295" spans="1:14" s="244" customFormat="1" ht="48" customHeight="1" x14ac:dyDescent="0.2">
      <c r="A295" s="245"/>
      <c r="B295" s="210"/>
      <c r="C295" s="203" t="s">
        <v>201</v>
      </c>
      <c r="D295" s="198"/>
      <c r="E295" s="211"/>
      <c r="F295" s="198"/>
      <c r="G295" s="199"/>
      <c r="H295" s="376">
        <f t="shared" si="28"/>
        <v>0</v>
      </c>
      <c r="I295" s="26" t="str">
        <f t="shared" ca="1" si="29"/>
        <v>LOCKED</v>
      </c>
      <c r="J295" s="16" t="str">
        <f t="shared" si="30"/>
        <v>ASSOCIATED DRAINAGE AND UNDERGROUND WORKS</v>
      </c>
      <c r="K295" s="17">
        <f>MATCH(J295,'Pay Items'!$K$1:$K$646,0)</f>
        <v>444</v>
      </c>
      <c r="L295" s="19" t="str">
        <f t="shared" ca="1" si="31"/>
        <v>F0</v>
      </c>
      <c r="M295" s="19" t="str">
        <f t="shared" ca="1" si="32"/>
        <v>C2</v>
      </c>
      <c r="N295" s="19" t="str">
        <f t="shared" ca="1" si="33"/>
        <v>C2</v>
      </c>
    </row>
    <row r="296" spans="1:14" s="244" customFormat="1" ht="36" customHeight="1" x14ac:dyDescent="0.2">
      <c r="A296" s="369" t="s">
        <v>225</v>
      </c>
      <c r="B296" s="370" t="s">
        <v>1638</v>
      </c>
      <c r="C296" s="371" t="s">
        <v>416</v>
      </c>
      <c r="D296" s="372" t="s">
        <v>11</v>
      </c>
      <c r="E296" s="373"/>
      <c r="F296" s="198"/>
      <c r="G296" s="199"/>
      <c r="H296" s="376">
        <f t="shared" si="28"/>
        <v>0</v>
      </c>
      <c r="I296" s="26" t="str">
        <f t="shared" ca="1" si="29"/>
        <v>LOCKED</v>
      </c>
      <c r="J296" s="16" t="str">
        <f t="shared" si="30"/>
        <v>E003Catch BasinCW 2130-R12</v>
      </c>
      <c r="K296" s="17">
        <f>MATCH(J296,'Pay Items'!$K$1:$K$646,0)</f>
        <v>445</v>
      </c>
      <c r="L296" s="19" t="str">
        <f t="shared" ca="1" si="31"/>
        <v>F0</v>
      </c>
      <c r="M296" s="19" t="str">
        <f t="shared" ca="1" si="32"/>
        <v>C2</v>
      </c>
      <c r="N296" s="19" t="str">
        <f t="shared" ca="1" si="33"/>
        <v>C2</v>
      </c>
    </row>
    <row r="297" spans="1:14" s="244" customFormat="1" ht="36" customHeight="1" x14ac:dyDescent="0.2">
      <c r="A297" s="369" t="s">
        <v>1011</v>
      </c>
      <c r="B297" s="378" t="s">
        <v>351</v>
      </c>
      <c r="C297" s="371" t="s">
        <v>985</v>
      </c>
      <c r="D297" s="372"/>
      <c r="E297" s="373" t="s">
        <v>182</v>
      </c>
      <c r="F297" s="382">
        <v>1</v>
      </c>
      <c r="G297" s="375"/>
      <c r="H297" s="376">
        <f t="shared" si="28"/>
        <v>0</v>
      </c>
      <c r="I297" s="26" t="str">
        <f t="shared" ca="1" si="29"/>
        <v/>
      </c>
      <c r="J297" s="16" t="str">
        <f t="shared" si="30"/>
        <v>E004ASD-024, 1200 mm deepeach</v>
      </c>
      <c r="K297" s="17" t="e">
        <f>MATCH(J297,'Pay Items'!$K$1:$K$646,0)</f>
        <v>#N/A</v>
      </c>
      <c r="L297" s="19" t="str">
        <f t="shared" ca="1" si="31"/>
        <v>F0</v>
      </c>
      <c r="M297" s="19" t="str">
        <f t="shared" ca="1" si="32"/>
        <v>C2</v>
      </c>
      <c r="N297" s="19" t="str">
        <f t="shared" ca="1" si="33"/>
        <v>C2</v>
      </c>
    </row>
    <row r="298" spans="1:14" s="244" customFormat="1" ht="36" customHeight="1" x14ac:dyDescent="0.2">
      <c r="A298" s="369" t="s">
        <v>230</v>
      </c>
      <c r="B298" s="370" t="s">
        <v>1639</v>
      </c>
      <c r="C298" s="371" t="s">
        <v>421</v>
      </c>
      <c r="D298" s="372" t="s">
        <v>11</v>
      </c>
      <c r="E298" s="373"/>
      <c r="F298" s="198"/>
      <c r="G298" s="199"/>
      <c r="H298" s="376">
        <f t="shared" si="28"/>
        <v>0</v>
      </c>
      <c r="I298" s="26" t="str">
        <f t="shared" ca="1" si="29"/>
        <v>LOCKED</v>
      </c>
      <c r="J298" s="16" t="str">
        <f t="shared" si="30"/>
        <v>E008Sewer ServiceCW 2130-R12</v>
      </c>
      <c r="K298" s="17">
        <f>MATCH(J298,'Pay Items'!$K$1:$K$646,0)</f>
        <v>457</v>
      </c>
      <c r="L298" s="19" t="str">
        <f t="shared" ca="1" si="31"/>
        <v>F0</v>
      </c>
      <c r="M298" s="19" t="str">
        <f t="shared" ca="1" si="32"/>
        <v>C2</v>
      </c>
      <c r="N298" s="19" t="str">
        <f t="shared" ca="1" si="33"/>
        <v>C2</v>
      </c>
    </row>
    <row r="299" spans="1:14" s="244" customFormat="1" ht="36" customHeight="1" x14ac:dyDescent="0.2">
      <c r="A299" s="369" t="s">
        <v>54</v>
      </c>
      <c r="B299" s="378" t="s">
        <v>351</v>
      </c>
      <c r="C299" s="371" t="s">
        <v>1565</v>
      </c>
      <c r="D299" s="372"/>
      <c r="E299" s="373"/>
      <c r="F299" s="198"/>
      <c r="G299" s="199"/>
      <c r="H299" s="376">
        <f t="shared" si="28"/>
        <v>0</v>
      </c>
      <c r="I299" s="26" t="str">
        <f t="shared" ca="1" si="29"/>
        <v>LOCKED</v>
      </c>
      <c r="J299" s="16" t="str">
        <f t="shared" si="30"/>
        <v>E009250 mm, PVC</v>
      </c>
      <c r="K299" s="17" t="e">
        <f>MATCH(J299,'Pay Items'!$K$1:$K$646,0)</f>
        <v>#N/A</v>
      </c>
      <c r="L299" s="19" t="str">
        <f t="shared" ca="1" si="31"/>
        <v>F0</v>
      </c>
      <c r="M299" s="19" t="str">
        <f t="shared" ca="1" si="32"/>
        <v>C2</v>
      </c>
      <c r="N299" s="19" t="str">
        <f t="shared" ca="1" si="33"/>
        <v>C2</v>
      </c>
    </row>
    <row r="300" spans="1:14" s="244" customFormat="1" ht="48" customHeight="1" x14ac:dyDescent="0.2">
      <c r="A300" s="369" t="s">
        <v>55</v>
      </c>
      <c r="B300" s="381" t="s">
        <v>701</v>
      </c>
      <c r="C300" s="371" t="s">
        <v>1582</v>
      </c>
      <c r="D300" s="372"/>
      <c r="E300" s="373" t="s">
        <v>183</v>
      </c>
      <c r="F300" s="382">
        <v>5</v>
      </c>
      <c r="G300" s="375"/>
      <c r="H300" s="376">
        <f t="shared" si="28"/>
        <v>0</v>
      </c>
      <c r="I300" s="26" t="str">
        <f t="shared" ca="1" si="29"/>
        <v/>
      </c>
      <c r="J300" s="16" t="str">
        <f t="shared" si="30"/>
        <v>E010In a Trench, Class 3 Type Sand Bedding, Class 3 Backfillm</v>
      </c>
      <c r="K300" s="17" t="e">
        <f>MATCH(J300,'Pay Items'!$K$1:$K$646,0)</f>
        <v>#N/A</v>
      </c>
      <c r="L300" s="19" t="str">
        <f t="shared" ca="1" si="31"/>
        <v>F0</v>
      </c>
      <c r="M300" s="19" t="str">
        <f t="shared" ca="1" si="32"/>
        <v>C2</v>
      </c>
      <c r="N300" s="19" t="str">
        <f t="shared" ca="1" si="33"/>
        <v>C2</v>
      </c>
    </row>
    <row r="301" spans="1:14" s="244" customFormat="1" ht="36" customHeight="1" x14ac:dyDescent="0.2">
      <c r="A301" s="369" t="s">
        <v>68</v>
      </c>
      <c r="B301" s="370" t="s">
        <v>1640</v>
      </c>
      <c r="C301" s="212" t="s">
        <v>1061</v>
      </c>
      <c r="D301" s="213" t="s">
        <v>1062</v>
      </c>
      <c r="E301" s="373"/>
      <c r="F301" s="198"/>
      <c r="G301" s="199"/>
      <c r="H301" s="376">
        <f t="shared" si="28"/>
        <v>0</v>
      </c>
      <c r="I301" s="26" t="str">
        <f t="shared" ca="1" si="29"/>
        <v>LOCKED</v>
      </c>
      <c r="J301" s="16" t="str">
        <f t="shared" si="30"/>
        <v>E023Frames &amp; CoversCW 3210-R8</v>
      </c>
      <c r="K301" s="17">
        <f>MATCH(J301,'Pay Items'!$K$1:$K$646,0)</f>
        <v>511</v>
      </c>
      <c r="L301" s="19" t="str">
        <f t="shared" ca="1" si="31"/>
        <v>F0</v>
      </c>
      <c r="M301" s="19" t="str">
        <f t="shared" ca="1" si="32"/>
        <v>C2</v>
      </c>
      <c r="N301" s="19" t="str">
        <f t="shared" ca="1" si="33"/>
        <v>C2</v>
      </c>
    </row>
    <row r="302" spans="1:14" s="244" customFormat="1" ht="48" customHeight="1" x14ac:dyDescent="0.2">
      <c r="A302" s="369" t="s">
        <v>69</v>
      </c>
      <c r="B302" s="378" t="s">
        <v>351</v>
      </c>
      <c r="C302" s="214" t="s">
        <v>1215</v>
      </c>
      <c r="D302" s="372"/>
      <c r="E302" s="373" t="s">
        <v>182</v>
      </c>
      <c r="F302" s="382">
        <v>1</v>
      </c>
      <c r="G302" s="375"/>
      <c r="H302" s="376">
        <f t="shared" si="28"/>
        <v>0</v>
      </c>
      <c r="I302" s="26" t="str">
        <f t="shared" ca="1" si="29"/>
        <v/>
      </c>
      <c r="J302" s="16" t="str">
        <f t="shared" si="30"/>
        <v>E024AP-006 - Standard Frame for Manhole and Catch Basineach</v>
      </c>
      <c r="K302" s="17">
        <f>MATCH(J302,'Pay Items'!$K$1:$K$646,0)</f>
        <v>512</v>
      </c>
      <c r="L302" s="19" t="str">
        <f t="shared" ca="1" si="31"/>
        <v>F0</v>
      </c>
      <c r="M302" s="19" t="str">
        <f t="shared" ca="1" si="32"/>
        <v>C2</v>
      </c>
      <c r="N302" s="19" t="str">
        <f t="shared" ca="1" si="33"/>
        <v>C2</v>
      </c>
    </row>
    <row r="303" spans="1:14" s="244" customFormat="1" ht="48" customHeight="1" x14ac:dyDescent="0.2">
      <c r="A303" s="369" t="s">
        <v>70</v>
      </c>
      <c r="B303" s="378" t="s">
        <v>352</v>
      </c>
      <c r="C303" s="214" t="s">
        <v>1216</v>
      </c>
      <c r="D303" s="372"/>
      <c r="E303" s="373" t="s">
        <v>182</v>
      </c>
      <c r="F303" s="382">
        <v>1</v>
      </c>
      <c r="G303" s="375"/>
      <c r="H303" s="376">
        <f t="shared" si="28"/>
        <v>0</v>
      </c>
      <c r="I303" s="26" t="str">
        <f t="shared" ca="1" si="29"/>
        <v/>
      </c>
      <c r="J303" s="16" t="str">
        <f t="shared" si="30"/>
        <v>E025AP-007 - Standard Solid Cover for Standard Frameeach</v>
      </c>
      <c r="K303" s="17">
        <f>MATCH(J303,'Pay Items'!$K$1:$K$646,0)</f>
        <v>513</v>
      </c>
      <c r="L303" s="19" t="str">
        <f t="shared" ca="1" si="31"/>
        <v>F0</v>
      </c>
      <c r="M303" s="19" t="str">
        <f t="shared" ca="1" si="32"/>
        <v>C2</v>
      </c>
      <c r="N303" s="19" t="str">
        <f t="shared" ca="1" si="33"/>
        <v>C2</v>
      </c>
    </row>
    <row r="304" spans="1:14" s="244" customFormat="1" ht="48" customHeight="1" x14ac:dyDescent="0.2">
      <c r="A304" s="369" t="s">
        <v>85</v>
      </c>
      <c r="B304" s="370" t="s">
        <v>1641</v>
      </c>
      <c r="C304" s="384" t="s">
        <v>728</v>
      </c>
      <c r="D304" s="372" t="s">
        <v>11</v>
      </c>
      <c r="E304" s="373"/>
      <c r="F304" s="198"/>
      <c r="G304" s="199"/>
      <c r="H304" s="376">
        <f t="shared" si="28"/>
        <v>0</v>
      </c>
      <c r="I304" s="26" t="str">
        <f t="shared" ca="1" si="29"/>
        <v>LOCKED</v>
      </c>
      <c r="J304" s="16" t="str">
        <f t="shared" si="30"/>
        <v>E042Connecting New Sewer Service to Existing Sewer ServiceCW 2130-R12</v>
      </c>
      <c r="K304" s="17">
        <f>MATCH(J304,'Pay Items'!$K$1:$K$646,0)</f>
        <v>548</v>
      </c>
      <c r="L304" s="19" t="str">
        <f t="shared" ca="1" si="31"/>
        <v>F0</v>
      </c>
      <c r="M304" s="19" t="str">
        <f t="shared" ca="1" si="32"/>
        <v>C2</v>
      </c>
      <c r="N304" s="19" t="str">
        <f t="shared" ca="1" si="33"/>
        <v>C2</v>
      </c>
    </row>
    <row r="305" spans="1:14" s="244" customFormat="1" ht="36" customHeight="1" x14ac:dyDescent="0.2">
      <c r="A305" s="369" t="s">
        <v>86</v>
      </c>
      <c r="B305" s="378" t="s">
        <v>351</v>
      </c>
      <c r="C305" s="384" t="s">
        <v>1008</v>
      </c>
      <c r="D305" s="372"/>
      <c r="E305" s="373" t="s">
        <v>182</v>
      </c>
      <c r="F305" s="382">
        <v>1</v>
      </c>
      <c r="G305" s="375"/>
      <c r="H305" s="376">
        <f t="shared" si="28"/>
        <v>0</v>
      </c>
      <c r="I305" s="26" t="str">
        <f t="shared" ca="1" si="29"/>
        <v/>
      </c>
      <c r="J305" s="16" t="str">
        <f t="shared" si="30"/>
        <v>E043250 mmeach</v>
      </c>
      <c r="K305" s="17" t="e">
        <f>MATCH(J305,'Pay Items'!$K$1:$K$646,0)</f>
        <v>#N/A</v>
      </c>
      <c r="L305" s="19" t="str">
        <f t="shared" ca="1" si="31"/>
        <v>F0</v>
      </c>
      <c r="M305" s="19" t="str">
        <f t="shared" ca="1" si="32"/>
        <v>C2</v>
      </c>
      <c r="N305" s="19" t="str">
        <f t="shared" ca="1" si="33"/>
        <v>C2</v>
      </c>
    </row>
    <row r="306" spans="1:14" s="244" customFormat="1" ht="36" customHeight="1" x14ac:dyDescent="0.2">
      <c r="A306" s="369" t="s">
        <v>431</v>
      </c>
      <c r="B306" s="370" t="s">
        <v>1642</v>
      </c>
      <c r="C306" s="371" t="s">
        <v>694</v>
      </c>
      <c r="D306" s="372" t="s">
        <v>11</v>
      </c>
      <c r="E306" s="373" t="s">
        <v>182</v>
      </c>
      <c r="F306" s="382">
        <v>1</v>
      </c>
      <c r="G306" s="375"/>
      <c r="H306" s="376">
        <f t="shared" si="28"/>
        <v>0</v>
      </c>
      <c r="I306" s="26" t="str">
        <f t="shared" ca="1" si="29"/>
        <v/>
      </c>
      <c r="J306" s="16" t="str">
        <f t="shared" si="30"/>
        <v>E046Removal of Existing Catch BasinsCW 2130-R12each</v>
      </c>
      <c r="K306" s="17">
        <f>MATCH(J306,'Pay Items'!$K$1:$K$646,0)</f>
        <v>552</v>
      </c>
      <c r="L306" s="19" t="str">
        <f t="shared" ca="1" si="31"/>
        <v>F0</v>
      </c>
      <c r="M306" s="19" t="str">
        <f t="shared" ca="1" si="32"/>
        <v>C2</v>
      </c>
      <c r="N306" s="19" t="str">
        <f t="shared" ca="1" si="33"/>
        <v>C2</v>
      </c>
    </row>
    <row r="307" spans="1:14" s="244" customFormat="1" ht="36" customHeight="1" x14ac:dyDescent="0.2">
      <c r="A307" s="369" t="s">
        <v>433</v>
      </c>
      <c r="B307" s="370" t="s">
        <v>1643</v>
      </c>
      <c r="C307" s="371" t="s">
        <v>427</v>
      </c>
      <c r="D307" s="372" t="s">
        <v>11</v>
      </c>
      <c r="E307" s="373" t="s">
        <v>182</v>
      </c>
      <c r="F307" s="382">
        <v>1</v>
      </c>
      <c r="G307" s="375"/>
      <c r="H307" s="376">
        <f t="shared" si="28"/>
        <v>0</v>
      </c>
      <c r="I307" s="26" t="str">
        <f t="shared" ca="1" si="29"/>
        <v/>
      </c>
      <c r="J307" s="16" t="str">
        <f t="shared" si="30"/>
        <v>E047Removal of Existing Catch PitCW 2130-R12each</v>
      </c>
      <c r="K307" s="17">
        <f>MATCH(J307,'Pay Items'!$K$1:$K$646,0)</f>
        <v>553</v>
      </c>
      <c r="L307" s="19" t="str">
        <f t="shared" ca="1" si="31"/>
        <v>F0</v>
      </c>
      <c r="M307" s="19" t="str">
        <f t="shared" ca="1" si="32"/>
        <v>C2</v>
      </c>
      <c r="N307" s="19" t="str">
        <f t="shared" ca="1" si="33"/>
        <v>C2</v>
      </c>
    </row>
    <row r="308" spans="1:14" s="244" customFormat="1" ht="36" customHeight="1" x14ac:dyDescent="0.2">
      <c r="A308" s="245"/>
      <c r="B308" s="219"/>
      <c r="C308" s="203" t="s">
        <v>202</v>
      </c>
      <c r="D308" s="198"/>
      <c r="E308" s="211"/>
      <c r="F308" s="198"/>
      <c r="G308" s="199"/>
      <c r="H308" s="376">
        <f t="shared" si="28"/>
        <v>0</v>
      </c>
      <c r="I308" s="26" t="str">
        <f t="shared" ca="1" si="29"/>
        <v>LOCKED</v>
      </c>
      <c r="J308" s="16" t="str">
        <f t="shared" si="30"/>
        <v>ADJUSTMENTS</v>
      </c>
      <c r="K308" s="17">
        <f>MATCH(J308,'Pay Items'!$K$1:$K$646,0)</f>
        <v>589</v>
      </c>
      <c r="L308" s="19" t="str">
        <f t="shared" ca="1" si="31"/>
        <v>F0</v>
      </c>
      <c r="M308" s="19" t="str">
        <f t="shared" ca="1" si="32"/>
        <v>C2</v>
      </c>
      <c r="N308" s="19" t="str">
        <f t="shared" ca="1" si="33"/>
        <v>C2</v>
      </c>
    </row>
    <row r="309" spans="1:14" s="244" customFormat="1" ht="36" customHeight="1" x14ac:dyDescent="0.2">
      <c r="A309" s="369" t="s">
        <v>231</v>
      </c>
      <c r="B309" s="370" t="s">
        <v>1644</v>
      </c>
      <c r="C309" s="214" t="s">
        <v>1063</v>
      </c>
      <c r="D309" s="213" t="s">
        <v>1062</v>
      </c>
      <c r="E309" s="373" t="s">
        <v>182</v>
      </c>
      <c r="F309" s="382">
        <v>5</v>
      </c>
      <c r="G309" s="375"/>
      <c r="H309" s="376">
        <f t="shared" si="28"/>
        <v>0</v>
      </c>
      <c r="I309" s="26" t="str">
        <f t="shared" ca="1" si="29"/>
        <v/>
      </c>
      <c r="J309" s="16" t="str">
        <f t="shared" si="30"/>
        <v>F001Adjustment of Manholes/Catch Basins FramesCW 3210-R8each</v>
      </c>
      <c r="K309" s="17">
        <f>MATCH(J309,'Pay Items'!$K$1:$K$646,0)</f>
        <v>590</v>
      </c>
      <c r="L309" s="19" t="str">
        <f t="shared" ca="1" si="31"/>
        <v>F0</v>
      </c>
      <c r="M309" s="19" t="str">
        <f t="shared" ca="1" si="32"/>
        <v>C2</v>
      </c>
      <c r="N309" s="19" t="str">
        <f t="shared" ca="1" si="33"/>
        <v>C2</v>
      </c>
    </row>
    <row r="310" spans="1:14" s="244" customFormat="1" ht="36" customHeight="1" x14ac:dyDescent="0.2">
      <c r="A310" s="369" t="s">
        <v>232</v>
      </c>
      <c r="B310" s="370" t="s">
        <v>1645</v>
      </c>
      <c r="C310" s="371" t="s">
        <v>685</v>
      </c>
      <c r="D310" s="372" t="s">
        <v>11</v>
      </c>
      <c r="E310" s="373"/>
      <c r="F310" s="198"/>
      <c r="G310" s="199"/>
      <c r="H310" s="376">
        <f t="shared" si="28"/>
        <v>0</v>
      </c>
      <c r="I310" s="26" t="str">
        <f t="shared" ca="1" si="29"/>
        <v>LOCKED</v>
      </c>
      <c r="J310" s="16" t="str">
        <f t="shared" si="30"/>
        <v>F002Replacing Existing RisersCW 2130-R12</v>
      </c>
      <c r="K310" s="17">
        <f>MATCH(J310,'Pay Items'!$K$1:$K$646,0)</f>
        <v>591</v>
      </c>
      <c r="L310" s="19" t="str">
        <f t="shared" ca="1" si="31"/>
        <v>F0</v>
      </c>
      <c r="M310" s="19" t="str">
        <f t="shared" ca="1" si="32"/>
        <v>C2</v>
      </c>
      <c r="N310" s="19" t="str">
        <f t="shared" ca="1" si="33"/>
        <v>C2</v>
      </c>
    </row>
    <row r="311" spans="1:14" s="244" customFormat="1" ht="36" customHeight="1" x14ac:dyDescent="0.2">
      <c r="A311" s="369" t="s">
        <v>686</v>
      </c>
      <c r="B311" s="378" t="s">
        <v>351</v>
      </c>
      <c r="C311" s="371" t="s">
        <v>696</v>
      </c>
      <c r="D311" s="372"/>
      <c r="E311" s="373" t="s">
        <v>184</v>
      </c>
      <c r="F311" s="393">
        <v>0.3</v>
      </c>
      <c r="G311" s="375"/>
      <c r="H311" s="376">
        <f t="shared" si="28"/>
        <v>0</v>
      </c>
      <c r="I311" s="26" t="str">
        <f t="shared" ca="1" si="29"/>
        <v/>
      </c>
      <c r="J311" s="16" t="str">
        <f t="shared" si="30"/>
        <v>F002APre-cast Concrete Risersvert. m</v>
      </c>
      <c r="K311" s="17">
        <f>MATCH(J311,'Pay Items'!$K$1:$K$646,0)</f>
        <v>592</v>
      </c>
      <c r="L311" s="19" t="str">
        <f t="shared" ca="1" si="31"/>
        <v>F1</v>
      </c>
      <c r="M311" s="19" t="str">
        <f t="shared" ca="1" si="32"/>
        <v>C2</v>
      </c>
      <c r="N311" s="19" t="str">
        <f t="shared" ca="1" si="33"/>
        <v>C2</v>
      </c>
    </row>
    <row r="312" spans="1:14" s="244" customFormat="1" ht="36" customHeight="1" x14ac:dyDescent="0.2">
      <c r="A312" s="369" t="s">
        <v>238</v>
      </c>
      <c r="B312" s="370" t="s">
        <v>1646</v>
      </c>
      <c r="C312" s="371" t="s">
        <v>600</v>
      </c>
      <c r="D312" s="213" t="s">
        <v>1062</v>
      </c>
      <c r="E312" s="373" t="s">
        <v>182</v>
      </c>
      <c r="F312" s="382">
        <v>5</v>
      </c>
      <c r="G312" s="375"/>
      <c r="H312" s="376">
        <f t="shared" ref="H312:H319" si="34">ROUND(G312*F312,2)</f>
        <v>0</v>
      </c>
      <c r="I312" s="26" t="str">
        <f t="shared" ca="1" si="29"/>
        <v/>
      </c>
      <c r="J312" s="16" t="str">
        <f t="shared" si="30"/>
        <v>F009Adjustment of Valve BoxesCW 3210-R8each</v>
      </c>
      <c r="K312" s="17">
        <f>MATCH(J312,'Pay Items'!$K$1:$K$646,0)</f>
        <v>600</v>
      </c>
      <c r="L312" s="19" t="str">
        <f t="shared" ca="1" si="31"/>
        <v>F0</v>
      </c>
      <c r="M312" s="19" t="str">
        <f t="shared" ca="1" si="32"/>
        <v>C2</v>
      </c>
      <c r="N312" s="19" t="str">
        <f t="shared" ca="1" si="33"/>
        <v>C2</v>
      </c>
    </row>
    <row r="313" spans="1:14" s="244" customFormat="1" ht="36" customHeight="1" x14ac:dyDescent="0.2">
      <c r="A313" s="383" t="s">
        <v>460</v>
      </c>
      <c r="B313" s="370" t="s">
        <v>1647</v>
      </c>
      <c r="C313" s="371" t="s">
        <v>602</v>
      </c>
      <c r="D313" s="213" t="s">
        <v>1062</v>
      </c>
      <c r="E313" s="373" t="s">
        <v>182</v>
      </c>
      <c r="F313" s="382">
        <v>4</v>
      </c>
      <c r="G313" s="375"/>
      <c r="H313" s="376">
        <f t="shared" si="34"/>
        <v>0</v>
      </c>
      <c r="I313" s="26" t="str">
        <f t="shared" ca="1" si="29"/>
        <v/>
      </c>
      <c r="J313" s="16" t="str">
        <f t="shared" si="30"/>
        <v>F010Valve Box ExtensionsCW 3210-R8each</v>
      </c>
      <c r="K313" s="17">
        <f>MATCH(J313,'Pay Items'!$K$1:$K$646,0)</f>
        <v>601</v>
      </c>
      <c r="L313" s="19" t="str">
        <f t="shared" ca="1" si="31"/>
        <v>F0</v>
      </c>
      <c r="M313" s="19" t="str">
        <f t="shared" ca="1" si="32"/>
        <v>C2</v>
      </c>
      <c r="N313" s="19" t="str">
        <f t="shared" ca="1" si="33"/>
        <v>C2</v>
      </c>
    </row>
    <row r="314" spans="1:14" s="244" customFormat="1" ht="36" customHeight="1" x14ac:dyDescent="0.2">
      <c r="A314" s="369" t="s">
        <v>239</v>
      </c>
      <c r="B314" s="370" t="s">
        <v>1648</v>
      </c>
      <c r="C314" s="371" t="s">
        <v>601</v>
      </c>
      <c r="D314" s="213" t="s">
        <v>1062</v>
      </c>
      <c r="E314" s="373" t="s">
        <v>182</v>
      </c>
      <c r="F314" s="382">
        <v>6</v>
      </c>
      <c r="G314" s="375"/>
      <c r="H314" s="376">
        <f t="shared" si="34"/>
        <v>0</v>
      </c>
      <c r="I314" s="26" t="str">
        <f t="shared" ca="1" si="29"/>
        <v/>
      </c>
      <c r="J314" s="16" t="str">
        <f t="shared" si="30"/>
        <v>F011Adjustment of Curb Stop BoxesCW 3210-R8each</v>
      </c>
      <c r="K314" s="17">
        <f>MATCH(J314,'Pay Items'!$K$1:$K$646,0)</f>
        <v>602</v>
      </c>
      <c r="L314" s="19" t="str">
        <f t="shared" ca="1" si="31"/>
        <v>F0</v>
      </c>
      <c r="M314" s="19" t="str">
        <f t="shared" ca="1" si="32"/>
        <v>C2</v>
      </c>
      <c r="N314" s="19" t="str">
        <f t="shared" ca="1" si="33"/>
        <v>C2</v>
      </c>
    </row>
    <row r="315" spans="1:14" s="244" customFormat="1" ht="36" customHeight="1" x14ac:dyDescent="0.2">
      <c r="A315" s="220" t="s">
        <v>242</v>
      </c>
      <c r="B315" s="370" t="s">
        <v>1649</v>
      </c>
      <c r="C315" s="214" t="s">
        <v>603</v>
      </c>
      <c r="D315" s="213" t="s">
        <v>1062</v>
      </c>
      <c r="E315" s="222" t="s">
        <v>182</v>
      </c>
      <c r="F315" s="223">
        <v>6</v>
      </c>
      <c r="G315" s="385"/>
      <c r="H315" s="376">
        <f t="shared" si="34"/>
        <v>0</v>
      </c>
      <c r="I315" s="26" t="str">
        <f t="shared" ca="1" si="29"/>
        <v/>
      </c>
      <c r="J315" s="16" t="str">
        <f t="shared" si="30"/>
        <v>F018Curb Stop ExtensionsCW 3210-R8each</v>
      </c>
      <c r="K315" s="17">
        <f>MATCH(J315,'Pay Items'!$K$1:$K$646,0)</f>
        <v>603</v>
      </c>
      <c r="L315" s="19" t="str">
        <f t="shared" ca="1" si="31"/>
        <v>F0</v>
      </c>
      <c r="M315" s="19" t="str">
        <f t="shared" ca="1" si="32"/>
        <v>C2</v>
      </c>
      <c r="N315" s="19" t="str">
        <f t="shared" ca="1" si="33"/>
        <v>C2</v>
      </c>
    </row>
    <row r="316" spans="1:14" s="244" customFormat="1" ht="36" customHeight="1" x14ac:dyDescent="0.2">
      <c r="A316" s="245"/>
      <c r="B316" s="202"/>
      <c r="C316" s="203" t="s">
        <v>203</v>
      </c>
      <c r="D316" s="198"/>
      <c r="E316" s="204"/>
      <c r="F316" s="198"/>
      <c r="G316" s="199"/>
      <c r="H316" s="376">
        <f t="shared" si="34"/>
        <v>0</v>
      </c>
      <c r="I316" s="26" t="str">
        <f t="shared" ca="1" si="29"/>
        <v>LOCKED</v>
      </c>
      <c r="J316" s="16" t="str">
        <f t="shared" si="30"/>
        <v>LANDSCAPING</v>
      </c>
      <c r="K316" s="17">
        <f>MATCH(J316,'Pay Items'!$K$1:$K$646,0)</f>
        <v>618</v>
      </c>
      <c r="L316" s="19" t="str">
        <f t="shared" ca="1" si="31"/>
        <v>F0</v>
      </c>
      <c r="M316" s="19" t="str">
        <f t="shared" ca="1" si="32"/>
        <v>C2</v>
      </c>
      <c r="N316" s="19" t="str">
        <f t="shared" ca="1" si="33"/>
        <v>C2</v>
      </c>
    </row>
    <row r="317" spans="1:14" s="244" customFormat="1" ht="36" customHeight="1" x14ac:dyDescent="0.2">
      <c r="A317" s="379" t="s">
        <v>243</v>
      </c>
      <c r="B317" s="370" t="s">
        <v>1957</v>
      </c>
      <c r="C317" s="371" t="s">
        <v>148</v>
      </c>
      <c r="D317" s="372" t="s">
        <v>1541</v>
      </c>
      <c r="E317" s="373"/>
      <c r="F317" s="198"/>
      <c r="G317" s="199"/>
      <c r="H317" s="376">
        <f t="shared" si="34"/>
        <v>0</v>
      </c>
      <c r="I317" s="26" t="str">
        <f t="shared" ca="1" si="29"/>
        <v>LOCKED</v>
      </c>
      <c r="J317" s="16" t="str">
        <f t="shared" si="30"/>
        <v>G001SoddingCW 3510-R10</v>
      </c>
      <c r="K317" s="17">
        <f>MATCH(J317,'Pay Items'!$K$1:$K$646,0)</f>
        <v>619</v>
      </c>
      <c r="L317" s="19" t="str">
        <f t="shared" ca="1" si="31"/>
        <v>F0</v>
      </c>
      <c r="M317" s="19" t="str">
        <f t="shared" ca="1" si="32"/>
        <v>C2</v>
      </c>
      <c r="N317" s="19" t="str">
        <f t="shared" ca="1" si="33"/>
        <v>C2</v>
      </c>
    </row>
    <row r="318" spans="1:14" s="244" customFormat="1" ht="36" customHeight="1" x14ac:dyDescent="0.2">
      <c r="A318" s="379" t="s">
        <v>244</v>
      </c>
      <c r="B318" s="378" t="s">
        <v>351</v>
      </c>
      <c r="C318" s="371" t="s">
        <v>886</v>
      </c>
      <c r="D318" s="372"/>
      <c r="E318" s="373" t="s">
        <v>179</v>
      </c>
      <c r="F318" s="374">
        <v>258</v>
      </c>
      <c r="G318" s="375"/>
      <c r="H318" s="376">
        <f t="shared" si="34"/>
        <v>0</v>
      </c>
      <c r="I318" s="26" t="str">
        <f t="shared" ca="1" si="29"/>
        <v/>
      </c>
      <c r="J318" s="16" t="str">
        <f t="shared" si="30"/>
        <v>G002width &lt; 600 mmm²</v>
      </c>
      <c r="K318" s="17">
        <f>MATCH(J318,'Pay Items'!$K$1:$K$646,0)</f>
        <v>620</v>
      </c>
      <c r="L318" s="19" t="str">
        <f t="shared" ca="1" si="31"/>
        <v>F0</v>
      </c>
      <c r="M318" s="19" t="str">
        <f t="shared" ca="1" si="32"/>
        <v>C2</v>
      </c>
      <c r="N318" s="19" t="str">
        <f t="shared" ca="1" si="33"/>
        <v>C2</v>
      </c>
    </row>
    <row r="319" spans="1:14" s="244" customFormat="1" ht="36" customHeight="1" x14ac:dyDescent="0.2">
      <c r="A319" s="379" t="s">
        <v>245</v>
      </c>
      <c r="B319" s="378" t="s">
        <v>352</v>
      </c>
      <c r="C319" s="371" t="s">
        <v>887</v>
      </c>
      <c r="D319" s="372"/>
      <c r="E319" s="373" t="s">
        <v>179</v>
      </c>
      <c r="F319" s="374">
        <v>1942</v>
      </c>
      <c r="G319" s="375"/>
      <c r="H319" s="376">
        <f t="shared" si="34"/>
        <v>0</v>
      </c>
      <c r="I319" s="26" t="str">
        <f t="shared" ca="1" si="29"/>
        <v/>
      </c>
      <c r="J319" s="16" t="str">
        <f t="shared" si="30"/>
        <v>G003width &gt; or = 600 mmm²</v>
      </c>
      <c r="K319" s="17">
        <f>MATCH(J319,'Pay Items'!$K$1:$K$646,0)</f>
        <v>621</v>
      </c>
      <c r="L319" s="19" t="str">
        <f t="shared" ca="1" si="31"/>
        <v>F0</v>
      </c>
      <c r="M319" s="19" t="str">
        <f t="shared" ca="1" si="32"/>
        <v>C2</v>
      </c>
      <c r="N319" s="19" t="str">
        <f t="shared" ca="1" si="33"/>
        <v>C2</v>
      </c>
    </row>
    <row r="320" spans="1:14" s="183" customFormat="1" ht="18" customHeight="1" x14ac:dyDescent="0.2">
      <c r="A320" s="180"/>
      <c r="B320" s="224"/>
      <c r="C320" s="225"/>
      <c r="D320" s="186"/>
      <c r="E320" s="173"/>
      <c r="F320" s="187"/>
      <c r="G320" s="172"/>
      <c r="H320" s="188"/>
      <c r="I320" s="26" t="str">
        <f t="shared" ca="1" si="29"/>
        <v>LOCKED</v>
      </c>
      <c r="J320" s="16" t="str">
        <f t="shared" si="30"/>
        <v/>
      </c>
      <c r="K320" s="17" t="e">
        <f>MATCH(J320,'Pay Items'!$K$1:$K$646,0)</f>
        <v>#N/A</v>
      </c>
      <c r="L320" s="19" t="str">
        <f t="shared" ca="1" si="31"/>
        <v>G</v>
      </c>
      <c r="M320" s="19" t="str">
        <f t="shared" ca="1" si="32"/>
        <v>C2</v>
      </c>
      <c r="N320" s="19" t="str">
        <f t="shared" ca="1" si="33"/>
        <v>C2</v>
      </c>
    </row>
    <row r="321" spans="1:14" s="183" customFormat="1" ht="48" customHeight="1" thickBot="1" x14ac:dyDescent="0.25">
      <c r="A321" s="180"/>
      <c r="B321" s="227" t="s">
        <v>39</v>
      </c>
      <c r="C321" s="422" t="str">
        <f>C247</f>
        <v xml:space="preserve">ASPHALT REHABILITATION:  MARKHAM ROAD FROM CHANCELLOR DRIVE EAST TO FOREST LAKE DRIVE </v>
      </c>
      <c r="D321" s="423"/>
      <c r="E321" s="423"/>
      <c r="F321" s="424"/>
      <c r="G321" s="242" t="s">
        <v>1572</v>
      </c>
      <c r="H321" s="242">
        <f>SUM(H247:H320)</f>
        <v>0</v>
      </c>
      <c r="I321" s="26" t="str">
        <f t="shared" ca="1" si="29"/>
        <v>LOCKED</v>
      </c>
      <c r="J321" s="16" t="str">
        <f t="shared" si="30"/>
        <v>ASPHALT REHABILITATION: MARKHAM ROAD FROM CHANCELLOR DRIVE EAST TO FOREST LAKE DRIVE</v>
      </c>
      <c r="K321" s="17" t="e">
        <f>MATCH(J321,'Pay Items'!$K$1:$K$646,0)</f>
        <v>#N/A</v>
      </c>
      <c r="L321" s="19" t="str">
        <f t="shared" ca="1" si="31"/>
        <v>G</v>
      </c>
      <c r="M321" s="19" t="str">
        <f t="shared" ca="1" si="32"/>
        <v>C2</v>
      </c>
      <c r="N321" s="19" t="str">
        <f t="shared" ca="1" si="33"/>
        <v>C2</v>
      </c>
    </row>
    <row r="322" spans="1:14" s="183" customFormat="1" ht="48" customHeight="1" thickTop="1" x14ac:dyDescent="0.2">
      <c r="A322" s="180"/>
      <c r="B322" s="181" t="s">
        <v>611</v>
      </c>
      <c r="C322" s="437" t="s">
        <v>1650</v>
      </c>
      <c r="D322" s="438"/>
      <c r="E322" s="438"/>
      <c r="F322" s="439"/>
      <c r="G322" s="180"/>
      <c r="H322" s="182"/>
      <c r="I322" s="26" t="str">
        <f t="shared" ca="1" si="29"/>
        <v>LOCKED</v>
      </c>
      <c r="J322" s="16" t="str">
        <f t="shared" si="30"/>
        <v>ASPHALT RECONSTRUCTION: PEMBINA HIGHWAY, DOWKER AVENUE, CRANE AVENUE AND FLETCHER CRESCENT BACK LANE</v>
      </c>
      <c r="K322" s="17" t="e">
        <f>MATCH(J322,'Pay Items'!$K$1:$K$646,0)</f>
        <v>#N/A</v>
      </c>
      <c r="L322" s="19" t="str">
        <f t="shared" ca="1" si="31"/>
        <v>G</v>
      </c>
      <c r="M322" s="19" t="str">
        <f t="shared" ca="1" si="32"/>
        <v>C2</v>
      </c>
      <c r="N322" s="19" t="str">
        <f t="shared" ca="1" si="33"/>
        <v>C2</v>
      </c>
    </row>
    <row r="323" spans="1:14" s="183" customFormat="1" ht="36" customHeight="1" x14ac:dyDescent="0.2">
      <c r="A323" s="180"/>
      <c r="B323" s="184"/>
      <c r="C323" s="185" t="s">
        <v>197</v>
      </c>
      <c r="D323" s="186"/>
      <c r="E323" s="187" t="s">
        <v>174</v>
      </c>
      <c r="F323" s="198"/>
      <c r="G323" s="199"/>
      <c r="H323" s="376">
        <f t="shared" ref="H323:H386" si="35">ROUND(G323*F323,2)</f>
        <v>0</v>
      </c>
      <c r="I323" s="26" t="str">
        <f t="shared" ca="1" si="29"/>
        <v>LOCKED</v>
      </c>
      <c r="J323" s="16" t="str">
        <f t="shared" si="30"/>
        <v>EARTH AND BASE WORKS</v>
      </c>
      <c r="K323" s="17">
        <f>MATCH(J323,'Pay Items'!$K$1:$K$646,0)</f>
        <v>3</v>
      </c>
      <c r="L323" s="19" t="str">
        <f t="shared" ca="1" si="31"/>
        <v>F0</v>
      </c>
      <c r="M323" s="19" t="str">
        <f t="shared" ca="1" si="32"/>
        <v>C2</v>
      </c>
      <c r="N323" s="19" t="str">
        <f t="shared" ca="1" si="33"/>
        <v>C2</v>
      </c>
    </row>
    <row r="324" spans="1:14" s="244" customFormat="1" ht="36" customHeight="1" x14ac:dyDescent="0.2">
      <c r="A324" s="369" t="s">
        <v>440</v>
      </c>
      <c r="B324" s="370" t="s">
        <v>130</v>
      </c>
      <c r="C324" s="371" t="s">
        <v>105</v>
      </c>
      <c r="D324" s="372" t="s">
        <v>1298</v>
      </c>
      <c r="E324" s="373" t="s">
        <v>180</v>
      </c>
      <c r="F324" s="374">
        <v>300</v>
      </c>
      <c r="G324" s="375"/>
      <c r="H324" s="376">
        <f t="shared" si="35"/>
        <v>0</v>
      </c>
      <c r="I324" s="26" t="str">
        <f t="shared" ca="1" si="29"/>
        <v/>
      </c>
      <c r="J324" s="16" t="str">
        <f t="shared" si="30"/>
        <v>A003ExcavationCW 3110-R22m³</v>
      </c>
      <c r="K324" s="17">
        <f>MATCH(J324,'Pay Items'!$K$1:$K$646,0)</f>
        <v>6</v>
      </c>
      <c r="L324" s="19" t="str">
        <f t="shared" ca="1" si="31"/>
        <v>F0</v>
      </c>
      <c r="M324" s="19" t="str">
        <f t="shared" ca="1" si="32"/>
        <v>C2</v>
      </c>
      <c r="N324" s="19" t="str">
        <f t="shared" ca="1" si="33"/>
        <v>C2</v>
      </c>
    </row>
    <row r="325" spans="1:14" s="244" customFormat="1" ht="36" customHeight="1" x14ac:dyDescent="0.2">
      <c r="A325" s="377" t="s">
        <v>248</v>
      </c>
      <c r="B325" s="370" t="s">
        <v>131</v>
      </c>
      <c r="C325" s="371" t="s">
        <v>94</v>
      </c>
      <c r="D325" s="372" t="s">
        <v>1299</v>
      </c>
      <c r="E325" s="373" t="s">
        <v>179</v>
      </c>
      <c r="F325" s="374">
        <v>520</v>
      </c>
      <c r="G325" s="375"/>
      <c r="H325" s="376">
        <f t="shared" si="35"/>
        <v>0</v>
      </c>
      <c r="I325" s="26" t="str">
        <f t="shared" ca="1" si="29"/>
        <v/>
      </c>
      <c r="J325" s="16" t="str">
        <f t="shared" si="30"/>
        <v>A004Sub-Grade CompactionCW 3110-R22m²</v>
      </c>
      <c r="K325" s="17">
        <f>MATCH(J325,'Pay Items'!$K$1:$K$646,0)</f>
        <v>7</v>
      </c>
      <c r="L325" s="19" t="str">
        <f t="shared" ca="1" si="31"/>
        <v>F0</v>
      </c>
      <c r="M325" s="19" t="str">
        <f t="shared" ca="1" si="32"/>
        <v>C2</v>
      </c>
      <c r="N325" s="19" t="str">
        <f t="shared" ca="1" si="33"/>
        <v>C2</v>
      </c>
    </row>
    <row r="326" spans="1:14" s="244" customFormat="1" ht="36" customHeight="1" x14ac:dyDescent="0.2">
      <c r="A326" s="377" t="s">
        <v>250</v>
      </c>
      <c r="B326" s="370" t="s">
        <v>132</v>
      </c>
      <c r="C326" s="371" t="s">
        <v>1956</v>
      </c>
      <c r="D326" s="372" t="s">
        <v>1299</v>
      </c>
      <c r="E326" s="373"/>
      <c r="F326" s="198"/>
      <c r="G326" s="199"/>
      <c r="H326" s="376">
        <f t="shared" si="35"/>
        <v>0</v>
      </c>
      <c r="I326" s="26" t="str">
        <f t="shared" ref="I326:I389" ca="1" si="36">IF(CELL("protect",$G326)=1, "LOCKED", "")</f>
        <v>LOCKED</v>
      </c>
      <c r="J326" s="16" t="str">
        <f t="shared" ref="J326:J389" si="37">CLEAN(CONCATENATE(TRIM($A326),TRIM($C326),IF(LEFT($D326)&lt;&gt;"E",TRIM($D326),),TRIM($E326)))</f>
        <v>A007Hauling and Placing Sub-base MaterialCW 3110-R22</v>
      </c>
      <c r="K326" s="17" t="e">
        <f>MATCH(J326,'Pay Items'!$K$1:$K$646,0)</f>
        <v>#N/A</v>
      </c>
      <c r="L326" s="19" t="str">
        <f t="shared" ref="L326:L389" ca="1" si="38">CELL("format",$F326)</f>
        <v>F0</v>
      </c>
      <c r="M326" s="19" t="str">
        <f t="shared" ref="M326:M389" ca="1" si="39">CELL("format",$G326)</f>
        <v>C2</v>
      </c>
      <c r="N326" s="19" t="str">
        <f t="shared" ref="N326:N389" ca="1" si="40">CELL("format",$H326)</f>
        <v>C2</v>
      </c>
    </row>
    <row r="327" spans="1:14" s="244" customFormat="1" ht="36" customHeight="1" x14ac:dyDescent="0.2">
      <c r="A327" s="377" t="s">
        <v>1090</v>
      </c>
      <c r="B327" s="378" t="s">
        <v>351</v>
      </c>
      <c r="C327" s="371" t="s">
        <v>1091</v>
      </c>
      <c r="D327" s="372" t="s">
        <v>1575</v>
      </c>
      <c r="E327" s="373" t="s">
        <v>181</v>
      </c>
      <c r="F327" s="374">
        <v>480</v>
      </c>
      <c r="G327" s="375"/>
      <c r="H327" s="376">
        <f t="shared" si="35"/>
        <v>0</v>
      </c>
      <c r="I327" s="26" t="str">
        <f t="shared" ca="1" si="36"/>
        <v/>
      </c>
      <c r="J327" s="16" t="str">
        <f t="shared" si="37"/>
        <v>A007B250 mm Granular B Recycled Concretetonne</v>
      </c>
      <c r="K327" s="17">
        <f>MATCH(J327,'Pay Items'!$K$1:$K$646,0)</f>
        <v>14</v>
      </c>
      <c r="L327" s="19" t="str">
        <f t="shared" ca="1" si="38"/>
        <v>F0</v>
      </c>
      <c r="M327" s="19" t="str">
        <f t="shared" ca="1" si="39"/>
        <v>C2</v>
      </c>
      <c r="N327" s="19" t="str">
        <f t="shared" ca="1" si="40"/>
        <v>C2</v>
      </c>
    </row>
    <row r="328" spans="1:14" s="244" customFormat="1" ht="36" customHeight="1" x14ac:dyDescent="0.2">
      <c r="A328" s="377" t="s">
        <v>251</v>
      </c>
      <c r="B328" s="370" t="s">
        <v>133</v>
      </c>
      <c r="C328" s="371" t="s">
        <v>320</v>
      </c>
      <c r="D328" s="372" t="s">
        <v>1298</v>
      </c>
      <c r="E328" s="373"/>
      <c r="F328" s="198"/>
      <c r="G328" s="199"/>
      <c r="H328" s="376">
        <f t="shared" si="35"/>
        <v>0</v>
      </c>
      <c r="I328" s="26" t="str">
        <f t="shared" ca="1" si="36"/>
        <v>LOCKED</v>
      </c>
      <c r="J328" s="16" t="str">
        <f t="shared" si="37"/>
        <v>A010Supplying and Placing Base Course MaterialCW 3110-R22</v>
      </c>
      <c r="K328" s="17">
        <f>MATCH(J328,'Pay Items'!$K$1:$K$646,0)</f>
        <v>27</v>
      </c>
      <c r="L328" s="19" t="str">
        <f t="shared" ca="1" si="38"/>
        <v>F0</v>
      </c>
      <c r="M328" s="19" t="str">
        <f t="shared" ca="1" si="39"/>
        <v>C2</v>
      </c>
      <c r="N328" s="19" t="str">
        <f t="shared" ca="1" si="40"/>
        <v>C2</v>
      </c>
    </row>
    <row r="329" spans="1:14" s="244" customFormat="1" ht="36" customHeight="1" x14ac:dyDescent="0.2">
      <c r="A329" s="377" t="s">
        <v>1114</v>
      </c>
      <c r="B329" s="378" t="s">
        <v>351</v>
      </c>
      <c r="C329" s="371" t="s">
        <v>1115</v>
      </c>
      <c r="D329" s="372" t="s">
        <v>174</v>
      </c>
      <c r="E329" s="373" t="s">
        <v>180</v>
      </c>
      <c r="F329" s="374">
        <v>80</v>
      </c>
      <c r="G329" s="375"/>
      <c r="H329" s="376">
        <f t="shared" si="35"/>
        <v>0</v>
      </c>
      <c r="I329" s="26" t="str">
        <f t="shared" ca="1" si="36"/>
        <v/>
      </c>
      <c r="J329" s="16" t="str">
        <f t="shared" si="37"/>
        <v>A010A1Base Course Material - Granular A Limestonem³</v>
      </c>
      <c r="K329" s="17">
        <f>MATCH(J329,'Pay Items'!$K$1:$K$646,0)</f>
        <v>28</v>
      </c>
      <c r="L329" s="19" t="str">
        <f t="shared" ca="1" si="38"/>
        <v>F0</v>
      </c>
      <c r="M329" s="19" t="str">
        <f t="shared" ca="1" si="39"/>
        <v>C2</v>
      </c>
      <c r="N329" s="19" t="str">
        <f t="shared" ca="1" si="40"/>
        <v>C2</v>
      </c>
    </row>
    <row r="330" spans="1:14" s="244" customFormat="1" ht="36" customHeight="1" x14ac:dyDescent="0.2">
      <c r="A330" s="369" t="s">
        <v>253</v>
      </c>
      <c r="B330" s="370" t="s">
        <v>134</v>
      </c>
      <c r="C330" s="371" t="s">
        <v>109</v>
      </c>
      <c r="D330" s="372" t="s">
        <v>1298</v>
      </c>
      <c r="E330" s="373" t="s">
        <v>179</v>
      </c>
      <c r="F330" s="374">
        <v>75</v>
      </c>
      <c r="G330" s="375"/>
      <c r="H330" s="376">
        <f t="shared" si="35"/>
        <v>0</v>
      </c>
      <c r="I330" s="26" t="str">
        <f t="shared" ca="1" si="36"/>
        <v/>
      </c>
      <c r="J330" s="16" t="str">
        <f t="shared" si="37"/>
        <v>A012Grading of BoulevardsCW 3110-R22m²</v>
      </c>
      <c r="K330" s="17">
        <f>MATCH(J330,'Pay Items'!$K$1:$K$646,0)</f>
        <v>37</v>
      </c>
      <c r="L330" s="19" t="str">
        <f t="shared" ca="1" si="38"/>
        <v>F0</v>
      </c>
      <c r="M330" s="19" t="str">
        <f t="shared" ca="1" si="39"/>
        <v>C2</v>
      </c>
      <c r="N330" s="19" t="str">
        <f t="shared" ca="1" si="40"/>
        <v>C2</v>
      </c>
    </row>
    <row r="331" spans="1:14" s="244" customFormat="1" ht="36" customHeight="1" x14ac:dyDescent="0.2">
      <c r="A331" s="377" t="s">
        <v>260</v>
      </c>
      <c r="B331" s="370" t="s">
        <v>135</v>
      </c>
      <c r="C331" s="371" t="s">
        <v>1127</v>
      </c>
      <c r="D331" s="372" t="s">
        <v>1128</v>
      </c>
      <c r="E331" s="373"/>
      <c r="F331" s="198"/>
      <c r="G331" s="199"/>
      <c r="H331" s="376">
        <f t="shared" si="35"/>
        <v>0</v>
      </c>
      <c r="I331" s="26" t="str">
        <f t="shared" ca="1" si="36"/>
        <v>LOCKED</v>
      </c>
      <c r="J331" s="16" t="str">
        <f t="shared" si="37"/>
        <v>A022Geotextile FabricCW 3130-R5</v>
      </c>
      <c r="K331" s="17">
        <f>MATCH(J331,'Pay Items'!$K$1:$K$646,0)</f>
        <v>46</v>
      </c>
      <c r="L331" s="19" t="str">
        <f t="shared" ca="1" si="38"/>
        <v>F0</v>
      </c>
      <c r="M331" s="19" t="str">
        <f t="shared" ca="1" si="39"/>
        <v>C2</v>
      </c>
      <c r="N331" s="19" t="str">
        <f t="shared" ca="1" si="40"/>
        <v>C2</v>
      </c>
    </row>
    <row r="332" spans="1:14" s="244" customFormat="1" ht="36" customHeight="1" x14ac:dyDescent="0.2">
      <c r="A332" s="377" t="s">
        <v>1131</v>
      </c>
      <c r="B332" s="378" t="s">
        <v>351</v>
      </c>
      <c r="C332" s="371" t="s">
        <v>1132</v>
      </c>
      <c r="D332" s="372" t="s">
        <v>174</v>
      </c>
      <c r="E332" s="373" t="s">
        <v>179</v>
      </c>
      <c r="F332" s="374">
        <v>520</v>
      </c>
      <c r="G332" s="375"/>
      <c r="H332" s="376">
        <f t="shared" si="35"/>
        <v>0</v>
      </c>
      <c r="I332" s="26" t="str">
        <f t="shared" ca="1" si="36"/>
        <v/>
      </c>
      <c r="J332" s="16" t="str">
        <f t="shared" si="37"/>
        <v>A022A2Separation/Filtration Fabricm²</v>
      </c>
      <c r="K332" s="17">
        <f>MATCH(J332,'Pay Items'!$K$1:$K$646,0)</f>
        <v>48</v>
      </c>
      <c r="L332" s="19" t="str">
        <f t="shared" ca="1" si="38"/>
        <v>F0</v>
      </c>
      <c r="M332" s="19" t="str">
        <f t="shared" ca="1" si="39"/>
        <v>C2</v>
      </c>
      <c r="N332" s="19" t="str">
        <f t="shared" ca="1" si="40"/>
        <v>C2</v>
      </c>
    </row>
    <row r="333" spans="1:14" s="244" customFormat="1" ht="36" customHeight="1" x14ac:dyDescent="0.2">
      <c r="A333" s="377" t="s">
        <v>1135</v>
      </c>
      <c r="B333" s="370" t="s">
        <v>40</v>
      </c>
      <c r="C333" s="371" t="s">
        <v>730</v>
      </c>
      <c r="D333" s="372" t="s">
        <v>1136</v>
      </c>
      <c r="E333" s="373"/>
      <c r="F333" s="198"/>
      <c r="G333" s="199"/>
      <c r="H333" s="376">
        <f t="shared" si="35"/>
        <v>0</v>
      </c>
      <c r="I333" s="26" t="str">
        <f t="shared" ca="1" si="36"/>
        <v>LOCKED</v>
      </c>
      <c r="J333" s="16" t="str">
        <f t="shared" si="37"/>
        <v>A022A4Supply and Install GeogridCW 3135-R2</v>
      </c>
      <c r="K333" s="17">
        <f>MATCH(J333,'Pay Items'!$K$1:$K$646,0)</f>
        <v>50</v>
      </c>
      <c r="L333" s="19" t="str">
        <f t="shared" ca="1" si="38"/>
        <v>F0</v>
      </c>
      <c r="M333" s="19" t="str">
        <f t="shared" ca="1" si="39"/>
        <v>C2</v>
      </c>
      <c r="N333" s="19" t="str">
        <f t="shared" ca="1" si="40"/>
        <v>C2</v>
      </c>
    </row>
    <row r="334" spans="1:14" s="244" customFormat="1" ht="36" customHeight="1" x14ac:dyDescent="0.2">
      <c r="A334" s="377" t="s">
        <v>1137</v>
      </c>
      <c r="B334" s="378" t="s">
        <v>351</v>
      </c>
      <c r="C334" s="371" t="s">
        <v>1138</v>
      </c>
      <c r="D334" s="372" t="s">
        <v>174</v>
      </c>
      <c r="E334" s="373" t="s">
        <v>179</v>
      </c>
      <c r="F334" s="374">
        <v>520</v>
      </c>
      <c r="G334" s="375"/>
      <c r="H334" s="376">
        <f t="shared" si="35"/>
        <v>0</v>
      </c>
      <c r="I334" s="26" t="str">
        <f t="shared" ca="1" si="36"/>
        <v/>
      </c>
      <c r="J334" s="16" t="str">
        <f t="shared" si="37"/>
        <v>A022A5Class A Geogridm²</v>
      </c>
      <c r="K334" s="17">
        <f>MATCH(J334,'Pay Items'!$K$1:$K$646,0)</f>
        <v>51</v>
      </c>
      <c r="L334" s="19" t="str">
        <f t="shared" ca="1" si="38"/>
        <v>F0</v>
      </c>
      <c r="M334" s="19" t="str">
        <f t="shared" ca="1" si="39"/>
        <v>C2</v>
      </c>
      <c r="N334" s="19" t="str">
        <f t="shared" ca="1" si="40"/>
        <v>C2</v>
      </c>
    </row>
    <row r="335" spans="1:14" s="244" customFormat="1" ht="36" customHeight="1" x14ac:dyDescent="0.2">
      <c r="A335" s="245"/>
      <c r="B335" s="202"/>
      <c r="C335" s="203" t="s">
        <v>1552</v>
      </c>
      <c r="D335" s="198"/>
      <c r="E335" s="204"/>
      <c r="F335" s="198"/>
      <c r="G335" s="199"/>
      <c r="H335" s="376">
        <f t="shared" si="35"/>
        <v>0</v>
      </c>
      <c r="I335" s="26" t="str">
        <f t="shared" ca="1" si="36"/>
        <v>LOCKED</v>
      </c>
      <c r="J335" s="16" t="str">
        <f t="shared" si="37"/>
        <v>ROADWORKS - REMOVALS/RENEWALS</v>
      </c>
      <c r="K335" s="17" t="e">
        <f>MATCH(J335,'Pay Items'!$K$1:$K$646,0)</f>
        <v>#N/A</v>
      </c>
      <c r="L335" s="19" t="str">
        <f t="shared" ca="1" si="38"/>
        <v>F0</v>
      </c>
      <c r="M335" s="19" t="str">
        <f t="shared" ca="1" si="39"/>
        <v>C2</v>
      </c>
      <c r="N335" s="19" t="str">
        <f t="shared" ca="1" si="40"/>
        <v>C2</v>
      </c>
    </row>
    <row r="336" spans="1:14" s="244" customFormat="1" ht="36" customHeight="1" x14ac:dyDescent="0.2">
      <c r="A336" s="379" t="s">
        <v>372</v>
      </c>
      <c r="B336" s="370" t="s">
        <v>41</v>
      </c>
      <c r="C336" s="371" t="s">
        <v>317</v>
      </c>
      <c r="D336" s="372" t="s">
        <v>1298</v>
      </c>
      <c r="E336" s="373"/>
      <c r="F336" s="198"/>
      <c r="G336" s="199"/>
      <c r="H336" s="376">
        <f t="shared" si="35"/>
        <v>0</v>
      </c>
      <c r="I336" s="26" t="str">
        <f t="shared" ca="1" si="36"/>
        <v>LOCKED</v>
      </c>
      <c r="J336" s="16" t="str">
        <f t="shared" si="37"/>
        <v>B001Pavement RemovalCW 3110-R22</v>
      </c>
      <c r="K336" s="17">
        <f>MATCH(J336,'Pay Items'!$K$1:$K$646,0)</f>
        <v>69</v>
      </c>
      <c r="L336" s="19" t="str">
        <f t="shared" ca="1" si="38"/>
        <v>F0</v>
      </c>
      <c r="M336" s="19" t="str">
        <f t="shared" ca="1" si="39"/>
        <v>C2</v>
      </c>
      <c r="N336" s="19" t="str">
        <f t="shared" ca="1" si="40"/>
        <v>C2</v>
      </c>
    </row>
    <row r="337" spans="1:14" s="244" customFormat="1" ht="36" customHeight="1" x14ac:dyDescent="0.2">
      <c r="A337" s="379" t="s">
        <v>443</v>
      </c>
      <c r="B337" s="378" t="s">
        <v>351</v>
      </c>
      <c r="C337" s="371" t="s">
        <v>318</v>
      </c>
      <c r="D337" s="372" t="s">
        <v>174</v>
      </c>
      <c r="E337" s="373" t="s">
        <v>179</v>
      </c>
      <c r="F337" s="374">
        <v>520</v>
      </c>
      <c r="G337" s="375"/>
      <c r="H337" s="376">
        <f t="shared" si="35"/>
        <v>0</v>
      </c>
      <c r="I337" s="26" t="str">
        <f t="shared" ca="1" si="36"/>
        <v/>
      </c>
      <c r="J337" s="16" t="str">
        <f t="shared" si="37"/>
        <v>B002Concrete Pavementm²</v>
      </c>
      <c r="K337" s="17">
        <f>MATCH(J337,'Pay Items'!$K$1:$K$646,0)</f>
        <v>70</v>
      </c>
      <c r="L337" s="19" t="str">
        <f t="shared" ca="1" si="38"/>
        <v>F0</v>
      </c>
      <c r="M337" s="19" t="str">
        <f t="shared" ca="1" si="39"/>
        <v>C2</v>
      </c>
      <c r="N337" s="19" t="str">
        <f t="shared" ca="1" si="40"/>
        <v>C2</v>
      </c>
    </row>
    <row r="338" spans="1:14" s="244" customFormat="1" ht="36" customHeight="1" x14ac:dyDescent="0.2">
      <c r="A338" s="379" t="s">
        <v>263</v>
      </c>
      <c r="B338" s="378" t="s">
        <v>352</v>
      </c>
      <c r="C338" s="371" t="s">
        <v>319</v>
      </c>
      <c r="D338" s="372" t="s">
        <v>174</v>
      </c>
      <c r="E338" s="373" t="s">
        <v>179</v>
      </c>
      <c r="F338" s="374">
        <v>620</v>
      </c>
      <c r="G338" s="375"/>
      <c r="H338" s="376">
        <f t="shared" si="35"/>
        <v>0</v>
      </c>
      <c r="I338" s="26" t="str">
        <f t="shared" ca="1" si="36"/>
        <v/>
      </c>
      <c r="J338" s="16" t="str">
        <f t="shared" si="37"/>
        <v>B003Asphalt Pavementm²</v>
      </c>
      <c r="K338" s="17">
        <f>MATCH(J338,'Pay Items'!$K$1:$K$646,0)</f>
        <v>71</v>
      </c>
      <c r="L338" s="19" t="str">
        <f t="shared" ca="1" si="38"/>
        <v>F0</v>
      </c>
      <c r="M338" s="19" t="str">
        <f t="shared" ca="1" si="39"/>
        <v>C2</v>
      </c>
      <c r="N338" s="19" t="str">
        <f t="shared" ca="1" si="40"/>
        <v>C2</v>
      </c>
    </row>
    <row r="339" spans="1:14" s="244" customFormat="1" ht="36" customHeight="1" x14ac:dyDescent="0.2">
      <c r="A339" s="379" t="s">
        <v>264</v>
      </c>
      <c r="B339" s="370" t="s">
        <v>42</v>
      </c>
      <c r="C339" s="371" t="s">
        <v>463</v>
      </c>
      <c r="D339" s="372" t="s">
        <v>922</v>
      </c>
      <c r="E339" s="373"/>
      <c r="F339" s="198"/>
      <c r="G339" s="199"/>
      <c r="H339" s="376">
        <f t="shared" si="35"/>
        <v>0</v>
      </c>
      <c r="I339" s="26" t="str">
        <f t="shared" ca="1" si="36"/>
        <v>LOCKED</v>
      </c>
      <c r="J339" s="16" t="str">
        <f t="shared" si="37"/>
        <v>B004Slab ReplacementCW 3230-R8</v>
      </c>
      <c r="K339" s="17">
        <f>MATCH(J339,'Pay Items'!$K$1:$K$646,0)</f>
        <v>72</v>
      </c>
      <c r="L339" s="19" t="str">
        <f t="shared" ca="1" si="38"/>
        <v>F0</v>
      </c>
      <c r="M339" s="19" t="str">
        <f t="shared" ca="1" si="39"/>
        <v>C2</v>
      </c>
      <c r="N339" s="19" t="str">
        <f t="shared" ca="1" si="40"/>
        <v>C2</v>
      </c>
    </row>
    <row r="340" spans="1:14" s="244" customFormat="1" ht="48" customHeight="1" x14ac:dyDescent="0.2">
      <c r="A340" s="379" t="s">
        <v>274</v>
      </c>
      <c r="B340" s="378" t="s">
        <v>351</v>
      </c>
      <c r="C340" s="371" t="s">
        <v>1651</v>
      </c>
      <c r="D340" s="372" t="s">
        <v>174</v>
      </c>
      <c r="E340" s="373" t="s">
        <v>179</v>
      </c>
      <c r="F340" s="374">
        <v>35</v>
      </c>
      <c r="G340" s="375"/>
      <c r="H340" s="376">
        <f t="shared" si="35"/>
        <v>0</v>
      </c>
      <c r="I340" s="26" t="str">
        <f t="shared" ca="1" si="36"/>
        <v/>
      </c>
      <c r="J340" s="16" t="str">
        <f t="shared" si="37"/>
        <v>B014150 mm Type 2 Concrete Pavement (Reinforced)m²</v>
      </c>
      <c r="K340" s="17" t="e">
        <f>MATCH(J340,'Pay Items'!$K$1:$K$646,0)</f>
        <v>#N/A</v>
      </c>
      <c r="L340" s="19" t="str">
        <f t="shared" ca="1" si="38"/>
        <v>F0</v>
      </c>
      <c r="M340" s="19" t="str">
        <f t="shared" ca="1" si="39"/>
        <v>C2</v>
      </c>
      <c r="N340" s="19" t="str">
        <f t="shared" ca="1" si="40"/>
        <v>C2</v>
      </c>
    </row>
    <row r="341" spans="1:14" s="244" customFormat="1" ht="36" customHeight="1" x14ac:dyDescent="0.2">
      <c r="A341" s="379" t="s">
        <v>305</v>
      </c>
      <c r="B341" s="370" t="s">
        <v>43</v>
      </c>
      <c r="C341" s="371" t="s">
        <v>163</v>
      </c>
      <c r="D341" s="372" t="s">
        <v>922</v>
      </c>
      <c r="E341" s="373"/>
      <c r="F341" s="198"/>
      <c r="G341" s="199"/>
      <c r="H341" s="376">
        <f t="shared" si="35"/>
        <v>0</v>
      </c>
      <c r="I341" s="26" t="str">
        <f t="shared" ca="1" si="36"/>
        <v>LOCKED</v>
      </c>
      <c r="J341" s="16" t="str">
        <f t="shared" si="37"/>
        <v>B097Drilled Tie BarsCW 3230-R8</v>
      </c>
      <c r="K341" s="17">
        <f>MATCH(J341,'Pay Items'!$K$1:$K$646,0)</f>
        <v>167</v>
      </c>
      <c r="L341" s="19" t="str">
        <f t="shared" ca="1" si="38"/>
        <v>F0</v>
      </c>
      <c r="M341" s="19" t="str">
        <f t="shared" ca="1" si="39"/>
        <v>C2</v>
      </c>
      <c r="N341" s="19" t="str">
        <f t="shared" ca="1" si="40"/>
        <v>C2</v>
      </c>
    </row>
    <row r="342" spans="1:14" s="244" customFormat="1" ht="36" customHeight="1" x14ac:dyDescent="0.2">
      <c r="A342" s="379" t="s">
        <v>306</v>
      </c>
      <c r="B342" s="378" t="s">
        <v>351</v>
      </c>
      <c r="C342" s="371" t="s">
        <v>188</v>
      </c>
      <c r="D342" s="372" t="s">
        <v>174</v>
      </c>
      <c r="E342" s="373" t="s">
        <v>182</v>
      </c>
      <c r="F342" s="374">
        <v>20</v>
      </c>
      <c r="G342" s="375"/>
      <c r="H342" s="376">
        <f t="shared" si="35"/>
        <v>0</v>
      </c>
      <c r="I342" s="26" t="str">
        <f t="shared" ca="1" si="36"/>
        <v/>
      </c>
      <c r="J342" s="16" t="str">
        <f t="shared" si="37"/>
        <v>B09820 M Deformed Tie Bareach</v>
      </c>
      <c r="K342" s="17">
        <f>MATCH(J342,'Pay Items'!$K$1:$K$646,0)</f>
        <v>169</v>
      </c>
      <c r="L342" s="19" t="str">
        <f t="shared" ca="1" si="38"/>
        <v>F0</v>
      </c>
      <c r="M342" s="19" t="str">
        <f t="shared" ca="1" si="39"/>
        <v>C2</v>
      </c>
      <c r="N342" s="19" t="str">
        <f t="shared" ca="1" si="40"/>
        <v>C2</v>
      </c>
    </row>
    <row r="343" spans="1:14" s="244" customFormat="1" ht="36" customHeight="1" x14ac:dyDescent="0.2">
      <c r="A343" s="245"/>
      <c r="B343" s="210"/>
      <c r="C343" s="203" t="s">
        <v>1576</v>
      </c>
      <c r="D343" s="198"/>
      <c r="E343" s="228"/>
      <c r="F343" s="198"/>
      <c r="G343" s="199"/>
      <c r="H343" s="376">
        <f t="shared" si="35"/>
        <v>0</v>
      </c>
      <c r="I343" s="26" t="str">
        <f t="shared" ca="1" si="36"/>
        <v>LOCKED</v>
      </c>
      <c r="J343" s="16" t="str">
        <f t="shared" si="37"/>
        <v>ROADWORKS - NEW CONSTRUCTION</v>
      </c>
      <c r="K343" s="17" t="e">
        <f>MATCH(J343,'Pay Items'!$K$1:$K$646,0)</f>
        <v>#N/A</v>
      </c>
      <c r="L343" s="19" t="str">
        <f t="shared" ca="1" si="38"/>
        <v>F0</v>
      </c>
      <c r="M343" s="19" t="str">
        <f t="shared" ca="1" si="39"/>
        <v>C2</v>
      </c>
      <c r="N343" s="19" t="str">
        <f t="shared" ca="1" si="40"/>
        <v>C2</v>
      </c>
    </row>
    <row r="344" spans="1:14" s="244" customFormat="1" ht="48" customHeight="1" x14ac:dyDescent="0.2">
      <c r="A344" s="369" t="s">
        <v>210</v>
      </c>
      <c r="B344" s="370" t="s">
        <v>44</v>
      </c>
      <c r="C344" s="371" t="s">
        <v>469</v>
      </c>
      <c r="D344" s="372" t="s">
        <v>1425</v>
      </c>
      <c r="E344" s="373"/>
      <c r="F344" s="198"/>
      <c r="G344" s="199"/>
      <c r="H344" s="376">
        <f t="shared" si="35"/>
        <v>0</v>
      </c>
      <c r="I344" s="26" t="str">
        <f t="shared" ca="1" si="36"/>
        <v>LOCKED</v>
      </c>
      <c r="J344" s="16" t="str">
        <f t="shared" si="37"/>
        <v>C001Concrete Pavements, Median Slabs, Bull-noses, and Safety MediansCW 3310-R18</v>
      </c>
      <c r="K344" s="17">
        <f>MATCH(J344,'Pay Items'!$K$1:$K$646,0)</f>
        <v>344</v>
      </c>
      <c r="L344" s="19" t="str">
        <f t="shared" ca="1" si="38"/>
        <v>F0</v>
      </c>
      <c r="M344" s="19" t="str">
        <f t="shared" ca="1" si="39"/>
        <v>C2</v>
      </c>
      <c r="N344" s="19" t="str">
        <f t="shared" ca="1" si="40"/>
        <v>C2</v>
      </c>
    </row>
    <row r="345" spans="1:14" s="244" customFormat="1" ht="48" customHeight="1" x14ac:dyDescent="0.2">
      <c r="A345" s="369" t="s">
        <v>215</v>
      </c>
      <c r="B345" s="378" t="s">
        <v>351</v>
      </c>
      <c r="C345" s="371" t="s">
        <v>1577</v>
      </c>
      <c r="D345" s="372" t="s">
        <v>174</v>
      </c>
      <c r="E345" s="373" t="s">
        <v>179</v>
      </c>
      <c r="F345" s="382">
        <v>260</v>
      </c>
      <c r="G345" s="375"/>
      <c r="H345" s="376">
        <f t="shared" si="35"/>
        <v>0</v>
      </c>
      <c r="I345" s="26" t="str">
        <f t="shared" ca="1" si="36"/>
        <v/>
      </c>
      <c r="J345" s="16" t="str">
        <f t="shared" si="37"/>
        <v>C011Construction of 150 mm Type 2 Concrete Pavement (Reinforced)m²</v>
      </c>
      <c r="K345" s="17" t="e">
        <f>MATCH(J345,'Pay Items'!$K$1:$K$646,0)</f>
        <v>#N/A</v>
      </c>
      <c r="L345" s="19" t="str">
        <f t="shared" ca="1" si="38"/>
        <v>F0</v>
      </c>
      <c r="M345" s="19" t="str">
        <f t="shared" ca="1" si="39"/>
        <v>C2</v>
      </c>
      <c r="N345" s="19" t="str">
        <f t="shared" ca="1" si="40"/>
        <v>C2</v>
      </c>
    </row>
    <row r="346" spans="1:14" s="244" customFormat="1" ht="36" customHeight="1" x14ac:dyDescent="0.2">
      <c r="A346" s="369" t="s">
        <v>381</v>
      </c>
      <c r="B346" s="370" t="s">
        <v>45</v>
      </c>
      <c r="C346" s="371" t="s">
        <v>124</v>
      </c>
      <c r="D346" s="372" t="s">
        <v>1425</v>
      </c>
      <c r="E346" s="373"/>
      <c r="F346" s="198"/>
      <c r="G346" s="199"/>
      <c r="H346" s="376">
        <f t="shared" si="35"/>
        <v>0</v>
      </c>
      <c r="I346" s="26" t="str">
        <f t="shared" ca="1" si="36"/>
        <v>LOCKED</v>
      </c>
      <c r="J346" s="16" t="str">
        <f t="shared" si="37"/>
        <v>C019Concrete Pavements for Early OpeningCW 3310-R18</v>
      </c>
      <c r="K346" s="17">
        <f>MATCH(J346,'Pay Items'!$K$1:$K$646,0)</f>
        <v>359</v>
      </c>
      <c r="L346" s="19" t="str">
        <f t="shared" ca="1" si="38"/>
        <v>F0</v>
      </c>
      <c r="M346" s="19" t="str">
        <f t="shared" ca="1" si="39"/>
        <v>C2</v>
      </c>
      <c r="N346" s="19" t="str">
        <f t="shared" ca="1" si="40"/>
        <v>C2</v>
      </c>
    </row>
    <row r="347" spans="1:14" s="244" customFormat="1" ht="60" customHeight="1" x14ac:dyDescent="0.2">
      <c r="A347" s="369" t="s">
        <v>1197</v>
      </c>
      <c r="B347" s="378" t="s">
        <v>351</v>
      </c>
      <c r="C347" s="371" t="s">
        <v>1284</v>
      </c>
      <c r="D347" s="372"/>
      <c r="E347" s="373" t="s">
        <v>179</v>
      </c>
      <c r="F347" s="382">
        <v>260</v>
      </c>
      <c r="G347" s="375"/>
      <c r="H347" s="376">
        <f t="shared" si="35"/>
        <v>0</v>
      </c>
      <c r="I347" s="26" t="str">
        <f t="shared" ca="1" si="36"/>
        <v/>
      </c>
      <c r="J347" s="16" t="str">
        <f t="shared" si="37"/>
        <v>C029-72Construction of 150 mm Type 4 Concrete Pavement for Early Opening 72 Hour (Reinforced)m²</v>
      </c>
      <c r="K347" s="17">
        <f>MATCH(J347,'Pay Items'!$K$1:$K$646,0)</f>
        <v>380</v>
      </c>
      <c r="L347" s="19" t="str">
        <f t="shared" ca="1" si="38"/>
        <v>F0</v>
      </c>
      <c r="M347" s="19" t="str">
        <f t="shared" ca="1" si="39"/>
        <v>C2</v>
      </c>
      <c r="N347" s="19" t="str">
        <f t="shared" ca="1" si="40"/>
        <v>C2</v>
      </c>
    </row>
    <row r="348" spans="1:14" s="251" customFormat="1" ht="48" customHeight="1" x14ac:dyDescent="0.2">
      <c r="A348" s="386" t="s">
        <v>390</v>
      </c>
      <c r="B348" s="370" t="s">
        <v>46</v>
      </c>
      <c r="C348" s="371" t="s">
        <v>367</v>
      </c>
      <c r="D348" s="372" t="s">
        <v>1652</v>
      </c>
      <c r="E348" s="373"/>
      <c r="F348" s="198"/>
      <c r="G348" s="199"/>
      <c r="H348" s="376">
        <f t="shared" si="35"/>
        <v>0</v>
      </c>
      <c r="I348" s="26" t="str">
        <f t="shared" ca="1" si="36"/>
        <v>LOCKED</v>
      </c>
      <c r="J348" s="16" t="str">
        <f t="shared" si="37"/>
        <v>C032Concrete Curbs, Curb and Gutter, and Splash StripsCW 3310-R17</v>
      </c>
      <c r="K348" s="17" t="e">
        <f>MATCH(J348,'Pay Items'!$K$1:$K$646,0)</f>
        <v>#N/A</v>
      </c>
      <c r="L348" s="19" t="str">
        <f t="shared" ca="1" si="38"/>
        <v>F0</v>
      </c>
      <c r="M348" s="19" t="str">
        <f t="shared" ca="1" si="39"/>
        <v>C2</v>
      </c>
      <c r="N348" s="19" t="str">
        <f t="shared" ca="1" si="40"/>
        <v>C2</v>
      </c>
    </row>
    <row r="349" spans="1:14" s="244" customFormat="1" ht="48" customHeight="1" x14ac:dyDescent="0.2">
      <c r="A349" s="383" t="s">
        <v>540</v>
      </c>
      <c r="B349" s="378" t="s">
        <v>351</v>
      </c>
      <c r="C349" s="371" t="s">
        <v>1653</v>
      </c>
      <c r="D349" s="372" t="s">
        <v>399</v>
      </c>
      <c r="E349" s="373" t="s">
        <v>183</v>
      </c>
      <c r="F349" s="374">
        <v>40</v>
      </c>
      <c r="G349" s="392"/>
      <c r="H349" s="376">
        <f t="shared" si="35"/>
        <v>0</v>
      </c>
      <c r="I349" s="26" t="str">
        <f t="shared" ca="1" si="36"/>
        <v/>
      </c>
      <c r="J349" s="16" t="str">
        <f t="shared" si="37"/>
        <v>C033Construction of Barrier (150 mm ht, Type 2, Dowelled)SD-205m</v>
      </c>
      <c r="K349" s="17" t="e">
        <f>MATCH(J349,'Pay Items'!$K$1:$K$646,0)</f>
        <v>#N/A</v>
      </c>
      <c r="L349" s="19" t="str">
        <f t="shared" ca="1" si="38"/>
        <v>F0</v>
      </c>
      <c r="M349" s="19" t="str">
        <f t="shared" ca="1" si="39"/>
        <v>C2</v>
      </c>
      <c r="N349" s="19" t="str">
        <f t="shared" ca="1" si="40"/>
        <v>C2</v>
      </c>
    </row>
    <row r="350" spans="1:14" s="244" customFormat="1" ht="48" customHeight="1" x14ac:dyDescent="0.2">
      <c r="A350" s="383" t="s">
        <v>394</v>
      </c>
      <c r="B350" s="378" t="s">
        <v>352</v>
      </c>
      <c r="C350" s="371" t="s">
        <v>1654</v>
      </c>
      <c r="D350" s="372" t="s">
        <v>343</v>
      </c>
      <c r="E350" s="373" t="s">
        <v>183</v>
      </c>
      <c r="F350" s="374">
        <v>50</v>
      </c>
      <c r="G350" s="392"/>
      <c r="H350" s="376">
        <f t="shared" si="35"/>
        <v>0</v>
      </c>
      <c r="I350" s="26" t="str">
        <f t="shared" ca="1" si="36"/>
        <v/>
      </c>
      <c r="J350" s="16" t="str">
        <f t="shared" si="37"/>
        <v>C042Construction of Mountable Curb (120 mm, Type 2, Dowelled)SD-201m</v>
      </c>
      <c r="K350" s="17" t="e">
        <f>MATCH(J350,'Pay Items'!$K$1:$K$646,0)</f>
        <v>#N/A</v>
      </c>
      <c r="L350" s="19" t="str">
        <f t="shared" ca="1" si="38"/>
        <v>F0</v>
      </c>
      <c r="M350" s="19" t="str">
        <f t="shared" ca="1" si="39"/>
        <v>C2</v>
      </c>
      <c r="N350" s="19" t="str">
        <f t="shared" ca="1" si="40"/>
        <v>C2</v>
      </c>
    </row>
    <row r="351" spans="1:14" s="244" customFormat="1" ht="36" customHeight="1" x14ac:dyDescent="0.2">
      <c r="A351" s="369" t="s">
        <v>37</v>
      </c>
      <c r="B351" s="370" t="s">
        <v>47</v>
      </c>
      <c r="C351" s="371" t="s">
        <v>405</v>
      </c>
      <c r="D351" s="372" t="s">
        <v>1183</v>
      </c>
      <c r="E351" s="209"/>
      <c r="F351" s="198"/>
      <c r="G351" s="199"/>
      <c r="H351" s="376">
        <f t="shared" si="35"/>
        <v>0</v>
      </c>
      <c r="I351" s="26" t="str">
        <f t="shared" ca="1" si="36"/>
        <v>LOCKED</v>
      </c>
      <c r="J351" s="16" t="str">
        <f t="shared" si="37"/>
        <v>C055Construction of Asphaltic Concrete PavementsCW 3410-R12</v>
      </c>
      <c r="K351" s="17">
        <f>MATCH(J351,'Pay Items'!$K$1:$K$646,0)</f>
        <v>425</v>
      </c>
      <c r="L351" s="19" t="str">
        <f t="shared" ca="1" si="38"/>
        <v>F0</v>
      </c>
      <c r="M351" s="19" t="str">
        <f t="shared" ca="1" si="39"/>
        <v>C2</v>
      </c>
      <c r="N351" s="19" t="str">
        <f t="shared" ca="1" si="40"/>
        <v>C2</v>
      </c>
    </row>
    <row r="352" spans="1:14" s="244" customFormat="1" ht="36" customHeight="1" x14ac:dyDescent="0.2">
      <c r="A352" s="369" t="s">
        <v>406</v>
      </c>
      <c r="B352" s="378" t="s">
        <v>351</v>
      </c>
      <c r="C352" s="371" t="s">
        <v>364</v>
      </c>
      <c r="D352" s="372"/>
      <c r="E352" s="373"/>
      <c r="F352" s="198"/>
      <c r="G352" s="199"/>
      <c r="H352" s="376">
        <f t="shared" si="35"/>
        <v>0</v>
      </c>
      <c r="I352" s="26" t="str">
        <f t="shared" ca="1" si="36"/>
        <v>LOCKED</v>
      </c>
      <c r="J352" s="16" t="str">
        <f t="shared" si="37"/>
        <v>C056Main Line Paving</v>
      </c>
      <c r="K352" s="17">
        <f>MATCH(J352,'Pay Items'!$K$1:$K$646,0)</f>
        <v>426</v>
      </c>
      <c r="L352" s="19" t="str">
        <f t="shared" ca="1" si="38"/>
        <v>F0</v>
      </c>
      <c r="M352" s="19" t="str">
        <f t="shared" ca="1" si="39"/>
        <v>C2</v>
      </c>
      <c r="N352" s="19" t="str">
        <f t="shared" ca="1" si="40"/>
        <v>C2</v>
      </c>
    </row>
    <row r="353" spans="1:14" s="244" customFormat="1" ht="36" customHeight="1" x14ac:dyDescent="0.2">
      <c r="A353" s="369" t="s">
        <v>408</v>
      </c>
      <c r="B353" s="381" t="s">
        <v>701</v>
      </c>
      <c r="C353" s="371" t="s">
        <v>719</v>
      </c>
      <c r="D353" s="372"/>
      <c r="E353" s="373" t="s">
        <v>181</v>
      </c>
      <c r="F353" s="374">
        <v>75</v>
      </c>
      <c r="G353" s="375"/>
      <c r="H353" s="376">
        <f t="shared" si="35"/>
        <v>0</v>
      </c>
      <c r="I353" s="26" t="str">
        <f t="shared" ca="1" si="36"/>
        <v/>
      </c>
      <c r="J353" s="16" t="str">
        <f t="shared" si="37"/>
        <v>C058Type IAtonne</v>
      </c>
      <c r="K353" s="17">
        <f>MATCH(J353,'Pay Items'!$K$1:$K$646,0)</f>
        <v>427</v>
      </c>
      <c r="L353" s="19" t="str">
        <f t="shared" ca="1" si="38"/>
        <v>F0</v>
      </c>
      <c r="M353" s="19" t="str">
        <f t="shared" ca="1" si="39"/>
        <v>C2</v>
      </c>
      <c r="N353" s="19" t="str">
        <f t="shared" ca="1" si="40"/>
        <v>C2</v>
      </c>
    </row>
    <row r="354" spans="1:14" s="244" customFormat="1" ht="36" customHeight="1" x14ac:dyDescent="0.2">
      <c r="A354" s="369" t="s">
        <v>409</v>
      </c>
      <c r="B354" s="378" t="s">
        <v>352</v>
      </c>
      <c r="C354" s="371" t="s">
        <v>365</v>
      </c>
      <c r="D354" s="372"/>
      <c r="E354" s="373"/>
      <c r="F354" s="198"/>
      <c r="G354" s="199"/>
      <c r="H354" s="376">
        <f t="shared" si="35"/>
        <v>0</v>
      </c>
      <c r="I354" s="26" t="str">
        <f t="shared" ca="1" si="36"/>
        <v>LOCKED</v>
      </c>
      <c r="J354" s="16" t="str">
        <f t="shared" si="37"/>
        <v>C059Tie-ins and Approaches</v>
      </c>
      <c r="K354" s="17">
        <f>MATCH(J354,'Pay Items'!$K$1:$K$646,0)</f>
        <v>429</v>
      </c>
      <c r="L354" s="19" t="str">
        <f t="shared" ca="1" si="38"/>
        <v>F0</v>
      </c>
      <c r="M354" s="19" t="str">
        <f t="shared" ca="1" si="39"/>
        <v>C2</v>
      </c>
      <c r="N354" s="19" t="str">
        <f t="shared" ca="1" si="40"/>
        <v>C2</v>
      </c>
    </row>
    <row r="355" spans="1:14" s="244" customFormat="1" ht="36" customHeight="1" x14ac:dyDescent="0.2">
      <c r="A355" s="369" t="s">
        <v>410</v>
      </c>
      <c r="B355" s="381" t="s">
        <v>701</v>
      </c>
      <c r="C355" s="371" t="s">
        <v>719</v>
      </c>
      <c r="D355" s="372"/>
      <c r="E355" s="373" t="s">
        <v>181</v>
      </c>
      <c r="F355" s="374">
        <v>65</v>
      </c>
      <c r="G355" s="375"/>
      <c r="H355" s="376">
        <f t="shared" si="35"/>
        <v>0</v>
      </c>
      <c r="I355" s="26" t="str">
        <f t="shared" ca="1" si="36"/>
        <v/>
      </c>
      <c r="J355" s="16" t="str">
        <f t="shared" si="37"/>
        <v>C060Type IAtonne</v>
      </c>
      <c r="K355" s="17">
        <f>MATCH(J355,'Pay Items'!$K$1:$K$646,0)</f>
        <v>430</v>
      </c>
      <c r="L355" s="19" t="str">
        <f t="shared" ca="1" si="38"/>
        <v>F0</v>
      </c>
      <c r="M355" s="19" t="str">
        <f t="shared" ca="1" si="39"/>
        <v>C2</v>
      </c>
      <c r="N355" s="19" t="str">
        <f t="shared" ca="1" si="40"/>
        <v>C2</v>
      </c>
    </row>
    <row r="356" spans="1:14" s="244" customFormat="1" ht="48" customHeight="1" x14ac:dyDescent="0.2">
      <c r="A356" s="369" t="s">
        <v>547</v>
      </c>
      <c r="B356" s="370" t="s">
        <v>48</v>
      </c>
      <c r="C356" s="371" t="s">
        <v>196</v>
      </c>
      <c r="D356" s="372" t="s">
        <v>1076</v>
      </c>
      <c r="E356" s="373" t="s">
        <v>181</v>
      </c>
      <c r="F356" s="374">
        <v>100</v>
      </c>
      <c r="G356" s="375"/>
      <c r="H356" s="376">
        <f t="shared" si="35"/>
        <v>0</v>
      </c>
      <c r="I356" s="26" t="str">
        <f t="shared" ca="1" si="36"/>
        <v/>
      </c>
      <c r="J356" s="16" t="str">
        <f t="shared" si="37"/>
        <v>C063Construction of Asphaltic Concrete Base Course (Type III)CW 3410-R12tonne</v>
      </c>
      <c r="K356" s="17">
        <f>MATCH(J356,'Pay Items'!$K$1:$K$646,0)</f>
        <v>433</v>
      </c>
      <c r="L356" s="19" t="str">
        <f t="shared" ca="1" si="38"/>
        <v>F0</v>
      </c>
      <c r="M356" s="19" t="str">
        <f t="shared" ca="1" si="39"/>
        <v>C2</v>
      </c>
      <c r="N356" s="19" t="str">
        <f t="shared" ca="1" si="40"/>
        <v>C2</v>
      </c>
    </row>
    <row r="357" spans="1:14" s="244" customFormat="1" ht="36" customHeight="1" x14ac:dyDescent="0.2">
      <c r="A357" s="245"/>
      <c r="B357" s="210"/>
      <c r="C357" s="203" t="s">
        <v>200</v>
      </c>
      <c r="D357" s="198"/>
      <c r="E357" s="211"/>
      <c r="F357" s="198"/>
      <c r="G357" s="199"/>
      <c r="H357" s="376">
        <f t="shared" si="35"/>
        <v>0</v>
      </c>
      <c r="I357" s="26" t="str">
        <f t="shared" ca="1" si="36"/>
        <v>LOCKED</v>
      </c>
      <c r="J357" s="16" t="str">
        <f t="shared" si="37"/>
        <v>JOINT AND CRACK SEALING</v>
      </c>
      <c r="K357" s="17">
        <f>MATCH(J357,'Pay Items'!$K$1:$K$646,0)</f>
        <v>436</v>
      </c>
      <c r="L357" s="19" t="str">
        <f t="shared" ca="1" si="38"/>
        <v>F0</v>
      </c>
      <c r="M357" s="19" t="str">
        <f t="shared" ca="1" si="39"/>
        <v>C2</v>
      </c>
      <c r="N357" s="19" t="str">
        <f t="shared" ca="1" si="40"/>
        <v>C2</v>
      </c>
    </row>
    <row r="358" spans="1:14" s="244" customFormat="1" ht="36" customHeight="1" x14ac:dyDescent="0.2">
      <c r="A358" s="369" t="s">
        <v>548</v>
      </c>
      <c r="B358" s="370" t="s">
        <v>49</v>
      </c>
      <c r="C358" s="371" t="s">
        <v>99</v>
      </c>
      <c r="D358" s="372" t="s">
        <v>737</v>
      </c>
      <c r="E358" s="373" t="s">
        <v>183</v>
      </c>
      <c r="F358" s="382">
        <v>90</v>
      </c>
      <c r="G358" s="375"/>
      <c r="H358" s="376">
        <f t="shared" si="35"/>
        <v>0</v>
      </c>
      <c r="I358" s="26" t="str">
        <f t="shared" ca="1" si="36"/>
        <v/>
      </c>
      <c r="J358" s="16" t="str">
        <f t="shared" si="37"/>
        <v>D006Reflective Crack MaintenanceCW 3250-R7m</v>
      </c>
      <c r="K358" s="17">
        <f>MATCH(J358,'Pay Items'!$K$1:$K$646,0)</f>
        <v>442</v>
      </c>
      <c r="L358" s="19" t="str">
        <f t="shared" ca="1" si="38"/>
        <v>F0</v>
      </c>
      <c r="M358" s="19" t="str">
        <f t="shared" ca="1" si="39"/>
        <v>C2</v>
      </c>
      <c r="N358" s="19" t="str">
        <f t="shared" ca="1" si="40"/>
        <v>C2</v>
      </c>
    </row>
    <row r="359" spans="1:14" s="244" customFormat="1" ht="48" customHeight="1" x14ac:dyDescent="0.2">
      <c r="A359" s="245"/>
      <c r="B359" s="210"/>
      <c r="C359" s="203" t="s">
        <v>201</v>
      </c>
      <c r="D359" s="198"/>
      <c r="E359" s="211"/>
      <c r="F359" s="198"/>
      <c r="G359" s="199"/>
      <c r="H359" s="376">
        <f t="shared" si="35"/>
        <v>0</v>
      </c>
      <c r="I359" s="26" t="str">
        <f t="shared" ca="1" si="36"/>
        <v>LOCKED</v>
      </c>
      <c r="J359" s="16" t="str">
        <f t="shared" si="37"/>
        <v>ASSOCIATED DRAINAGE AND UNDERGROUND WORKS</v>
      </c>
      <c r="K359" s="17">
        <f>MATCH(J359,'Pay Items'!$K$1:$K$646,0)</f>
        <v>444</v>
      </c>
      <c r="L359" s="19" t="str">
        <f t="shared" ca="1" si="38"/>
        <v>F0</v>
      </c>
      <c r="M359" s="19" t="str">
        <f t="shared" ca="1" si="39"/>
        <v>C2</v>
      </c>
      <c r="N359" s="19" t="str">
        <f t="shared" ca="1" si="40"/>
        <v>C2</v>
      </c>
    </row>
    <row r="360" spans="1:14" s="244" customFormat="1" ht="36" customHeight="1" x14ac:dyDescent="0.2">
      <c r="A360" s="369" t="s">
        <v>225</v>
      </c>
      <c r="B360" s="370" t="s">
        <v>50</v>
      </c>
      <c r="C360" s="371" t="s">
        <v>416</v>
      </c>
      <c r="D360" s="372" t="s">
        <v>11</v>
      </c>
      <c r="E360" s="373"/>
      <c r="F360" s="198"/>
      <c r="G360" s="199"/>
      <c r="H360" s="376">
        <f t="shared" si="35"/>
        <v>0</v>
      </c>
      <c r="I360" s="26" t="str">
        <f t="shared" ca="1" si="36"/>
        <v>LOCKED</v>
      </c>
      <c r="J360" s="16" t="str">
        <f t="shared" si="37"/>
        <v>E003Catch BasinCW 2130-R12</v>
      </c>
      <c r="K360" s="17">
        <f>MATCH(J360,'Pay Items'!$K$1:$K$646,0)</f>
        <v>445</v>
      </c>
      <c r="L360" s="19" t="str">
        <f t="shared" ca="1" si="38"/>
        <v>F0</v>
      </c>
      <c r="M360" s="19" t="str">
        <f t="shared" ca="1" si="39"/>
        <v>C2</v>
      </c>
      <c r="N360" s="19" t="str">
        <f t="shared" ca="1" si="40"/>
        <v>C2</v>
      </c>
    </row>
    <row r="361" spans="1:14" s="244" customFormat="1" ht="36" customHeight="1" x14ac:dyDescent="0.2">
      <c r="A361" s="369" t="s">
        <v>1011</v>
      </c>
      <c r="B361" s="378" t="s">
        <v>351</v>
      </c>
      <c r="C361" s="371" t="s">
        <v>986</v>
      </c>
      <c r="D361" s="372"/>
      <c r="E361" s="373" t="s">
        <v>182</v>
      </c>
      <c r="F361" s="382">
        <v>2</v>
      </c>
      <c r="G361" s="375"/>
      <c r="H361" s="376">
        <f t="shared" si="35"/>
        <v>0</v>
      </c>
      <c r="I361" s="26" t="str">
        <f t="shared" ca="1" si="36"/>
        <v/>
      </c>
      <c r="J361" s="16" t="str">
        <f t="shared" si="37"/>
        <v>E004ASD-024, 1800 mm deepeach</v>
      </c>
      <c r="K361" s="17">
        <f>MATCH(J361,'Pay Items'!$K$1:$K$646,0)</f>
        <v>447</v>
      </c>
      <c r="L361" s="19" t="str">
        <f t="shared" ca="1" si="38"/>
        <v>F0</v>
      </c>
      <c r="M361" s="19" t="str">
        <f t="shared" ca="1" si="39"/>
        <v>C2</v>
      </c>
      <c r="N361" s="19" t="str">
        <f t="shared" ca="1" si="40"/>
        <v>C2</v>
      </c>
    </row>
    <row r="362" spans="1:14" s="244" customFormat="1" ht="36" customHeight="1" x14ac:dyDescent="0.2">
      <c r="A362" s="369" t="s">
        <v>230</v>
      </c>
      <c r="B362" s="370" t="s">
        <v>51</v>
      </c>
      <c r="C362" s="371" t="s">
        <v>421</v>
      </c>
      <c r="D362" s="372" t="s">
        <v>11</v>
      </c>
      <c r="E362" s="373"/>
      <c r="F362" s="198"/>
      <c r="G362" s="199"/>
      <c r="H362" s="376">
        <f t="shared" si="35"/>
        <v>0</v>
      </c>
      <c r="I362" s="26" t="str">
        <f t="shared" ca="1" si="36"/>
        <v>LOCKED</v>
      </c>
      <c r="J362" s="16" t="str">
        <f t="shared" si="37"/>
        <v>E008Sewer ServiceCW 2130-R12</v>
      </c>
      <c r="K362" s="17">
        <f>MATCH(J362,'Pay Items'!$K$1:$K$646,0)</f>
        <v>457</v>
      </c>
      <c r="L362" s="19" t="str">
        <f t="shared" ca="1" si="38"/>
        <v>F0</v>
      </c>
      <c r="M362" s="19" t="str">
        <f t="shared" ca="1" si="39"/>
        <v>C2</v>
      </c>
      <c r="N362" s="19" t="str">
        <f t="shared" ca="1" si="40"/>
        <v>C2</v>
      </c>
    </row>
    <row r="363" spans="1:14" s="244" customFormat="1" ht="36" customHeight="1" x14ac:dyDescent="0.2">
      <c r="A363" s="369" t="s">
        <v>54</v>
      </c>
      <c r="B363" s="378" t="s">
        <v>351</v>
      </c>
      <c r="C363" s="371" t="s">
        <v>1565</v>
      </c>
      <c r="D363" s="372"/>
      <c r="E363" s="373"/>
      <c r="F363" s="198"/>
      <c r="G363" s="199"/>
      <c r="H363" s="376">
        <f t="shared" si="35"/>
        <v>0</v>
      </c>
      <c r="I363" s="26" t="str">
        <f t="shared" ca="1" si="36"/>
        <v>LOCKED</v>
      </c>
      <c r="J363" s="16" t="str">
        <f t="shared" si="37"/>
        <v>E009250 mm, PVC</v>
      </c>
      <c r="K363" s="17" t="e">
        <f>MATCH(J363,'Pay Items'!$K$1:$K$646,0)</f>
        <v>#N/A</v>
      </c>
      <c r="L363" s="19" t="str">
        <f t="shared" ca="1" si="38"/>
        <v>F0</v>
      </c>
      <c r="M363" s="19" t="str">
        <f t="shared" ca="1" si="39"/>
        <v>C2</v>
      </c>
      <c r="N363" s="19" t="str">
        <f t="shared" ca="1" si="40"/>
        <v>C2</v>
      </c>
    </row>
    <row r="364" spans="1:14" s="244" customFormat="1" ht="48" customHeight="1" x14ac:dyDescent="0.2">
      <c r="A364" s="369" t="s">
        <v>55</v>
      </c>
      <c r="B364" s="381" t="s">
        <v>701</v>
      </c>
      <c r="C364" s="371" t="s">
        <v>1655</v>
      </c>
      <c r="D364" s="372"/>
      <c r="E364" s="373" t="s">
        <v>183</v>
      </c>
      <c r="F364" s="382">
        <v>5</v>
      </c>
      <c r="G364" s="375"/>
      <c r="H364" s="376">
        <f t="shared" si="35"/>
        <v>0</v>
      </c>
      <c r="I364" s="26" t="str">
        <f t="shared" ca="1" si="36"/>
        <v/>
      </c>
      <c r="J364" s="16" t="str">
        <f t="shared" si="37"/>
        <v>E010In a Trench, Class 3 Sand Bedding, Class 3 Backfillm</v>
      </c>
      <c r="K364" s="17" t="e">
        <f>MATCH(J364,'Pay Items'!$K$1:$K$646,0)</f>
        <v>#N/A</v>
      </c>
      <c r="L364" s="19" t="str">
        <f t="shared" ca="1" si="38"/>
        <v>F0</v>
      </c>
      <c r="M364" s="19" t="str">
        <f t="shared" ca="1" si="39"/>
        <v>C2</v>
      </c>
      <c r="N364" s="19" t="str">
        <f t="shared" ca="1" si="40"/>
        <v>C2</v>
      </c>
    </row>
    <row r="365" spans="1:14" s="244" customFormat="1" ht="36" customHeight="1" x14ac:dyDescent="0.2">
      <c r="A365" s="369" t="s">
        <v>54</v>
      </c>
      <c r="B365" s="378" t="s">
        <v>352</v>
      </c>
      <c r="C365" s="371" t="s">
        <v>1656</v>
      </c>
      <c r="D365" s="372"/>
      <c r="E365" s="373"/>
      <c r="F365" s="198"/>
      <c r="G365" s="199"/>
      <c r="H365" s="376">
        <f t="shared" si="35"/>
        <v>0</v>
      </c>
      <c r="I365" s="26" t="str">
        <f t="shared" ca="1" si="36"/>
        <v>LOCKED</v>
      </c>
      <c r="J365" s="16" t="str">
        <f t="shared" si="37"/>
        <v>E009300 mm, PVC</v>
      </c>
      <c r="K365" s="17" t="e">
        <f>MATCH(J365,'Pay Items'!$K$1:$K$646,0)</f>
        <v>#N/A</v>
      </c>
      <c r="L365" s="19" t="str">
        <f t="shared" ca="1" si="38"/>
        <v>F0</v>
      </c>
      <c r="M365" s="19" t="str">
        <f t="shared" ca="1" si="39"/>
        <v>C2</v>
      </c>
      <c r="N365" s="19" t="str">
        <f t="shared" ca="1" si="40"/>
        <v>C2</v>
      </c>
    </row>
    <row r="366" spans="1:14" s="244" customFormat="1" ht="48" customHeight="1" x14ac:dyDescent="0.2">
      <c r="A366" s="369"/>
      <c r="B366" s="381" t="s">
        <v>701</v>
      </c>
      <c r="C366" s="371" t="s">
        <v>1655</v>
      </c>
      <c r="D366" s="372"/>
      <c r="E366" s="373" t="s">
        <v>183</v>
      </c>
      <c r="F366" s="382">
        <v>20</v>
      </c>
      <c r="G366" s="375"/>
      <c r="H366" s="376">
        <f t="shared" si="35"/>
        <v>0</v>
      </c>
      <c r="I366" s="26" t="str">
        <f t="shared" ca="1" si="36"/>
        <v/>
      </c>
      <c r="J366" s="16" t="str">
        <f t="shared" si="37"/>
        <v>In a Trench, Class 3 Sand Bedding, Class 3 Backfillm</v>
      </c>
      <c r="K366" s="17" t="e">
        <f>MATCH(J366,'Pay Items'!$K$1:$K$646,0)</f>
        <v>#N/A</v>
      </c>
      <c r="L366" s="19" t="str">
        <f t="shared" ca="1" si="38"/>
        <v>F0</v>
      </c>
      <c r="M366" s="19" t="str">
        <f t="shared" ca="1" si="39"/>
        <v>C2</v>
      </c>
      <c r="N366" s="19" t="str">
        <f t="shared" ca="1" si="40"/>
        <v>C2</v>
      </c>
    </row>
    <row r="367" spans="1:14" s="244" customFormat="1" ht="48" customHeight="1" x14ac:dyDescent="0.2">
      <c r="A367" s="369" t="s">
        <v>56</v>
      </c>
      <c r="B367" s="381" t="s">
        <v>703</v>
      </c>
      <c r="C367" s="371" t="s">
        <v>1657</v>
      </c>
      <c r="D367" s="372"/>
      <c r="E367" s="373" t="s">
        <v>183</v>
      </c>
      <c r="F367" s="382">
        <v>16</v>
      </c>
      <c r="G367" s="375"/>
      <c r="H367" s="376">
        <f t="shared" si="35"/>
        <v>0</v>
      </c>
      <c r="I367" s="26" t="str">
        <f t="shared" ca="1" si="36"/>
        <v/>
      </c>
      <c r="J367" s="16" t="str">
        <f t="shared" si="37"/>
        <v>E011Trenchless Installation, Class B Sand Bedding, Class 3 Backfillm</v>
      </c>
      <c r="K367" s="17" t="e">
        <f>MATCH(J367,'Pay Items'!$K$1:$K$646,0)</f>
        <v>#N/A</v>
      </c>
      <c r="L367" s="19" t="str">
        <f t="shared" ca="1" si="38"/>
        <v>F0</v>
      </c>
      <c r="M367" s="19" t="str">
        <f t="shared" ca="1" si="39"/>
        <v>C2</v>
      </c>
      <c r="N367" s="19" t="str">
        <f t="shared" ca="1" si="40"/>
        <v>C2</v>
      </c>
    </row>
    <row r="368" spans="1:14" s="244" customFormat="1" ht="36" customHeight="1" x14ac:dyDescent="0.2">
      <c r="A368" s="369" t="s">
        <v>68</v>
      </c>
      <c r="B368" s="370" t="s">
        <v>52</v>
      </c>
      <c r="C368" s="212" t="s">
        <v>1061</v>
      </c>
      <c r="D368" s="213" t="s">
        <v>1062</v>
      </c>
      <c r="E368" s="373"/>
      <c r="F368" s="198"/>
      <c r="G368" s="199"/>
      <c r="H368" s="376">
        <f t="shared" si="35"/>
        <v>0</v>
      </c>
      <c r="I368" s="26" t="str">
        <f t="shared" ca="1" si="36"/>
        <v>LOCKED</v>
      </c>
      <c r="J368" s="16" t="str">
        <f t="shared" si="37"/>
        <v>E023Frames &amp; CoversCW 3210-R8</v>
      </c>
      <c r="K368" s="17">
        <f>MATCH(J368,'Pay Items'!$K$1:$K$646,0)</f>
        <v>511</v>
      </c>
      <c r="L368" s="19" t="str">
        <f t="shared" ca="1" si="38"/>
        <v>F0</v>
      </c>
      <c r="M368" s="19" t="str">
        <f t="shared" ca="1" si="39"/>
        <v>C2</v>
      </c>
      <c r="N368" s="19" t="str">
        <f t="shared" ca="1" si="40"/>
        <v>C2</v>
      </c>
    </row>
    <row r="369" spans="1:14" s="244" customFormat="1" ht="48" customHeight="1" x14ac:dyDescent="0.2">
      <c r="A369" s="369" t="s">
        <v>69</v>
      </c>
      <c r="B369" s="378" t="s">
        <v>351</v>
      </c>
      <c r="C369" s="214" t="s">
        <v>1215</v>
      </c>
      <c r="D369" s="372"/>
      <c r="E369" s="373" t="s">
        <v>182</v>
      </c>
      <c r="F369" s="382">
        <v>1</v>
      </c>
      <c r="G369" s="375"/>
      <c r="H369" s="376">
        <f t="shared" si="35"/>
        <v>0</v>
      </c>
      <c r="I369" s="26" t="str">
        <f t="shared" ca="1" si="36"/>
        <v/>
      </c>
      <c r="J369" s="16" t="str">
        <f t="shared" si="37"/>
        <v>E024AP-006 - Standard Frame for Manhole and Catch Basineach</v>
      </c>
      <c r="K369" s="17">
        <f>MATCH(J369,'Pay Items'!$K$1:$K$646,0)</f>
        <v>512</v>
      </c>
      <c r="L369" s="19" t="str">
        <f t="shared" ca="1" si="38"/>
        <v>F0</v>
      </c>
      <c r="M369" s="19" t="str">
        <f t="shared" ca="1" si="39"/>
        <v>C2</v>
      </c>
      <c r="N369" s="19" t="str">
        <f t="shared" ca="1" si="40"/>
        <v>C2</v>
      </c>
    </row>
    <row r="370" spans="1:14" s="244" customFormat="1" ht="48" customHeight="1" x14ac:dyDescent="0.2">
      <c r="A370" s="369" t="s">
        <v>71</v>
      </c>
      <c r="B370" s="378" t="s">
        <v>352</v>
      </c>
      <c r="C370" s="214" t="s">
        <v>1217</v>
      </c>
      <c r="D370" s="372"/>
      <c r="E370" s="373" t="s">
        <v>182</v>
      </c>
      <c r="F370" s="382">
        <v>1</v>
      </c>
      <c r="G370" s="375"/>
      <c r="H370" s="376">
        <f t="shared" si="35"/>
        <v>0</v>
      </c>
      <c r="I370" s="26" t="str">
        <f t="shared" ca="1" si="36"/>
        <v/>
      </c>
      <c r="J370" s="16" t="str">
        <f t="shared" si="37"/>
        <v>E026AP-008 - Standard Grated Cover for Standard Frameeach</v>
      </c>
      <c r="K370" s="17">
        <f>MATCH(J370,'Pay Items'!$K$1:$K$646,0)</f>
        <v>514</v>
      </c>
      <c r="L370" s="19" t="str">
        <f t="shared" ca="1" si="38"/>
        <v>F0</v>
      </c>
      <c r="M370" s="19" t="str">
        <f t="shared" ca="1" si="39"/>
        <v>C2</v>
      </c>
      <c r="N370" s="19" t="str">
        <f t="shared" ca="1" si="40"/>
        <v>C2</v>
      </c>
    </row>
    <row r="371" spans="1:14" s="244" customFormat="1" ht="36" customHeight="1" x14ac:dyDescent="0.2">
      <c r="A371" s="369" t="s">
        <v>79</v>
      </c>
      <c r="B371" s="370" t="s">
        <v>53</v>
      </c>
      <c r="C371" s="384" t="s">
        <v>425</v>
      </c>
      <c r="D371" s="372" t="s">
        <v>11</v>
      </c>
      <c r="E371" s="373"/>
      <c r="F371" s="198"/>
      <c r="G371" s="199"/>
      <c r="H371" s="376">
        <f t="shared" si="35"/>
        <v>0</v>
      </c>
      <c r="I371" s="26" t="str">
        <f t="shared" ca="1" si="36"/>
        <v>LOCKED</v>
      </c>
      <c r="J371" s="16" t="str">
        <f t="shared" si="37"/>
        <v>E036Connecting to Existing SewerCW 2130-R12</v>
      </c>
      <c r="K371" s="17">
        <f>MATCH(J371,'Pay Items'!$K$1:$K$646,0)</f>
        <v>540</v>
      </c>
      <c r="L371" s="19" t="str">
        <f t="shared" ca="1" si="38"/>
        <v>F0</v>
      </c>
      <c r="M371" s="19" t="str">
        <f t="shared" ca="1" si="39"/>
        <v>C2</v>
      </c>
      <c r="N371" s="19" t="str">
        <f t="shared" ca="1" si="40"/>
        <v>C2</v>
      </c>
    </row>
    <row r="372" spans="1:14" s="244" customFormat="1" ht="36" customHeight="1" x14ac:dyDescent="0.2">
      <c r="A372" s="369" t="s">
        <v>80</v>
      </c>
      <c r="B372" s="378" t="s">
        <v>351</v>
      </c>
      <c r="C372" s="384" t="s">
        <v>1568</v>
      </c>
      <c r="D372" s="372"/>
      <c r="E372" s="373"/>
      <c r="F372" s="198"/>
      <c r="G372" s="199"/>
      <c r="H372" s="376">
        <f t="shared" si="35"/>
        <v>0</v>
      </c>
      <c r="I372" s="26" t="str">
        <f t="shared" ca="1" si="36"/>
        <v>LOCKED</v>
      </c>
      <c r="J372" s="16" t="str">
        <f t="shared" si="37"/>
        <v>E037250 mm PVC Connecting Pipe</v>
      </c>
      <c r="K372" s="17" t="e">
        <f>MATCH(J372,'Pay Items'!$K$1:$K$646,0)</f>
        <v>#N/A</v>
      </c>
      <c r="L372" s="19" t="str">
        <f t="shared" ca="1" si="38"/>
        <v>F0</v>
      </c>
      <c r="M372" s="19" t="str">
        <f t="shared" ca="1" si="39"/>
        <v>C2</v>
      </c>
      <c r="N372" s="19" t="str">
        <f t="shared" ca="1" si="40"/>
        <v>C2</v>
      </c>
    </row>
    <row r="373" spans="1:14" s="244" customFormat="1" ht="36" customHeight="1" x14ac:dyDescent="0.2">
      <c r="A373" s="369" t="s">
        <v>82</v>
      </c>
      <c r="B373" s="381" t="s">
        <v>701</v>
      </c>
      <c r="C373" s="371" t="s">
        <v>1658</v>
      </c>
      <c r="D373" s="372"/>
      <c r="E373" s="373" t="s">
        <v>182</v>
      </c>
      <c r="F373" s="382">
        <v>1</v>
      </c>
      <c r="G373" s="375"/>
      <c r="H373" s="376">
        <f t="shared" si="35"/>
        <v>0</v>
      </c>
      <c r="I373" s="26" t="str">
        <f t="shared" ca="1" si="36"/>
        <v/>
      </c>
      <c r="J373" s="16" t="str">
        <f t="shared" si="37"/>
        <v>E039Connecting to 375 mm Concrete LDS Sewereach</v>
      </c>
      <c r="K373" s="17" t="e">
        <f>MATCH(J373,'Pay Items'!$K$1:$K$646,0)</f>
        <v>#N/A</v>
      </c>
      <c r="L373" s="19" t="str">
        <f t="shared" ca="1" si="38"/>
        <v>F0</v>
      </c>
      <c r="M373" s="19" t="str">
        <f t="shared" ca="1" si="39"/>
        <v>C2</v>
      </c>
      <c r="N373" s="19" t="str">
        <f t="shared" ca="1" si="40"/>
        <v>C2</v>
      </c>
    </row>
    <row r="374" spans="1:14" s="244" customFormat="1" ht="48" customHeight="1" x14ac:dyDescent="0.2">
      <c r="A374" s="369" t="s">
        <v>85</v>
      </c>
      <c r="B374" s="370" t="s">
        <v>430</v>
      </c>
      <c r="C374" s="384" t="s">
        <v>728</v>
      </c>
      <c r="D374" s="372" t="s">
        <v>11</v>
      </c>
      <c r="E374" s="373"/>
      <c r="F374" s="198"/>
      <c r="G374" s="199"/>
      <c r="H374" s="376">
        <f t="shared" si="35"/>
        <v>0</v>
      </c>
      <c r="I374" s="26" t="str">
        <f t="shared" ca="1" si="36"/>
        <v>LOCKED</v>
      </c>
      <c r="J374" s="16" t="str">
        <f t="shared" si="37"/>
        <v>E042Connecting New Sewer Service to Existing Sewer ServiceCW 2130-R12</v>
      </c>
      <c r="K374" s="17">
        <f>MATCH(J374,'Pay Items'!$K$1:$K$646,0)</f>
        <v>548</v>
      </c>
      <c r="L374" s="19" t="str">
        <f t="shared" ca="1" si="38"/>
        <v>F0</v>
      </c>
      <c r="M374" s="19" t="str">
        <f t="shared" ca="1" si="39"/>
        <v>C2</v>
      </c>
      <c r="N374" s="19" t="str">
        <f t="shared" ca="1" si="40"/>
        <v>C2</v>
      </c>
    </row>
    <row r="375" spans="1:14" s="244" customFormat="1" ht="36" customHeight="1" x14ac:dyDescent="0.2">
      <c r="A375" s="369" t="s">
        <v>86</v>
      </c>
      <c r="B375" s="378" t="s">
        <v>351</v>
      </c>
      <c r="C375" s="384" t="s">
        <v>1008</v>
      </c>
      <c r="D375" s="372"/>
      <c r="E375" s="373" t="s">
        <v>182</v>
      </c>
      <c r="F375" s="382">
        <v>1</v>
      </c>
      <c r="G375" s="375"/>
      <c r="H375" s="376">
        <f t="shared" si="35"/>
        <v>0</v>
      </c>
      <c r="I375" s="26" t="str">
        <f t="shared" ca="1" si="36"/>
        <v/>
      </c>
      <c r="J375" s="16" t="str">
        <f t="shared" si="37"/>
        <v>E043250 mmeach</v>
      </c>
      <c r="K375" s="17" t="e">
        <f>MATCH(J375,'Pay Items'!$K$1:$K$646,0)</f>
        <v>#N/A</v>
      </c>
      <c r="L375" s="19" t="str">
        <f t="shared" ca="1" si="38"/>
        <v>F0</v>
      </c>
      <c r="M375" s="19" t="str">
        <f t="shared" ca="1" si="39"/>
        <v>C2</v>
      </c>
      <c r="N375" s="19" t="str">
        <f t="shared" ca="1" si="40"/>
        <v>C2</v>
      </c>
    </row>
    <row r="376" spans="1:14" s="244" customFormat="1" ht="36" customHeight="1" x14ac:dyDescent="0.2">
      <c r="A376" s="369" t="s">
        <v>431</v>
      </c>
      <c r="B376" s="370" t="s">
        <v>432</v>
      </c>
      <c r="C376" s="371" t="s">
        <v>694</v>
      </c>
      <c r="D376" s="372" t="s">
        <v>11</v>
      </c>
      <c r="E376" s="373" t="s">
        <v>182</v>
      </c>
      <c r="F376" s="382">
        <v>2</v>
      </c>
      <c r="G376" s="375"/>
      <c r="H376" s="376">
        <f t="shared" si="35"/>
        <v>0</v>
      </c>
      <c r="I376" s="26" t="str">
        <f t="shared" ca="1" si="36"/>
        <v/>
      </c>
      <c r="J376" s="16" t="str">
        <f t="shared" si="37"/>
        <v>E046Removal of Existing Catch BasinsCW 2130-R12each</v>
      </c>
      <c r="K376" s="17">
        <f>MATCH(J376,'Pay Items'!$K$1:$K$646,0)</f>
        <v>552</v>
      </c>
      <c r="L376" s="19" t="str">
        <f t="shared" ca="1" si="38"/>
        <v>F0</v>
      </c>
      <c r="M376" s="19" t="str">
        <f t="shared" ca="1" si="39"/>
        <v>C2</v>
      </c>
      <c r="N376" s="19" t="str">
        <f t="shared" ca="1" si="40"/>
        <v>C2</v>
      </c>
    </row>
    <row r="377" spans="1:14" s="244" customFormat="1" ht="36" customHeight="1" x14ac:dyDescent="0.2">
      <c r="A377" s="369" t="s">
        <v>0</v>
      </c>
      <c r="B377" s="370" t="s">
        <v>434</v>
      </c>
      <c r="C377" s="371" t="s">
        <v>1</v>
      </c>
      <c r="D377" s="372" t="s">
        <v>1075</v>
      </c>
      <c r="E377" s="373" t="s">
        <v>182</v>
      </c>
      <c r="F377" s="382">
        <v>1</v>
      </c>
      <c r="G377" s="375"/>
      <c r="H377" s="376">
        <f t="shared" si="35"/>
        <v>0</v>
      </c>
      <c r="I377" s="26" t="str">
        <f t="shared" ca="1" si="36"/>
        <v/>
      </c>
      <c r="J377" s="16" t="str">
        <f t="shared" si="37"/>
        <v>E050ACatch Basin CleaningCW 2140-R4each</v>
      </c>
      <c r="K377" s="17">
        <f>MATCH(J377,'Pay Items'!$K$1:$K$646,0)</f>
        <v>557</v>
      </c>
      <c r="L377" s="19" t="str">
        <f t="shared" ca="1" si="38"/>
        <v>F0</v>
      </c>
      <c r="M377" s="19" t="str">
        <f t="shared" ca="1" si="39"/>
        <v>C2</v>
      </c>
      <c r="N377" s="19" t="str">
        <f t="shared" ca="1" si="40"/>
        <v>C2</v>
      </c>
    </row>
    <row r="378" spans="1:14" s="244" customFormat="1" ht="36" customHeight="1" x14ac:dyDescent="0.2">
      <c r="A378" s="369" t="s">
        <v>438</v>
      </c>
      <c r="B378" s="370" t="s">
        <v>490</v>
      </c>
      <c r="C378" s="371" t="s">
        <v>315</v>
      </c>
      <c r="D378" s="372" t="s">
        <v>12</v>
      </c>
      <c r="E378" s="373" t="s">
        <v>183</v>
      </c>
      <c r="F378" s="382">
        <v>12</v>
      </c>
      <c r="G378" s="375"/>
      <c r="H378" s="376">
        <f t="shared" si="35"/>
        <v>0</v>
      </c>
      <c r="I378" s="26" t="str">
        <f t="shared" ca="1" si="36"/>
        <v/>
      </c>
      <c r="J378" s="16" t="str">
        <f t="shared" si="37"/>
        <v>E051Installation of SubdrainsCW 3120-R4m</v>
      </c>
      <c r="K378" s="17">
        <f>MATCH(J378,'Pay Items'!$K$1:$K$646,0)</f>
        <v>558</v>
      </c>
      <c r="L378" s="19" t="str">
        <f t="shared" ca="1" si="38"/>
        <v>F0</v>
      </c>
      <c r="M378" s="19" t="str">
        <f t="shared" ca="1" si="39"/>
        <v>C2</v>
      </c>
      <c r="N378" s="19" t="str">
        <f t="shared" ca="1" si="40"/>
        <v>C2</v>
      </c>
    </row>
    <row r="379" spans="1:14" s="244" customFormat="1" ht="36" customHeight="1" x14ac:dyDescent="0.2">
      <c r="A379" s="245"/>
      <c r="B379" s="219"/>
      <c r="C379" s="203" t="s">
        <v>202</v>
      </c>
      <c r="D379" s="198"/>
      <c r="E379" s="211"/>
      <c r="F379" s="198"/>
      <c r="G379" s="199"/>
      <c r="H379" s="376">
        <f t="shared" si="35"/>
        <v>0</v>
      </c>
      <c r="I379" s="26" t="str">
        <f t="shared" ca="1" si="36"/>
        <v>LOCKED</v>
      </c>
      <c r="J379" s="16" t="str">
        <f t="shared" si="37"/>
        <v>ADJUSTMENTS</v>
      </c>
      <c r="K379" s="17">
        <f>MATCH(J379,'Pay Items'!$K$1:$K$646,0)</f>
        <v>589</v>
      </c>
      <c r="L379" s="19" t="str">
        <f t="shared" ca="1" si="38"/>
        <v>F0</v>
      </c>
      <c r="M379" s="19" t="str">
        <f t="shared" ca="1" si="39"/>
        <v>C2</v>
      </c>
      <c r="N379" s="19" t="str">
        <f t="shared" ca="1" si="40"/>
        <v>C2</v>
      </c>
    </row>
    <row r="380" spans="1:14" s="244" customFormat="1" ht="36" customHeight="1" x14ac:dyDescent="0.2">
      <c r="A380" s="369" t="s">
        <v>231</v>
      </c>
      <c r="B380" s="370" t="s">
        <v>549</v>
      </c>
      <c r="C380" s="214" t="s">
        <v>1063</v>
      </c>
      <c r="D380" s="213" t="s">
        <v>1062</v>
      </c>
      <c r="E380" s="373" t="s">
        <v>182</v>
      </c>
      <c r="F380" s="382">
        <v>2</v>
      </c>
      <c r="G380" s="375"/>
      <c r="H380" s="376">
        <f t="shared" si="35"/>
        <v>0</v>
      </c>
      <c r="I380" s="26" t="str">
        <f t="shared" ca="1" si="36"/>
        <v/>
      </c>
      <c r="J380" s="16" t="str">
        <f t="shared" si="37"/>
        <v>F001Adjustment of Manholes/Catch Basins FramesCW 3210-R8each</v>
      </c>
      <c r="K380" s="17">
        <f>MATCH(J380,'Pay Items'!$K$1:$K$646,0)</f>
        <v>590</v>
      </c>
      <c r="L380" s="19" t="str">
        <f t="shared" ca="1" si="38"/>
        <v>F0</v>
      </c>
      <c r="M380" s="19" t="str">
        <f t="shared" ca="1" si="39"/>
        <v>C2</v>
      </c>
      <c r="N380" s="19" t="str">
        <f t="shared" ca="1" si="40"/>
        <v>C2</v>
      </c>
    </row>
    <row r="381" spans="1:14" s="244" customFormat="1" ht="36" customHeight="1" x14ac:dyDescent="0.2">
      <c r="A381" s="369" t="s">
        <v>232</v>
      </c>
      <c r="B381" s="370" t="s">
        <v>621</v>
      </c>
      <c r="C381" s="371" t="s">
        <v>685</v>
      </c>
      <c r="D381" s="372" t="s">
        <v>11</v>
      </c>
      <c r="E381" s="373"/>
      <c r="F381" s="198"/>
      <c r="G381" s="199"/>
      <c r="H381" s="376">
        <f t="shared" si="35"/>
        <v>0</v>
      </c>
      <c r="I381" s="26" t="str">
        <f t="shared" ca="1" si="36"/>
        <v>LOCKED</v>
      </c>
      <c r="J381" s="16" t="str">
        <f t="shared" si="37"/>
        <v>F002Replacing Existing RisersCW 2130-R12</v>
      </c>
      <c r="K381" s="17">
        <f>MATCH(J381,'Pay Items'!$K$1:$K$646,0)</f>
        <v>591</v>
      </c>
      <c r="L381" s="19" t="str">
        <f t="shared" ca="1" si="38"/>
        <v>F0</v>
      </c>
      <c r="M381" s="19" t="str">
        <f t="shared" ca="1" si="39"/>
        <v>C2</v>
      </c>
      <c r="N381" s="19" t="str">
        <f t="shared" ca="1" si="40"/>
        <v>C2</v>
      </c>
    </row>
    <row r="382" spans="1:14" s="244" customFormat="1" ht="36" customHeight="1" x14ac:dyDescent="0.2">
      <c r="A382" s="369" t="s">
        <v>686</v>
      </c>
      <c r="B382" s="378" t="s">
        <v>351</v>
      </c>
      <c r="C382" s="371" t="s">
        <v>696</v>
      </c>
      <c r="D382" s="372"/>
      <c r="E382" s="373" t="s">
        <v>184</v>
      </c>
      <c r="F382" s="393">
        <v>0.6</v>
      </c>
      <c r="G382" s="375"/>
      <c r="H382" s="376">
        <f t="shared" si="35"/>
        <v>0</v>
      </c>
      <c r="I382" s="26" t="str">
        <f t="shared" ca="1" si="36"/>
        <v/>
      </c>
      <c r="J382" s="16" t="str">
        <f t="shared" si="37"/>
        <v>F002APre-cast Concrete Risersvert. m</v>
      </c>
      <c r="K382" s="17">
        <f>MATCH(J382,'Pay Items'!$K$1:$K$646,0)</f>
        <v>592</v>
      </c>
      <c r="L382" s="19" t="str">
        <f t="shared" ca="1" si="38"/>
        <v>F1</v>
      </c>
      <c r="M382" s="19" t="str">
        <f t="shared" ca="1" si="39"/>
        <v>C2</v>
      </c>
      <c r="N382" s="19" t="str">
        <f t="shared" ca="1" si="40"/>
        <v>C2</v>
      </c>
    </row>
    <row r="383" spans="1:14" s="244" customFormat="1" ht="36" customHeight="1" x14ac:dyDescent="0.2">
      <c r="A383" s="369" t="s">
        <v>233</v>
      </c>
      <c r="B383" s="370" t="s">
        <v>682</v>
      </c>
      <c r="C383" s="214" t="s">
        <v>1222</v>
      </c>
      <c r="D383" s="213" t="s">
        <v>1062</v>
      </c>
      <c r="E383" s="373"/>
      <c r="F383" s="198"/>
      <c r="G383" s="199"/>
      <c r="H383" s="376">
        <f t="shared" si="35"/>
        <v>0</v>
      </c>
      <c r="I383" s="26" t="str">
        <f t="shared" ca="1" si="36"/>
        <v>LOCKED</v>
      </c>
      <c r="J383" s="16" t="str">
        <f t="shared" si="37"/>
        <v>F003Lifter Rings (AP-010)CW 3210-R8</v>
      </c>
      <c r="K383" s="17">
        <f>MATCH(J383,'Pay Items'!$K$1:$K$646,0)</f>
        <v>595</v>
      </c>
      <c r="L383" s="19" t="str">
        <f t="shared" ca="1" si="38"/>
        <v>F0</v>
      </c>
      <c r="M383" s="19" t="str">
        <f t="shared" ca="1" si="39"/>
        <v>C2</v>
      </c>
      <c r="N383" s="19" t="str">
        <f t="shared" ca="1" si="40"/>
        <v>C2</v>
      </c>
    </row>
    <row r="384" spans="1:14" s="244" customFormat="1" ht="36" customHeight="1" x14ac:dyDescent="0.2">
      <c r="A384" s="369" t="s">
        <v>235</v>
      </c>
      <c r="B384" s="378" t="s">
        <v>351</v>
      </c>
      <c r="C384" s="371" t="s">
        <v>883</v>
      </c>
      <c r="D384" s="372"/>
      <c r="E384" s="373" t="s">
        <v>182</v>
      </c>
      <c r="F384" s="382">
        <v>1</v>
      </c>
      <c r="G384" s="375"/>
      <c r="H384" s="376">
        <f t="shared" si="35"/>
        <v>0</v>
      </c>
      <c r="I384" s="26" t="str">
        <f t="shared" ca="1" si="36"/>
        <v/>
      </c>
      <c r="J384" s="16" t="str">
        <f t="shared" si="37"/>
        <v>F00551 mmeach</v>
      </c>
      <c r="K384" s="17">
        <f>MATCH(J384,'Pay Items'!$K$1:$K$646,0)</f>
        <v>597</v>
      </c>
      <c r="L384" s="19" t="str">
        <f t="shared" ca="1" si="38"/>
        <v>F0</v>
      </c>
      <c r="M384" s="19" t="str">
        <f t="shared" ca="1" si="39"/>
        <v>C2</v>
      </c>
      <c r="N384" s="19" t="str">
        <f t="shared" ca="1" si="40"/>
        <v>C2</v>
      </c>
    </row>
    <row r="385" spans="1:14" s="244" customFormat="1" ht="36" customHeight="1" x14ac:dyDescent="0.2">
      <c r="A385" s="245"/>
      <c r="B385" s="202"/>
      <c r="C385" s="203" t="s">
        <v>203</v>
      </c>
      <c r="D385" s="198"/>
      <c r="E385" s="204"/>
      <c r="F385" s="198"/>
      <c r="G385" s="199"/>
      <c r="H385" s="376">
        <f t="shared" si="35"/>
        <v>0</v>
      </c>
      <c r="I385" s="26" t="str">
        <f t="shared" ca="1" si="36"/>
        <v>LOCKED</v>
      </c>
      <c r="J385" s="16" t="str">
        <f t="shared" si="37"/>
        <v>LANDSCAPING</v>
      </c>
      <c r="K385" s="17">
        <f>MATCH(J385,'Pay Items'!$K$1:$K$646,0)</f>
        <v>618</v>
      </c>
      <c r="L385" s="19" t="str">
        <f t="shared" ca="1" si="38"/>
        <v>F0</v>
      </c>
      <c r="M385" s="19" t="str">
        <f t="shared" ca="1" si="39"/>
        <v>C2</v>
      </c>
      <c r="N385" s="19" t="str">
        <f t="shared" ca="1" si="40"/>
        <v>C2</v>
      </c>
    </row>
    <row r="386" spans="1:14" s="244" customFormat="1" ht="36" customHeight="1" x14ac:dyDescent="0.2">
      <c r="A386" s="379" t="s">
        <v>243</v>
      </c>
      <c r="B386" s="370" t="s">
        <v>683</v>
      </c>
      <c r="C386" s="371" t="s">
        <v>148</v>
      </c>
      <c r="D386" s="372" t="s">
        <v>1541</v>
      </c>
      <c r="E386" s="373"/>
      <c r="F386" s="198"/>
      <c r="G386" s="199"/>
      <c r="H386" s="376">
        <f t="shared" si="35"/>
        <v>0</v>
      </c>
      <c r="I386" s="26" t="str">
        <f t="shared" ca="1" si="36"/>
        <v>LOCKED</v>
      </c>
      <c r="J386" s="16" t="str">
        <f t="shared" si="37"/>
        <v>G001SoddingCW 3510-R10</v>
      </c>
      <c r="K386" s="17">
        <f>MATCH(J386,'Pay Items'!$K$1:$K$646,0)</f>
        <v>619</v>
      </c>
      <c r="L386" s="19" t="str">
        <f t="shared" ca="1" si="38"/>
        <v>F0</v>
      </c>
      <c r="M386" s="19" t="str">
        <f t="shared" ca="1" si="39"/>
        <v>C2</v>
      </c>
      <c r="N386" s="19" t="str">
        <f t="shared" ca="1" si="40"/>
        <v>C2</v>
      </c>
    </row>
    <row r="387" spans="1:14" s="244" customFormat="1" ht="36" customHeight="1" x14ac:dyDescent="0.2">
      <c r="A387" s="379" t="s">
        <v>244</v>
      </c>
      <c r="B387" s="378" t="s">
        <v>351</v>
      </c>
      <c r="C387" s="371" t="s">
        <v>886</v>
      </c>
      <c r="D387" s="372"/>
      <c r="E387" s="373" t="s">
        <v>179</v>
      </c>
      <c r="F387" s="374">
        <v>75</v>
      </c>
      <c r="G387" s="375"/>
      <c r="H387" s="376">
        <f t="shared" ref="H387" si="41">ROUND(G387*F387,2)</f>
        <v>0</v>
      </c>
      <c r="I387" s="26" t="str">
        <f t="shared" ca="1" si="36"/>
        <v/>
      </c>
      <c r="J387" s="16" t="str">
        <f t="shared" si="37"/>
        <v>G002width &lt; 600 mmm²</v>
      </c>
      <c r="K387" s="17">
        <f>MATCH(J387,'Pay Items'!$K$1:$K$646,0)</f>
        <v>620</v>
      </c>
      <c r="L387" s="19" t="str">
        <f t="shared" ca="1" si="38"/>
        <v>F0</v>
      </c>
      <c r="M387" s="19" t="str">
        <f t="shared" ca="1" si="39"/>
        <v>C2</v>
      </c>
      <c r="N387" s="19" t="str">
        <f t="shared" ca="1" si="40"/>
        <v>C2</v>
      </c>
    </row>
    <row r="388" spans="1:14" s="183" customFormat="1" ht="14.25" customHeight="1" x14ac:dyDescent="0.2">
      <c r="A388" s="180"/>
      <c r="B388" s="224"/>
      <c r="C388" s="225"/>
      <c r="D388" s="186"/>
      <c r="E388" s="173"/>
      <c r="F388" s="187"/>
      <c r="G388" s="172"/>
      <c r="H388" s="188"/>
      <c r="I388" s="26" t="str">
        <f t="shared" ca="1" si="36"/>
        <v>LOCKED</v>
      </c>
      <c r="J388" s="16" t="str">
        <f t="shared" si="37"/>
        <v/>
      </c>
      <c r="K388" s="17" t="e">
        <f>MATCH(J388,'Pay Items'!$K$1:$K$646,0)</f>
        <v>#N/A</v>
      </c>
      <c r="L388" s="19" t="str">
        <f t="shared" ca="1" si="38"/>
        <v>G</v>
      </c>
      <c r="M388" s="19" t="str">
        <f t="shared" ca="1" si="39"/>
        <v>C2</v>
      </c>
      <c r="N388" s="19" t="str">
        <f t="shared" ca="1" si="40"/>
        <v>C2</v>
      </c>
    </row>
    <row r="389" spans="1:14" s="183" customFormat="1" ht="48" customHeight="1" thickBot="1" x14ac:dyDescent="0.25">
      <c r="A389" s="180"/>
      <c r="B389" s="227" t="s">
        <v>611</v>
      </c>
      <c r="C389" s="422" t="str">
        <f>C322</f>
        <v>ASPHALT RECONSTRUCTION:  PEMBINA HIGHWAY, DOWKER AVENUE, CRANE AVENUE AND FLETCHER CRESCENT BACK LANE</v>
      </c>
      <c r="D389" s="423"/>
      <c r="E389" s="423"/>
      <c r="F389" s="424"/>
      <c r="G389" s="242" t="s">
        <v>1572</v>
      </c>
      <c r="H389" s="242">
        <f>SUM(H322:H388)</f>
        <v>0</v>
      </c>
      <c r="I389" s="26" t="str">
        <f t="shared" ca="1" si="36"/>
        <v>LOCKED</v>
      </c>
      <c r="J389" s="16" t="str">
        <f t="shared" si="37"/>
        <v>ASPHALT RECONSTRUCTION: PEMBINA HIGHWAY, DOWKER AVENUE, CRANE AVENUE AND FLETCHER CRESCENT BACK LANE</v>
      </c>
      <c r="K389" s="17" t="e">
        <f>MATCH(J389,'Pay Items'!$K$1:$K$646,0)</f>
        <v>#N/A</v>
      </c>
      <c r="L389" s="19" t="str">
        <f t="shared" ca="1" si="38"/>
        <v>G</v>
      </c>
      <c r="M389" s="19" t="str">
        <f t="shared" ca="1" si="39"/>
        <v>C2</v>
      </c>
      <c r="N389" s="19" t="str">
        <f t="shared" ca="1" si="40"/>
        <v>C2</v>
      </c>
    </row>
    <row r="390" spans="1:14" s="183" customFormat="1" ht="48" customHeight="1" thickTop="1" x14ac:dyDescent="0.2">
      <c r="A390" s="180"/>
      <c r="B390" s="181" t="s">
        <v>612</v>
      </c>
      <c r="C390" s="437" t="s">
        <v>1659</v>
      </c>
      <c r="D390" s="438"/>
      <c r="E390" s="438"/>
      <c r="F390" s="439"/>
      <c r="G390" s="180"/>
      <c r="H390" s="182"/>
      <c r="I390" s="26" t="str">
        <f t="shared" ref="I390:I454" ca="1" si="42">IF(CELL("protect",$G390)=1, "LOCKED", "")</f>
        <v>LOCKED</v>
      </c>
      <c r="J390" s="16" t="str">
        <f t="shared" ref="J390:J454" si="43">CLEAN(CONCATENATE(TRIM($A390),TRIM($C390),IF(LEFT($D390)&lt;&gt;"E",TRIM($D390),),TRIM($E390)))</f>
        <v>ASPHALT REHABILITATION: WARSAW AVENUE FROM LILAC STREET TO HUGO STREET NORTH</v>
      </c>
      <c r="K390" s="17" t="e">
        <f>MATCH(J390,'Pay Items'!$K$1:$K$646,0)</f>
        <v>#N/A</v>
      </c>
      <c r="L390" s="19" t="str">
        <f t="shared" ref="L390:L454" ca="1" si="44">CELL("format",$F390)</f>
        <v>G</v>
      </c>
      <c r="M390" s="19" t="str">
        <f t="shared" ref="M390:M454" ca="1" si="45">CELL("format",$G390)</f>
        <v>C2</v>
      </c>
      <c r="N390" s="19" t="str">
        <f t="shared" ref="N390:N454" ca="1" si="46">CELL("format",$H390)</f>
        <v>C2</v>
      </c>
    </row>
    <row r="391" spans="1:14" s="183" customFormat="1" ht="36" customHeight="1" x14ac:dyDescent="0.2">
      <c r="A391" s="180"/>
      <c r="B391" s="184"/>
      <c r="C391" s="185" t="s">
        <v>197</v>
      </c>
      <c r="D391" s="186"/>
      <c r="E391" s="187" t="s">
        <v>174</v>
      </c>
      <c r="F391" s="198"/>
      <c r="G391" s="199"/>
      <c r="H391" s="376">
        <f t="shared" ref="H391:H455" si="47">ROUND(G391*F391,2)</f>
        <v>0</v>
      </c>
      <c r="I391" s="26" t="str">
        <f t="shared" ca="1" si="42"/>
        <v>LOCKED</v>
      </c>
      <c r="J391" s="16" t="str">
        <f t="shared" si="43"/>
        <v>EARTH AND BASE WORKS</v>
      </c>
      <c r="K391" s="17">
        <f>MATCH(J391,'Pay Items'!$K$1:$K$646,0)</f>
        <v>3</v>
      </c>
      <c r="L391" s="19" t="str">
        <f t="shared" ca="1" si="44"/>
        <v>F0</v>
      </c>
      <c r="M391" s="19" t="str">
        <f t="shared" ca="1" si="45"/>
        <v>C2</v>
      </c>
      <c r="N391" s="19" t="str">
        <f t="shared" ca="1" si="46"/>
        <v>C2</v>
      </c>
    </row>
    <row r="392" spans="1:14" s="244" customFormat="1" ht="36" customHeight="1" x14ac:dyDescent="0.2">
      <c r="A392" s="369" t="s">
        <v>440</v>
      </c>
      <c r="B392" s="370" t="s">
        <v>136</v>
      </c>
      <c r="C392" s="371" t="s">
        <v>105</v>
      </c>
      <c r="D392" s="372" t="s">
        <v>1298</v>
      </c>
      <c r="E392" s="373" t="s">
        <v>180</v>
      </c>
      <c r="F392" s="374">
        <v>10</v>
      </c>
      <c r="G392" s="375"/>
      <c r="H392" s="376">
        <f t="shared" si="47"/>
        <v>0</v>
      </c>
      <c r="I392" s="26" t="str">
        <f t="shared" ca="1" si="42"/>
        <v/>
      </c>
      <c r="J392" s="16" t="str">
        <f t="shared" si="43"/>
        <v>A003ExcavationCW 3110-R22m³</v>
      </c>
      <c r="K392" s="17">
        <f>MATCH(J392,'Pay Items'!$K$1:$K$646,0)</f>
        <v>6</v>
      </c>
      <c r="L392" s="19" t="str">
        <f t="shared" ca="1" si="44"/>
        <v>F0</v>
      </c>
      <c r="M392" s="19" t="str">
        <f t="shared" ca="1" si="45"/>
        <v>C2</v>
      </c>
      <c r="N392" s="19" t="str">
        <f t="shared" ca="1" si="46"/>
        <v>C2</v>
      </c>
    </row>
    <row r="393" spans="1:14" s="244" customFormat="1" ht="36" customHeight="1" x14ac:dyDescent="0.2">
      <c r="A393" s="377" t="s">
        <v>251</v>
      </c>
      <c r="B393" s="370" t="s">
        <v>137</v>
      </c>
      <c r="C393" s="371" t="s">
        <v>320</v>
      </c>
      <c r="D393" s="372" t="s">
        <v>1298</v>
      </c>
      <c r="E393" s="373"/>
      <c r="F393" s="198"/>
      <c r="G393" s="199"/>
      <c r="H393" s="376">
        <f t="shared" si="47"/>
        <v>0</v>
      </c>
      <c r="I393" s="26" t="str">
        <f t="shared" ca="1" si="42"/>
        <v>LOCKED</v>
      </c>
      <c r="J393" s="16" t="str">
        <f t="shared" si="43"/>
        <v>A010Supplying and Placing Base Course MaterialCW 3110-R22</v>
      </c>
      <c r="K393" s="17">
        <f>MATCH(J393,'Pay Items'!$K$1:$K$646,0)</f>
        <v>27</v>
      </c>
      <c r="L393" s="19" t="str">
        <f t="shared" ca="1" si="44"/>
        <v>F0</v>
      </c>
      <c r="M393" s="19" t="str">
        <f t="shared" ca="1" si="45"/>
        <v>C2</v>
      </c>
      <c r="N393" s="19" t="str">
        <f t="shared" ca="1" si="46"/>
        <v>C2</v>
      </c>
    </row>
    <row r="394" spans="1:14" s="244" customFormat="1" ht="36" customHeight="1" x14ac:dyDescent="0.2">
      <c r="A394" s="377" t="s">
        <v>1114</v>
      </c>
      <c r="B394" s="378" t="s">
        <v>351</v>
      </c>
      <c r="C394" s="371" t="s">
        <v>1115</v>
      </c>
      <c r="D394" s="372" t="s">
        <v>174</v>
      </c>
      <c r="E394" s="373" t="s">
        <v>180</v>
      </c>
      <c r="F394" s="374">
        <v>10</v>
      </c>
      <c r="G394" s="375"/>
      <c r="H394" s="376">
        <f t="shared" si="47"/>
        <v>0</v>
      </c>
      <c r="I394" s="26" t="str">
        <f t="shared" ca="1" si="42"/>
        <v/>
      </c>
      <c r="J394" s="16" t="str">
        <f t="shared" si="43"/>
        <v>A010A1Base Course Material - Granular A Limestonem³</v>
      </c>
      <c r="K394" s="17">
        <f>MATCH(J394,'Pay Items'!$K$1:$K$646,0)</f>
        <v>28</v>
      </c>
      <c r="L394" s="19" t="str">
        <f t="shared" ca="1" si="44"/>
        <v>F0</v>
      </c>
      <c r="M394" s="19" t="str">
        <f t="shared" ca="1" si="45"/>
        <v>C2</v>
      </c>
      <c r="N394" s="19" t="str">
        <f t="shared" ca="1" si="46"/>
        <v>C2</v>
      </c>
    </row>
    <row r="395" spans="1:14" s="244" customFormat="1" ht="36" customHeight="1" x14ac:dyDescent="0.2">
      <c r="A395" s="369" t="s">
        <v>253</v>
      </c>
      <c r="B395" s="370" t="s">
        <v>138</v>
      </c>
      <c r="C395" s="371" t="s">
        <v>109</v>
      </c>
      <c r="D395" s="372" t="s">
        <v>1298</v>
      </c>
      <c r="E395" s="373" t="s">
        <v>179</v>
      </c>
      <c r="F395" s="374">
        <v>550</v>
      </c>
      <c r="G395" s="375"/>
      <c r="H395" s="376">
        <f t="shared" si="47"/>
        <v>0</v>
      </c>
      <c r="I395" s="26" t="str">
        <f t="shared" ca="1" si="42"/>
        <v/>
      </c>
      <c r="J395" s="16" t="str">
        <f t="shared" si="43"/>
        <v>A012Grading of BoulevardsCW 3110-R22m²</v>
      </c>
      <c r="K395" s="17">
        <f>MATCH(J395,'Pay Items'!$K$1:$K$646,0)</f>
        <v>37</v>
      </c>
      <c r="L395" s="19" t="str">
        <f t="shared" ca="1" si="44"/>
        <v>F0</v>
      </c>
      <c r="M395" s="19" t="str">
        <f t="shared" ca="1" si="45"/>
        <v>C2</v>
      </c>
      <c r="N395" s="19" t="str">
        <f t="shared" ca="1" si="46"/>
        <v>C2</v>
      </c>
    </row>
    <row r="396" spans="1:14" s="244" customFormat="1" ht="36" customHeight="1" x14ac:dyDescent="0.2">
      <c r="A396" s="245"/>
      <c r="B396" s="202"/>
      <c r="C396" s="203" t="s">
        <v>1552</v>
      </c>
      <c r="D396" s="198"/>
      <c r="E396" s="204"/>
      <c r="F396" s="198"/>
      <c r="G396" s="199"/>
      <c r="H396" s="376">
        <f t="shared" si="47"/>
        <v>0</v>
      </c>
      <c r="I396" s="26" t="str">
        <f t="shared" ca="1" si="42"/>
        <v>LOCKED</v>
      </c>
      <c r="J396" s="16" t="str">
        <f t="shared" si="43"/>
        <v>ROADWORKS - REMOVALS/RENEWALS</v>
      </c>
      <c r="K396" s="17" t="e">
        <f>MATCH(J396,'Pay Items'!$K$1:$K$646,0)</f>
        <v>#N/A</v>
      </c>
      <c r="L396" s="19" t="str">
        <f t="shared" ca="1" si="44"/>
        <v>F0</v>
      </c>
      <c r="M396" s="19" t="str">
        <f t="shared" ca="1" si="45"/>
        <v>C2</v>
      </c>
      <c r="N396" s="19" t="str">
        <f t="shared" ca="1" si="46"/>
        <v>C2</v>
      </c>
    </row>
    <row r="397" spans="1:14" s="244" customFormat="1" ht="36" customHeight="1" x14ac:dyDescent="0.2">
      <c r="A397" s="379" t="s">
        <v>372</v>
      </c>
      <c r="B397" s="370" t="s">
        <v>139</v>
      </c>
      <c r="C397" s="371" t="s">
        <v>317</v>
      </c>
      <c r="D397" s="372" t="s">
        <v>1298</v>
      </c>
      <c r="E397" s="373"/>
      <c r="F397" s="198"/>
      <c r="G397" s="199"/>
      <c r="H397" s="376">
        <f t="shared" si="47"/>
        <v>0</v>
      </c>
      <c r="I397" s="26" t="str">
        <f t="shared" ca="1" si="42"/>
        <v>LOCKED</v>
      </c>
      <c r="J397" s="16" t="str">
        <f t="shared" si="43"/>
        <v>B001Pavement RemovalCW 3110-R22</v>
      </c>
      <c r="K397" s="17">
        <f>MATCH(J397,'Pay Items'!$K$1:$K$646,0)</f>
        <v>69</v>
      </c>
      <c r="L397" s="19" t="str">
        <f t="shared" ca="1" si="44"/>
        <v>F0</v>
      </c>
      <c r="M397" s="19" t="str">
        <f t="shared" ca="1" si="45"/>
        <v>C2</v>
      </c>
      <c r="N397" s="19" t="str">
        <f t="shared" ca="1" si="46"/>
        <v>C2</v>
      </c>
    </row>
    <row r="398" spans="1:14" s="244" customFormat="1" ht="36" customHeight="1" x14ac:dyDescent="0.2">
      <c r="A398" s="379" t="s">
        <v>263</v>
      </c>
      <c r="B398" s="378" t="s">
        <v>351</v>
      </c>
      <c r="C398" s="371" t="s">
        <v>319</v>
      </c>
      <c r="D398" s="372" t="s">
        <v>174</v>
      </c>
      <c r="E398" s="373" t="s">
        <v>179</v>
      </c>
      <c r="F398" s="374">
        <v>340</v>
      </c>
      <c r="G398" s="375"/>
      <c r="H398" s="376">
        <f t="shared" si="47"/>
        <v>0</v>
      </c>
      <c r="I398" s="26" t="str">
        <f t="shared" ca="1" si="42"/>
        <v/>
      </c>
      <c r="J398" s="16" t="str">
        <f t="shared" si="43"/>
        <v>B003Asphalt Pavementm²</v>
      </c>
      <c r="K398" s="17">
        <f>MATCH(J398,'Pay Items'!$K$1:$K$646,0)</f>
        <v>71</v>
      </c>
      <c r="L398" s="19" t="str">
        <f t="shared" ca="1" si="44"/>
        <v>F0</v>
      </c>
      <c r="M398" s="19" t="str">
        <f t="shared" ca="1" si="45"/>
        <v>C2</v>
      </c>
      <c r="N398" s="19" t="str">
        <f t="shared" ca="1" si="46"/>
        <v>C2</v>
      </c>
    </row>
    <row r="399" spans="1:14" s="244" customFormat="1" ht="36" customHeight="1" x14ac:dyDescent="0.2">
      <c r="A399" s="379" t="s">
        <v>264</v>
      </c>
      <c r="B399" s="370" t="s">
        <v>140</v>
      </c>
      <c r="C399" s="371" t="s">
        <v>463</v>
      </c>
      <c r="D399" s="372" t="s">
        <v>922</v>
      </c>
      <c r="E399" s="373"/>
      <c r="F399" s="198"/>
      <c r="G399" s="199"/>
      <c r="H399" s="376">
        <f t="shared" si="47"/>
        <v>0</v>
      </c>
      <c r="I399" s="26" t="str">
        <f t="shared" ca="1" si="42"/>
        <v>LOCKED</v>
      </c>
      <c r="J399" s="16" t="str">
        <f t="shared" si="43"/>
        <v>B004Slab ReplacementCW 3230-R8</v>
      </c>
      <c r="K399" s="17">
        <f>MATCH(J399,'Pay Items'!$K$1:$K$646,0)</f>
        <v>72</v>
      </c>
      <c r="L399" s="19" t="str">
        <f t="shared" ca="1" si="44"/>
        <v>F0</v>
      </c>
      <c r="M399" s="19" t="str">
        <f t="shared" ca="1" si="45"/>
        <v>C2</v>
      </c>
      <c r="N399" s="19" t="str">
        <f t="shared" ca="1" si="46"/>
        <v>C2</v>
      </c>
    </row>
    <row r="400" spans="1:14" s="244" customFormat="1" ht="48" customHeight="1" x14ac:dyDescent="0.2">
      <c r="A400" s="379" t="s">
        <v>274</v>
      </c>
      <c r="B400" s="378" t="s">
        <v>351</v>
      </c>
      <c r="C400" s="371" t="s">
        <v>1651</v>
      </c>
      <c r="D400" s="372" t="s">
        <v>174</v>
      </c>
      <c r="E400" s="373" t="s">
        <v>179</v>
      </c>
      <c r="F400" s="374">
        <v>25</v>
      </c>
      <c r="G400" s="375"/>
      <c r="H400" s="376">
        <f t="shared" si="47"/>
        <v>0</v>
      </c>
      <c r="I400" s="26" t="str">
        <f t="shared" ca="1" si="42"/>
        <v/>
      </c>
      <c r="J400" s="16" t="str">
        <f t="shared" si="43"/>
        <v>B014150 mm Type 2 Concrete Pavement (Reinforced)m²</v>
      </c>
      <c r="K400" s="17" t="e">
        <f>MATCH(J400,'Pay Items'!$K$1:$K$646,0)</f>
        <v>#N/A</v>
      </c>
      <c r="L400" s="19" t="str">
        <f t="shared" ca="1" si="44"/>
        <v>F0</v>
      </c>
      <c r="M400" s="19" t="str">
        <f t="shared" ca="1" si="45"/>
        <v>C2</v>
      </c>
      <c r="N400" s="19" t="str">
        <f t="shared" ca="1" si="46"/>
        <v>C2</v>
      </c>
    </row>
    <row r="401" spans="1:14" s="244" customFormat="1" ht="36" customHeight="1" x14ac:dyDescent="0.2">
      <c r="A401" s="379" t="s">
        <v>277</v>
      </c>
      <c r="B401" s="370" t="s">
        <v>582</v>
      </c>
      <c r="C401" s="371" t="s">
        <v>464</v>
      </c>
      <c r="D401" s="372" t="s">
        <v>1317</v>
      </c>
      <c r="E401" s="373"/>
      <c r="F401" s="198"/>
      <c r="G401" s="199"/>
      <c r="H401" s="376">
        <f t="shared" si="47"/>
        <v>0</v>
      </c>
      <c r="I401" s="26" t="str">
        <f t="shared" ca="1" si="42"/>
        <v>LOCKED</v>
      </c>
      <c r="J401" s="16" t="str">
        <f t="shared" si="43"/>
        <v>B017Partial Slab PatchesCW 3230-R8</v>
      </c>
      <c r="K401" s="17">
        <f>MATCH(J401,'Pay Items'!$K$1:$K$646,0)</f>
        <v>85</v>
      </c>
      <c r="L401" s="19" t="str">
        <f t="shared" ca="1" si="44"/>
        <v>F0</v>
      </c>
      <c r="M401" s="19" t="str">
        <f t="shared" ca="1" si="45"/>
        <v>C2</v>
      </c>
      <c r="N401" s="19" t="str">
        <f t="shared" ca="1" si="46"/>
        <v>C2</v>
      </c>
    </row>
    <row r="402" spans="1:14" s="244" customFormat="1" ht="36" customHeight="1" x14ac:dyDescent="0.2">
      <c r="A402" s="379" t="s">
        <v>290</v>
      </c>
      <c r="B402" s="378" t="s">
        <v>351</v>
      </c>
      <c r="C402" s="371" t="s">
        <v>1553</v>
      </c>
      <c r="D402" s="372" t="s">
        <v>174</v>
      </c>
      <c r="E402" s="373" t="s">
        <v>179</v>
      </c>
      <c r="F402" s="374">
        <v>5</v>
      </c>
      <c r="G402" s="375"/>
      <c r="H402" s="376">
        <f t="shared" si="47"/>
        <v>0</v>
      </c>
      <c r="I402" s="26" t="str">
        <f t="shared" ca="1" si="42"/>
        <v/>
      </c>
      <c r="J402" s="16" t="str">
        <f t="shared" si="43"/>
        <v>B030150 mm Type 2 Concrete Pavement (Type A)m²</v>
      </c>
      <c r="K402" s="17" t="e">
        <f>MATCH(J402,'Pay Items'!$K$1:$K$646,0)</f>
        <v>#N/A</v>
      </c>
      <c r="L402" s="19" t="str">
        <f t="shared" ca="1" si="44"/>
        <v>F0</v>
      </c>
      <c r="M402" s="19" t="str">
        <f t="shared" ca="1" si="45"/>
        <v>C2</v>
      </c>
      <c r="N402" s="19" t="str">
        <f t="shared" ca="1" si="46"/>
        <v>C2</v>
      </c>
    </row>
    <row r="403" spans="1:14" s="244" customFormat="1" ht="36" customHeight="1" x14ac:dyDescent="0.2">
      <c r="A403" s="379" t="s">
        <v>302</v>
      </c>
      <c r="B403" s="370" t="s">
        <v>141</v>
      </c>
      <c r="C403" s="371" t="s">
        <v>162</v>
      </c>
      <c r="D403" s="372" t="s">
        <v>922</v>
      </c>
      <c r="E403" s="373"/>
      <c r="F403" s="198"/>
      <c r="G403" s="199"/>
      <c r="H403" s="376">
        <f t="shared" si="47"/>
        <v>0</v>
      </c>
      <c r="I403" s="26" t="str">
        <f t="shared" ca="1" si="42"/>
        <v>LOCKED</v>
      </c>
      <c r="J403" s="16" t="str">
        <f t="shared" si="43"/>
        <v>B094Drilled DowelsCW 3230-R8</v>
      </c>
      <c r="K403" s="17">
        <f>MATCH(J403,'Pay Items'!$K$1:$K$646,0)</f>
        <v>164</v>
      </c>
      <c r="L403" s="19" t="str">
        <f t="shared" ca="1" si="44"/>
        <v>F0</v>
      </c>
      <c r="M403" s="19" t="str">
        <f t="shared" ca="1" si="45"/>
        <v>C2</v>
      </c>
      <c r="N403" s="19" t="str">
        <f t="shared" ca="1" si="46"/>
        <v>C2</v>
      </c>
    </row>
    <row r="404" spans="1:14" s="244" customFormat="1" ht="36" customHeight="1" x14ac:dyDescent="0.2">
      <c r="A404" s="379" t="s">
        <v>303</v>
      </c>
      <c r="B404" s="378" t="s">
        <v>351</v>
      </c>
      <c r="C404" s="371" t="s">
        <v>190</v>
      </c>
      <c r="D404" s="372" t="s">
        <v>174</v>
      </c>
      <c r="E404" s="373" t="s">
        <v>182</v>
      </c>
      <c r="F404" s="374">
        <v>10</v>
      </c>
      <c r="G404" s="375"/>
      <c r="H404" s="376">
        <f t="shared" si="47"/>
        <v>0</v>
      </c>
      <c r="I404" s="26" t="str">
        <f t="shared" ca="1" si="42"/>
        <v/>
      </c>
      <c r="J404" s="16" t="str">
        <f t="shared" si="43"/>
        <v>B09519.1 mm Diametereach</v>
      </c>
      <c r="K404" s="17">
        <f>MATCH(J404,'Pay Items'!$K$1:$K$646,0)</f>
        <v>165</v>
      </c>
      <c r="L404" s="19" t="str">
        <f t="shared" ca="1" si="44"/>
        <v>F0</v>
      </c>
      <c r="M404" s="19" t="str">
        <f t="shared" ca="1" si="45"/>
        <v>C2</v>
      </c>
      <c r="N404" s="19" t="str">
        <f t="shared" ca="1" si="46"/>
        <v>C2</v>
      </c>
    </row>
    <row r="405" spans="1:14" s="244" customFormat="1" ht="36" customHeight="1" x14ac:dyDescent="0.2">
      <c r="A405" s="379" t="s">
        <v>305</v>
      </c>
      <c r="B405" s="370" t="s">
        <v>142</v>
      </c>
      <c r="C405" s="371" t="s">
        <v>163</v>
      </c>
      <c r="D405" s="372" t="s">
        <v>922</v>
      </c>
      <c r="E405" s="373"/>
      <c r="F405" s="198"/>
      <c r="G405" s="199"/>
      <c r="H405" s="376">
        <f t="shared" si="47"/>
        <v>0</v>
      </c>
      <c r="I405" s="26" t="str">
        <f t="shared" ca="1" si="42"/>
        <v>LOCKED</v>
      </c>
      <c r="J405" s="16" t="str">
        <f t="shared" si="43"/>
        <v>B097Drilled Tie BarsCW 3230-R8</v>
      </c>
      <c r="K405" s="17">
        <f>MATCH(J405,'Pay Items'!$K$1:$K$646,0)</f>
        <v>167</v>
      </c>
      <c r="L405" s="19" t="str">
        <f t="shared" ca="1" si="44"/>
        <v>F0</v>
      </c>
      <c r="M405" s="19" t="str">
        <f t="shared" ca="1" si="45"/>
        <v>C2</v>
      </c>
      <c r="N405" s="19" t="str">
        <f t="shared" ca="1" si="46"/>
        <v>C2</v>
      </c>
    </row>
    <row r="406" spans="1:14" s="244" customFormat="1" ht="36" customHeight="1" x14ac:dyDescent="0.2">
      <c r="A406" s="379" t="s">
        <v>306</v>
      </c>
      <c r="B406" s="378" t="s">
        <v>351</v>
      </c>
      <c r="C406" s="371" t="s">
        <v>188</v>
      </c>
      <c r="D406" s="372" t="s">
        <v>174</v>
      </c>
      <c r="E406" s="373" t="s">
        <v>182</v>
      </c>
      <c r="F406" s="374">
        <v>50</v>
      </c>
      <c r="G406" s="375"/>
      <c r="H406" s="376">
        <f t="shared" si="47"/>
        <v>0</v>
      </c>
      <c r="I406" s="26" t="str">
        <f t="shared" ca="1" si="42"/>
        <v/>
      </c>
      <c r="J406" s="16" t="str">
        <f t="shared" si="43"/>
        <v>B09820 M Deformed Tie Bareach</v>
      </c>
      <c r="K406" s="17">
        <f>MATCH(J406,'Pay Items'!$K$1:$K$646,0)</f>
        <v>169</v>
      </c>
      <c r="L406" s="19" t="str">
        <f t="shared" ca="1" si="44"/>
        <v>F0</v>
      </c>
      <c r="M406" s="19" t="str">
        <f t="shared" ca="1" si="45"/>
        <v>C2</v>
      </c>
      <c r="N406" s="19" t="str">
        <f t="shared" ca="1" si="46"/>
        <v>C2</v>
      </c>
    </row>
    <row r="407" spans="1:14" s="244" customFormat="1" ht="36" customHeight="1" x14ac:dyDescent="0.2">
      <c r="A407" s="379" t="s">
        <v>806</v>
      </c>
      <c r="B407" s="370" t="s">
        <v>447</v>
      </c>
      <c r="C407" s="371" t="s">
        <v>336</v>
      </c>
      <c r="D407" s="372" t="s">
        <v>1335</v>
      </c>
      <c r="E407" s="373"/>
      <c r="F407" s="198"/>
      <c r="G407" s="199"/>
      <c r="H407" s="376">
        <f t="shared" si="47"/>
        <v>0</v>
      </c>
      <c r="I407" s="26" t="str">
        <f t="shared" ca="1" si="42"/>
        <v>LOCKED</v>
      </c>
      <c r="J407" s="16" t="str">
        <f t="shared" si="43"/>
        <v>B114rlMiscellaneous Concrete Slab RenewalCW 3235-R9</v>
      </c>
      <c r="K407" s="17">
        <f>MATCH(J407,'Pay Items'!$K$1:$K$646,0)</f>
        <v>192</v>
      </c>
      <c r="L407" s="19" t="str">
        <f t="shared" ca="1" si="44"/>
        <v>F0</v>
      </c>
      <c r="M407" s="19" t="str">
        <f t="shared" ca="1" si="45"/>
        <v>C2</v>
      </c>
      <c r="N407" s="19" t="str">
        <f t="shared" ca="1" si="46"/>
        <v>C2</v>
      </c>
    </row>
    <row r="408" spans="1:14" s="244" customFormat="1" ht="36" customHeight="1" x14ac:dyDescent="0.2">
      <c r="A408" s="379" t="s">
        <v>810</v>
      </c>
      <c r="B408" s="378" t="s">
        <v>351</v>
      </c>
      <c r="C408" s="371" t="s">
        <v>1556</v>
      </c>
      <c r="D408" s="372" t="s">
        <v>398</v>
      </c>
      <c r="E408" s="373"/>
      <c r="F408" s="198"/>
      <c r="G408" s="199"/>
      <c r="H408" s="376">
        <f t="shared" si="47"/>
        <v>0</v>
      </c>
      <c r="I408" s="26" t="str">
        <f t="shared" ca="1" si="42"/>
        <v>LOCKED</v>
      </c>
      <c r="J408" s="16" t="str">
        <f t="shared" si="43"/>
        <v>B118rl100 mm Type 5 Concrete SidewalkSD-228A</v>
      </c>
      <c r="K408" s="17" t="e">
        <f>MATCH(J408,'Pay Items'!$K$1:$K$646,0)</f>
        <v>#N/A</v>
      </c>
      <c r="L408" s="19" t="str">
        <f t="shared" ca="1" si="44"/>
        <v>F0</v>
      </c>
      <c r="M408" s="19" t="str">
        <f t="shared" ca="1" si="45"/>
        <v>C2</v>
      </c>
      <c r="N408" s="19" t="str">
        <f t="shared" ca="1" si="46"/>
        <v>C2</v>
      </c>
    </row>
    <row r="409" spans="1:14" s="244" customFormat="1" ht="36" customHeight="1" x14ac:dyDescent="0.2">
      <c r="A409" s="379" t="s">
        <v>811</v>
      </c>
      <c r="B409" s="381" t="s">
        <v>701</v>
      </c>
      <c r="C409" s="371" t="s">
        <v>702</v>
      </c>
      <c r="D409" s="372"/>
      <c r="E409" s="373" t="s">
        <v>179</v>
      </c>
      <c r="F409" s="374">
        <v>30</v>
      </c>
      <c r="G409" s="375"/>
      <c r="H409" s="376">
        <f t="shared" si="47"/>
        <v>0</v>
      </c>
      <c r="I409" s="26" t="str">
        <f t="shared" ca="1" si="42"/>
        <v/>
      </c>
      <c r="J409" s="16" t="str">
        <f t="shared" si="43"/>
        <v>B119rlLess than 5 sq.m.m²</v>
      </c>
      <c r="K409" s="17">
        <f>MATCH(J409,'Pay Items'!$K$1:$K$646,0)</f>
        <v>197</v>
      </c>
      <c r="L409" s="19" t="str">
        <f t="shared" ca="1" si="44"/>
        <v>F0</v>
      </c>
      <c r="M409" s="19" t="str">
        <f t="shared" ca="1" si="45"/>
        <v>C2</v>
      </c>
      <c r="N409" s="19" t="str">
        <f t="shared" ca="1" si="46"/>
        <v>C2</v>
      </c>
    </row>
    <row r="410" spans="1:14" s="244" customFormat="1" ht="36" customHeight="1" x14ac:dyDescent="0.2">
      <c r="A410" s="379" t="s">
        <v>812</v>
      </c>
      <c r="B410" s="381" t="s">
        <v>703</v>
      </c>
      <c r="C410" s="371" t="s">
        <v>704</v>
      </c>
      <c r="D410" s="372"/>
      <c r="E410" s="373" t="s">
        <v>179</v>
      </c>
      <c r="F410" s="374">
        <v>80</v>
      </c>
      <c r="G410" s="375"/>
      <c r="H410" s="376">
        <f t="shared" si="47"/>
        <v>0</v>
      </c>
      <c r="I410" s="26" t="str">
        <f t="shared" ca="1" si="42"/>
        <v/>
      </c>
      <c r="J410" s="16" t="str">
        <f t="shared" si="43"/>
        <v>B120rl5 sq.m. to 20 sq.m.m²</v>
      </c>
      <c r="K410" s="17">
        <f>MATCH(J410,'Pay Items'!$K$1:$K$646,0)</f>
        <v>198</v>
      </c>
      <c r="L410" s="19" t="str">
        <f t="shared" ca="1" si="44"/>
        <v>F0</v>
      </c>
      <c r="M410" s="19" t="str">
        <f t="shared" ca="1" si="45"/>
        <v>C2</v>
      </c>
      <c r="N410" s="19" t="str">
        <f t="shared" ca="1" si="46"/>
        <v>C2</v>
      </c>
    </row>
    <row r="411" spans="1:14" s="244" customFormat="1" ht="36" customHeight="1" x14ac:dyDescent="0.2">
      <c r="A411" s="379" t="s">
        <v>813</v>
      </c>
      <c r="B411" s="381" t="s">
        <v>705</v>
      </c>
      <c r="C411" s="371" t="s">
        <v>706</v>
      </c>
      <c r="D411" s="372" t="s">
        <v>174</v>
      </c>
      <c r="E411" s="373" t="s">
        <v>179</v>
      </c>
      <c r="F411" s="374">
        <v>440</v>
      </c>
      <c r="G411" s="375"/>
      <c r="H411" s="376">
        <f t="shared" si="47"/>
        <v>0</v>
      </c>
      <c r="I411" s="26" t="str">
        <f t="shared" ca="1" si="42"/>
        <v/>
      </c>
      <c r="J411" s="16" t="str">
        <f t="shared" si="43"/>
        <v>B121rlGreater than 20 sq.m.m²</v>
      </c>
      <c r="K411" s="17">
        <f>MATCH(J411,'Pay Items'!$K$1:$K$646,0)</f>
        <v>199</v>
      </c>
      <c r="L411" s="19" t="str">
        <f t="shared" ca="1" si="44"/>
        <v>F0</v>
      </c>
      <c r="M411" s="19" t="str">
        <f t="shared" ca="1" si="45"/>
        <v>C2</v>
      </c>
      <c r="N411" s="19" t="str">
        <f t="shared" ca="1" si="46"/>
        <v>C2</v>
      </c>
    </row>
    <row r="412" spans="1:14" s="244" customFormat="1" ht="36" customHeight="1" x14ac:dyDescent="0.2">
      <c r="A412" s="379" t="s">
        <v>473</v>
      </c>
      <c r="B412" s="370" t="s">
        <v>143</v>
      </c>
      <c r="C412" s="371" t="s">
        <v>413</v>
      </c>
      <c r="D412" s="372" t="s">
        <v>6</v>
      </c>
      <c r="E412" s="373" t="s">
        <v>179</v>
      </c>
      <c r="F412" s="382">
        <v>10</v>
      </c>
      <c r="G412" s="375"/>
      <c r="H412" s="376">
        <f t="shared" si="47"/>
        <v>0</v>
      </c>
      <c r="I412" s="26" t="str">
        <f t="shared" ca="1" si="42"/>
        <v/>
      </c>
      <c r="J412" s="16" t="str">
        <f t="shared" si="43"/>
        <v>B124Adjustment of Precast Sidewalk BlocksCW 3235-R9m²</v>
      </c>
      <c r="K412" s="17">
        <f>MATCH(J412,'Pay Items'!$K$1:$K$646,0)</f>
        <v>206</v>
      </c>
      <c r="L412" s="19" t="str">
        <f t="shared" ca="1" si="44"/>
        <v>F0</v>
      </c>
      <c r="M412" s="19" t="str">
        <f t="shared" ca="1" si="45"/>
        <v>C2</v>
      </c>
      <c r="N412" s="19" t="str">
        <f t="shared" ca="1" si="46"/>
        <v>C2</v>
      </c>
    </row>
    <row r="413" spans="1:14" s="244" customFormat="1" ht="36" customHeight="1" x14ac:dyDescent="0.2">
      <c r="A413" s="379" t="s">
        <v>474</v>
      </c>
      <c r="B413" s="370" t="s">
        <v>448</v>
      </c>
      <c r="C413" s="371" t="s">
        <v>414</v>
      </c>
      <c r="D413" s="372" t="s">
        <v>6</v>
      </c>
      <c r="E413" s="373" t="s">
        <v>179</v>
      </c>
      <c r="F413" s="374">
        <v>10</v>
      </c>
      <c r="G413" s="375"/>
      <c r="H413" s="376">
        <f t="shared" si="47"/>
        <v>0</v>
      </c>
      <c r="I413" s="26" t="str">
        <f t="shared" ca="1" si="42"/>
        <v/>
      </c>
      <c r="J413" s="16" t="str">
        <f t="shared" si="43"/>
        <v>B125Supply of Precast Sidewalk BlocksCW 3235-R9m²</v>
      </c>
      <c r="K413" s="17">
        <f>MATCH(J413,'Pay Items'!$K$1:$K$646,0)</f>
        <v>207</v>
      </c>
      <c r="L413" s="19" t="str">
        <f t="shared" ca="1" si="44"/>
        <v>F0</v>
      </c>
      <c r="M413" s="19" t="str">
        <f t="shared" ca="1" si="45"/>
        <v>C2</v>
      </c>
      <c r="N413" s="19" t="str">
        <f t="shared" ca="1" si="46"/>
        <v>C2</v>
      </c>
    </row>
    <row r="414" spans="1:14" s="244" customFormat="1" ht="36" customHeight="1" x14ac:dyDescent="0.2">
      <c r="A414" s="379" t="s">
        <v>615</v>
      </c>
      <c r="B414" s="370" t="s">
        <v>144</v>
      </c>
      <c r="C414" s="371" t="s">
        <v>604</v>
      </c>
      <c r="D414" s="372" t="s">
        <v>6</v>
      </c>
      <c r="E414" s="373" t="s">
        <v>179</v>
      </c>
      <c r="F414" s="374">
        <v>10</v>
      </c>
      <c r="G414" s="375"/>
      <c r="H414" s="376">
        <f t="shared" si="47"/>
        <v>0</v>
      </c>
      <c r="I414" s="26" t="str">
        <f t="shared" ca="1" si="42"/>
        <v/>
      </c>
      <c r="J414" s="16" t="str">
        <f t="shared" si="43"/>
        <v>B125ARemoval of Precast Sidewalk BlocksCW 3235-R9m²</v>
      </c>
      <c r="K414" s="17">
        <f>MATCH(J414,'Pay Items'!$K$1:$K$646,0)</f>
        <v>208</v>
      </c>
      <c r="L414" s="19" t="str">
        <f t="shared" ca="1" si="44"/>
        <v>F0</v>
      </c>
      <c r="M414" s="19" t="str">
        <f t="shared" ca="1" si="45"/>
        <v>C2</v>
      </c>
      <c r="N414" s="19" t="str">
        <f t="shared" ca="1" si="46"/>
        <v>C2</v>
      </c>
    </row>
    <row r="415" spans="1:14" s="244" customFormat="1" ht="36" customHeight="1" x14ac:dyDescent="0.2">
      <c r="A415" s="379" t="s">
        <v>816</v>
      </c>
      <c r="B415" s="370" t="s">
        <v>145</v>
      </c>
      <c r="C415" s="371" t="s">
        <v>340</v>
      </c>
      <c r="D415" s="372" t="s">
        <v>919</v>
      </c>
      <c r="E415" s="373"/>
      <c r="F415" s="198"/>
      <c r="G415" s="199"/>
      <c r="H415" s="376">
        <f t="shared" si="47"/>
        <v>0</v>
      </c>
      <c r="I415" s="26" t="str">
        <f t="shared" ca="1" si="42"/>
        <v>LOCKED</v>
      </c>
      <c r="J415" s="16" t="str">
        <f t="shared" si="43"/>
        <v>B126rConcrete Curb RemovalCW 3240-R10</v>
      </c>
      <c r="K415" s="17">
        <f>MATCH(J415,'Pay Items'!$K$1:$K$646,0)</f>
        <v>209</v>
      </c>
      <c r="L415" s="19" t="str">
        <f t="shared" ca="1" si="44"/>
        <v>F0</v>
      </c>
      <c r="M415" s="19" t="str">
        <f t="shared" ca="1" si="45"/>
        <v>C2</v>
      </c>
      <c r="N415" s="19" t="str">
        <f t="shared" ca="1" si="46"/>
        <v>C2</v>
      </c>
    </row>
    <row r="416" spans="1:14" s="244" customFormat="1" ht="36" customHeight="1" x14ac:dyDescent="0.2">
      <c r="A416" s="379" t="s">
        <v>1147</v>
      </c>
      <c r="B416" s="378" t="s">
        <v>351</v>
      </c>
      <c r="C416" s="371" t="s">
        <v>970</v>
      </c>
      <c r="D416" s="372" t="s">
        <v>174</v>
      </c>
      <c r="E416" s="373" t="s">
        <v>183</v>
      </c>
      <c r="F416" s="374">
        <v>50</v>
      </c>
      <c r="G416" s="375"/>
      <c r="H416" s="376">
        <f t="shared" si="47"/>
        <v>0</v>
      </c>
      <c r="I416" s="26" t="str">
        <f t="shared" ca="1" si="42"/>
        <v/>
      </c>
      <c r="J416" s="16" t="str">
        <f t="shared" si="43"/>
        <v>B127rBBarrier Separatem</v>
      </c>
      <c r="K416" s="17">
        <f>MATCH(J416,'Pay Items'!$K$1:$K$646,0)</f>
        <v>212</v>
      </c>
      <c r="L416" s="19" t="str">
        <f t="shared" ca="1" si="44"/>
        <v>F0</v>
      </c>
      <c r="M416" s="19" t="str">
        <f t="shared" ca="1" si="45"/>
        <v>C2</v>
      </c>
      <c r="N416" s="19" t="str">
        <f t="shared" ca="1" si="46"/>
        <v>C2</v>
      </c>
    </row>
    <row r="417" spans="1:14" s="244" customFormat="1" ht="36" customHeight="1" x14ac:dyDescent="0.2">
      <c r="A417" s="379" t="s">
        <v>826</v>
      </c>
      <c r="B417" s="370" t="s">
        <v>997</v>
      </c>
      <c r="C417" s="371" t="s">
        <v>342</v>
      </c>
      <c r="D417" s="372" t="s">
        <v>919</v>
      </c>
      <c r="E417" s="373"/>
      <c r="F417" s="198"/>
      <c r="G417" s="199"/>
      <c r="H417" s="376">
        <f t="shared" si="47"/>
        <v>0</v>
      </c>
      <c r="I417" s="26" t="str">
        <f t="shared" ca="1" si="42"/>
        <v>LOCKED</v>
      </c>
      <c r="J417" s="16" t="str">
        <f t="shared" si="43"/>
        <v>B135iConcrete Curb InstallationCW 3240-R10</v>
      </c>
      <c r="K417" s="17">
        <f>MATCH(J417,'Pay Items'!$K$1:$K$646,0)</f>
        <v>222</v>
      </c>
      <c r="L417" s="19" t="str">
        <f t="shared" ca="1" si="44"/>
        <v>F0</v>
      </c>
      <c r="M417" s="19" t="str">
        <f t="shared" ca="1" si="45"/>
        <v>C2</v>
      </c>
      <c r="N417" s="19" t="str">
        <f t="shared" ca="1" si="46"/>
        <v>C2</v>
      </c>
    </row>
    <row r="418" spans="1:14" s="244" customFormat="1" ht="48" customHeight="1" x14ac:dyDescent="0.2">
      <c r="A418" s="379" t="s">
        <v>1156</v>
      </c>
      <c r="B418" s="378" t="s">
        <v>351</v>
      </c>
      <c r="C418" s="371" t="s">
        <v>1560</v>
      </c>
      <c r="D418" s="372" t="s">
        <v>400</v>
      </c>
      <c r="E418" s="373" t="s">
        <v>183</v>
      </c>
      <c r="F418" s="374">
        <v>50</v>
      </c>
      <c r="G418" s="375"/>
      <c r="H418" s="376">
        <f t="shared" si="47"/>
        <v>0</v>
      </c>
      <c r="I418" s="26" t="str">
        <f t="shared" ca="1" si="42"/>
        <v/>
      </c>
      <c r="J418" s="16" t="str">
        <f t="shared" si="43"/>
        <v>B139iAType 2 Concrete Modified Barrier (150 mm reveal ht, Dowelled)SD-203Bm</v>
      </c>
      <c r="K418" s="17" t="e">
        <f>MATCH(J418,'Pay Items'!$K$1:$K$646,0)</f>
        <v>#N/A</v>
      </c>
      <c r="L418" s="19" t="str">
        <f t="shared" ca="1" si="44"/>
        <v>F0</v>
      </c>
      <c r="M418" s="19" t="str">
        <f t="shared" ca="1" si="45"/>
        <v>C2</v>
      </c>
      <c r="N418" s="19" t="str">
        <f t="shared" ca="1" si="46"/>
        <v>C2</v>
      </c>
    </row>
    <row r="419" spans="1:14" s="244" customFormat="1" ht="36" customHeight="1" x14ac:dyDescent="0.2">
      <c r="A419" s="379" t="s">
        <v>845</v>
      </c>
      <c r="B419" s="370" t="s">
        <v>591</v>
      </c>
      <c r="C419" s="371" t="s">
        <v>158</v>
      </c>
      <c r="D419" s="372" t="s">
        <v>1390</v>
      </c>
      <c r="E419" s="373"/>
      <c r="F419" s="198"/>
      <c r="G419" s="199"/>
      <c r="H419" s="376">
        <f t="shared" si="47"/>
        <v>0</v>
      </c>
      <c r="I419" s="26" t="str">
        <f t="shared" ca="1" si="42"/>
        <v>LOCKED</v>
      </c>
      <c r="J419" s="16" t="str">
        <f t="shared" si="43"/>
        <v>B154rlConcrete Curb RenewalCW 3240-R10</v>
      </c>
      <c r="K419" s="17">
        <f>MATCH(J419,'Pay Items'!$K$1:$K$646,0)</f>
        <v>262</v>
      </c>
      <c r="L419" s="19" t="str">
        <f t="shared" ca="1" si="44"/>
        <v>F0</v>
      </c>
      <c r="M419" s="19" t="str">
        <f t="shared" ca="1" si="45"/>
        <v>C2</v>
      </c>
      <c r="N419" s="19" t="str">
        <f t="shared" ca="1" si="46"/>
        <v>C2</v>
      </c>
    </row>
    <row r="420" spans="1:14" s="244" customFormat="1" ht="60" customHeight="1" x14ac:dyDescent="0.2">
      <c r="A420" s="379" t="s">
        <v>852</v>
      </c>
      <c r="B420" s="378" t="s">
        <v>351</v>
      </c>
      <c r="C420" s="371" t="s">
        <v>1660</v>
      </c>
      <c r="D420" s="372" t="s">
        <v>344</v>
      </c>
      <c r="E420" s="373"/>
      <c r="F420" s="198"/>
      <c r="G420" s="199"/>
      <c r="H420" s="376">
        <f t="shared" si="47"/>
        <v>0</v>
      </c>
      <c r="I420" s="26" t="str">
        <f t="shared" ca="1" si="42"/>
        <v>LOCKED</v>
      </c>
      <c r="J420" s="16" t="str">
        <f t="shared" si="43"/>
        <v>B170rlType 2 Concrete Curb and Gutter (100 mm reveal ht, Barrier, Integral, 600 mm width, 150 mm Plain Concrete Pavement)SD-200</v>
      </c>
      <c r="K420" s="17" t="e">
        <f>MATCH(J420,'Pay Items'!$K$1:$K$646,0)</f>
        <v>#N/A</v>
      </c>
      <c r="L420" s="19" t="str">
        <f t="shared" ca="1" si="44"/>
        <v>F0</v>
      </c>
      <c r="M420" s="19" t="str">
        <f t="shared" ca="1" si="45"/>
        <v>C2</v>
      </c>
      <c r="N420" s="19" t="str">
        <f t="shared" ca="1" si="46"/>
        <v>C2</v>
      </c>
    </row>
    <row r="421" spans="1:14" s="244" customFormat="1" ht="36" customHeight="1" x14ac:dyDescent="0.2">
      <c r="A421" s="379" t="s">
        <v>1661</v>
      </c>
      <c r="B421" s="381" t="s">
        <v>701</v>
      </c>
      <c r="C421" s="371" t="s">
        <v>713</v>
      </c>
      <c r="D421" s="372"/>
      <c r="E421" s="373" t="s">
        <v>183</v>
      </c>
      <c r="F421" s="374">
        <v>20</v>
      </c>
      <c r="G421" s="375"/>
      <c r="H421" s="376">
        <f t="shared" si="47"/>
        <v>0</v>
      </c>
      <c r="I421" s="26" t="str">
        <f t="shared" ca="1" si="42"/>
        <v/>
      </c>
      <c r="J421" s="16" t="str">
        <f t="shared" si="43"/>
        <v>B170rl1Less than 3 mm</v>
      </c>
      <c r="K421" s="17" t="e">
        <f>MATCH(J421,'Pay Items'!$K$1:$K$646,0)</f>
        <v>#N/A</v>
      </c>
      <c r="L421" s="19" t="str">
        <f t="shared" ca="1" si="44"/>
        <v>F0</v>
      </c>
      <c r="M421" s="19" t="str">
        <f t="shared" ca="1" si="45"/>
        <v>C2</v>
      </c>
      <c r="N421" s="19" t="str">
        <f t="shared" ca="1" si="46"/>
        <v>C2</v>
      </c>
    </row>
    <row r="422" spans="1:14" s="244" customFormat="1" ht="36" customHeight="1" x14ac:dyDescent="0.2">
      <c r="A422" s="379" t="s">
        <v>1662</v>
      </c>
      <c r="B422" s="381" t="s">
        <v>703</v>
      </c>
      <c r="C422" s="371" t="s">
        <v>714</v>
      </c>
      <c r="D422" s="372"/>
      <c r="E422" s="373" t="s">
        <v>183</v>
      </c>
      <c r="F422" s="374">
        <v>35</v>
      </c>
      <c r="G422" s="375"/>
      <c r="H422" s="376">
        <f t="shared" si="47"/>
        <v>0</v>
      </c>
      <c r="I422" s="26" t="str">
        <f t="shared" ca="1" si="42"/>
        <v/>
      </c>
      <c r="J422" s="16" t="str">
        <f t="shared" si="43"/>
        <v>B170rl23 m to 30 mm</v>
      </c>
      <c r="K422" s="17" t="e">
        <f>MATCH(J422,'Pay Items'!$K$1:$K$646,0)</f>
        <v>#N/A</v>
      </c>
      <c r="L422" s="19" t="str">
        <f t="shared" ca="1" si="44"/>
        <v>F0</v>
      </c>
      <c r="M422" s="19" t="str">
        <f t="shared" ca="1" si="45"/>
        <v>C2</v>
      </c>
      <c r="N422" s="19" t="str">
        <f t="shared" ca="1" si="46"/>
        <v>C2</v>
      </c>
    </row>
    <row r="423" spans="1:14" s="244" customFormat="1" ht="48" customHeight="1" x14ac:dyDescent="0.2">
      <c r="A423" s="379" t="s">
        <v>947</v>
      </c>
      <c r="B423" s="378" t="s">
        <v>352</v>
      </c>
      <c r="C423" s="371" t="s">
        <v>1564</v>
      </c>
      <c r="D423" s="372" t="s">
        <v>718</v>
      </c>
      <c r="E423" s="373" t="s">
        <v>183</v>
      </c>
      <c r="F423" s="374">
        <v>30</v>
      </c>
      <c r="G423" s="375"/>
      <c r="H423" s="376">
        <f t="shared" si="47"/>
        <v>0</v>
      </c>
      <c r="I423" s="26" t="str">
        <f t="shared" ca="1" si="42"/>
        <v/>
      </c>
      <c r="J423" s="16" t="str">
        <f t="shared" si="43"/>
        <v>B184rlAType 2 Concrete Curb Ramp (8-12 mm reveal ht, Monolithic)SD-229C,Dm</v>
      </c>
      <c r="K423" s="17" t="e">
        <f>MATCH(J423,'Pay Items'!$K$1:$K$646,0)</f>
        <v>#N/A</v>
      </c>
      <c r="L423" s="19" t="str">
        <f t="shared" ca="1" si="44"/>
        <v>F0</v>
      </c>
      <c r="M423" s="19" t="str">
        <f t="shared" ca="1" si="45"/>
        <v>C2</v>
      </c>
      <c r="N423" s="19" t="str">
        <f t="shared" ca="1" si="46"/>
        <v>C2</v>
      </c>
    </row>
    <row r="424" spans="1:14" s="244" customFormat="1" ht="36" customHeight="1" x14ac:dyDescent="0.2">
      <c r="A424" s="379" t="s">
        <v>476</v>
      </c>
      <c r="B424" s="370" t="s">
        <v>592</v>
      </c>
      <c r="C424" s="371" t="s">
        <v>166</v>
      </c>
      <c r="D424" s="372" t="s">
        <v>733</v>
      </c>
      <c r="E424" s="373" t="s">
        <v>179</v>
      </c>
      <c r="F424" s="374">
        <v>10</v>
      </c>
      <c r="G424" s="375"/>
      <c r="H424" s="376">
        <f t="shared" si="47"/>
        <v>0</v>
      </c>
      <c r="I424" s="26" t="str">
        <f t="shared" ca="1" si="42"/>
        <v/>
      </c>
      <c r="J424" s="16" t="str">
        <f t="shared" si="43"/>
        <v>B189Regrading Existing Interlocking Paving StonesCW 3330-R5m²</v>
      </c>
      <c r="K424" s="17">
        <f>MATCH(J424,'Pay Items'!$K$1:$K$646,0)</f>
        <v>318</v>
      </c>
      <c r="L424" s="19" t="str">
        <f t="shared" ca="1" si="44"/>
        <v>F0</v>
      </c>
      <c r="M424" s="19" t="str">
        <f t="shared" ca="1" si="45"/>
        <v>C2</v>
      </c>
      <c r="N424" s="19" t="str">
        <f t="shared" ca="1" si="46"/>
        <v>C2</v>
      </c>
    </row>
    <row r="425" spans="1:14" s="244" customFormat="1" ht="36" customHeight="1" x14ac:dyDescent="0.2">
      <c r="A425" s="379" t="s">
        <v>477</v>
      </c>
      <c r="B425" s="370" t="s">
        <v>593</v>
      </c>
      <c r="C425" s="371" t="s">
        <v>363</v>
      </c>
      <c r="D425" s="372" t="s">
        <v>1183</v>
      </c>
      <c r="E425" s="209"/>
      <c r="F425" s="198"/>
      <c r="G425" s="199"/>
      <c r="H425" s="376">
        <f t="shared" si="47"/>
        <v>0</v>
      </c>
      <c r="I425" s="26" t="str">
        <f t="shared" ca="1" si="42"/>
        <v>LOCKED</v>
      </c>
      <c r="J425" s="16" t="str">
        <f t="shared" si="43"/>
        <v>B190Construction of Asphaltic Concrete OverlayCW 3410-R12</v>
      </c>
      <c r="K425" s="17">
        <f>MATCH(J425,'Pay Items'!$K$1:$K$646,0)</f>
        <v>319</v>
      </c>
      <c r="L425" s="19" t="str">
        <f t="shared" ca="1" si="44"/>
        <v>F0</v>
      </c>
      <c r="M425" s="19" t="str">
        <f t="shared" ca="1" si="45"/>
        <v>C2</v>
      </c>
      <c r="N425" s="19" t="str">
        <f t="shared" ca="1" si="46"/>
        <v>C2</v>
      </c>
    </row>
    <row r="426" spans="1:14" s="244" customFormat="1" ht="36" customHeight="1" x14ac:dyDescent="0.2">
      <c r="A426" s="379" t="s">
        <v>478</v>
      </c>
      <c r="B426" s="378" t="s">
        <v>351</v>
      </c>
      <c r="C426" s="371" t="s">
        <v>364</v>
      </c>
      <c r="D426" s="372"/>
      <c r="E426" s="373"/>
      <c r="F426" s="198"/>
      <c r="G426" s="199"/>
      <c r="H426" s="376">
        <f t="shared" si="47"/>
        <v>0</v>
      </c>
      <c r="I426" s="26" t="str">
        <f t="shared" ca="1" si="42"/>
        <v>LOCKED</v>
      </c>
      <c r="J426" s="16" t="str">
        <f t="shared" si="43"/>
        <v>B191Main Line Paving</v>
      </c>
      <c r="K426" s="17">
        <f>MATCH(J426,'Pay Items'!$K$1:$K$646,0)</f>
        <v>320</v>
      </c>
      <c r="L426" s="19" t="str">
        <f t="shared" ca="1" si="44"/>
        <v>F0</v>
      </c>
      <c r="M426" s="19" t="str">
        <f t="shared" ca="1" si="45"/>
        <v>C2</v>
      </c>
      <c r="N426" s="19" t="str">
        <f t="shared" ca="1" si="46"/>
        <v>C2</v>
      </c>
    </row>
    <row r="427" spans="1:14" s="244" customFormat="1" ht="36" customHeight="1" x14ac:dyDescent="0.2">
      <c r="A427" s="379" t="s">
        <v>480</v>
      </c>
      <c r="B427" s="381" t="s">
        <v>701</v>
      </c>
      <c r="C427" s="371" t="s">
        <v>719</v>
      </c>
      <c r="D427" s="372"/>
      <c r="E427" s="373" t="s">
        <v>181</v>
      </c>
      <c r="F427" s="374">
        <v>960</v>
      </c>
      <c r="G427" s="375"/>
      <c r="H427" s="376">
        <f t="shared" si="47"/>
        <v>0</v>
      </c>
      <c r="I427" s="26" t="str">
        <f t="shared" ca="1" si="42"/>
        <v/>
      </c>
      <c r="J427" s="16" t="str">
        <f t="shared" si="43"/>
        <v>B193Type IAtonne</v>
      </c>
      <c r="K427" s="17">
        <f>MATCH(J427,'Pay Items'!$K$1:$K$646,0)</f>
        <v>321</v>
      </c>
      <c r="L427" s="19" t="str">
        <f t="shared" ca="1" si="44"/>
        <v>F0</v>
      </c>
      <c r="M427" s="19" t="str">
        <f t="shared" ca="1" si="45"/>
        <v>C2</v>
      </c>
      <c r="N427" s="19" t="str">
        <f t="shared" ca="1" si="46"/>
        <v>C2</v>
      </c>
    </row>
    <row r="428" spans="1:14" s="244" customFormat="1" ht="36" customHeight="1" x14ac:dyDescent="0.2">
      <c r="A428" s="379" t="s">
        <v>481</v>
      </c>
      <c r="B428" s="378" t="s">
        <v>352</v>
      </c>
      <c r="C428" s="371" t="s">
        <v>365</v>
      </c>
      <c r="D428" s="372"/>
      <c r="E428" s="373"/>
      <c r="F428" s="198"/>
      <c r="G428" s="199"/>
      <c r="H428" s="376">
        <f t="shared" si="47"/>
        <v>0</v>
      </c>
      <c r="I428" s="26" t="str">
        <f t="shared" ca="1" si="42"/>
        <v>LOCKED</v>
      </c>
      <c r="J428" s="16" t="str">
        <f t="shared" si="43"/>
        <v>B194Tie-ins and Approaches</v>
      </c>
      <c r="K428" s="17">
        <f>MATCH(J428,'Pay Items'!$K$1:$K$646,0)</f>
        <v>323</v>
      </c>
      <c r="L428" s="19" t="str">
        <f t="shared" ca="1" si="44"/>
        <v>F0</v>
      </c>
      <c r="M428" s="19" t="str">
        <f t="shared" ca="1" si="45"/>
        <v>C2</v>
      </c>
      <c r="N428" s="19" t="str">
        <f t="shared" ca="1" si="46"/>
        <v>C2</v>
      </c>
    </row>
    <row r="429" spans="1:14" s="244" customFormat="1" ht="36" customHeight="1" x14ac:dyDescent="0.2">
      <c r="A429" s="379" t="s">
        <v>482</v>
      </c>
      <c r="B429" s="381" t="s">
        <v>701</v>
      </c>
      <c r="C429" s="371" t="s">
        <v>719</v>
      </c>
      <c r="D429" s="372"/>
      <c r="E429" s="373" t="s">
        <v>181</v>
      </c>
      <c r="F429" s="374">
        <v>80</v>
      </c>
      <c r="G429" s="375"/>
      <c r="H429" s="376">
        <f t="shared" si="47"/>
        <v>0</v>
      </c>
      <c r="I429" s="26" t="str">
        <f t="shared" ca="1" si="42"/>
        <v/>
      </c>
      <c r="J429" s="16" t="str">
        <f t="shared" si="43"/>
        <v>B195Type IAtonne</v>
      </c>
      <c r="K429" s="17">
        <f>MATCH(J429,'Pay Items'!$K$1:$K$646,0)</f>
        <v>324</v>
      </c>
      <c r="L429" s="19" t="str">
        <f t="shared" ca="1" si="44"/>
        <v>F0</v>
      </c>
      <c r="M429" s="19" t="str">
        <f t="shared" ca="1" si="45"/>
        <v>C2</v>
      </c>
      <c r="N429" s="19" t="str">
        <f t="shared" ca="1" si="46"/>
        <v>C2</v>
      </c>
    </row>
    <row r="430" spans="1:14" s="244" customFormat="1" ht="36" customHeight="1" x14ac:dyDescent="0.2">
      <c r="A430" s="379" t="s">
        <v>487</v>
      </c>
      <c r="B430" s="370" t="s">
        <v>692</v>
      </c>
      <c r="C430" s="371" t="s">
        <v>100</v>
      </c>
      <c r="D430" s="372" t="s">
        <v>960</v>
      </c>
      <c r="E430" s="373"/>
      <c r="F430" s="198"/>
      <c r="G430" s="199"/>
      <c r="H430" s="376">
        <f t="shared" si="47"/>
        <v>0</v>
      </c>
      <c r="I430" s="26" t="str">
        <f t="shared" ca="1" si="42"/>
        <v>LOCKED</v>
      </c>
      <c r="J430" s="16" t="str">
        <f t="shared" si="43"/>
        <v>B200Planing of PavementCW 3450-R6</v>
      </c>
      <c r="K430" s="17">
        <f>MATCH(J430,'Pay Items'!$K$1:$K$646,0)</f>
        <v>329</v>
      </c>
      <c r="L430" s="19" t="str">
        <f t="shared" ca="1" si="44"/>
        <v>F0</v>
      </c>
      <c r="M430" s="19" t="str">
        <f t="shared" ca="1" si="45"/>
        <v>C2</v>
      </c>
      <c r="N430" s="19" t="str">
        <f t="shared" ca="1" si="46"/>
        <v>C2</v>
      </c>
    </row>
    <row r="431" spans="1:14" s="244" customFormat="1" ht="36" customHeight="1" x14ac:dyDescent="0.2">
      <c r="A431" s="379" t="s">
        <v>488</v>
      </c>
      <c r="B431" s="378" t="s">
        <v>351</v>
      </c>
      <c r="C431" s="371" t="s">
        <v>1005</v>
      </c>
      <c r="D431" s="372" t="s">
        <v>174</v>
      </c>
      <c r="E431" s="373" t="s">
        <v>179</v>
      </c>
      <c r="F431" s="374">
        <v>3400</v>
      </c>
      <c r="G431" s="375"/>
      <c r="H431" s="376">
        <f t="shared" si="47"/>
        <v>0</v>
      </c>
      <c r="I431" s="26" t="str">
        <f t="shared" ca="1" si="42"/>
        <v/>
      </c>
      <c r="J431" s="16" t="str">
        <f t="shared" si="43"/>
        <v>B2011 - 50 mm Depth (Asphalt)m²</v>
      </c>
      <c r="K431" s="17">
        <f>MATCH(J431,'Pay Items'!$K$1:$K$646,0)</f>
        <v>330</v>
      </c>
      <c r="L431" s="19" t="str">
        <f t="shared" ca="1" si="44"/>
        <v>F0</v>
      </c>
      <c r="M431" s="19" t="str">
        <f t="shared" ca="1" si="45"/>
        <v>C2</v>
      </c>
      <c r="N431" s="19" t="str">
        <f t="shared" ca="1" si="46"/>
        <v>C2</v>
      </c>
    </row>
    <row r="432" spans="1:14" s="244" customFormat="1" ht="36" customHeight="1" x14ac:dyDescent="0.2">
      <c r="A432" s="379" t="s">
        <v>572</v>
      </c>
      <c r="B432" s="370" t="s">
        <v>1539</v>
      </c>
      <c r="C432" s="371" t="s">
        <v>1295</v>
      </c>
      <c r="D432" s="372" t="s">
        <v>1427</v>
      </c>
      <c r="E432" s="373"/>
      <c r="F432" s="198"/>
      <c r="G432" s="199"/>
      <c r="H432" s="376">
        <f t="shared" si="47"/>
        <v>0</v>
      </c>
      <c r="I432" s="26" t="str">
        <f t="shared" ca="1" si="42"/>
        <v>LOCKED</v>
      </c>
      <c r="J432" s="16" t="str">
        <f t="shared" si="43"/>
        <v>B206Supply and Install Pavement Repair FabricCW 3140-R1</v>
      </c>
      <c r="K432" s="17">
        <f>MATCH(J432,'Pay Items'!$K$1:$K$646,0)</f>
        <v>335</v>
      </c>
      <c r="L432" s="19" t="str">
        <f t="shared" ca="1" si="44"/>
        <v>F0</v>
      </c>
      <c r="M432" s="19" t="str">
        <f t="shared" ca="1" si="45"/>
        <v>C2</v>
      </c>
      <c r="N432" s="19" t="str">
        <f t="shared" ca="1" si="46"/>
        <v>C2</v>
      </c>
    </row>
    <row r="433" spans="1:14" s="244" customFormat="1" ht="36" customHeight="1" x14ac:dyDescent="0.2">
      <c r="A433" s="379" t="s">
        <v>1292</v>
      </c>
      <c r="B433" s="378" t="s">
        <v>351</v>
      </c>
      <c r="C433" s="371" t="s">
        <v>1294</v>
      </c>
      <c r="D433" s="372"/>
      <c r="E433" s="373" t="s">
        <v>179</v>
      </c>
      <c r="F433" s="382">
        <v>300</v>
      </c>
      <c r="G433" s="375"/>
      <c r="H433" s="376">
        <f t="shared" si="47"/>
        <v>0</v>
      </c>
      <c r="I433" s="26" t="str">
        <f t="shared" ca="1" si="42"/>
        <v/>
      </c>
      <c r="J433" s="16" t="str">
        <f t="shared" si="43"/>
        <v>B206BType Bm²</v>
      </c>
      <c r="K433" s="17">
        <f>MATCH(J433,'Pay Items'!$K$1:$K$646,0)</f>
        <v>337</v>
      </c>
      <c r="L433" s="19" t="str">
        <f t="shared" ca="1" si="44"/>
        <v>F0</v>
      </c>
      <c r="M433" s="19" t="str">
        <f t="shared" ca="1" si="45"/>
        <v>C2</v>
      </c>
      <c r="N433" s="19" t="str">
        <f t="shared" ca="1" si="46"/>
        <v>C2</v>
      </c>
    </row>
    <row r="434" spans="1:14" s="244" customFormat="1" ht="36" customHeight="1" x14ac:dyDescent="0.2">
      <c r="A434" s="245"/>
      <c r="B434" s="210"/>
      <c r="C434" s="203" t="s">
        <v>200</v>
      </c>
      <c r="D434" s="198"/>
      <c r="E434" s="211"/>
      <c r="F434" s="198"/>
      <c r="G434" s="199"/>
      <c r="H434" s="376">
        <f t="shared" si="47"/>
        <v>0</v>
      </c>
      <c r="I434" s="26" t="str">
        <f t="shared" ca="1" si="42"/>
        <v>LOCKED</v>
      </c>
      <c r="J434" s="16" t="str">
        <f t="shared" si="43"/>
        <v>JOINT AND CRACK SEALING</v>
      </c>
      <c r="K434" s="17">
        <f>MATCH(J434,'Pay Items'!$K$1:$K$646,0)</f>
        <v>436</v>
      </c>
      <c r="L434" s="19" t="str">
        <f t="shared" ca="1" si="44"/>
        <v>F0</v>
      </c>
      <c r="M434" s="19" t="str">
        <f t="shared" ca="1" si="45"/>
        <v>C2</v>
      </c>
      <c r="N434" s="19" t="str">
        <f t="shared" ca="1" si="46"/>
        <v>C2</v>
      </c>
    </row>
    <row r="435" spans="1:14" s="244" customFormat="1" ht="36" customHeight="1" x14ac:dyDescent="0.2">
      <c r="A435" s="369" t="s">
        <v>548</v>
      </c>
      <c r="B435" s="370" t="s">
        <v>25</v>
      </c>
      <c r="C435" s="371" t="s">
        <v>99</v>
      </c>
      <c r="D435" s="372" t="s">
        <v>737</v>
      </c>
      <c r="E435" s="373" t="s">
        <v>183</v>
      </c>
      <c r="F435" s="382">
        <v>625</v>
      </c>
      <c r="G435" s="375"/>
      <c r="H435" s="376">
        <f t="shared" si="47"/>
        <v>0</v>
      </c>
      <c r="I435" s="26" t="str">
        <f t="shared" ca="1" si="42"/>
        <v/>
      </c>
      <c r="J435" s="16" t="str">
        <f t="shared" si="43"/>
        <v>D006Reflective Crack MaintenanceCW 3250-R7m</v>
      </c>
      <c r="K435" s="17">
        <f>MATCH(J435,'Pay Items'!$K$1:$K$646,0)</f>
        <v>442</v>
      </c>
      <c r="L435" s="19" t="str">
        <f t="shared" ca="1" si="44"/>
        <v>F0</v>
      </c>
      <c r="M435" s="19" t="str">
        <f t="shared" ca="1" si="45"/>
        <v>C2</v>
      </c>
      <c r="N435" s="19" t="str">
        <f t="shared" ca="1" si="46"/>
        <v>C2</v>
      </c>
    </row>
    <row r="436" spans="1:14" s="244" customFormat="1" ht="48" customHeight="1" x14ac:dyDescent="0.2">
      <c r="A436" s="245"/>
      <c r="B436" s="252"/>
      <c r="C436" s="253" t="s">
        <v>201</v>
      </c>
      <c r="D436" s="198"/>
      <c r="E436" s="211"/>
      <c r="F436" s="198"/>
      <c r="G436" s="199"/>
      <c r="H436" s="376">
        <f t="shared" si="47"/>
        <v>0</v>
      </c>
      <c r="I436" s="26" t="str">
        <f t="shared" ca="1" si="42"/>
        <v>LOCKED</v>
      </c>
      <c r="J436" s="16" t="str">
        <f t="shared" si="43"/>
        <v>ASSOCIATED DRAINAGE AND UNDERGROUND WORKS</v>
      </c>
      <c r="K436" s="17">
        <f>MATCH(J436,'Pay Items'!$K$1:$K$646,0)</f>
        <v>444</v>
      </c>
      <c r="L436" s="19" t="str">
        <f t="shared" ca="1" si="44"/>
        <v>F0</v>
      </c>
      <c r="M436" s="19" t="str">
        <f t="shared" ca="1" si="45"/>
        <v>C2</v>
      </c>
      <c r="N436" s="19" t="str">
        <f t="shared" ca="1" si="46"/>
        <v>C2</v>
      </c>
    </row>
    <row r="437" spans="1:14" s="244" customFormat="1" ht="36" customHeight="1" x14ac:dyDescent="0.2">
      <c r="A437" s="369" t="s">
        <v>225</v>
      </c>
      <c r="B437" s="370" t="s">
        <v>1663</v>
      </c>
      <c r="C437" s="371" t="s">
        <v>416</v>
      </c>
      <c r="D437" s="372" t="s">
        <v>11</v>
      </c>
      <c r="E437" s="373"/>
      <c r="F437" s="198"/>
      <c r="G437" s="199"/>
      <c r="H437" s="376">
        <f t="shared" si="47"/>
        <v>0</v>
      </c>
      <c r="I437" s="26" t="str">
        <f t="shared" ca="1" si="42"/>
        <v>LOCKED</v>
      </c>
      <c r="J437" s="16" t="str">
        <f t="shared" si="43"/>
        <v>E003Catch BasinCW 2130-R12</v>
      </c>
      <c r="K437" s="17">
        <f>MATCH(J437,'Pay Items'!$K$1:$K$646,0)</f>
        <v>445</v>
      </c>
      <c r="L437" s="19" t="str">
        <f t="shared" ca="1" si="44"/>
        <v>F0</v>
      </c>
      <c r="M437" s="19" t="str">
        <f t="shared" ca="1" si="45"/>
        <v>C2</v>
      </c>
      <c r="N437" s="19" t="str">
        <f t="shared" ca="1" si="46"/>
        <v>C2</v>
      </c>
    </row>
    <row r="438" spans="1:14" s="244" customFormat="1" ht="36" customHeight="1" x14ac:dyDescent="0.2">
      <c r="A438" s="369" t="s">
        <v>1011</v>
      </c>
      <c r="B438" s="378" t="s">
        <v>351</v>
      </c>
      <c r="C438" s="371" t="s">
        <v>986</v>
      </c>
      <c r="D438" s="372"/>
      <c r="E438" s="373" t="s">
        <v>182</v>
      </c>
      <c r="F438" s="382">
        <v>2</v>
      </c>
      <c r="G438" s="375"/>
      <c r="H438" s="376">
        <f t="shared" si="47"/>
        <v>0</v>
      </c>
      <c r="I438" s="26" t="str">
        <f t="shared" ca="1" si="42"/>
        <v/>
      </c>
      <c r="J438" s="16" t="str">
        <f t="shared" si="43"/>
        <v>E004ASD-024, 1800 mm deepeach</v>
      </c>
      <c r="K438" s="17">
        <f>MATCH(J438,'Pay Items'!$K$1:$K$646,0)</f>
        <v>447</v>
      </c>
      <c r="L438" s="19" t="str">
        <f t="shared" ca="1" si="44"/>
        <v>F0</v>
      </c>
      <c r="M438" s="19" t="str">
        <f t="shared" ca="1" si="45"/>
        <v>C2</v>
      </c>
      <c r="N438" s="19" t="str">
        <f t="shared" ca="1" si="46"/>
        <v>C2</v>
      </c>
    </row>
    <row r="439" spans="1:14" s="244" customFormat="1" ht="36" customHeight="1" x14ac:dyDescent="0.2">
      <c r="A439" s="369" t="s">
        <v>230</v>
      </c>
      <c r="B439" s="370" t="s">
        <v>1664</v>
      </c>
      <c r="C439" s="371" t="s">
        <v>421</v>
      </c>
      <c r="D439" s="372" t="s">
        <v>11</v>
      </c>
      <c r="E439" s="373"/>
      <c r="F439" s="198"/>
      <c r="G439" s="199"/>
      <c r="H439" s="376">
        <f t="shared" si="47"/>
        <v>0</v>
      </c>
      <c r="I439" s="26" t="str">
        <f t="shared" ca="1" si="42"/>
        <v>LOCKED</v>
      </c>
      <c r="J439" s="16" t="str">
        <f t="shared" si="43"/>
        <v>E008Sewer ServiceCW 2130-R12</v>
      </c>
      <c r="K439" s="17">
        <f>MATCH(J439,'Pay Items'!$K$1:$K$646,0)</f>
        <v>457</v>
      </c>
      <c r="L439" s="19" t="str">
        <f t="shared" ca="1" si="44"/>
        <v>F0</v>
      </c>
      <c r="M439" s="19" t="str">
        <f t="shared" ca="1" si="45"/>
        <v>C2</v>
      </c>
      <c r="N439" s="19" t="str">
        <f t="shared" ca="1" si="46"/>
        <v>C2</v>
      </c>
    </row>
    <row r="440" spans="1:14" s="244" customFormat="1" ht="36" customHeight="1" x14ac:dyDescent="0.2">
      <c r="A440" s="369" t="s">
        <v>54</v>
      </c>
      <c r="B440" s="378" t="s">
        <v>351</v>
      </c>
      <c r="C440" s="371" t="s">
        <v>1565</v>
      </c>
      <c r="D440" s="372"/>
      <c r="E440" s="373"/>
      <c r="F440" s="198"/>
      <c r="G440" s="199"/>
      <c r="H440" s="376">
        <f t="shared" si="47"/>
        <v>0</v>
      </c>
      <c r="I440" s="26" t="str">
        <f t="shared" ca="1" si="42"/>
        <v>LOCKED</v>
      </c>
      <c r="J440" s="16" t="str">
        <f t="shared" si="43"/>
        <v>E009250 mm, PVC</v>
      </c>
      <c r="K440" s="17" t="e">
        <f>MATCH(J440,'Pay Items'!$K$1:$K$646,0)</f>
        <v>#N/A</v>
      </c>
      <c r="L440" s="19" t="str">
        <f t="shared" ca="1" si="44"/>
        <v>F0</v>
      </c>
      <c r="M440" s="19" t="str">
        <f t="shared" ca="1" si="45"/>
        <v>C2</v>
      </c>
      <c r="N440" s="19" t="str">
        <f t="shared" ca="1" si="46"/>
        <v>C2</v>
      </c>
    </row>
    <row r="441" spans="1:14" s="244" customFormat="1" ht="48" customHeight="1" x14ac:dyDescent="0.2">
      <c r="A441" s="369" t="s">
        <v>55</v>
      </c>
      <c r="B441" s="381" t="s">
        <v>701</v>
      </c>
      <c r="C441" s="371" t="s">
        <v>1655</v>
      </c>
      <c r="D441" s="372"/>
      <c r="E441" s="373" t="s">
        <v>183</v>
      </c>
      <c r="F441" s="382">
        <v>10</v>
      </c>
      <c r="G441" s="375"/>
      <c r="H441" s="376">
        <f t="shared" si="47"/>
        <v>0</v>
      </c>
      <c r="I441" s="26" t="str">
        <f t="shared" ca="1" si="42"/>
        <v/>
      </c>
      <c r="J441" s="16" t="str">
        <f t="shared" si="43"/>
        <v>E010In a Trench, Class 3 Sand Bedding, Class 3 Backfillm</v>
      </c>
      <c r="K441" s="17" t="e">
        <f>MATCH(J441,'Pay Items'!$K$1:$K$646,0)</f>
        <v>#N/A</v>
      </c>
      <c r="L441" s="19" t="str">
        <f t="shared" ca="1" si="44"/>
        <v>F0</v>
      </c>
      <c r="M441" s="19" t="str">
        <f t="shared" ca="1" si="45"/>
        <v>C2</v>
      </c>
      <c r="N441" s="19" t="str">
        <f t="shared" ca="1" si="46"/>
        <v>C2</v>
      </c>
    </row>
    <row r="442" spans="1:14" s="244" customFormat="1" ht="36" customHeight="1" x14ac:dyDescent="0.2">
      <c r="A442" s="369" t="s">
        <v>68</v>
      </c>
      <c r="B442" s="370" t="s">
        <v>1665</v>
      </c>
      <c r="C442" s="212" t="s">
        <v>1061</v>
      </c>
      <c r="D442" s="213" t="s">
        <v>1062</v>
      </c>
      <c r="E442" s="373"/>
      <c r="F442" s="198"/>
      <c r="G442" s="199"/>
      <c r="H442" s="376">
        <f t="shared" si="47"/>
        <v>0</v>
      </c>
      <c r="I442" s="26" t="str">
        <f t="shared" ca="1" si="42"/>
        <v>LOCKED</v>
      </c>
      <c r="J442" s="16" t="str">
        <f t="shared" si="43"/>
        <v>E023Frames &amp; CoversCW 3210-R8</v>
      </c>
      <c r="K442" s="17">
        <f>MATCH(J442,'Pay Items'!$K$1:$K$646,0)</f>
        <v>511</v>
      </c>
      <c r="L442" s="19" t="str">
        <f t="shared" ca="1" si="44"/>
        <v>F0</v>
      </c>
      <c r="M442" s="19" t="str">
        <f t="shared" ca="1" si="45"/>
        <v>C2</v>
      </c>
      <c r="N442" s="19" t="str">
        <f t="shared" ca="1" si="46"/>
        <v>C2</v>
      </c>
    </row>
    <row r="443" spans="1:14" s="244" customFormat="1" ht="48" customHeight="1" x14ac:dyDescent="0.2">
      <c r="A443" s="369" t="s">
        <v>69</v>
      </c>
      <c r="B443" s="378" t="s">
        <v>351</v>
      </c>
      <c r="C443" s="214" t="s">
        <v>1215</v>
      </c>
      <c r="D443" s="372"/>
      <c r="E443" s="373" t="s">
        <v>182</v>
      </c>
      <c r="F443" s="382">
        <v>6</v>
      </c>
      <c r="G443" s="375"/>
      <c r="H443" s="376">
        <f t="shared" si="47"/>
        <v>0</v>
      </c>
      <c r="I443" s="26" t="str">
        <f t="shared" ca="1" si="42"/>
        <v/>
      </c>
      <c r="J443" s="16" t="str">
        <f t="shared" si="43"/>
        <v>E024AP-006 - Standard Frame for Manhole and Catch Basineach</v>
      </c>
      <c r="K443" s="17">
        <f>MATCH(J443,'Pay Items'!$K$1:$K$646,0)</f>
        <v>512</v>
      </c>
      <c r="L443" s="19" t="str">
        <f t="shared" ca="1" si="44"/>
        <v>F0</v>
      </c>
      <c r="M443" s="19" t="str">
        <f t="shared" ca="1" si="45"/>
        <v>C2</v>
      </c>
      <c r="N443" s="19" t="str">
        <f t="shared" ca="1" si="46"/>
        <v>C2</v>
      </c>
    </row>
    <row r="444" spans="1:14" s="244" customFormat="1" ht="48" customHeight="1" x14ac:dyDescent="0.2">
      <c r="A444" s="369" t="s">
        <v>70</v>
      </c>
      <c r="B444" s="378" t="s">
        <v>352</v>
      </c>
      <c r="C444" s="214" t="s">
        <v>1216</v>
      </c>
      <c r="D444" s="372"/>
      <c r="E444" s="373" t="s">
        <v>182</v>
      </c>
      <c r="F444" s="382">
        <v>6</v>
      </c>
      <c r="G444" s="375"/>
      <c r="H444" s="376">
        <f t="shared" si="47"/>
        <v>0</v>
      </c>
      <c r="I444" s="26" t="str">
        <f t="shared" ca="1" si="42"/>
        <v/>
      </c>
      <c r="J444" s="16" t="str">
        <f t="shared" si="43"/>
        <v>E025AP-007 - Standard Solid Cover for Standard Frameeach</v>
      </c>
      <c r="K444" s="17">
        <f>MATCH(J444,'Pay Items'!$K$1:$K$646,0)</f>
        <v>513</v>
      </c>
      <c r="L444" s="19" t="str">
        <f t="shared" ca="1" si="44"/>
        <v>F0</v>
      </c>
      <c r="M444" s="19" t="str">
        <f t="shared" ca="1" si="45"/>
        <v>C2</v>
      </c>
      <c r="N444" s="19" t="str">
        <f t="shared" ca="1" si="46"/>
        <v>C2</v>
      </c>
    </row>
    <row r="445" spans="1:14" s="244" customFormat="1" ht="36" customHeight="1" x14ac:dyDescent="0.2">
      <c r="A445" s="369" t="s">
        <v>72</v>
      </c>
      <c r="B445" s="378" t="s">
        <v>353</v>
      </c>
      <c r="C445" s="214" t="s">
        <v>1218</v>
      </c>
      <c r="D445" s="372"/>
      <c r="E445" s="373" t="s">
        <v>182</v>
      </c>
      <c r="F445" s="382">
        <v>12</v>
      </c>
      <c r="G445" s="375"/>
      <c r="H445" s="376">
        <f t="shared" si="47"/>
        <v>0</v>
      </c>
      <c r="I445" s="26" t="str">
        <f t="shared" ca="1" si="42"/>
        <v/>
      </c>
      <c r="J445" s="16" t="str">
        <f t="shared" si="43"/>
        <v>E028AP-011 - Barrier Curb and Gutter Frameeach</v>
      </c>
      <c r="K445" s="17">
        <f>MATCH(J445,'Pay Items'!$K$1:$K$646,0)</f>
        <v>516</v>
      </c>
      <c r="L445" s="19" t="str">
        <f t="shared" ca="1" si="44"/>
        <v>F0</v>
      </c>
      <c r="M445" s="19" t="str">
        <f t="shared" ca="1" si="45"/>
        <v>C2</v>
      </c>
      <c r="N445" s="19" t="str">
        <f t="shared" ca="1" si="46"/>
        <v>C2</v>
      </c>
    </row>
    <row r="446" spans="1:14" s="244" customFormat="1" ht="36" customHeight="1" x14ac:dyDescent="0.2">
      <c r="A446" s="369" t="s">
        <v>73</v>
      </c>
      <c r="B446" s="378" t="s">
        <v>354</v>
      </c>
      <c r="C446" s="214" t="s">
        <v>1219</v>
      </c>
      <c r="D446" s="372"/>
      <c r="E446" s="373" t="s">
        <v>182</v>
      </c>
      <c r="F446" s="382">
        <v>12</v>
      </c>
      <c r="G446" s="375"/>
      <c r="H446" s="376">
        <f t="shared" si="47"/>
        <v>0</v>
      </c>
      <c r="I446" s="26" t="str">
        <f t="shared" ca="1" si="42"/>
        <v/>
      </c>
      <c r="J446" s="16" t="str">
        <f t="shared" si="43"/>
        <v>E029AP-012 - Barrier Curb and Gutter Covereach</v>
      </c>
      <c r="K446" s="17">
        <f>MATCH(J446,'Pay Items'!$K$1:$K$646,0)</f>
        <v>517</v>
      </c>
      <c r="L446" s="19" t="str">
        <f t="shared" ca="1" si="44"/>
        <v>F0</v>
      </c>
      <c r="M446" s="19" t="str">
        <f t="shared" ca="1" si="45"/>
        <v>C2</v>
      </c>
      <c r="N446" s="19" t="str">
        <f t="shared" ca="1" si="46"/>
        <v>C2</v>
      </c>
    </row>
    <row r="447" spans="1:14" s="244" customFormat="1" ht="36" customHeight="1" x14ac:dyDescent="0.2">
      <c r="A447" s="383" t="s">
        <v>79</v>
      </c>
      <c r="B447" s="370" t="s">
        <v>1666</v>
      </c>
      <c r="C447" s="384" t="s">
        <v>425</v>
      </c>
      <c r="D447" s="372" t="s">
        <v>11</v>
      </c>
      <c r="E447" s="373"/>
      <c r="F447" s="198"/>
      <c r="G447" s="199"/>
      <c r="H447" s="376">
        <f t="shared" si="47"/>
        <v>0</v>
      </c>
      <c r="I447" s="26" t="str">
        <f t="shared" ca="1" si="42"/>
        <v>LOCKED</v>
      </c>
      <c r="J447" s="16" t="str">
        <f t="shared" si="43"/>
        <v>E036Connecting to Existing SewerCW 2130-R12</v>
      </c>
      <c r="K447" s="17">
        <f>MATCH(J447,'Pay Items'!$K$1:$K$646,0)</f>
        <v>540</v>
      </c>
      <c r="L447" s="19" t="str">
        <f t="shared" ca="1" si="44"/>
        <v>F0</v>
      </c>
      <c r="M447" s="19" t="str">
        <f t="shared" ca="1" si="45"/>
        <v>C2</v>
      </c>
      <c r="N447" s="19" t="str">
        <f t="shared" ca="1" si="46"/>
        <v>C2</v>
      </c>
    </row>
    <row r="448" spans="1:14" s="244" customFormat="1" ht="36" customHeight="1" x14ac:dyDescent="0.2">
      <c r="A448" s="50" t="s">
        <v>80</v>
      </c>
      <c r="B448" s="61" t="s">
        <v>351</v>
      </c>
      <c r="C448" s="126" t="s">
        <v>1960</v>
      </c>
      <c r="D448" s="60"/>
      <c r="E448" s="31"/>
      <c r="F448" s="43"/>
      <c r="G448" s="81"/>
      <c r="H448" s="113"/>
      <c r="I448" s="26"/>
      <c r="J448" s="16"/>
      <c r="K448" s="17"/>
      <c r="L448" s="19"/>
      <c r="M448" s="19"/>
      <c r="N448" s="19"/>
    </row>
    <row r="449" spans="1:14" s="244" customFormat="1" ht="48" customHeight="1" x14ac:dyDescent="0.2">
      <c r="A449" s="383" t="s">
        <v>81</v>
      </c>
      <c r="B449" s="381" t="s">
        <v>701</v>
      </c>
      <c r="C449" s="371" t="s">
        <v>1961</v>
      </c>
      <c r="D449" s="372"/>
      <c r="E449" s="373" t="s">
        <v>182</v>
      </c>
      <c r="F449" s="382">
        <v>2</v>
      </c>
      <c r="G449" s="392"/>
      <c r="H449" s="376">
        <f t="shared" si="47"/>
        <v>0</v>
      </c>
      <c r="I449" s="26" t="str">
        <f t="shared" ca="1" si="42"/>
        <v/>
      </c>
      <c r="J449" s="16" t="str">
        <f t="shared" si="43"/>
        <v>E038Connecting to 300 mm PVC Combined Sewereach</v>
      </c>
      <c r="K449" s="17" t="e">
        <f>MATCH(J449,'Pay Items'!$K$1:$K$646,0)</f>
        <v>#N/A</v>
      </c>
      <c r="L449" s="19" t="str">
        <f t="shared" ca="1" si="44"/>
        <v>F0</v>
      </c>
      <c r="M449" s="19" t="str">
        <f t="shared" ca="1" si="45"/>
        <v>C2</v>
      </c>
      <c r="N449" s="19" t="str">
        <f t="shared" ca="1" si="46"/>
        <v>C2</v>
      </c>
    </row>
    <row r="450" spans="1:14" s="244" customFormat="1" ht="36" customHeight="1" x14ac:dyDescent="0.2">
      <c r="A450" s="383" t="s">
        <v>431</v>
      </c>
      <c r="B450" s="370" t="s">
        <v>1668</v>
      </c>
      <c r="C450" s="371" t="s">
        <v>694</v>
      </c>
      <c r="D450" s="372" t="s">
        <v>11</v>
      </c>
      <c r="E450" s="373" t="s">
        <v>182</v>
      </c>
      <c r="F450" s="382">
        <v>2</v>
      </c>
      <c r="G450" s="392"/>
      <c r="H450" s="376">
        <f t="shared" si="47"/>
        <v>0</v>
      </c>
      <c r="I450" s="26" t="str">
        <f t="shared" ca="1" si="42"/>
        <v/>
      </c>
      <c r="J450" s="16" t="str">
        <f t="shared" si="43"/>
        <v>E046Removal of Existing Catch BasinsCW 2130-R12each</v>
      </c>
      <c r="K450" s="17">
        <f>MATCH(J450,'Pay Items'!$K$1:$K$646,0)</f>
        <v>552</v>
      </c>
      <c r="L450" s="19" t="str">
        <f t="shared" ca="1" si="44"/>
        <v>F0</v>
      </c>
      <c r="M450" s="19" t="str">
        <f t="shared" ca="1" si="45"/>
        <v>C2</v>
      </c>
      <c r="N450" s="19" t="str">
        <f t="shared" ca="1" si="46"/>
        <v>C2</v>
      </c>
    </row>
    <row r="451" spans="1:14" s="244" customFormat="1" ht="36" customHeight="1" x14ac:dyDescent="0.2">
      <c r="A451" s="369" t="s">
        <v>0</v>
      </c>
      <c r="B451" s="370" t="s">
        <v>1669</v>
      </c>
      <c r="C451" s="371" t="s">
        <v>1</v>
      </c>
      <c r="D451" s="372" t="s">
        <v>1075</v>
      </c>
      <c r="E451" s="373" t="s">
        <v>182</v>
      </c>
      <c r="F451" s="382">
        <v>6</v>
      </c>
      <c r="G451" s="375"/>
      <c r="H451" s="376">
        <f t="shared" si="47"/>
        <v>0</v>
      </c>
      <c r="I451" s="26" t="str">
        <f t="shared" ca="1" si="42"/>
        <v/>
      </c>
      <c r="J451" s="16" t="str">
        <f t="shared" si="43"/>
        <v>E050ACatch Basin CleaningCW 2140-R4each</v>
      </c>
      <c r="K451" s="17">
        <f>MATCH(J451,'Pay Items'!$K$1:$K$646,0)</f>
        <v>557</v>
      </c>
      <c r="L451" s="19" t="str">
        <f t="shared" ca="1" si="44"/>
        <v>F0</v>
      </c>
      <c r="M451" s="19" t="str">
        <f t="shared" ca="1" si="45"/>
        <v>C2</v>
      </c>
      <c r="N451" s="19" t="str">
        <f t="shared" ca="1" si="46"/>
        <v>C2</v>
      </c>
    </row>
    <row r="452" spans="1:14" s="244" customFormat="1" ht="36" customHeight="1" x14ac:dyDescent="0.2">
      <c r="A452" s="245"/>
      <c r="B452" s="219"/>
      <c r="C452" s="203" t="s">
        <v>202</v>
      </c>
      <c r="D452" s="198"/>
      <c r="E452" s="211"/>
      <c r="F452" s="198"/>
      <c r="G452" s="199"/>
      <c r="H452" s="376">
        <f t="shared" si="47"/>
        <v>0</v>
      </c>
      <c r="I452" s="26" t="str">
        <f t="shared" ca="1" si="42"/>
        <v>LOCKED</v>
      </c>
      <c r="J452" s="16" t="str">
        <f t="shared" si="43"/>
        <v>ADJUSTMENTS</v>
      </c>
      <c r="K452" s="17">
        <f>MATCH(J452,'Pay Items'!$K$1:$K$646,0)</f>
        <v>589</v>
      </c>
      <c r="L452" s="19" t="str">
        <f t="shared" ca="1" si="44"/>
        <v>F0</v>
      </c>
      <c r="M452" s="19" t="str">
        <f t="shared" ca="1" si="45"/>
        <v>C2</v>
      </c>
      <c r="N452" s="19" t="str">
        <f t="shared" ca="1" si="46"/>
        <v>C2</v>
      </c>
    </row>
    <row r="453" spans="1:14" s="244" customFormat="1" ht="36" customHeight="1" x14ac:dyDescent="0.2">
      <c r="A453" s="369" t="s">
        <v>231</v>
      </c>
      <c r="B453" s="370" t="s">
        <v>1670</v>
      </c>
      <c r="C453" s="214" t="s">
        <v>1063</v>
      </c>
      <c r="D453" s="213" t="s">
        <v>1062</v>
      </c>
      <c r="E453" s="373" t="s">
        <v>182</v>
      </c>
      <c r="F453" s="382">
        <v>10</v>
      </c>
      <c r="G453" s="375"/>
      <c r="H453" s="376">
        <f t="shared" si="47"/>
        <v>0</v>
      </c>
      <c r="I453" s="26" t="str">
        <f t="shared" ca="1" si="42"/>
        <v/>
      </c>
      <c r="J453" s="16" t="str">
        <f t="shared" si="43"/>
        <v>F001Adjustment of Manholes/Catch Basins FramesCW 3210-R8each</v>
      </c>
      <c r="K453" s="17">
        <f>MATCH(J453,'Pay Items'!$K$1:$K$646,0)</f>
        <v>590</v>
      </c>
      <c r="L453" s="19" t="str">
        <f t="shared" ca="1" si="44"/>
        <v>F0</v>
      </c>
      <c r="M453" s="19" t="str">
        <f t="shared" ca="1" si="45"/>
        <v>C2</v>
      </c>
      <c r="N453" s="19" t="str">
        <f t="shared" ca="1" si="46"/>
        <v>C2</v>
      </c>
    </row>
    <row r="454" spans="1:14" s="244" customFormat="1" ht="36" customHeight="1" x14ac:dyDescent="0.2">
      <c r="A454" s="369" t="s">
        <v>232</v>
      </c>
      <c r="B454" s="370" t="s">
        <v>1671</v>
      </c>
      <c r="C454" s="371" t="s">
        <v>685</v>
      </c>
      <c r="D454" s="372" t="s">
        <v>11</v>
      </c>
      <c r="E454" s="373"/>
      <c r="F454" s="198"/>
      <c r="G454" s="199"/>
      <c r="H454" s="376">
        <f t="shared" si="47"/>
        <v>0</v>
      </c>
      <c r="I454" s="26" t="str">
        <f t="shared" ca="1" si="42"/>
        <v>LOCKED</v>
      </c>
      <c r="J454" s="16" t="str">
        <f t="shared" si="43"/>
        <v>F002Replacing Existing RisersCW 2130-R12</v>
      </c>
      <c r="K454" s="17">
        <f>MATCH(J454,'Pay Items'!$K$1:$K$646,0)</f>
        <v>591</v>
      </c>
      <c r="L454" s="19" t="str">
        <f t="shared" ca="1" si="44"/>
        <v>F0</v>
      </c>
      <c r="M454" s="19" t="str">
        <f t="shared" ca="1" si="45"/>
        <v>C2</v>
      </c>
      <c r="N454" s="19" t="str">
        <f t="shared" ca="1" si="46"/>
        <v>C2</v>
      </c>
    </row>
    <row r="455" spans="1:14" s="244" customFormat="1" ht="36" customHeight="1" x14ac:dyDescent="0.2">
      <c r="A455" s="369" t="s">
        <v>686</v>
      </c>
      <c r="B455" s="378" t="s">
        <v>351</v>
      </c>
      <c r="C455" s="371" t="s">
        <v>696</v>
      </c>
      <c r="D455" s="372"/>
      <c r="E455" s="373" t="s">
        <v>184</v>
      </c>
      <c r="F455" s="393">
        <v>1.8</v>
      </c>
      <c r="G455" s="375"/>
      <c r="H455" s="376">
        <f t="shared" si="47"/>
        <v>0</v>
      </c>
      <c r="I455" s="26" t="str">
        <f t="shared" ref="I455:I518" ca="1" si="48">IF(CELL("protect",$G455)=1, "LOCKED", "")</f>
        <v/>
      </c>
      <c r="J455" s="16" t="str">
        <f t="shared" ref="J455:J518" si="49">CLEAN(CONCATENATE(TRIM($A455),TRIM($C455),IF(LEFT($D455)&lt;&gt;"E",TRIM($D455),),TRIM($E455)))</f>
        <v>F002APre-cast Concrete Risersvert. m</v>
      </c>
      <c r="K455" s="17">
        <f>MATCH(J455,'Pay Items'!$K$1:$K$646,0)</f>
        <v>592</v>
      </c>
      <c r="L455" s="19" t="str">
        <f t="shared" ref="L455:L518" ca="1" si="50">CELL("format",$F455)</f>
        <v>F1</v>
      </c>
      <c r="M455" s="19" t="str">
        <f t="shared" ref="M455:M518" ca="1" si="51">CELL("format",$G455)</f>
        <v>C2</v>
      </c>
      <c r="N455" s="19" t="str">
        <f t="shared" ref="N455:N518" ca="1" si="52">CELL("format",$H455)</f>
        <v>C2</v>
      </c>
    </row>
    <row r="456" spans="1:14" s="244" customFormat="1" ht="36" customHeight="1" x14ac:dyDescent="0.2">
      <c r="A456" s="369" t="s">
        <v>233</v>
      </c>
      <c r="B456" s="370" t="s">
        <v>1672</v>
      </c>
      <c r="C456" s="214" t="s">
        <v>1222</v>
      </c>
      <c r="D456" s="213" t="s">
        <v>1062</v>
      </c>
      <c r="E456" s="373"/>
      <c r="F456" s="198"/>
      <c r="G456" s="199"/>
      <c r="H456" s="376">
        <f t="shared" ref="H456:H466" si="53">ROUND(G456*F456,2)</f>
        <v>0</v>
      </c>
      <c r="I456" s="26" t="str">
        <f t="shared" ca="1" si="48"/>
        <v>LOCKED</v>
      </c>
      <c r="J456" s="16" t="str">
        <f t="shared" si="49"/>
        <v>F003Lifter Rings (AP-010)CW 3210-R8</v>
      </c>
      <c r="K456" s="17">
        <f>MATCH(J456,'Pay Items'!$K$1:$K$646,0)</f>
        <v>595</v>
      </c>
      <c r="L456" s="19" t="str">
        <f t="shared" ca="1" si="50"/>
        <v>F0</v>
      </c>
      <c r="M456" s="19" t="str">
        <f t="shared" ca="1" si="51"/>
        <v>C2</v>
      </c>
      <c r="N456" s="19" t="str">
        <f t="shared" ca="1" si="52"/>
        <v>C2</v>
      </c>
    </row>
    <row r="457" spans="1:14" s="244" customFormat="1" ht="36" customHeight="1" x14ac:dyDescent="0.2">
      <c r="A457" s="369" t="s">
        <v>235</v>
      </c>
      <c r="B457" s="378" t="s">
        <v>351</v>
      </c>
      <c r="C457" s="371" t="s">
        <v>883</v>
      </c>
      <c r="D457" s="372"/>
      <c r="E457" s="373" t="s">
        <v>182</v>
      </c>
      <c r="F457" s="382">
        <v>6</v>
      </c>
      <c r="G457" s="375"/>
      <c r="H457" s="376">
        <f t="shared" si="53"/>
        <v>0</v>
      </c>
      <c r="I457" s="26" t="str">
        <f t="shared" ca="1" si="48"/>
        <v/>
      </c>
      <c r="J457" s="16" t="str">
        <f t="shared" si="49"/>
        <v>F00551 mmeach</v>
      </c>
      <c r="K457" s="17">
        <f>MATCH(J457,'Pay Items'!$K$1:$K$646,0)</f>
        <v>597</v>
      </c>
      <c r="L457" s="19" t="str">
        <f t="shared" ca="1" si="50"/>
        <v>F0</v>
      </c>
      <c r="M457" s="19" t="str">
        <f t="shared" ca="1" si="51"/>
        <v>C2</v>
      </c>
      <c r="N457" s="19" t="str">
        <f t="shared" ca="1" si="52"/>
        <v>C2</v>
      </c>
    </row>
    <row r="458" spans="1:14" s="244" customFormat="1" ht="36" customHeight="1" x14ac:dyDescent="0.2">
      <c r="A458" s="369" t="s">
        <v>238</v>
      </c>
      <c r="B458" s="370" t="s">
        <v>1673</v>
      </c>
      <c r="C458" s="371" t="s">
        <v>600</v>
      </c>
      <c r="D458" s="213" t="s">
        <v>1062</v>
      </c>
      <c r="E458" s="373" t="s">
        <v>182</v>
      </c>
      <c r="F458" s="382">
        <v>3</v>
      </c>
      <c r="G458" s="375"/>
      <c r="H458" s="376">
        <f t="shared" si="53"/>
        <v>0</v>
      </c>
      <c r="I458" s="26" t="str">
        <f t="shared" ca="1" si="48"/>
        <v/>
      </c>
      <c r="J458" s="16" t="str">
        <f t="shared" si="49"/>
        <v>F009Adjustment of Valve BoxesCW 3210-R8each</v>
      </c>
      <c r="K458" s="17">
        <f>MATCH(J458,'Pay Items'!$K$1:$K$646,0)</f>
        <v>600</v>
      </c>
      <c r="L458" s="19" t="str">
        <f t="shared" ca="1" si="50"/>
        <v>F0</v>
      </c>
      <c r="M458" s="19" t="str">
        <f t="shared" ca="1" si="51"/>
        <v>C2</v>
      </c>
      <c r="N458" s="19" t="str">
        <f t="shared" ca="1" si="52"/>
        <v>C2</v>
      </c>
    </row>
    <row r="459" spans="1:14" s="244" customFormat="1" ht="36" customHeight="1" x14ac:dyDescent="0.2">
      <c r="A459" s="369" t="s">
        <v>460</v>
      </c>
      <c r="B459" s="370" t="s">
        <v>1674</v>
      </c>
      <c r="C459" s="371" t="s">
        <v>602</v>
      </c>
      <c r="D459" s="213" t="s">
        <v>1062</v>
      </c>
      <c r="E459" s="373" t="s">
        <v>182</v>
      </c>
      <c r="F459" s="382">
        <v>3</v>
      </c>
      <c r="G459" s="375"/>
      <c r="H459" s="376">
        <f t="shared" si="53"/>
        <v>0</v>
      </c>
      <c r="I459" s="26" t="str">
        <f t="shared" ca="1" si="48"/>
        <v/>
      </c>
      <c r="J459" s="16" t="str">
        <f t="shared" si="49"/>
        <v>F010Valve Box ExtensionsCW 3210-R8each</v>
      </c>
      <c r="K459" s="17">
        <f>MATCH(J459,'Pay Items'!$K$1:$K$646,0)</f>
        <v>601</v>
      </c>
      <c r="L459" s="19" t="str">
        <f t="shared" ca="1" si="50"/>
        <v>F0</v>
      </c>
      <c r="M459" s="19" t="str">
        <f t="shared" ca="1" si="51"/>
        <v>C2</v>
      </c>
      <c r="N459" s="19" t="str">
        <f t="shared" ca="1" si="52"/>
        <v>C2</v>
      </c>
    </row>
    <row r="460" spans="1:14" s="244" customFormat="1" ht="36" customHeight="1" x14ac:dyDescent="0.2">
      <c r="A460" s="369" t="s">
        <v>239</v>
      </c>
      <c r="B460" s="370" t="s">
        <v>1675</v>
      </c>
      <c r="C460" s="371" t="s">
        <v>601</v>
      </c>
      <c r="D460" s="213" t="s">
        <v>1062</v>
      </c>
      <c r="E460" s="373" t="s">
        <v>182</v>
      </c>
      <c r="F460" s="382">
        <v>7</v>
      </c>
      <c r="G460" s="375"/>
      <c r="H460" s="376">
        <f t="shared" si="53"/>
        <v>0</v>
      </c>
      <c r="I460" s="26" t="str">
        <f t="shared" ca="1" si="48"/>
        <v/>
      </c>
      <c r="J460" s="16" t="str">
        <f t="shared" si="49"/>
        <v>F011Adjustment of Curb Stop BoxesCW 3210-R8each</v>
      </c>
      <c r="K460" s="17">
        <f>MATCH(J460,'Pay Items'!$K$1:$K$646,0)</f>
        <v>602</v>
      </c>
      <c r="L460" s="19" t="str">
        <f t="shared" ca="1" si="50"/>
        <v>F0</v>
      </c>
      <c r="M460" s="19" t="str">
        <f t="shared" ca="1" si="51"/>
        <v>C2</v>
      </c>
      <c r="N460" s="19" t="str">
        <f t="shared" ca="1" si="52"/>
        <v>C2</v>
      </c>
    </row>
    <row r="461" spans="1:14" s="244" customFormat="1" ht="36" customHeight="1" x14ac:dyDescent="0.2">
      <c r="A461" s="220" t="s">
        <v>242</v>
      </c>
      <c r="B461" s="221" t="s">
        <v>1676</v>
      </c>
      <c r="C461" s="214" t="s">
        <v>603</v>
      </c>
      <c r="D461" s="213" t="s">
        <v>1062</v>
      </c>
      <c r="E461" s="222" t="s">
        <v>182</v>
      </c>
      <c r="F461" s="223">
        <v>7</v>
      </c>
      <c r="G461" s="385"/>
      <c r="H461" s="376">
        <f t="shared" si="53"/>
        <v>0</v>
      </c>
      <c r="I461" s="26" t="str">
        <f t="shared" ca="1" si="48"/>
        <v/>
      </c>
      <c r="J461" s="16" t="str">
        <f t="shared" si="49"/>
        <v>F018Curb Stop ExtensionsCW 3210-R8each</v>
      </c>
      <c r="K461" s="17">
        <f>MATCH(J461,'Pay Items'!$K$1:$K$646,0)</f>
        <v>603</v>
      </c>
      <c r="L461" s="19" t="str">
        <f t="shared" ca="1" si="50"/>
        <v>F0</v>
      </c>
      <c r="M461" s="19" t="str">
        <f t="shared" ca="1" si="51"/>
        <v>C2</v>
      </c>
      <c r="N461" s="19" t="str">
        <f t="shared" ca="1" si="52"/>
        <v>C2</v>
      </c>
    </row>
    <row r="462" spans="1:14" s="244" customFormat="1" ht="36" customHeight="1" x14ac:dyDescent="0.2">
      <c r="A462" s="369" t="s">
        <v>89</v>
      </c>
      <c r="B462" s="370" t="s">
        <v>1677</v>
      </c>
      <c r="C462" s="214" t="s">
        <v>1071</v>
      </c>
      <c r="D462" s="213" t="s">
        <v>1062</v>
      </c>
      <c r="E462" s="373" t="s">
        <v>182</v>
      </c>
      <c r="F462" s="382">
        <v>12</v>
      </c>
      <c r="G462" s="375"/>
      <c r="H462" s="376">
        <f t="shared" si="53"/>
        <v>0</v>
      </c>
      <c r="I462" s="26" t="str">
        <f t="shared" ca="1" si="48"/>
        <v/>
      </c>
      <c r="J462" s="16" t="str">
        <f t="shared" si="49"/>
        <v>F015Adjustment of Curb and Gutter FramesCW 3210-R8each</v>
      </c>
      <c r="K462" s="17">
        <f>MATCH(J462,'Pay Items'!$K$1:$K$646,0)</f>
        <v>607</v>
      </c>
      <c r="L462" s="19" t="str">
        <f t="shared" ca="1" si="50"/>
        <v>F0</v>
      </c>
      <c r="M462" s="19" t="str">
        <f t="shared" ca="1" si="51"/>
        <v>C2</v>
      </c>
      <c r="N462" s="19" t="str">
        <f t="shared" ca="1" si="52"/>
        <v>C2</v>
      </c>
    </row>
    <row r="463" spans="1:14" s="244" customFormat="1" ht="36" customHeight="1" x14ac:dyDescent="0.2">
      <c r="A463" s="245"/>
      <c r="B463" s="202"/>
      <c r="C463" s="203" t="s">
        <v>203</v>
      </c>
      <c r="D463" s="198"/>
      <c r="E463" s="204"/>
      <c r="F463" s="198"/>
      <c r="G463" s="199"/>
      <c r="H463" s="376">
        <f t="shared" si="53"/>
        <v>0</v>
      </c>
      <c r="I463" s="26" t="str">
        <f t="shared" ca="1" si="48"/>
        <v>LOCKED</v>
      </c>
      <c r="J463" s="16" t="str">
        <f t="shared" si="49"/>
        <v>LANDSCAPING</v>
      </c>
      <c r="K463" s="17">
        <f>MATCH(J463,'Pay Items'!$K$1:$K$646,0)</f>
        <v>618</v>
      </c>
      <c r="L463" s="19" t="str">
        <f t="shared" ca="1" si="50"/>
        <v>F0</v>
      </c>
      <c r="M463" s="19" t="str">
        <f t="shared" ca="1" si="51"/>
        <v>C2</v>
      </c>
      <c r="N463" s="19" t="str">
        <f t="shared" ca="1" si="52"/>
        <v>C2</v>
      </c>
    </row>
    <row r="464" spans="1:14" s="244" customFormat="1" ht="36" customHeight="1" x14ac:dyDescent="0.2">
      <c r="A464" s="379" t="s">
        <v>243</v>
      </c>
      <c r="B464" s="370" t="s">
        <v>1678</v>
      </c>
      <c r="C464" s="371" t="s">
        <v>148</v>
      </c>
      <c r="D464" s="372" t="s">
        <v>1541</v>
      </c>
      <c r="E464" s="373"/>
      <c r="F464" s="198"/>
      <c r="G464" s="199"/>
      <c r="H464" s="376">
        <f t="shared" si="53"/>
        <v>0</v>
      </c>
      <c r="I464" s="26" t="str">
        <f t="shared" ca="1" si="48"/>
        <v>LOCKED</v>
      </c>
      <c r="J464" s="16" t="str">
        <f t="shared" si="49"/>
        <v>G001SoddingCW 3510-R10</v>
      </c>
      <c r="K464" s="17">
        <f>MATCH(J464,'Pay Items'!$K$1:$K$646,0)</f>
        <v>619</v>
      </c>
      <c r="L464" s="19" t="str">
        <f t="shared" ca="1" si="50"/>
        <v>F0</v>
      </c>
      <c r="M464" s="19" t="str">
        <f t="shared" ca="1" si="51"/>
        <v>C2</v>
      </c>
      <c r="N464" s="19" t="str">
        <f t="shared" ca="1" si="52"/>
        <v>C2</v>
      </c>
    </row>
    <row r="465" spans="1:14" s="244" customFormat="1" ht="36" customHeight="1" x14ac:dyDescent="0.2">
      <c r="A465" s="379" t="s">
        <v>244</v>
      </c>
      <c r="B465" s="378" t="s">
        <v>351</v>
      </c>
      <c r="C465" s="371" t="s">
        <v>886</v>
      </c>
      <c r="D465" s="372"/>
      <c r="E465" s="373" t="s">
        <v>179</v>
      </c>
      <c r="F465" s="374">
        <v>150</v>
      </c>
      <c r="G465" s="375"/>
      <c r="H465" s="376">
        <f t="shared" si="53"/>
        <v>0</v>
      </c>
      <c r="I465" s="26" t="str">
        <f t="shared" ca="1" si="48"/>
        <v/>
      </c>
      <c r="J465" s="16" t="str">
        <f t="shared" si="49"/>
        <v>G002width &lt; 600 mmm²</v>
      </c>
      <c r="K465" s="17">
        <f>MATCH(J465,'Pay Items'!$K$1:$K$646,0)</f>
        <v>620</v>
      </c>
      <c r="L465" s="19" t="str">
        <f t="shared" ca="1" si="50"/>
        <v>F0</v>
      </c>
      <c r="M465" s="19" t="str">
        <f t="shared" ca="1" si="51"/>
        <v>C2</v>
      </c>
      <c r="N465" s="19" t="str">
        <f t="shared" ca="1" si="52"/>
        <v>C2</v>
      </c>
    </row>
    <row r="466" spans="1:14" s="244" customFormat="1" ht="36" customHeight="1" x14ac:dyDescent="0.2">
      <c r="A466" s="379" t="s">
        <v>245</v>
      </c>
      <c r="B466" s="378" t="s">
        <v>352</v>
      </c>
      <c r="C466" s="371" t="s">
        <v>887</v>
      </c>
      <c r="D466" s="372"/>
      <c r="E466" s="373" t="s">
        <v>179</v>
      </c>
      <c r="F466" s="374">
        <v>400</v>
      </c>
      <c r="G466" s="375"/>
      <c r="H466" s="376">
        <f t="shared" si="53"/>
        <v>0</v>
      </c>
      <c r="I466" s="26" t="str">
        <f t="shared" ca="1" si="48"/>
        <v/>
      </c>
      <c r="J466" s="16" t="str">
        <f t="shared" si="49"/>
        <v>G003width &gt; or = 600 mmm²</v>
      </c>
      <c r="K466" s="17">
        <f>MATCH(J466,'Pay Items'!$K$1:$K$646,0)</f>
        <v>621</v>
      </c>
      <c r="L466" s="19" t="str">
        <f t="shared" ca="1" si="50"/>
        <v>F0</v>
      </c>
      <c r="M466" s="19" t="str">
        <f t="shared" ca="1" si="51"/>
        <v>C2</v>
      </c>
      <c r="N466" s="19" t="str">
        <f t="shared" ca="1" si="52"/>
        <v>C2</v>
      </c>
    </row>
    <row r="467" spans="1:14" s="183" customFormat="1" ht="15" customHeight="1" x14ac:dyDescent="0.2">
      <c r="A467" s="180"/>
      <c r="B467" s="224"/>
      <c r="C467" s="225"/>
      <c r="D467" s="186"/>
      <c r="E467" s="173"/>
      <c r="F467" s="187"/>
      <c r="G467" s="172"/>
      <c r="H467" s="188"/>
      <c r="I467" s="26" t="str">
        <f t="shared" ca="1" si="48"/>
        <v>LOCKED</v>
      </c>
      <c r="J467" s="16" t="str">
        <f t="shared" si="49"/>
        <v/>
      </c>
      <c r="K467" s="17" t="e">
        <f>MATCH(J467,'Pay Items'!$K$1:$K$646,0)</f>
        <v>#N/A</v>
      </c>
      <c r="L467" s="19" t="str">
        <f t="shared" ca="1" si="50"/>
        <v>G</v>
      </c>
      <c r="M467" s="19" t="str">
        <f t="shared" ca="1" si="51"/>
        <v>C2</v>
      </c>
      <c r="N467" s="19" t="str">
        <f t="shared" ca="1" si="52"/>
        <v>C2</v>
      </c>
    </row>
    <row r="468" spans="1:14" s="183" customFormat="1" ht="48" customHeight="1" thickBot="1" x14ac:dyDescent="0.25">
      <c r="A468" s="180"/>
      <c r="B468" s="227" t="s">
        <v>612</v>
      </c>
      <c r="C468" s="422" t="str">
        <f>C390</f>
        <v>ASPHALT REHABILITATION:  WARSAW AVENUE FROM LILAC STREET TO HUGO STREET NORTH</v>
      </c>
      <c r="D468" s="423"/>
      <c r="E468" s="423"/>
      <c r="F468" s="424"/>
      <c r="G468" s="242" t="s">
        <v>1572</v>
      </c>
      <c r="H468" s="242">
        <f>SUM(H390:H467)</f>
        <v>0</v>
      </c>
      <c r="I468" s="26" t="str">
        <f t="shared" ca="1" si="48"/>
        <v>LOCKED</v>
      </c>
      <c r="J468" s="16" t="str">
        <f t="shared" si="49"/>
        <v>ASPHALT REHABILITATION: WARSAW AVENUE FROM LILAC STREET TO HUGO STREET NORTH</v>
      </c>
      <c r="K468" s="17" t="e">
        <f>MATCH(J468,'Pay Items'!$K$1:$K$646,0)</f>
        <v>#N/A</v>
      </c>
      <c r="L468" s="19" t="str">
        <f t="shared" ca="1" si="50"/>
        <v>G</v>
      </c>
      <c r="M468" s="19" t="str">
        <f t="shared" ca="1" si="51"/>
        <v>C2</v>
      </c>
      <c r="N468" s="19" t="str">
        <f t="shared" ca="1" si="52"/>
        <v>C2</v>
      </c>
    </row>
    <row r="469" spans="1:14" s="183" customFormat="1" ht="60" customHeight="1" thickTop="1" x14ac:dyDescent="0.2">
      <c r="A469" s="180"/>
      <c r="B469" s="181" t="s">
        <v>613</v>
      </c>
      <c r="C469" s="437" t="s">
        <v>1679</v>
      </c>
      <c r="D469" s="438"/>
      <c r="E469" s="438"/>
      <c r="F469" s="439"/>
      <c r="G469" s="180"/>
      <c r="H469" s="182"/>
      <c r="I469" s="26" t="str">
        <f t="shared" ca="1" si="48"/>
        <v>LOCKED</v>
      </c>
      <c r="J469" s="16" t="str">
        <f t="shared" si="49"/>
        <v>ASPHALT REHABILITATION: WILDWOOD PARK G FROM SOUTH DRIVE TO WILDWOOD STREET, AND WILDWOOD PARK H FROM SOUTH DRIVE TO SOUTH DRIVE</v>
      </c>
      <c r="K469" s="17" t="e">
        <f>MATCH(J469,'Pay Items'!$K$1:$K$646,0)</f>
        <v>#N/A</v>
      </c>
      <c r="L469" s="19" t="str">
        <f t="shared" ca="1" si="50"/>
        <v>G</v>
      </c>
      <c r="M469" s="19" t="str">
        <f t="shared" ca="1" si="51"/>
        <v>C2</v>
      </c>
      <c r="N469" s="19" t="str">
        <f t="shared" ca="1" si="52"/>
        <v>C2</v>
      </c>
    </row>
    <row r="470" spans="1:14" s="183" customFormat="1" ht="36" customHeight="1" x14ac:dyDescent="0.2">
      <c r="A470" s="180"/>
      <c r="B470" s="184"/>
      <c r="C470" s="185" t="s">
        <v>197</v>
      </c>
      <c r="D470" s="186"/>
      <c r="E470" s="187" t="s">
        <v>174</v>
      </c>
      <c r="F470" s="198"/>
      <c r="G470" s="199"/>
      <c r="H470" s="376">
        <f t="shared" ref="H470:H533" si="54">ROUND(G470*F470,2)</f>
        <v>0</v>
      </c>
      <c r="I470" s="26" t="str">
        <f t="shared" ca="1" si="48"/>
        <v>LOCKED</v>
      </c>
      <c r="J470" s="16" t="str">
        <f t="shared" si="49"/>
        <v>EARTH AND BASE WORKS</v>
      </c>
      <c r="K470" s="17">
        <f>MATCH(J470,'Pay Items'!$K$1:$K$646,0)</f>
        <v>3</v>
      </c>
      <c r="L470" s="19" t="str">
        <f t="shared" ca="1" si="50"/>
        <v>F0</v>
      </c>
      <c r="M470" s="19" t="str">
        <f t="shared" ca="1" si="51"/>
        <v>C2</v>
      </c>
      <c r="N470" s="19" t="str">
        <f t="shared" ca="1" si="52"/>
        <v>C2</v>
      </c>
    </row>
    <row r="471" spans="1:14" s="244" customFormat="1" ht="36" customHeight="1" x14ac:dyDescent="0.2">
      <c r="A471" s="369" t="s">
        <v>440</v>
      </c>
      <c r="B471" s="370" t="s">
        <v>146</v>
      </c>
      <c r="C471" s="371" t="s">
        <v>105</v>
      </c>
      <c r="D471" s="372" t="s">
        <v>1298</v>
      </c>
      <c r="E471" s="373" t="s">
        <v>180</v>
      </c>
      <c r="F471" s="374">
        <v>25</v>
      </c>
      <c r="G471" s="375"/>
      <c r="H471" s="376">
        <f t="shared" si="54"/>
        <v>0</v>
      </c>
      <c r="I471" s="26" t="str">
        <f t="shared" ca="1" si="48"/>
        <v/>
      </c>
      <c r="J471" s="16" t="str">
        <f t="shared" si="49"/>
        <v>A003ExcavationCW 3110-R22m³</v>
      </c>
      <c r="K471" s="17">
        <f>MATCH(J471,'Pay Items'!$K$1:$K$646,0)</f>
        <v>6</v>
      </c>
      <c r="L471" s="19" t="str">
        <f t="shared" ca="1" si="50"/>
        <v>F0</v>
      </c>
      <c r="M471" s="19" t="str">
        <f t="shared" ca="1" si="51"/>
        <v>C2</v>
      </c>
      <c r="N471" s="19" t="str">
        <f t="shared" ca="1" si="52"/>
        <v>C2</v>
      </c>
    </row>
    <row r="472" spans="1:14" s="244" customFormat="1" ht="36" customHeight="1" x14ac:dyDescent="0.2">
      <c r="A472" s="377" t="s">
        <v>251</v>
      </c>
      <c r="B472" s="370" t="s">
        <v>147</v>
      </c>
      <c r="C472" s="371" t="s">
        <v>320</v>
      </c>
      <c r="D472" s="372" t="s">
        <v>1298</v>
      </c>
      <c r="E472" s="373"/>
      <c r="F472" s="198"/>
      <c r="G472" s="199"/>
      <c r="H472" s="376">
        <f t="shared" si="54"/>
        <v>0</v>
      </c>
      <c r="I472" s="26" t="str">
        <f t="shared" ca="1" si="48"/>
        <v>LOCKED</v>
      </c>
      <c r="J472" s="16" t="str">
        <f t="shared" si="49"/>
        <v>A010Supplying and Placing Base Course MaterialCW 3110-R22</v>
      </c>
      <c r="K472" s="17">
        <f>MATCH(J472,'Pay Items'!$K$1:$K$646,0)</f>
        <v>27</v>
      </c>
      <c r="L472" s="19" t="str">
        <f t="shared" ca="1" si="50"/>
        <v>F0</v>
      </c>
      <c r="M472" s="19" t="str">
        <f t="shared" ca="1" si="51"/>
        <v>C2</v>
      </c>
      <c r="N472" s="19" t="str">
        <f t="shared" ca="1" si="52"/>
        <v>C2</v>
      </c>
    </row>
    <row r="473" spans="1:14" s="244" customFormat="1" ht="36" customHeight="1" x14ac:dyDescent="0.2">
      <c r="A473" s="377" t="s">
        <v>1114</v>
      </c>
      <c r="B473" s="378" t="s">
        <v>351</v>
      </c>
      <c r="C473" s="371" t="s">
        <v>1115</v>
      </c>
      <c r="D473" s="372" t="s">
        <v>174</v>
      </c>
      <c r="E473" s="373" t="s">
        <v>180</v>
      </c>
      <c r="F473" s="374">
        <v>25</v>
      </c>
      <c r="G473" s="375"/>
      <c r="H473" s="376">
        <f t="shared" si="54"/>
        <v>0</v>
      </c>
      <c r="I473" s="26" t="str">
        <f t="shared" ca="1" si="48"/>
        <v/>
      </c>
      <c r="J473" s="16" t="str">
        <f t="shared" si="49"/>
        <v>A010A1Base Course Material - Granular A Limestonem³</v>
      </c>
      <c r="K473" s="17">
        <f>MATCH(J473,'Pay Items'!$K$1:$K$646,0)</f>
        <v>28</v>
      </c>
      <c r="L473" s="19" t="str">
        <f t="shared" ca="1" si="50"/>
        <v>F0</v>
      </c>
      <c r="M473" s="19" t="str">
        <f t="shared" ca="1" si="51"/>
        <v>C2</v>
      </c>
      <c r="N473" s="19" t="str">
        <f t="shared" ca="1" si="52"/>
        <v>C2</v>
      </c>
    </row>
    <row r="474" spans="1:14" s="244" customFormat="1" ht="36" customHeight="1" x14ac:dyDescent="0.2">
      <c r="A474" s="369" t="s">
        <v>253</v>
      </c>
      <c r="B474" s="370" t="s">
        <v>872</v>
      </c>
      <c r="C474" s="371" t="s">
        <v>109</v>
      </c>
      <c r="D474" s="372" t="s">
        <v>1298</v>
      </c>
      <c r="E474" s="373" t="s">
        <v>179</v>
      </c>
      <c r="F474" s="374">
        <v>150</v>
      </c>
      <c r="G474" s="375"/>
      <c r="H474" s="376">
        <f t="shared" si="54"/>
        <v>0</v>
      </c>
      <c r="I474" s="26" t="str">
        <f t="shared" ca="1" si="48"/>
        <v/>
      </c>
      <c r="J474" s="16" t="str">
        <f t="shared" si="49"/>
        <v>A012Grading of BoulevardsCW 3110-R22m²</v>
      </c>
      <c r="K474" s="17">
        <f>MATCH(J474,'Pay Items'!$K$1:$K$646,0)</f>
        <v>37</v>
      </c>
      <c r="L474" s="19" t="str">
        <f t="shared" ca="1" si="50"/>
        <v>F0</v>
      </c>
      <c r="M474" s="19" t="str">
        <f t="shared" ca="1" si="51"/>
        <v>C2</v>
      </c>
      <c r="N474" s="19" t="str">
        <f t="shared" ca="1" si="52"/>
        <v>C2</v>
      </c>
    </row>
    <row r="475" spans="1:14" s="244" customFormat="1" ht="36" customHeight="1" x14ac:dyDescent="0.2">
      <c r="A475" s="245"/>
      <c r="B475" s="202"/>
      <c r="C475" s="203" t="s">
        <v>1552</v>
      </c>
      <c r="D475" s="198"/>
      <c r="E475" s="204"/>
      <c r="F475" s="198"/>
      <c r="G475" s="199"/>
      <c r="H475" s="376">
        <f t="shared" si="54"/>
        <v>0</v>
      </c>
      <c r="I475" s="26" t="str">
        <f t="shared" ca="1" si="48"/>
        <v>LOCKED</v>
      </c>
      <c r="J475" s="16" t="str">
        <f t="shared" si="49"/>
        <v>ROADWORKS - REMOVALS/RENEWALS</v>
      </c>
      <c r="K475" s="17" t="e">
        <f>MATCH(J475,'Pay Items'!$K$1:$K$646,0)</f>
        <v>#N/A</v>
      </c>
      <c r="L475" s="19" t="str">
        <f t="shared" ca="1" si="50"/>
        <v>F0</v>
      </c>
      <c r="M475" s="19" t="str">
        <f t="shared" ca="1" si="51"/>
        <v>C2</v>
      </c>
      <c r="N475" s="19" t="str">
        <f t="shared" ca="1" si="52"/>
        <v>C2</v>
      </c>
    </row>
    <row r="476" spans="1:14" s="244" customFormat="1" ht="36" customHeight="1" x14ac:dyDescent="0.2">
      <c r="A476" s="379" t="s">
        <v>372</v>
      </c>
      <c r="B476" s="370" t="s">
        <v>1680</v>
      </c>
      <c r="C476" s="371" t="s">
        <v>317</v>
      </c>
      <c r="D476" s="372" t="s">
        <v>1298</v>
      </c>
      <c r="E476" s="373"/>
      <c r="F476" s="198"/>
      <c r="G476" s="199"/>
      <c r="H476" s="376">
        <f t="shared" si="54"/>
        <v>0</v>
      </c>
      <c r="I476" s="26" t="str">
        <f t="shared" ca="1" si="48"/>
        <v>LOCKED</v>
      </c>
      <c r="J476" s="16" t="str">
        <f t="shared" si="49"/>
        <v>B001Pavement RemovalCW 3110-R22</v>
      </c>
      <c r="K476" s="17">
        <f>MATCH(J476,'Pay Items'!$K$1:$K$646,0)</f>
        <v>69</v>
      </c>
      <c r="L476" s="19" t="str">
        <f t="shared" ca="1" si="50"/>
        <v>F0</v>
      </c>
      <c r="M476" s="19" t="str">
        <f t="shared" ca="1" si="51"/>
        <v>C2</v>
      </c>
      <c r="N476" s="19" t="str">
        <f t="shared" ca="1" si="52"/>
        <v>C2</v>
      </c>
    </row>
    <row r="477" spans="1:14" s="244" customFormat="1" ht="36" customHeight="1" x14ac:dyDescent="0.2">
      <c r="A477" s="379" t="s">
        <v>263</v>
      </c>
      <c r="B477" s="378" t="s">
        <v>351</v>
      </c>
      <c r="C477" s="371" t="s">
        <v>319</v>
      </c>
      <c r="D477" s="372" t="s">
        <v>174</v>
      </c>
      <c r="E477" s="373" t="s">
        <v>179</v>
      </c>
      <c r="F477" s="374">
        <v>50</v>
      </c>
      <c r="G477" s="375"/>
      <c r="H477" s="376">
        <f t="shared" si="54"/>
        <v>0</v>
      </c>
      <c r="I477" s="26" t="str">
        <f t="shared" ca="1" si="48"/>
        <v/>
      </c>
      <c r="J477" s="16" t="str">
        <f t="shared" si="49"/>
        <v>B003Asphalt Pavementm²</v>
      </c>
      <c r="K477" s="17">
        <f>MATCH(J477,'Pay Items'!$K$1:$K$646,0)</f>
        <v>71</v>
      </c>
      <c r="L477" s="19" t="str">
        <f t="shared" ca="1" si="50"/>
        <v>F0</v>
      </c>
      <c r="M477" s="19" t="str">
        <f t="shared" ca="1" si="51"/>
        <v>C2</v>
      </c>
      <c r="N477" s="19" t="str">
        <f t="shared" ca="1" si="52"/>
        <v>C2</v>
      </c>
    </row>
    <row r="478" spans="1:14" s="244" customFormat="1" ht="36" customHeight="1" x14ac:dyDescent="0.2">
      <c r="A478" s="379" t="s">
        <v>264</v>
      </c>
      <c r="B478" s="370" t="s">
        <v>1681</v>
      </c>
      <c r="C478" s="371" t="s">
        <v>463</v>
      </c>
      <c r="D478" s="372" t="s">
        <v>922</v>
      </c>
      <c r="E478" s="373"/>
      <c r="F478" s="198"/>
      <c r="G478" s="199"/>
      <c r="H478" s="376">
        <f t="shared" si="54"/>
        <v>0</v>
      </c>
      <c r="I478" s="26" t="str">
        <f t="shared" ca="1" si="48"/>
        <v>LOCKED</v>
      </c>
      <c r="J478" s="16" t="str">
        <f t="shared" si="49"/>
        <v>B004Slab ReplacementCW 3230-R8</v>
      </c>
      <c r="K478" s="17">
        <f>MATCH(J478,'Pay Items'!$K$1:$K$646,0)</f>
        <v>72</v>
      </c>
      <c r="L478" s="19" t="str">
        <f t="shared" ca="1" si="50"/>
        <v>F0</v>
      </c>
      <c r="M478" s="19" t="str">
        <f t="shared" ca="1" si="51"/>
        <v>C2</v>
      </c>
      <c r="N478" s="19" t="str">
        <f t="shared" ca="1" si="52"/>
        <v>C2</v>
      </c>
    </row>
    <row r="479" spans="1:14" s="244" customFormat="1" ht="48" customHeight="1" x14ac:dyDescent="0.2">
      <c r="A479" s="379" t="s">
        <v>274</v>
      </c>
      <c r="B479" s="378" t="s">
        <v>351</v>
      </c>
      <c r="C479" s="371" t="s">
        <v>1651</v>
      </c>
      <c r="D479" s="372" t="s">
        <v>174</v>
      </c>
      <c r="E479" s="373" t="s">
        <v>179</v>
      </c>
      <c r="F479" s="374">
        <v>130</v>
      </c>
      <c r="G479" s="375"/>
      <c r="H479" s="376">
        <f t="shared" si="54"/>
        <v>0</v>
      </c>
      <c r="I479" s="26" t="str">
        <f t="shared" ca="1" si="48"/>
        <v/>
      </c>
      <c r="J479" s="16" t="str">
        <f t="shared" si="49"/>
        <v>B014150 mm Type 2 Concrete Pavement (Reinforced)m²</v>
      </c>
      <c r="K479" s="17" t="e">
        <f>MATCH(J479,'Pay Items'!$K$1:$K$646,0)</f>
        <v>#N/A</v>
      </c>
      <c r="L479" s="19" t="str">
        <f t="shared" ca="1" si="50"/>
        <v>F0</v>
      </c>
      <c r="M479" s="19" t="str">
        <f t="shared" ca="1" si="51"/>
        <v>C2</v>
      </c>
      <c r="N479" s="19" t="str">
        <f t="shared" ca="1" si="52"/>
        <v>C2</v>
      </c>
    </row>
    <row r="480" spans="1:14" s="244" customFormat="1" ht="36" customHeight="1" x14ac:dyDescent="0.2">
      <c r="A480" s="379" t="s">
        <v>767</v>
      </c>
      <c r="B480" s="370" t="s">
        <v>1682</v>
      </c>
      <c r="C480" s="371" t="s">
        <v>576</v>
      </c>
      <c r="D480" s="372" t="s">
        <v>1317</v>
      </c>
      <c r="E480" s="373"/>
      <c r="F480" s="198"/>
      <c r="G480" s="199"/>
      <c r="H480" s="376">
        <f t="shared" si="54"/>
        <v>0</v>
      </c>
      <c r="I480" s="26" t="str">
        <f t="shared" ca="1" si="48"/>
        <v>LOCKED</v>
      </c>
      <c r="J480" s="16" t="str">
        <f t="shared" si="49"/>
        <v>B064-72Slab Replacement - Early Opening (72 hour)CW 3230-R8</v>
      </c>
      <c r="K480" s="17">
        <f>MATCH(J480,'Pay Items'!$K$1:$K$646,0)</f>
        <v>132</v>
      </c>
      <c r="L480" s="19" t="str">
        <f t="shared" ca="1" si="50"/>
        <v>F0</v>
      </c>
      <c r="M480" s="19" t="str">
        <f t="shared" ca="1" si="51"/>
        <v>C2</v>
      </c>
      <c r="N480" s="19" t="str">
        <f t="shared" ca="1" si="52"/>
        <v>C2</v>
      </c>
    </row>
    <row r="481" spans="1:14" s="244" customFormat="1" ht="48" customHeight="1" x14ac:dyDescent="0.2">
      <c r="A481" s="379" t="s">
        <v>774</v>
      </c>
      <c r="B481" s="378" t="s">
        <v>351</v>
      </c>
      <c r="C481" s="371" t="s">
        <v>1651</v>
      </c>
      <c r="D481" s="372" t="s">
        <v>174</v>
      </c>
      <c r="E481" s="373" t="s">
        <v>179</v>
      </c>
      <c r="F481" s="374">
        <v>130</v>
      </c>
      <c r="G481" s="375"/>
      <c r="H481" s="376">
        <f t="shared" si="54"/>
        <v>0</v>
      </c>
      <c r="I481" s="26" t="str">
        <f t="shared" ca="1" si="48"/>
        <v/>
      </c>
      <c r="J481" s="16" t="str">
        <f t="shared" si="49"/>
        <v>B074-72150 mm Type 2 Concrete Pavement (Reinforced)m²</v>
      </c>
      <c r="K481" s="17" t="e">
        <f>MATCH(J481,'Pay Items'!$K$1:$K$646,0)</f>
        <v>#N/A</v>
      </c>
      <c r="L481" s="19" t="str">
        <f t="shared" ca="1" si="50"/>
        <v>F0</v>
      </c>
      <c r="M481" s="19" t="str">
        <f t="shared" ca="1" si="51"/>
        <v>C2</v>
      </c>
      <c r="N481" s="19" t="str">
        <f t="shared" ca="1" si="52"/>
        <v>C2</v>
      </c>
    </row>
    <row r="482" spans="1:14" s="244" customFormat="1" ht="36" customHeight="1" x14ac:dyDescent="0.2">
      <c r="A482" s="379" t="s">
        <v>302</v>
      </c>
      <c r="B482" s="370" t="s">
        <v>1683</v>
      </c>
      <c r="C482" s="371" t="s">
        <v>162</v>
      </c>
      <c r="D482" s="372" t="s">
        <v>922</v>
      </c>
      <c r="E482" s="373"/>
      <c r="F482" s="198"/>
      <c r="G482" s="199"/>
      <c r="H482" s="376">
        <f t="shared" si="54"/>
        <v>0</v>
      </c>
      <c r="I482" s="26" t="str">
        <f t="shared" ca="1" si="48"/>
        <v>LOCKED</v>
      </c>
      <c r="J482" s="16" t="str">
        <f t="shared" si="49"/>
        <v>B094Drilled DowelsCW 3230-R8</v>
      </c>
      <c r="K482" s="17">
        <f>MATCH(J482,'Pay Items'!$K$1:$K$646,0)</f>
        <v>164</v>
      </c>
      <c r="L482" s="19" t="str">
        <f t="shared" ca="1" si="50"/>
        <v>F0</v>
      </c>
      <c r="M482" s="19" t="str">
        <f t="shared" ca="1" si="51"/>
        <v>C2</v>
      </c>
      <c r="N482" s="19" t="str">
        <f t="shared" ca="1" si="52"/>
        <v>C2</v>
      </c>
    </row>
    <row r="483" spans="1:14" s="244" customFormat="1" ht="36" customHeight="1" x14ac:dyDescent="0.2">
      <c r="A483" s="379" t="s">
        <v>303</v>
      </c>
      <c r="B483" s="378" t="s">
        <v>351</v>
      </c>
      <c r="C483" s="371" t="s">
        <v>190</v>
      </c>
      <c r="D483" s="372" t="s">
        <v>174</v>
      </c>
      <c r="E483" s="373" t="s">
        <v>182</v>
      </c>
      <c r="F483" s="374">
        <v>40</v>
      </c>
      <c r="G483" s="375"/>
      <c r="H483" s="376">
        <f t="shared" si="54"/>
        <v>0</v>
      </c>
      <c r="I483" s="26" t="str">
        <f t="shared" ca="1" si="48"/>
        <v/>
      </c>
      <c r="J483" s="16" t="str">
        <f t="shared" si="49"/>
        <v>B09519.1 mm Diametereach</v>
      </c>
      <c r="K483" s="17">
        <f>MATCH(J483,'Pay Items'!$K$1:$K$646,0)</f>
        <v>165</v>
      </c>
      <c r="L483" s="19" t="str">
        <f t="shared" ca="1" si="50"/>
        <v>F0</v>
      </c>
      <c r="M483" s="19" t="str">
        <f t="shared" ca="1" si="51"/>
        <v>C2</v>
      </c>
      <c r="N483" s="19" t="str">
        <f t="shared" ca="1" si="52"/>
        <v>C2</v>
      </c>
    </row>
    <row r="484" spans="1:14" s="244" customFormat="1" ht="36" customHeight="1" x14ac:dyDescent="0.2">
      <c r="A484" s="379" t="s">
        <v>305</v>
      </c>
      <c r="B484" s="370" t="s">
        <v>1684</v>
      </c>
      <c r="C484" s="371" t="s">
        <v>163</v>
      </c>
      <c r="D484" s="372" t="s">
        <v>922</v>
      </c>
      <c r="E484" s="373"/>
      <c r="F484" s="198"/>
      <c r="G484" s="199"/>
      <c r="H484" s="376">
        <f t="shared" si="54"/>
        <v>0</v>
      </c>
      <c r="I484" s="26" t="str">
        <f t="shared" ca="1" si="48"/>
        <v>LOCKED</v>
      </c>
      <c r="J484" s="16" t="str">
        <f t="shared" si="49"/>
        <v>B097Drilled Tie BarsCW 3230-R8</v>
      </c>
      <c r="K484" s="17">
        <f>MATCH(J484,'Pay Items'!$K$1:$K$646,0)</f>
        <v>167</v>
      </c>
      <c r="L484" s="19" t="str">
        <f t="shared" ca="1" si="50"/>
        <v>F0</v>
      </c>
      <c r="M484" s="19" t="str">
        <f t="shared" ca="1" si="51"/>
        <v>C2</v>
      </c>
      <c r="N484" s="19" t="str">
        <f t="shared" ca="1" si="52"/>
        <v>C2</v>
      </c>
    </row>
    <row r="485" spans="1:14" s="244" customFormat="1" ht="36" customHeight="1" x14ac:dyDescent="0.2">
      <c r="A485" s="379" t="s">
        <v>306</v>
      </c>
      <c r="B485" s="378" t="s">
        <v>351</v>
      </c>
      <c r="C485" s="371" t="s">
        <v>188</v>
      </c>
      <c r="D485" s="372" t="s">
        <v>174</v>
      </c>
      <c r="E485" s="373" t="s">
        <v>182</v>
      </c>
      <c r="F485" s="374">
        <v>300</v>
      </c>
      <c r="G485" s="375"/>
      <c r="H485" s="376">
        <f t="shared" si="54"/>
        <v>0</v>
      </c>
      <c r="I485" s="26" t="str">
        <f t="shared" ca="1" si="48"/>
        <v/>
      </c>
      <c r="J485" s="16" t="str">
        <f t="shared" si="49"/>
        <v>B09820 M Deformed Tie Bareach</v>
      </c>
      <c r="K485" s="17">
        <f>MATCH(J485,'Pay Items'!$K$1:$K$646,0)</f>
        <v>169</v>
      </c>
      <c r="L485" s="19" t="str">
        <f t="shared" ca="1" si="50"/>
        <v>F0</v>
      </c>
      <c r="M485" s="19" t="str">
        <f t="shared" ca="1" si="51"/>
        <v>C2</v>
      </c>
      <c r="N485" s="19" t="str">
        <f t="shared" ca="1" si="52"/>
        <v>C2</v>
      </c>
    </row>
    <row r="486" spans="1:14" s="244" customFormat="1" ht="36" customHeight="1" x14ac:dyDescent="0.2">
      <c r="A486" s="379" t="s">
        <v>806</v>
      </c>
      <c r="B486" s="370" t="s">
        <v>1685</v>
      </c>
      <c r="C486" s="371" t="s">
        <v>336</v>
      </c>
      <c r="D486" s="372" t="s">
        <v>1335</v>
      </c>
      <c r="E486" s="373"/>
      <c r="F486" s="198"/>
      <c r="G486" s="199"/>
      <c r="H486" s="376">
        <f t="shared" si="54"/>
        <v>0</v>
      </c>
      <c r="I486" s="26" t="str">
        <f t="shared" ca="1" si="48"/>
        <v>LOCKED</v>
      </c>
      <c r="J486" s="16" t="str">
        <f t="shared" si="49"/>
        <v>B114rlMiscellaneous Concrete Slab RenewalCW 3235-R9</v>
      </c>
      <c r="K486" s="17">
        <f>MATCH(J486,'Pay Items'!$K$1:$K$646,0)</f>
        <v>192</v>
      </c>
      <c r="L486" s="19" t="str">
        <f t="shared" ca="1" si="50"/>
        <v>F0</v>
      </c>
      <c r="M486" s="19" t="str">
        <f t="shared" ca="1" si="51"/>
        <v>C2</v>
      </c>
      <c r="N486" s="19" t="str">
        <f t="shared" ca="1" si="52"/>
        <v>C2</v>
      </c>
    </row>
    <row r="487" spans="1:14" s="244" customFormat="1" ht="36" customHeight="1" x14ac:dyDescent="0.2">
      <c r="A487" s="379" t="s">
        <v>810</v>
      </c>
      <c r="B487" s="378" t="s">
        <v>351</v>
      </c>
      <c r="C487" s="371" t="s">
        <v>1556</v>
      </c>
      <c r="D487" s="372" t="s">
        <v>398</v>
      </c>
      <c r="E487" s="373"/>
      <c r="F487" s="198"/>
      <c r="G487" s="199"/>
      <c r="H487" s="376">
        <f t="shared" si="54"/>
        <v>0</v>
      </c>
      <c r="I487" s="26" t="str">
        <f t="shared" ca="1" si="48"/>
        <v>LOCKED</v>
      </c>
      <c r="J487" s="16" t="str">
        <f t="shared" si="49"/>
        <v>B118rl100 mm Type 5 Concrete SidewalkSD-228A</v>
      </c>
      <c r="K487" s="17" t="e">
        <f>MATCH(J487,'Pay Items'!$K$1:$K$646,0)</f>
        <v>#N/A</v>
      </c>
      <c r="L487" s="19" t="str">
        <f t="shared" ca="1" si="50"/>
        <v>F0</v>
      </c>
      <c r="M487" s="19" t="str">
        <f t="shared" ca="1" si="51"/>
        <v>C2</v>
      </c>
      <c r="N487" s="19" t="str">
        <f t="shared" ca="1" si="52"/>
        <v>C2</v>
      </c>
    </row>
    <row r="488" spans="1:14" s="244" customFormat="1" ht="36" customHeight="1" x14ac:dyDescent="0.2">
      <c r="A488" s="254" t="s">
        <v>812</v>
      </c>
      <c r="B488" s="255" t="s">
        <v>701</v>
      </c>
      <c r="C488" s="256" t="s">
        <v>704</v>
      </c>
      <c r="D488" s="233"/>
      <c r="E488" s="234" t="s">
        <v>179</v>
      </c>
      <c r="F488" s="374">
        <v>120</v>
      </c>
      <c r="G488" s="375"/>
      <c r="H488" s="376">
        <f t="shared" si="54"/>
        <v>0</v>
      </c>
      <c r="I488" s="26" t="str">
        <f t="shared" ca="1" si="48"/>
        <v/>
      </c>
      <c r="J488" s="16" t="str">
        <f t="shared" si="49"/>
        <v>B120rl5 sq.m. to 20 sq.m.m²</v>
      </c>
      <c r="K488" s="17">
        <f>MATCH(J488,'Pay Items'!$K$1:$K$646,0)</f>
        <v>198</v>
      </c>
      <c r="L488" s="19" t="str">
        <f t="shared" ca="1" si="50"/>
        <v>F0</v>
      </c>
      <c r="M488" s="19" t="str">
        <f t="shared" ca="1" si="51"/>
        <v>C2</v>
      </c>
      <c r="N488" s="19" t="str">
        <f t="shared" ca="1" si="52"/>
        <v>C2</v>
      </c>
    </row>
    <row r="489" spans="1:14" s="244" customFormat="1" ht="36" customHeight="1" x14ac:dyDescent="0.2">
      <c r="A489" s="379" t="s">
        <v>816</v>
      </c>
      <c r="B489" s="370" t="s">
        <v>1686</v>
      </c>
      <c r="C489" s="371" t="s">
        <v>340</v>
      </c>
      <c r="D489" s="372" t="s">
        <v>919</v>
      </c>
      <c r="E489" s="373"/>
      <c r="F489" s="198"/>
      <c r="G489" s="199"/>
      <c r="H489" s="376">
        <f t="shared" si="54"/>
        <v>0</v>
      </c>
      <c r="I489" s="26" t="str">
        <f t="shared" ca="1" si="48"/>
        <v>LOCKED</v>
      </c>
      <c r="J489" s="16" t="str">
        <f t="shared" si="49"/>
        <v>B126rConcrete Curb RemovalCW 3240-R10</v>
      </c>
      <c r="K489" s="17">
        <f>MATCH(J489,'Pay Items'!$K$1:$K$646,0)</f>
        <v>209</v>
      </c>
      <c r="L489" s="19" t="str">
        <f t="shared" ca="1" si="50"/>
        <v>F0</v>
      </c>
      <c r="M489" s="19" t="str">
        <f t="shared" ca="1" si="51"/>
        <v>C2</v>
      </c>
      <c r="N489" s="19" t="str">
        <f t="shared" ca="1" si="52"/>
        <v>C2</v>
      </c>
    </row>
    <row r="490" spans="1:14" s="244" customFormat="1" ht="36" customHeight="1" x14ac:dyDescent="0.2">
      <c r="A490" s="379" t="s">
        <v>1147</v>
      </c>
      <c r="B490" s="378" t="s">
        <v>351</v>
      </c>
      <c r="C490" s="371" t="s">
        <v>970</v>
      </c>
      <c r="D490" s="372" t="s">
        <v>174</v>
      </c>
      <c r="E490" s="373" t="s">
        <v>183</v>
      </c>
      <c r="F490" s="374">
        <v>60</v>
      </c>
      <c r="G490" s="375"/>
      <c r="H490" s="376">
        <f t="shared" si="54"/>
        <v>0</v>
      </c>
      <c r="I490" s="26" t="str">
        <f t="shared" ca="1" si="48"/>
        <v/>
      </c>
      <c r="J490" s="16" t="str">
        <f t="shared" si="49"/>
        <v>B127rBBarrier Separatem</v>
      </c>
      <c r="K490" s="17">
        <f>MATCH(J490,'Pay Items'!$K$1:$K$646,0)</f>
        <v>212</v>
      </c>
      <c r="L490" s="19" t="str">
        <f t="shared" ca="1" si="50"/>
        <v>F0</v>
      </c>
      <c r="M490" s="19" t="str">
        <f t="shared" ca="1" si="51"/>
        <v>C2</v>
      </c>
      <c r="N490" s="19" t="str">
        <f t="shared" ca="1" si="52"/>
        <v>C2</v>
      </c>
    </row>
    <row r="491" spans="1:14" s="244" customFormat="1" ht="36" customHeight="1" x14ac:dyDescent="0.2">
      <c r="A491" s="379" t="s">
        <v>826</v>
      </c>
      <c r="B491" s="370" t="s">
        <v>1687</v>
      </c>
      <c r="C491" s="371" t="s">
        <v>342</v>
      </c>
      <c r="D491" s="372" t="s">
        <v>919</v>
      </c>
      <c r="E491" s="373"/>
      <c r="F491" s="198"/>
      <c r="G491" s="199"/>
      <c r="H491" s="376">
        <f t="shared" si="54"/>
        <v>0</v>
      </c>
      <c r="I491" s="26" t="str">
        <f t="shared" ca="1" si="48"/>
        <v>LOCKED</v>
      </c>
      <c r="J491" s="16" t="str">
        <f t="shared" si="49"/>
        <v>B135iConcrete Curb InstallationCW 3240-R10</v>
      </c>
      <c r="K491" s="17">
        <f>MATCH(J491,'Pay Items'!$K$1:$K$646,0)</f>
        <v>222</v>
      </c>
      <c r="L491" s="19" t="str">
        <f t="shared" ca="1" si="50"/>
        <v>F0</v>
      </c>
      <c r="M491" s="19" t="str">
        <f t="shared" ca="1" si="51"/>
        <v>C2</v>
      </c>
      <c r="N491" s="19" t="str">
        <f t="shared" ca="1" si="52"/>
        <v>C2</v>
      </c>
    </row>
    <row r="492" spans="1:14" s="244" customFormat="1" ht="48" customHeight="1" x14ac:dyDescent="0.2">
      <c r="A492" s="379" t="s">
        <v>1156</v>
      </c>
      <c r="B492" s="378" t="s">
        <v>351</v>
      </c>
      <c r="C492" s="371" t="s">
        <v>1560</v>
      </c>
      <c r="D492" s="372" t="s">
        <v>400</v>
      </c>
      <c r="E492" s="373" t="s">
        <v>183</v>
      </c>
      <c r="F492" s="374">
        <v>60</v>
      </c>
      <c r="G492" s="375"/>
      <c r="H492" s="376">
        <f t="shared" si="54"/>
        <v>0</v>
      </c>
      <c r="I492" s="26" t="str">
        <f t="shared" ca="1" si="48"/>
        <v/>
      </c>
      <c r="J492" s="16" t="str">
        <f t="shared" si="49"/>
        <v>B139iAType 2 Concrete Modified Barrier (150 mm reveal ht, Dowelled)SD-203Bm</v>
      </c>
      <c r="K492" s="17" t="e">
        <f>MATCH(J492,'Pay Items'!$K$1:$K$646,0)</f>
        <v>#N/A</v>
      </c>
      <c r="L492" s="19" t="str">
        <f t="shared" ca="1" si="50"/>
        <v>F0</v>
      </c>
      <c r="M492" s="19" t="str">
        <f t="shared" ca="1" si="51"/>
        <v>C2</v>
      </c>
      <c r="N492" s="19" t="str">
        <f t="shared" ca="1" si="52"/>
        <v>C2</v>
      </c>
    </row>
    <row r="493" spans="1:14" s="244" customFormat="1" ht="36" customHeight="1" x14ac:dyDescent="0.2">
      <c r="A493" s="379" t="s">
        <v>477</v>
      </c>
      <c r="B493" s="370" t="s">
        <v>1688</v>
      </c>
      <c r="C493" s="371" t="s">
        <v>363</v>
      </c>
      <c r="D493" s="372" t="s">
        <v>1183</v>
      </c>
      <c r="E493" s="209"/>
      <c r="F493" s="198"/>
      <c r="G493" s="199"/>
      <c r="H493" s="376">
        <f t="shared" si="54"/>
        <v>0</v>
      </c>
      <c r="I493" s="26" t="str">
        <f t="shared" ca="1" si="48"/>
        <v>LOCKED</v>
      </c>
      <c r="J493" s="16" t="str">
        <f t="shared" si="49"/>
        <v>B190Construction of Asphaltic Concrete OverlayCW 3410-R12</v>
      </c>
      <c r="K493" s="17">
        <f>MATCH(J493,'Pay Items'!$K$1:$K$646,0)</f>
        <v>319</v>
      </c>
      <c r="L493" s="19" t="str">
        <f t="shared" ca="1" si="50"/>
        <v>F0</v>
      </c>
      <c r="M493" s="19" t="str">
        <f t="shared" ca="1" si="51"/>
        <v>C2</v>
      </c>
      <c r="N493" s="19" t="str">
        <f t="shared" ca="1" si="52"/>
        <v>C2</v>
      </c>
    </row>
    <row r="494" spans="1:14" s="244" customFormat="1" ht="36" customHeight="1" x14ac:dyDescent="0.2">
      <c r="A494" s="379" t="s">
        <v>478</v>
      </c>
      <c r="B494" s="378" t="s">
        <v>351</v>
      </c>
      <c r="C494" s="371" t="s">
        <v>364</v>
      </c>
      <c r="D494" s="372"/>
      <c r="E494" s="373"/>
      <c r="F494" s="198"/>
      <c r="G494" s="199"/>
      <c r="H494" s="376">
        <f t="shared" si="54"/>
        <v>0</v>
      </c>
      <c r="I494" s="26" t="str">
        <f t="shared" ca="1" si="48"/>
        <v>LOCKED</v>
      </c>
      <c r="J494" s="16" t="str">
        <f t="shared" si="49"/>
        <v>B191Main Line Paving</v>
      </c>
      <c r="K494" s="17">
        <f>MATCH(J494,'Pay Items'!$K$1:$K$646,0)</f>
        <v>320</v>
      </c>
      <c r="L494" s="19" t="str">
        <f t="shared" ca="1" si="50"/>
        <v>F0</v>
      </c>
      <c r="M494" s="19" t="str">
        <f t="shared" ca="1" si="51"/>
        <v>C2</v>
      </c>
      <c r="N494" s="19" t="str">
        <f t="shared" ca="1" si="52"/>
        <v>C2</v>
      </c>
    </row>
    <row r="495" spans="1:14" s="244" customFormat="1" ht="36" customHeight="1" x14ac:dyDescent="0.2">
      <c r="A495" s="379" t="s">
        <v>480</v>
      </c>
      <c r="B495" s="381" t="s">
        <v>701</v>
      </c>
      <c r="C495" s="371" t="s">
        <v>719</v>
      </c>
      <c r="D495" s="372"/>
      <c r="E495" s="373" t="s">
        <v>181</v>
      </c>
      <c r="F495" s="374">
        <v>690</v>
      </c>
      <c r="G495" s="375"/>
      <c r="H495" s="376">
        <f t="shared" si="54"/>
        <v>0</v>
      </c>
      <c r="I495" s="26" t="str">
        <f t="shared" ca="1" si="48"/>
        <v/>
      </c>
      <c r="J495" s="16" t="str">
        <f t="shared" si="49"/>
        <v>B193Type IAtonne</v>
      </c>
      <c r="K495" s="17">
        <f>MATCH(J495,'Pay Items'!$K$1:$K$646,0)</f>
        <v>321</v>
      </c>
      <c r="L495" s="19" t="str">
        <f t="shared" ca="1" si="50"/>
        <v>F0</v>
      </c>
      <c r="M495" s="19" t="str">
        <f t="shared" ca="1" si="51"/>
        <v>C2</v>
      </c>
      <c r="N495" s="19" t="str">
        <f t="shared" ca="1" si="52"/>
        <v>C2</v>
      </c>
    </row>
    <row r="496" spans="1:14" s="244" customFormat="1" ht="36" customHeight="1" x14ac:dyDescent="0.2">
      <c r="A496" s="379" t="s">
        <v>481</v>
      </c>
      <c r="B496" s="378" t="s">
        <v>352</v>
      </c>
      <c r="C496" s="371" t="s">
        <v>365</v>
      </c>
      <c r="D496" s="372"/>
      <c r="E496" s="373"/>
      <c r="F496" s="198"/>
      <c r="G496" s="199"/>
      <c r="H496" s="376">
        <f t="shared" si="54"/>
        <v>0</v>
      </c>
      <c r="I496" s="26" t="str">
        <f t="shared" ca="1" si="48"/>
        <v>LOCKED</v>
      </c>
      <c r="J496" s="16" t="str">
        <f t="shared" si="49"/>
        <v>B194Tie-ins and Approaches</v>
      </c>
      <c r="K496" s="17">
        <f>MATCH(J496,'Pay Items'!$K$1:$K$646,0)</f>
        <v>323</v>
      </c>
      <c r="L496" s="19" t="str">
        <f t="shared" ca="1" si="50"/>
        <v>F0</v>
      </c>
      <c r="M496" s="19" t="str">
        <f t="shared" ca="1" si="51"/>
        <v>C2</v>
      </c>
      <c r="N496" s="19" t="str">
        <f t="shared" ca="1" si="52"/>
        <v>C2</v>
      </c>
    </row>
    <row r="497" spans="1:14" s="244" customFormat="1" ht="36" customHeight="1" x14ac:dyDescent="0.2">
      <c r="A497" s="379" t="s">
        <v>482</v>
      </c>
      <c r="B497" s="381" t="s">
        <v>701</v>
      </c>
      <c r="C497" s="371" t="s">
        <v>719</v>
      </c>
      <c r="D497" s="372"/>
      <c r="E497" s="373" t="s">
        <v>181</v>
      </c>
      <c r="F497" s="374">
        <v>35</v>
      </c>
      <c r="G497" s="375"/>
      <c r="H497" s="376">
        <f t="shared" si="54"/>
        <v>0</v>
      </c>
      <c r="I497" s="26" t="str">
        <f t="shared" ca="1" si="48"/>
        <v/>
      </c>
      <c r="J497" s="16" t="str">
        <f t="shared" si="49"/>
        <v>B195Type IAtonne</v>
      </c>
      <c r="K497" s="17">
        <f>MATCH(J497,'Pay Items'!$K$1:$K$646,0)</f>
        <v>324</v>
      </c>
      <c r="L497" s="19" t="str">
        <f t="shared" ca="1" si="50"/>
        <v>F0</v>
      </c>
      <c r="M497" s="19" t="str">
        <f t="shared" ca="1" si="51"/>
        <v>C2</v>
      </c>
      <c r="N497" s="19" t="str">
        <f t="shared" ca="1" si="52"/>
        <v>C2</v>
      </c>
    </row>
    <row r="498" spans="1:14" s="244" customFormat="1" ht="36" customHeight="1" x14ac:dyDescent="0.2">
      <c r="A498" s="379" t="s">
        <v>487</v>
      </c>
      <c r="B498" s="370" t="s">
        <v>1689</v>
      </c>
      <c r="C498" s="371" t="s">
        <v>100</v>
      </c>
      <c r="D498" s="372" t="s">
        <v>960</v>
      </c>
      <c r="E498" s="373"/>
      <c r="F498" s="198"/>
      <c r="G498" s="199"/>
      <c r="H498" s="376">
        <f t="shared" si="54"/>
        <v>0</v>
      </c>
      <c r="I498" s="26" t="str">
        <f t="shared" ca="1" si="48"/>
        <v>LOCKED</v>
      </c>
      <c r="J498" s="16" t="str">
        <f t="shared" si="49"/>
        <v>B200Planing of PavementCW 3450-R6</v>
      </c>
      <c r="K498" s="17">
        <f>MATCH(J498,'Pay Items'!$K$1:$K$646,0)</f>
        <v>329</v>
      </c>
      <c r="L498" s="19" t="str">
        <f t="shared" ca="1" si="50"/>
        <v>F0</v>
      </c>
      <c r="M498" s="19" t="str">
        <f t="shared" ca="1" si="51"/>
        <v>C2</v>
      </c>
      <c r="N498" s="19" t="str">
        <f t="shared" ca="1" si="52"/>
        <v>C2</v>
      </c>
    </row>
    <row r="499" spans="1:14" s="244" customFormat="1" ht="36" customHeight="1" x14ac:dyDescent="0.2">
      <c r="A499" s="379" t="s">
        <v>488</v>
      </c>
      <c r="B499" s="378" t="s">
        <v>351</v>
      </c>
      <c r="C499" s="371" t="s">
        <v>1005</v>
      </c>
      <c r="D499" s="372" t="s">
        <v>174</v>
      </c>
      <c r="E499" s="373" t="s">
        <v>179</v>
      </c>
      <c r="F499" s="374">
        <v>2650</v>
      </c>
      <c r="G499" s="375"/>
      <c r="H499" s="376">
        <f t="shared" si="54"/>
        <v>0</v>
      </c>
      <c r="I499" s="26" t="str">
        <f t="shared" ca="1" si="48"/>
        <v/>
      </c>
      <c r="J499" s="16" t="str">
        <f t="shared" si="49"/>
        <v>B2011 - 50 mm Depth (Asphalt)m²</v>
      </c>
      <c r="K499" s="17">
        <f>MATCH(J499,'Pay Items'!$K$1:$K$646,0)</f>
        <v>330</v>
      </c>
      <c r="L499" s="19" t="str">
        <f t="shared" ca="1" si="50"/>
        <v>F0</v>
      </c>
      <c r="M499" s="19" t="str">
        <f t="shared" ca="1" si="51"/>
        <v>C2</v>
      </c>
      <c r="N499" s="19" t="str">
        <f t="shared" ca="1" si="52"/>
        <v>C2</v>
      </c>
    </row>
    <row r="500" spans="1:14" s="244" customFormat="1" ht="36" customHeight="1" x14ac:dyDescent="0.2">
      <c r="A500" s="379" t="s">
        <v>572</v>
      </c>
      <c r="B500" s="370" t="s">
        <v>1690</v>
      </c>
      <c r="C500" s="371" t="s">
        <v>1295</v>
      </c>
      <c r="D500" s="372" t="s">
        <v>1427</v>
      </c>
      <c r="E500" s="373"/>
      <c r="F500" s="198"/>
      <c r="G500" s="199"/>
      <c r="H500" s="376">
        <f t="shared" si="54"/>
        <v>0</v>
      </c>
      <c r="I500" s="26" t="str">
        <f t="shared" ca="1" si="48"/>
        <v>LOCKED</v>
      </c>
      <c r="J500" s="16" t="str">
        <f t="shared" si="49"/>
        <v>B206Supply and Install Pavement Repair FabricCW 3140-R1</v>
      </c>
      <c r="K500" s="17">
        <f>MATCH(J500,'Pay Items'!$K$1:$K$646,0)</f>
        <v>335</v>
      </c>
      <c r="L500" s="19" t="str">
        <f t="shared" ca="1" si="50"/>
        <v>F0</v>
      </c>
      <c r="M500" s="19" t="str">
        <f t="shared" ca="1" si="51"/>
        <v>C2</v>
      </c>
      <c r="N500" s="19" t="str">
        <f t="shared" ca="1" si="52"/>
        <v>C2</v>
      </c>
    </row>
    <row r="501" spans="1:14" s="244" customFormat="1" ht="36" customHeight="1" x14ac:dyDescent="0.2">
      <c r="A501" s="379" t="s">
        <v>1292</v>
      </c>
      <c r="B501" s="378" t="s">
        <v>351</v>
      </c>
      <c r="C501" s="371" t="s">
        <v>1294</v>
      </c>
      <c r="D501" s="372"/>
      <c r="E501" s="373" t="s">
        <v>179</v>
      </c>
      <c r="F501" s="382">
        <v>300</v>
      </c>
      <c r="G501" s="375"/>
      <c r="H501" s="376">
        <f t="shared" si="54"/>
        <v>0</v>
      </c>
      <c r="I501" s="26" t="str">
        <f t="shared" ca="1" si="48"/>
        <v/>
      </c>
      <c r="J501" s="16" t="str">
        <f t="shared" si="49"/>
        <v>B206BType Bm²</v>
      </c>
      <c r="K501" s="17">
        <f>MATCH(J501,'Pay Items'!$K$1:$K$646,0)</f>
        <v>337</v>
      </c>
      <c r="L501" s="19" t="str">
        <f t="shared" ca="1" si="50"/>
        <v>F0</v>
      </c>
      <c r="M501" s="19" t="str">
        <f t="shared" ca="1" si="51"/>
        <v>C2</v>
      </c>
      <c r="N501" s="19" t="str">
        <f t="shared" ca="1" si="52"/>
        <v>C2</v>
      </c>
    </row>
    <row r="502" spans="1:14" s="244" customFormat="1" ht="36" customHeight="1" x14ac:dyDescent="0.2">
      <c r="A502" s="245"/>
      <c r="B502" s="210"/>
      <c r="C502" s="203" t="s">
        <v>200</v>
      </c>
      <c r="D502" s="198"/>
      <c r="E502" s="211"/>
      <c r="F502" s="198"/>
      <c r="G502" s="199"/>
      <c r="H502" s="376">
        <f t="shared" si="54"/>
        <v>0</v>
      </c>
      <c r="I502" s="26" t="str">
        <f t="shared" ca="1" si="48"/>
        <v>LOCKED</v>
      </c>
      <c r="J502" s="16" t="str">
        <f t="shared" si="49"/>
        <v>JOINT AND CRACK SEALING</v>
      </c>
      <c r="K502" s="17">
        <f>MATCH(J502,'Pay Items'!$K$1:$K$646,0)</f>
        <v>436</v>
      </c>
      <c r="L502" s="19" t="str">
        <f t="shared" ca="1" si="50"/>
        <v>F0</v>
      </c>
      <c r="M502" s="19" t="str">
        <f t="shared" ca="1" si="51"/>
        <v>C2</v>
      </c>
      <c r="N502" s="19" t="str">
        <f t="shared" ca="1" si="52"/>
        <v>C2</v>
      </c>
    </row>
    <row r="503" spans="1:14" s="244" customFormat="1" ht="36" customHeight="1" x14ac:dyDescent="0.2">
      <c r="A503" s="369" t="s">
        <v>548</v>
      </c>
      <c r="B503" s="370" t="s">
        <v>1691</v>
      </c>
      <c r="C503" s="371" t="s">
        <v>99</v>
      </c>
      <c r="D503" s="372" t="s">
        <v>737</v>
      </c>
      <c r="E503" s="373" t="s">
        <v>183</v>
      </c>
      <c r="F503" s="382">
        <v>475</v>
      </c>
      <c r="G503" s="375"/>
      <c r="H503" s="376">
        <f t="shared" si="54"/>
        <v>0</v>
      </c>
      <c r="I503" s="26" t="str">
        <f t="shared" ca="1" si="48"/>
        <v/>
      </c>
      <c r="J503" s="16" t="str">
        <f t="shared" si="49"/>
        <v>D006Reflective Crack MaintenanceCW 3250-R7m</v>
      </c>
      <c r="K503" s="17">
        <f>MATCH(J503,'Pay Items'!$K$1:$K$646,0)</f>
        <v>442</v>
      </c>
      <c r="L503" s="19" t="str">
        <f t="shared" ca="1" si="50"/>
        <v>F0</v>
      </c>
      <c r="M503" s="19" t="str">
        <f t="shared" ca="1" si="51"/>
        <v>C2</v>
      </c>
      <c r="N503" s="19" t="str">
        <f t="shared" ca="1" si="52"/>
        <v>C2</v>
      </c>
    </row>
    <row r="504" spans="1:14" s="244" customFormat="1" ht="48" customHeight="1" x14ac:dyDescent="0.2">
      <c r="A504" s="245"/>
      <c r="B504" s="210"/>
      <c r="C504" s="203" t="s">
        <v>201</v>
      </c>
      <c r="D504" s="198"/>
      <c r="E504" s="211"/>
      <c r="F504" s="198"/>
      <c r="G504" s="199"/>
      <c r="H504" s="376">
        <f t="shared" si="54"/>
        <v>0</v>
      </c>
      <c r="I504" s="26" t="str">
        <f t="shared" ca="1" si="48"/>
        <v>LOCKED</v>
      </c>
      <c r="J504" s="16" t="str">
        <f t="shared" si="49"/>
        <v>ASSOCIATED DRAINAGE AND UNDERGROUND WORKS</v>
      </c>
      <c r="K504" s="17">
        <f>MATCH(J504,'Pay Items'!$K$1:$K$646,0)</f>
        <v>444</v>
      </c>
      <c r="L504" s="19" t="str">
        <f t="shared" ca="1" si="50"/>
        <v>F0</v>
      </c>
      <c r="M504" s="19" t="str">
        <f t="shared" ca="1" si="51"/>
        <v>C2</v>
      </c>
      <c r="N504" s="19" t="str">
        <f t="shared" ca="1" si="52"/>
        <v>C2</v>
      </c>
    </row>
    <row r="505" spans="1:14" s="244" customFormat="1" ht="36" customHeight="1" x14ac:dyDescent="0.2">
      <c r="A505" s="383" t="s">
        <v>228</v>
      </c>
      <c r="B505" s="370" t="s">
        <v>1692</v>
      </c>
      <c r="C505" s="371" t="s">
        <v>419</v>
      </c>
      <c r="D505" s="372" t="s">
        <v>11</v>
      </c>
      <c r="E505" s="373"/>
      <c r="F505" s="198"/>
      <c r="G505" s="199"/>
      <c r="H505" s="376">
        <f t="shared" si="54"/>
        <v>0</v>
      </c>
      <c r="I505" s="26" t="str">
        <f t="shared" ca="1" si="48"/>
        <v>LOCKED</v>
      </c>
      <c r="J505" s="16" t="str">
        <f t="shared" si="49"/>
        <v>E006Catch PitCW 2130-R12</v>
      </c>
      <c r="K505" s="17">
        <f>MATCH(J505,'Pay Items'!$K$1:$K$646,0)</f>
        <v>450</v>
      </c>
      <c r="L505" s="19" t="str">
        <f t="shared" ca="1" si="50"/>
        <v>F0</v>
      </c>
      <c r="M505" s="19" t="str">
        <f t="shared" ca="1" si="51"/>
        <v>C2</v>
      </c>
      <c r="N505" s="19" t="str">
        <f t="shared" ca="1" si="52"/>
        <v>C2</v>
      </c>
    </row>
    <row r="506" spans="1:14" s="244" customFormat="1" ht="36" customHeight="1" x14ac:dyDescent="0.2">
      <c r="A506" s="383" t="s">
        <v>229</v>
      </c>
      <c r="B506" s="378" t="s">
        <v>351</v>
      </c>
      <c r="C506" s="371" t="s">
        <v>420</v>
      </c>
      <c r="D506" s="372"/>
      <c r="E506" s="373" t="s">
        <v>182</v>
      </c>
      <c r="F506" s="382">
        <v>7</v>
      </c>
      <c r="G506" s="375"/>
      <c r="H506" s="376">
        <f t="shared" si="54"/>
        <v>0</v>
      </c>
      <c r="I506" s="26" t="str">
        <f t="shared" ca="1" si="48"/>
        <v/>
      </c>
      <c r="J506" s="16" t="str">
        <f t="shared" si="49"/>
        <v>E007SD-023each</v>
      </c>
      <c r="K506" s="17">
        <f>MATCH(J506,'Pay Items'!$K$1:$K$646,0)</f>
        <v>451</v>
      </c>
      <c r="L506" s="19" t="str">
        <f t="shared" ca="1" si="50"/>
        <v>F0</v>
      </c>
      <c r="M506" s="19" t="str">
        <f t="shared" ca="1" si="51"/>
        <v>C2</v>
      </c>
      <c r="N506" s="19" t="str">
        <f t="shared" ca="1" si="52"/>
        <v>C2</v>
      </c>
    </row>
    <row r="507" spans="1:14" s="244" customFormat="1" ht="36" customHeight="1" x14ac:dyDescent="0.2">
      <c r="A507" s="383" t="s">
        <v>230</v>
      </c>
      <c r="B507" s="370" t="s">
        <v>1693</v>
      </c>
      <c r="C507" s="371" t="s">
        <v>421</v>
      </c>
      <c r="D507" s="372" t="s">
        <v>11</v>
      </c>
      <c r="E507" s="373"/>
      <c r="F507" s="198"/>
      <c r="G507" s="199"/>
      <c r="H507" s="376">
        <f t="shared" si="54"/>
        <v>0</v>
      </c>
      <c r="I507" s="26" t="str">
        <f t="shared" ca="1" si="48"/>
        <v>LOCKED</v>
      </c>
      <c r="J507" s="16" t="str">
        <f t="shared" si="49"/>
        <v>E008Sewer ServiceCW 2130-R12</v>
      </c>
      <c r="K507" s="17">
        <f>MATCH(J507,'Pay Items'!$K$1:$K$646,0)</f>
        <v>457</v>
      </c>
      <c r="L507" s="19" t="str">
        <f t="shared" ca="1" si="50"/>
        <v>F0</v>
      </c>
      <c r="M507" s="19" t="str">
        <f t="shared" ca="1" si="51"/>
        <v>C2</v>
      </c>
      <c r="N507" s="19" t="str">
        <f t="shared" ca="1" si="52"/>
        <v>C2</v>
      </c>
    </row>
    <row r="508" spans="1:14" s="244" customFormat="1" ht="36" customHeight="1" x14ac:dyDescent="0.2">
      <c r="A508" s="383" t="s">
        <v>54</v>
      </c>
      <c r="B508" s="378" t="s">
        <v>351</v>
      </c>
      <c r="C508" s="371" t="s">
        <v>1656</v>
      </c>
      <c r="D508" s="372"/>
      <c r="E508" s="373"/>
      <c r="F508" s="198"/>
      <c r="G508" s="199"/>
      <c r="H508" s="376">
        <f t="shared" si="54"/>
        <v>0</v>
      </c>
      <c r="I508" s="26" t="str">
        <f t="shared" ca="1" si="48"/>
        <v>LOCKED</v>
      </c>
      <c r="J508" s="16" t="str">
        <f t="shared" si="49"/>
        <v>E009300 mm, PVC</v>
      </c>
      <c r="K508" s="17" t="e">
        <f>MATCH(J508,'Pay Items'!$K$1:$K$646,0)</f>
        <v>#N/A</v>
      </c>
      <c r="L508" s="19" t="str">
        <f t="shared" ca="1" si="50"/>
        <v>F0</v>
      </c>
      <c r="M508" s="19" t="str">
        <f t="shared" ca="1" si="51"/>
        <v>C2</v>
      </c>
      <c r="N508" s="19" t="str">
        <f t="shared" ca="1" si="52"/>
        <v>C2</v>
      </c>
    </row>
    <row r="509" spans="1:14" s="244" customFormat="1" ht="48" customHeight="1" x14ac:dyDescent="0.2">
      <c r="A509" s="383" t="s">
        <v>55</v>
      </c>
      <c r="B509" s="381" t="s">
        <v>701</v>
      </c>
      <c r="C509" s="371" t="s">
        <v>1694</v>
      </c>
      <c r="D509" s="372"/>
      <c r="E509" s="373" t="s">
        <v>183</v>
      </c>
      <c r="F509" s="382">
        <v>55</v>
      </c>
      <c r="G509" s="392"/>
      <c r="H509" s="376">
        <f t="shared" si="54"/>
        <v>0</v>
      </c>
      <c r="I509" s="26" t="str">
        <f t="shared" ca="1" si="48"/>
        <v/>
      </c>
      <c r="J509" s="16" t="str">
        <f t="shared" si="49"/>
        <v>E010In a Trench, Class B Type 3 Bedding, Class 3 Backfillm</v>
      </c>
      <c r="K509" s="17" t="e">
        <f>MATCH(J509,'Pay Items'!$K$1:$K$646,0)</f>
        <v>#N/A</v>
      </c>
      <c r="L509" s="19" t="str">
        <f t="shared" ca="1" si="50"/>
        <v>F0</v>
      </c>
      <c r="M509" s="19" t="str">
        <f t="shared" ca="1" si="51"/>
        <v>C2</v>
      </c>
      <c r="N509" s="19" t="str">
        <f t="shared" ca="1" si="52"/>
        <v>C2</v>
      </c>
    </row>
    <row r="510" spans="1:14" s="244" customFormat="1" ht="36" customHeight="1" x14ac:dyDescent="0.2">
      <c r="A510" s="383" t="s">
        <v>57</v>
      </c>
      <c r="B510" s="370" t="s">
        <v>1695</v>
      </c>
      <c r="C510" s="371" t="s">
        <v>608</v>
      </c>
      <c r="D510" s="372" t="s">
        <v>11</v>
      </c>
      <c r="E510" s="373" t="s">
        <v>183</v>
      </c>
      <c r="F510" s="382">
        <v>25</v>
      </c>
      <c r="G510" s="375"/>
      <c r="H510" s="376">
        <f t="shared" si="54"/>
        <v>0</v>
      </c>
      <c r="I510" s="26" t="str">
        <f t="shared" ca="1" si="48"/>
        <v/>
      </c>
      <c r="J510" s="16" t="str">
        <f t="shared" si="49"/>
        <v>E012Drainage Connection PipeCW 2130-R12m</v>
      </c>
      <c r="K510" s="17">
        <f>MATCH(J510,'Pay Items'!$K$1:$K$646,0)</f>
        <v>462</v>
      </c>
      <c r="L510" s="19" t="str">
        <f t="shared" ca="1" si="50"/>
        <v>F0</v>
      </c>
      <c r="M510" s="19" t="str">
        <f t="shared" ca="1" si="51"/>
        <v>C2</v>
      </c>
      <c r="N510" s="19" t="str">
        <f t="shared" ca="1" si="52"/>
        <v>C2</v>
      </c>
    </row>
    <row r="511" spans="1:14" s="244" customFormat="1" ht="36" customHeight="1" x14ac:dyDescent="0.2">
      <c r="A511" s="369" t="s">
        <v>68</v>
      </c>
      <c r="B511" s="370" t="s">
        <v>1696</v>
      </c>
      <c r="C511" s="212" t="s">
        <v>1061</v>
      </c>
      <c r="D511" s="213" t="s">
        <v>1062</v>
      </c>
      <c r="E511" s="373"/>
      <c r="F511" s="198"/>
      <c r="G511" s="199"/>
      <c r="H511" s="376">
        <f t="shared" si="54"/>
        <v>0</v>
      </c>
      <c r="I511" s="26" t="str">
        <f t="shared" ca="1" si="48"/>
        <v>LOCKED</v>
      </c>
      <c r="J511" s="16" t="str">
        <f t="shared" si="49"/>
        <v>E023Frames &amp; CoversCW 3210-R8</v>
      </c>
      <c r="K511" s="17">
        <f>MATCH(J511,'Pay Items'!$K$1:$K$646,0)</f>
        <v>511</v>
      </c>
      <c r="L511" s="19" t="str">
        <f t="shared" ca="1" si="50"/>
        <v>F0</v>
      </c>
      <c r="M511" s="19" t="str">
        <f t="shared" ca="1" si="51"/>
        <v>C2</v>
      </c>
      <c r="N511" s="19" t="str">
        <f t="shared" ca="1" si="52"/>
        <v>C2</v>
      </c>
    </row>
    <row r="512" spans="1:14" s="244" customFormat="1" ht="48" customHeight="1" x14ac:dyDescent="0.2">
      <c r="A512" s="369" t="s">
        <v>69</v>
      </c>
      <c r="B512" s="378" t="s">
        <v>351</v>
      </c>
      <c r="C512" s="214" t="s">
        <v>1215</v>
      </c>
      <c r="D512" s="372"/>
      <c r="E512" s="373" t="s">
        <v>182</v>
      </c>
      <c r="F512" s="382">
        <v>10</v>
      </c>
      <c r="G512" s="375"/>
      <c r="H512" s="376">
        <f t="shared" si="54"/>
        <v>0</v>
      </c>
      <c r="I512" s="26" t="str">
        <f t="shared" ca="1" si="48"/>
        <v/>
      </c>
      <c r="J512" s="16" t="str">
        <f t="shared" si="49"/>
        <v>E024AP-006 - Standard Frame for Manhole and Catch Basineach</v>
      </c>
      <c r="K512" s="17">
        <f>MATCH(J512,'Pay Items'!$K$1:$K$646,0)</f>
        <v>512</v>
      </c>
      <c r="L512" s="19" t="str">
        <f t="shared" ca="1" si="50"/>
        <v>F0</v>
      </c>
      <c r="M512" s="19" t="str">
        <f t="shared" ca="1" si="51"/>
        <v>C2</v>
      </c>
      <c r="N512" s="19" t="str">
        <f t="shared" ca="1" si="52"/>
        <v>C2</v>
      </c>
    </row>
    <row r="513" spans="1:14" s="244" customFormat="1" ht="48" customHeight="1" x14ac:dyDescent="0.2">
      <c r="A513" s="369" t="s">
        <v>70</v>
      </c>
      <c r="B513" s="378" t="s">
        <v>352</v>
      </c>
      <c r="C513" s="214" t="s">
        <v>1216</v>
      </c>
      <c r="D513" s="372"/>
      <c r="E513" s="373" t="s">
        <v>182</v>
      </c>
      <c r="F513" s="382">
        <v>6</v>
      </c>
      <c r="G513" s="375"/>
      <c r="H513" s="376">
        <f t="shared" si="54"/>
        <v>0</v>
      </c>
      <c r="I513" s="26" t="str">
        <f t="shared" ca="1" si="48"/>
        <v/>
      </c>
      <c r="J513" s="16" t="str">
        <f t="shared" si="49"/>
        <v>E025AP-007 - Standard Solid Cover for Standard Frameeach</v>
      </c>
      <c r="K513" s="17">
        <f>MATCH(J513,'Pay Items'!$K$1:$K$646,0)</f>
        <v>513</v>
      </c>
      <c r="L513" s="19" t="str">
        <f t="shared" ca="1" si="50"/>
        <v>F0</v>
      </c>
      <c r="M513" s="19" t="str">
        <f t="shared" ca="1" si="51"/>
        <v>C2</v>
      </c>
      <c r="N513" s="19" t="str">
        <f t="shared" ca="1" si="52"/>
        <v>C2</v>
      </c>
    </row>
    <row r="514" spans="1:14" s="244" customFormat="1" ht="48" customHeight="1" x14ac:dyDescent="0.2">
      <c r="A514" s="369" t="s">
        <v>71</v>
      </c>
      <c r="B514" s="378" t="s">
        <v>353</v>
      </c>
      <c r="C514" s="214" t="s">
        <v>1217</v>
      </c>
      <c r="D514" s="372"/>
      <c r="E514" s="373" t="s">
        <v>182</v>
      </c>
      <c r="F514" s="382">
        <v>4</v>
      </c>
      <c r="G514" s="375"/>
      <c r="H514" s="376">
        <f t="shared" si="54"/>
        <v>0</v>
      </c>
      <c r="I514" s="26" t="str">
        <f t="shared" ca="1" si="48"/>
        <v/>
      </c>
      <c r="J514" s="16" t="str">
        <f t="shared" si="49"/>
        <v>E026AP-008 - Standard Grated Cover for Standard Frameeach</v>
      </c>
      <c r="K514" s="17">
        <f>MATCH(J514,'Pay Items'!$K$1:$K$646,0)</f>
        <v>514</v>
      </c>
      <c r="L514" s="19" t="str">
        <f t="shared" ca="1" si="50"/>
        <v>F0</v>
      </c>
      <c r="M514" s="19" t="str">
        <f t="shared" ca="1" si="51"/>
        <v>C2</v>
      </c>
      <c r="N514" s="19" t="str">
        <f t="shared" ca="1" si="52"/>
        <v>C2</v>
      </c>
    </row>
    <row r="515" spans="1:14" s="244" customFormat="1" ht="36" customHeight="1" x14ac:dyDescent="0.2">
      <c r="A515" s="383" t="s">
        <v>75</v>
      </c>
      <c r="B515" s="370" t="s">
        <v>1697</v>
      </c>
      <c r="C515" s="384" t="s">
        <v>423</v>
      </c>
      <c r="D515" s="372" t="s">
        <v>11</v>
      </c>
      <c r="E515" s="373"/>
      <c r="F515" s="198"/>
      <c r="G515" s="199"/>
      <c r="H515" s="376">
        <f t="shared" si="54"/>
        <v>0</v>
      </c>
      <c r="I515" s="26" t="str">
        <f t="shared" ca="1" si="48"/>
        <v>LOCKED</v>
      </c>
      <c r="J515" s="16" t="str">
        <f t="shared" si="49"/>
        <v>E032Connecting to Existing ManholeCW 2130-R12</v>
      </c>
      <c r="K515" s="17">
        <f>MATCH(J515,'Pay Items'!$K$1:$K$646,0)</f>
        <v>524</v>
      </c>
      <c r="L515" s="19" t="str">
        <f t="shared" ca="1" si="50"/>
        <v>F0</v>
      </c>
      <c r="M515" s="19" t="str">
        <f t="shared" ca="1" si="51"/>
        <v>C2</v>
      </c>
      <c r="N515" s="19" t="str">
        <f t="shared" ca="1" si="52"/>
        <v>C2</v>
      </c>
    </row>
    <row r="516" spans="1:14" s="244" customFormat="1" ht="36" customHeight="1" x14ac:dyDescent="0.2">
      <c r="A516" s="383" t="s">
        <v>76</v>
      </c>
      <c r="B516" s="378" t="s">
        <v>351</v>
      </c>
      <c r="C516" s="384" t="s">
        <v>1698</v>
      </c>
      <c r="D516" s="372"/>
      <c r="E516" s="373" t="s">
        <v>182</v>
      </c>
      <c r="F516" s="382">
        <v>1</v>
      </c>
      <c r="G516" s="375"/>
      <c r="H516" s="376">
        <f t="shared" si="54"/>
        <v>0</v>
      </c>
      <c r="I516" s="26" t="str">
        <f t="shared" ca="1" si="48"/>
        <v/>
      </c>
      <c r="J516" s="16" t="str">
        <f t="shared" si="49"/>
        <v>E033300 mm Catch Basin Leadeach</v>
      </c>
      <c r="K516" s="17" t="e">
        <f>MATCH(J516,'Pay Items'!$K$1:$K$646,0)</f>
        <v>#N/A</v>
      </c>
      <c r="L516" s="19" t="str">
        <f t="shared" ca="1" si="50"/>
        <v>F0</v>
      </c>
      <c r="M516" s="19" t="str">
        <f t="shared" ca="1" si="51"/>
        <v>C2</v>
      </c>
      <c r="N516" s="19" t="str">
        <f t="shared" ca="1" si="52"/>
        <v>C2</v>
      </c>
    </row>
    <row r="517" spans="1:14" s="244" customFormat="1" ht="36" customHeight="1" x14ac:dyDescent="0.2">
      <c r="A517" s="383" t="s">
        <v>77</v>
      </c>
      <c r="B517" s="370" t="s">
        <v>1699</v>
      </c>
      <c r="C517" s="384" t="s">
        <v>424</v>
      </c>
      <c r="D517" s="372" t="s">
        <v>11</v>
      </c>
      <c r="E517" s="373"/>
      <c r="F517" s="198"/>
      <c r="G517" s="199"/>
      <c r="H517" s="376">
        <f t="shared" si="54"/>
        <v>0</v>
      </c>
      <c r="I517" s="26" t="str">
        <f t="shared" ca="1" si="48"/>
        <v>LOCKED</v>
      </c>
      <c r="J517" s="16" t="str">
        <f t="shared" si="49"/>
        <v>E034Connecting to Existing Catch BasinCW 2130-R12</v>
      </c>
      <c r="K517" s="17">
        <f>MATCH(J517,'Pay Items'!$K$1:$K$646,0)</f>
        <v>528</v>
      </c>
      <c r="L517" s="19" t="str">
        <f t="shared" ca="1" si="50"/>
        <v>F0</v>
      </c>
      <c r="M517" s="19" t="str">
        <f t="shared" ca="1" si="51"/>
        <v>C2</v>
      </c>
      <c r="N517" s="19" t="str">
        <f t="shared" ca="1" si="52"/>
        <v>C2</v>
      </c>
    </row>
    <row r="518" spans="1:14" s="244" customFormat="1" ht="36" customHeight="1" x14ac:dyDescent="0.2">
      <c r="A518" s="383" t="s">
        <v>78</v>
      </c>
      <c r="B518" s="378" t="s">
        <v>351</v>
      </c>
      <c r="C518" s="384" t="s">
        <v>994</v>
      </c>
      <c r="D518" s="372"/>
      <c r="E518" s="373" t="s">
        <v>182</v>
      </c>
      <c r="F518" s="382">
        <v>7</v>
      </c>
      <c r="G518" s="375"/>
      <c r="H518" s="376">
        <f t="shared" si="54"/>
        <v>0</v>
      </c>
      <c r="I518" s="26" t="str">
        <f t="shared" ca="1" si="48"/>
        <v/>
      </c>
      <c r="J518" s="16" t="str">
        <f t="shared" si="49"/>
        <v>E035250 mm Drainage Connection Pipeeach</v>
      </c>
      <c r="K518" s="17">
        <f>MATCH(J518,'Pay Items'!$K$1:$K$646,0)</f>
        <v>531</v>
      </c>
      <c r="L518" s="19" t="str">
        <f t="shared" ca="1" si="50"/>
        <v>F0</v>
      </c>
      <c r="M518" s="19" t="str">
        <f t="shared" ca="1" si="51"/>
        <v>C2</v>
      </c>
      <c r="N518" s="19" t="str">
        <f t="shared" ca="1" si="52"/>
        <v>C2</v>
      </c>
    </row>
    <row r="519" spans="1:14" s="244" customFormat="1" ht="36" customHeight="1" x14ac:dyDescent="0.2">
      <c r="A519" s="383" t="s">
        <v>78</v>
      </c>
      <c r="B519" s="378" t="s">
        <v>352</v>
      </c>
      <c r="C519" s="384" t="s">
        <v>1698</v>
      </c>
      <c r="D519" s="372"/>
      <c r="E519" s="373" t="s">
        <v>182</v>
      </c>
      <c r="F519" s="382">
        <v>2</v>
      </c>
      <c r="G519" s="375"/>
      <c r="H519" s="376">
        <f t="shared" si="54"/>
        <v>0</v>
      </c>
      <c r="I519" s="26" t="str">
        <f t="shared" ref="I519:I582" ca="1" si="55">IF(CELL("protect",$G519)=1, "LOCKED", "")</f>
        <v/>
      </c>
      <c r="J519" s="16" t="str">
        <f t="shared" ref="J519:J582" si="56">CLEAN(CONCATENATE(TRIM($A519),TRIM($C519),IF(LEFT($D519)&lt;&gt;"E",TRIM($D519),),TRIM($E519)))</f>
        <v>E035300 mm Catch Basin Leadeach</v>
      </c>
      <c r="K519" s="17" t="e">
        <f>MATCH(J519,'Pay Items'!$K$1:$K$646,0)</f>
        <v>#N/A</v>
      </c>
      <c r="L519" s="19" t="str">
        <f t="shared" ref="L519:L582" ca="1" si="57">CELL("format",$F519)</f>
        <v>F0</v>
      </c>
      <c r="M519" s="19" t="str">
        <f t="shared" ref="M519:M582" ca="1" si="58">CELL("format",$G519)</f>
        <v>C2</v>
      </c>
      <c r="N519" s="19" t="str">
        <f t="shared" ref="N519:N582" ca="1" si="59">CELL("format",$H519)</f>
        <v>C2</v>
      </c>
    </row>
    <row r="520" spans="1:14" s="244" customFormat="1" ht="48" customHeight="1" x14ac:dyDescent="0.2">
      <c r="A520" s="383" t="s">
        <v>85</v>
      </c>
      <c r="B520" s="370" t="s">
        <v>1700</v>
      </c>
      <c r="C520" s="384" t="s">
        <v>728</v>
      </c>
      <c r="D520" s="372" t="s">
        <v>11</v>
      </c>
      <c r="E520" s="373"/>
      <c r="F520" s="198"/>
      <c r="G520" s="199"/>
      <c r="H520" s="376">
        <f t="shared" si="54"/>
        <v>0</v>
      </c>
      <c r="I520" s="26" t="str">
        <f t="shared" ca="1" si="55"/>
        <v>LOCKED</v>
      </c>
      <c r="J520" s="16" t="str">
        <f t="shared" si="56"/>
        <v>E042Connecting New Sewer Service to Existing Sewer ServiceCW 2130-R12</v>
      </c>
      <c r="K520" s="17">
        <f>MATCH(J520,'Pay Items'!$K$1:$K$646,0)</f>
        <v>548</v>
      </c>
      <c r="L520" s="19" t="str">
        <f t="shared" ca="1" si="57"/>
        <v>F0</v>
      </c>
      <c r="M520" s="19" t="str">
        <f t="shared" ca="1" si="58"/>
        <v>C2</v>
      </c>
      <c r="N520" s="19" t="str">
        <f t="shared" ca="1" si="59"/>
        <v>C2</v>
      </c>
    </row>
    <row r="521" spans="1:14" s="244" customFormat="1" ht="36" customHeight="1" x14ac:dyDescent="0.2">
      <c r="A521" s="383" t="s">
        <v>86</v>
      </c>
      <c r="B521" s="378" t="s">
        <v>351</v>
      </c>
      <c r="C521" s="384" t="s">
        <v>990</v>
      </c>
      <c r="D521" s="372"/>
      <c r="E521" s="373" t="s">
        <v>182</v>
      </c>
      <c r="F521" s="382">
        <v>5</v>
      </c>
      <c r="G521" s="375"/>
      <c r="H521" s="376">
        <f t="shared" si="54"/>
        <v>0</v>
      </c>
      <c r="I521" s="26" t="str">
        <f t="shared" ca="1" si="55"/>
        <v/>
      </c>
      <c r="J521" s="16" t="str">
        <f t="shared" si="56"/>
        <v>E043300 mmeach</v>
      </c>
      <c r="K521" s="17" t="e">
        <f>MATCH(J521,'Pay Items'!$K$1:$K$646,0)</f>
        <v>#N/A</v>
      </c>
      <c r="L521" s="19" t="str">
        <f t="shared" ca="1" si="57"/>
        <v>F0</v>
      </c>
      <c r="M521" s="19" t="str">
        <f t="shared" ca="1" si="58"/>
        <v>C2</v>
      </c>
      <c r="N521" s="19" t="str">
        <f t="shared" ca="1" si="59"/>
        <v>C2</v>
      </c>
    </row>
    <row r="522" spans="1:14" s="244" customFormat="1" ht="36" customHeight="1" x14ac:dyDescent="0.2">
      <c r="A522" s="369" t="s">
        <v>0</v>
      </c>
      <c r="B522" s="370" t="s">
        <v>1701</v>
      </c>
      <c r="C522" s="371" t="s">
        <v>1</v>
      </c>
      <c r="D522" s="372" t="s">
        <v>1075</v>
      </c>
      <c r="E522" s="373" t="s">
        <v>182</v>
      </c>
      <c r="F522" s="382">
        <v>11</v>
      </c>
      <c r="G522" s="375"/>
      <c r="H522" s="376">
        <f t="shared" si="54"/>
        <v>0</v>
      </c>
      <c r="I522" s="26" t="str">
        <f t="shared" ca="1" si="55"/>
        <v/>
      </c>
      <c r="J522" s="16" t="str">
        <f t="shared" si="56"/>
        <v>E050ACatch Basin CleaningCW 2140-R4each</v>
      </c>
      <c r="K522" s="17">
        <f>MATCH(J522,'Pay Items'!$K$1:$K$646,0)</f>
        <v>557</v>
      </c>
      <c r="L522" s="19" t="str">
        <f t="shared" ca="1" si="57"/>
        <v>F0</v>
      </c>
      <c r="M522" s="19" t="str">
        <f t="shared" ca="1" si="58"/>
        <v>C2</v>
      </c>
      <c r="N522" s="19" t="str">
        <f t="shared" ca="1" si="59"/>
        <v>C2</v>
      </c>
    </row>
    <row r="523" spans="1:14" s="244" customFormat="1" ht="36" customHeight="1" x14ac:dyDescent="0.2">
      <c r="A523" s="245"/>
      <c r="B523" s="219"/>
      <c r="C523" s="203" t="s">
        <v>202</v>
      </c>
      <c r="D523" s="198"/>
      <c r="E523" s="211"/>
      <c r="F523" s="198"/>
      <c r="G523" s="199"/>
      <c r="H523" s="376">
        <f t="shared" si="54"/>
        <v>0</v>
      </c>
      <c r="I523" s="26" t="str">
        <f t="shared" ca="1" si="55"/>
        <v>LOCKED</v>
      </c>
      <c r="J523" s="16" t="str">
        <f t="shared" si="56"/>
        <v>ADJUSTMENTS</v>
      </c>
      <c r="K523" s="17">
        <f>MATCH(J523,'Pay Items'!$K$1:$K$646,0)</f>
        <v>589</v>
      </c>
      <c r="L523" s="19" t="str">
        <f t="shared" ca="1" si="57"/>
        <v>F0</v>
      </c>
      <c r="M523" s="19" t="str">
        <f t="shared" ca="1" si="58"/>
        <v>C2</v>
      </c>
      <c r="N523" s="19" t="str">
        <f t="shared" ca="1" si="59"/>
        <v>C2</v>
      </c>
    </row>
    <row r="524" spans="1:14" s="244" customFormat="1" ht="36" customHeight="1" x14ac:dyDescent="0.2">
      <c r="A524" s="369" t="s">
        <v>231</v>
      </c>
      <c r="B524" s="370" t="s">
        <v>1702</v>
      </c>
      <c r="C524" s="214" t="s">
        <v>1063</v>
      </c>
      <c r="D524" s="213" t="s">
        <v>1062</v>
      </c>
      <c r="E524" s="373" t="s">
        <v>182</v>
      </c>
      <c r="F524" s="382">
        <v>10</v>
      </c>
      <c r="G524" s="375"/>
      <c r="H524" s="376">
        <f t="shared" si="54"/>
        <v>0</v>
      </c>
      <c r="I524" s="26" t="str">
        <f t="shared" ca="1" si="55"/>
        <v/>
      </c>
      <c r="J524" s="16" t="str">
        <f t="shared" si="56"/>
        <v>F001Adjustment of Manholes/Catch Basins FramesCW 3210-R8each</v>
      </c>
      <c r="K524" s="17">
        <f>MATCH(J524,'Pay Items'!$K$1:$K$646,0)</f>
        <v>590</v>
      </c>
      <c r="L524" s="19" t="str">
        <f t="shared" ca="1" si="57"/>
        <v>F0</v>
      </c>
      <c r="M524" s="19" t="str">
        <f t="shared" ca="1" si="58"/>
        <v>C2</v>
      </c>
      <c r="N524" s="19" t="str">
        <f t="shared" ca="1" si="59"/>
        <v>C2</v>
      </c>
    </row>
    <row r="525" spans="1:14" s="244" customFormat="1" ht="36" customHeight="1" x14ac:dyDescent="0.2">
      <c r="A525" s="369" t="s">
        <v>232</v>
      </c>
      <c r="B525" s="370" t="s">
        <v>1703</v>
      </c>
      <c r="C525" s="371" t="s">
        <v>685</v>
      </c>
      <c r="D525" s="372" t="s">
        <v>11</v>
      </c>
      <c r="E525" s="373"/>
      <c r="F525" s="198"/>
      <c r="G525" s="199"/>
      <c r="H525" s="376">
        <f t="shared" si="54"/>
        <v>0</v>
      </c>
      <c r="I525" s="26" t="str">
        <f t="shared" ca="1" si="55"/>
        <v>LOCKED</v>
      </c>
      <c r="J525" s="16" t="str">
        <f t="shared" si="56"/>
        <v>F002Replacing Existing RisersCW 2130-R12</v>
      </c>
      <c r="K525" s="17">
        <f>MATCH(J525,'Pay Items'!$K$1:$K$646,0)</f>
        <v>591</v>
      </c>
      <c r="L525" s="19" t="str">
        <f t="shared" ca="1" si="57"/>
        <v>F0</v>
      </c>
      <c r="M525" s="19" t="str">
        <f t="shared" ca="1" si="58"/>
        <v>C2</v>
      </c>
      <c r="N525" s="19" t="str">
        <f t="shared" ca="1" si="59"/>
        <v>C2</v>
      </c>
    </row>
    <row r="526" spans="1:14" s="244" customFormat="1" ht="36" customHeight="1" x14ac:dyDescent="0.2">
      <c r="A526" s="369" t="s">
        <v>686</v>
      </c>
      <c r="B526" s="378" t="s">
        <v>351</v>
      </c>
      <c r="C526" s="371" t="s">
        <v>696</v>
      </c>
      <c r="D526" s="372"/>
      <c r="E526" s="373" t="s">
        <v>184</v>
      </c>
      <c r="F526" s="393">
        <v>2</v>
      </c>
      <c r="G526" s="375"/>
      <c r="H526" s="376">
        <f t="shared" si="54"/>
        <v>0</v>
      </c>
      <c r="I526" s="26" t="str">
        <f t="shared" ca="1" si="55"/>
        <v/>
      </c>
      <c r="J526" s="16" t="str">
        <f t="shared" si="56"/>
        <v>F002APre-cast Concrete Risersvert. m</v>
      </c>
      <c r="K526" s="17">
        <f>MATCH(J526,'Pay Items'!$K$1:$K$646,0)</f>
        <v>592</v>
      </c>
      <c r="L526" s="19" t="str">
        <f t="shared" ca="1" si="57"/>
        <v>F1</v>
      </c>
      <c r="M526" s="19" t="str">
        <f t="shared" ca="1" si="58"/>
        <v>C2</v>
      </c>
      <c r="N526" s="19" t="str">
        <f t="shared" ca="1" si="59"/>
        <v>C2</v>
      </c>
    </row>
    <row r="527" spans="1:14" s="244" customFormat="1" ht="36" customHeight="1" x14ac:dyDescent="0.2">
      <c r="A527" s="369" t="s">
        <v>233</v>
      </c>
      <c r="B527" s="370" t="s">
        <v>1704</v>
      </c>
      <c r="C527" s="214" t="s">
        <v>1222</v>
      </c>
      <c r="D527" s="213" t="s">
        <v>1062</v>
      </c>
      <c r="E527" s="373"/>
      <c r="F527" s="198"/>
      <c r="G527" s="199"/>
      <c r="H527" s="376">
        <f t="shared" si="54"/>
        <v>0</v>
      </c>
      <c r="I527" s="26" t="str">
        <f t="shared" ca="1" si="55"/>
        <v>LOCKED</v>
      </c>
      <c r="J527" s="16" t="str">
        <f t="shared" si="56"/>
        <v>F003Lifter Rings (AP-010)CW 3210-R8</v>
      </c>
      <c r="K527" s="17">
        <f>MATCH(J527,'Pay Items'!$K$1:$K$646,0)</f>
        <v>595</v>
      </c>
      <c r="L527" s="19" t="str">
        <f t="shared" ca="1" si="57"/>
        <v>F0</v>
      </c>
      <c r="M527" s="19" t="str">
        <f t="shared" ca="1" si="58"/>
        <v>C2</v>
      </c>
      <c r="N527" s="19" t="str">
        <f t="shared" ca="1" si="59"/>
        <v>C2</v>
      </c>
    </row>
    <row r="528" spans="1:14" s="244" customFormat="1" ht="36" customHeight="1" x14ac:dyDescent="0.2">
      <c r="A528" s="369" t="s">
        <v>235</v>
      </c>
      <c r="B528" s="378" t="s">
        <v>351</v>
      </c>
      <c r="C528" s="371" t="s">
        <v>883</v>
      </c>
      <c r="D528" s="372"/>
      <c r="E528" s="373" t="s">
        <v>182</v>
      </c>
      <c r="F528" s="382">
        <v>6</v>
      </c>
      <c r="G528" s="375"/>
      <c r="H528" s="376">
        <f t="shared" si="54"/>
        <v>0</v>
      </c>
      <c r="I528" s="26" t="str">
        <f t="shared" ca="1" si="55"/>
        <v/>
      </c>
      <c r="J528" s="16" t="str">
        <f t="shared" si="56"/>
        <v>F00551 mmeach</v>
      </c>
      <c r="K528" s="17">
        <f>MATCH(J528,'Pay Items'!$K$1:$K$646,0)</f>
        <v>597</v>
      </c>
      <c r="L528" s="19" t="str">
        <f t="shared" ca="1" si="57"/>
        <v>F0</v>
      </c>
      <c r="M528" s="19" t="str">
        <f t="shared" ca="1" si="58"/>
        <v>C2</v>
      </c>
      <c r="N528" s="19" t="str">
        <f t="shared" ca="1" si="59"/>
        <v>C2</v>
      </c>
    </row>
    <row r="529" spans="1:14" s="244" customFormat="1" ht="36" customHeight="1" x14ac:dyDescent="0.2">
      <c r="A529" s="369" t="s">
        <v>238</v>
      </c>
      <c r="B529" s="370" t="s">
        <v>1705</v>
      </c>
      <c r="C529" s="371" t="s">
        <v>600</v>
      </c>
      <c r="D529" s="213" t="s">
        <v>1062</v>
      </c>
      <c r="E529" s="373" t="s">
        <v>182</v>
      </c>
      <c r="F529" s="382">
        <v>2</v>
      </c>
      <c r="G529" s="375"/>
      <c r="H529" s="376">
        <f t="shared" si="54"/>
        <v>0</v>
      </c>
      <c r="I529" s="26" t="str">
        <f t="shared" ca="1" si="55"/>
        <v/>
      </c>
      <c r="J529" s="16" t="str">
        <f t="shared" si="56"/>
        <v>F009Adjustment of Valve BoxesCW 3210-R8each</v>
      </c>
      <c r="K529" s="17">
        <f>MATCH(J529,'Pay Items'!$K$1:$K$646,0)</f>
        <v>600</v>
      </c>
      <c r="L529" s="19" t="str">
        <f t="shared" ca="1" si="57"/>
        <v>F0</v>
      </c>
      <c r="M529" s="19" t="str">
        <f t="shared" ca="1" si="58"/>
        <v>C2</v>
      </c>
      <c r="N529" s="19" t="str">
        <f t="shared" ca="1" si="59"/>
        <v>C2</v>
      </c>
    </row>
    <row r="530" spans="1:14" s="244" customFormat="1" ht="36" customHeight="1" x14ac:dyDescent="0.2">
      <c r="A530" s="369" t="s">
        <v>460</v>
      </c>
      <c r="B530" s="370" t="s">
        <v>1706</v>
      </c>
      <c r="C530" s="371" t="s">
        <v>602</v>
      </c>
      <c r="D530" s="213" t="s">
        <v>1062</v>
      </c>
      <c r="E530" s="373" t="s">
        <v>182</v>
      </c>
      <c r="F530" s="382">
        <v>2</v>
      </c>
      <c r="G530" s="375"/>
      <c r="H530" s="376">
        <f t="shared" si="54"/>
        <v>0</v>
      </c>
      <c r="I530" s="26" t="str">
        <f t="shared" ca="1" si="55"/>
        <v/>
      </c>
      <c r="J530" s="16" t="str">
        <f t="shared" si="56"/>
        <v>F010Valve Box ExtensionsCW 3210-R8each</v>
      </c>
      <c r="K530" s="17">
        <f>MATCH(J530,'Pay Items'!$K$1:$K$646,0)</f>
        <v>601</v>
      </c>
      <c r="L530" s="19" t="str">
        <f t="shared" ca="1" si="57"/>
        <v>F0</v>
      </c>
      <c r="M530" s="19" t="str">
        <f t="shared" ca="1" si="58"/>
        <v>C2</v>
      </c>
      <c r="N530" s="19" t="str">
        <f t="shared" ca="1" si="59"/>
        <v>C2</v>
      </c>
    </row>
    <row r="531" spans="1:14" s="244" customFormat="1" ht="36" customHeight="1" x14ac:dyDescent="0.2">
      <c r="A531" s="369" t="s">
        <v>239</v>
      </c>
      <c r="B531" s="370" t="s">
        <v>1707</v>
      </c>
      <c r="C531" s="371" t="s">
        <v>601</v>
      </c>
      <c r="D531" s="213" t="s">
        <v>1062</v>
      </c>
      <c r="E531" s="373" t="s">
        <v>182</v>
      </c>
      <c r="F531" s="382">
        <v>2</v>
      </c>
      <c r="G531" s="375"/>
      <c r="H531" s="376">
        <f t="shared" si="54"/>
        <v>0</v>
      </c>
      <c r="I531" s="26" t="str">
        <f t="shared" ca="1" si="55"/>
        <v/>
      </c>
      <c r="J531" s="16" t="str">
        <f t="shared" si="56"/>
        <v>F011Adjustment of Curb Stop BoxesCW 3210-R8each</v>
      </c>
      <c r="K531" s="17">
        <f>MATCH(J531,'Pay Items'!$K$1:$K$646,0)</f>
        <v>602</v>
      </c>
      <c r="L531" s="19" t="str">
        <f t="shared" ca="1" si="57"/>
        <v>F0</v>
      </c>
      <c r="M531" s="19" t="str">
        <f t="shared" ca="1" si="58"/>
        <v>C2</v>
      </c>
      <c r="N531" s="19" t="str">
        <f t="shared" ca="1" si="59"/>
        <v>C2</v>
      </c>
    </row>
    <row r="532" spans="1:14" s="244" customFormat="1" ht="36" customHeight="1" x14ac:dyDescent="0.2">
      <c r="A532" s="220" t="s">
        <v>242</v>
      </c>
      <c r="B532" s="221" t="s">
        <v>1708</v>
      </c>
      <c r="C532" s="214" t="s">
        <v>603</v>
      </c>
      <c r="D532" s="213" t="s">
        <v>1062</v>
      </c>
      <c r="E532" s="222" t="s">
        <v>182</v>
      </c>
      <c r="F532" s="223">
        <v>2</v>
      </c>
      <c r="G532" s="385"/>
      <c r="H532" s="376">
        <f t="shared" si="54"/>
        <v>0</v>
      </c>
      <c r="I532" s="26" t="str">
        <f t="shared" ca="1" si="55"/>
        <v/>
      </c>
      <c r="J532" s="16" t="str">
        <f t="shared" si="56"/>
        <v>F018Curb Stop ExtensionsCW 3210-R8each</v>
      </c>
      <c r="K532" s="17">
        <f>MATCH(J532,'Pay Items'!$K$1:$K$646,0)</f>
        <v>603</v>
      </c>
      <c r="L532" s="19" t="str">
        <f t="shared" ca="1" si="57"/>
        <v>F0</v>
      </c>
      <c r="M532" s="19" t="str">
        <f t="shared" ca="1" si="58"/>
        <v>C2</v>
      </c>
      <c r="N532" s="19" t="str">
        <f t="shared" ca="1" si="59"/>
        <v>C2</v>
      </c>
    </row>
    <row r="533" spans="1:14" s="244" customFormat="1" ht="36" customHeight="1" x14ac:dyDescent="0.2">
      <c r="A533" s="245"/>
      <c r="B533" s="202"/>
      <c r="C533" s="203" t="s">
        <v>203</v>
      </c>
      <c r="D533" s="198"/>
      <c r="E533" s="204"/>
      <c r="F533" s="198"/>
      <c r="G533" s="199"/>
      <c r="H533" s="376">
        <f t="shared" si="54"/>
        <v>0</v>
      </c>
      <c r="I533" s="26" t="str">
        <f t="shared" ca="1" si="55"/>
        <v>LOCKED</v>
      </c>
      <c r="J533" s="16" t="str">
        <f t="shared" si="56"/>
        <v>LANDSCAPING</v>
      </c>
      <c r="K533" s="17">
        <f>MATCH(J533,'Pay Items'!$K$1:$K$646,0)</f>
        <v>618</v>
      </c>
      <c r="L533" s="19" t="str">
        <f t="shared" ca="1" si="57"/>
        <v>F0</v>
      </c>
      <c r="M533" s="19" t="str">
        <f t="shared" ca="1" si="58"/>
        <v>C2</v>
      </c>
      <c r="N533" s="19" t="str">
        <f t="shared" ca="1" si="59"/>
        <v>C2</v>
      </c>
    </row>
    <row r="534" spans="1:14" s="244" customFormat="1" ht="36" customHeight="1" x14ac:dyDescent="0.2">
      <c r="A534" s="379" t="s">
        <v>243</v>
      </c>
      <c r="B534" s="370" t="s">
        <v>1709</v>
      </c>
      <c r="C534" s="371" t="s">
        <v>148</v>
      </c>
      <c r="D534" s="372" t="s">
        <v>1541</v>
      </c>
      <c r="E534" s="373"/>
      <c r="F534" s="198"/>
      <c r="G534" s="199"/>
      <c r="H534" s="376">
        <f t="shared" ref="H534:H536" si="60">ROUND(G534*F534,2)</f>
        <v>0</v>
      </c>
      <c r="I534" s="26" t="str">
        <f t="shared" ca="1" si="55"/>
        <v>LOCKED</v>
      </c>
      <c r="J534" s="16" t="str">
        <f t="shared" si="56"/>
        <v>G001SoddingCW 3510-R10</v>
      </c>
      <c r="K534" s="17">
        <f>MATCH(J534,'Pay Items'!$K$1:$K$646,0)</f>
        <v>619</v>
      </c>
      <c r="L534" s="19" t="str">
        <f t="shared" ca="1" si="57"/>
        <v>F0</v>
      </c>
      <c r="M534" s="19" t="str">
        <f t="shared" ca="1" si="58"/>
        <v>C2</v>
      </c>
      <c r="N534" s="19" t="str">
        <f t="shared" ca="1" si="59"/>
        <v>C2</v>
      </c>
    </row>
    <row r="535" spans="1:14" s="244" customFormat="1" ht="36" customHeight="1" x14ac:dyDescent="0.2">
      <c r="A535" s="379" t="s">
        <v>244</v>
      </c>
      <c r="B535" s="378" t="s">
        <v>351</v>
      </c>
      <c r="C535" s="371" t="s">
        <v>886</v>
      </c>
      <c r="D535" s="372"/>
      <c r="E535" s="373" t="s">
        <v>179</v>
      </c>
      <c r="F535" s="374">
        <v>20</v>
      </c>
      <c r="G535" s="375"/>
      <c r="H535" s="376">
        <f t="shared" si="60"/>
        <v>0</v>
      </c>
      <c r="I535" s="26" t="str">
        <f t="shared" ca="1" si="55"/>
        <v/>
      </c>
      <c r="J535" s="16" t="str">
        <f t="shared" si="56"/>
        <v>G002width &lt; 600 mmm²</v>
      </c>
      <c r="K535" s="17">
        <f>MATCH(J535,'Pay Items'!$K$1:$K$646,0)</f>
        <v>620</v>
      </c>
      <c r="L535" s="19" t="str">
        <f t="shared" ca="1" si="57"/>
        <v>F0</v>
      </c>
      <c r="M535" s="19" t="str">
        <f t="shared" ca="1" si="58"/>
        <v>C2</v>
      </c>
      <c r="N535" s="19" t="str">
        <f t="shared" ca="1" si="59"/>
        <v>C2</v>
      </c>
    </row>
    <row r="536" spans="1:14" s="244" customFormat="1" ht="36" customHeight="1" x14ac:dyDescent="0.2">
      <c r="A536" s="379" t="s">
        <v>245</v>
      </c>
      <c r="B536" s="378" t="s">
        <v>352</v>
      </c>
      <c r="C536" s="371" t="s">
        <v>887</v>
      </c>
      <c r="D536" s="372"/>
      <c r="E536" s="373" t="s">
        <v>179</v>
      </c>
      <c r="F536" s="374">
        <v>130</v>
      </c>
      <c r="G536" s="375"/>
      <c r="H536" s="376">
        <f t="shared" si="60"/>
        <v>0</v>
      </c>
      <c r="I536" s="26" t="str">
        <f t="shared" ca="1" si="55"/>
        <v/>
      </c>
      <c r="J536" s="16" t="str">
        <f t="shared" si="56"/>
        <v>G003width &gt; or = 600 mmm²</v>
      </c>
      <c r="K536" s="17">
        <f>MATCH(J536,'Pay Items'!$K$1:$K$646,0)</f>
        <v>621</v>
      </c>
      <c r="L536" s="19" t="str">
        <f t="shared" ca="1" si="57"/>
        <v>F0</v>
      </c>
      <c r="M536" s="19" t="str">
        <f t="shared" ca="1" si="58"/>
        <v>C2</v>
      </c>
      <c r="N536" s="19" t="str">
        <f t="shared" ca="1" si="59"/>
        <v>C2</v>
      </c>
    </row>
    <row r="537" spans="1:14" s="183" customFormat="1" ht="12" customHeight="1" x14ac:dyDescent="0.2">
      <c r="A537" s="180"/>
      <c r="B537" s="224"/>
      <c r="C537" s="225"/>
      <c r="D537" s="186"/>
      <c r="E537" s="173"/>
      <c r="F537" s="187"/>
      <c r="G537" s="172"/>
      <c r="H537" s="188"/>
      <c r="I537" s="26" t="str">
        <f t="shared" ca="1" si="55"/>
        <v>LOCKED</v>
      </c>
      <c r="J537" s="16" t="str">
        <f t="shared" si="56"/>
        <v/>
      </c>
      <c r="K537" s="17" t="e">
        <f>MATCH(J537,'Pay Items'!$K$1:$K$646,0)</f>
        <v>#N/A</v>
      </c>
      <c r="L537" s="19" t="str">
        <f t="shared" ca="1" si="57"/>
        <v>G</v>
      </c>
      <c r="M537" s="19" t="str">
        <f t="shared" ca="1" si="58"/>
        <v>C2</v>
      </c>
      <c r="N537" s="19" t="str">
        <f t="shared" ca="1" si="59"/>
        <v>C2</v>
      </c>
    </row>
    <row r="538" spans="1:14" s="183" customFormat="1" ht="60" customHeight="1" thickBot="1" x14ac:dyDescent="0.25">
      <c r="A538" s="180"/>
      <c r="B538" s="227" t="s">
        <v>613</v>
      </c>
      <c r="C538" s="422" t="str">
        <f>C469</f>
        <v>ASPHALT REHABILITATION:  WILDWOOD PARK G FROM SOUTH DRIVE TO WILDWOOD STREET, AND WILDWOOD PARK H FROM SOUTH DRIVE TO SOUTH DRIVE</v>
      </c>
      <c r="D538" s="423"/>
      <c r="E538" s="423"/>
      <c r="F538" s="424"/>
      <c r="G538" s="242" t="s">
        <v>1572</v>
      </c>
      <c r="H538" s="242">
        <f>SUM(H469:H537)</f>
        <v>0</v>
      </c>
      <c r="I538" s="26" t="str">
        <f t="shared" ca="1" si="55"/>
        <v>LOCKED</v>
      </c>
      <c r="J538" s="16" t="str">
        <f t="shared" si="56"/>
        <v>ASPHALT REHABILITATION: WILDWOOD PARK G FROM SOUTH DRIVE TO WILDWOOD STREET, AND WILDWOOD PARK H FROM SOUTH DRIVE TO SOUTH DRIVE</v>
      </c>
      <c r="K538" s="17" t="e">
        <f>MATCH(J538,'Pay Items'!$K$1:$K$646,0)</f>
        <v>#N/A</v>
      </c>
      <c r="L538" s="19" t="str">
        <f t="shared" ca="1" si="57"/>
        <v>G</v>
      </c>
      <c r="M538" s="19" t="str">
        <f t="shared" ca="1" si="58"/>
        <v>C2</v>
      </c>
      <c r="N538" s="19" t="str">
        <f t="shared" ca="1" si="59"/>
        <v>C2</v>
      </c>
    </row>
    <row r="539" spans="1:14" s="183" customFormat="1" ht="48" customHeight="1" thickTop="1" x14ac:dyDescent="0.2">
      <c r="A539" s="180"/>
      <c r="B539" s="181" t="s">
        <v>614</v>
      </c>
      <c r="C539" s="437" t="s">
        <v>1710</v>
      </c>
      <c r="D539" s="438"/>
      <c r="E539" s="438"/>
      <c r="F539" s="439"/>
      <c r="G539" s="180"/>
      <c r="H539" s="182"/>
      <c r="I539" s="26" t="str">
        <f t="shared" ca="1" si="55"/>
        <v>LOCKED</v>
      </c>
      <c r="J539" s="16" t="str">
        <f t="shared" si="56"/>
        <v>CONCRETE PAVEMENT REHABILITATION: CLARE AVENUE FROM CASEY STREET TO ECCLES STREET</v>
      </c>
      <c r="K539" s="17" t="e">
        <f>MATCH(J539,'Pay Items'!$K$1:$K$646,0)</f>
        <v>#N/A</v>
      </c>
      <c r="L539" s="19" t="str">
        <f t="shared" ca="1" si="57"/>
        <v>G</v>
      </c>
      <c r="M539" s="19" t="str">
        <f t="shared" ca="1" si="58"/>
        <v>C2</v>
      </c>
      <c r="N539" s="19" t="str">
        <f t="shared" ca="1" si="59"/>
        <v>C2</v>
      </c>
    </row>
    <row r="540" spans="1:14" s="183" customFormat="1" ht="36" customHeight="1" x14ac:dyDescent="0.2">
      <c r="A540" s="180"/>
      <c r="B540" s="184"/>
      <c r="C540" s="185" t="s">
        <v>197</v>
      </c>
      <c r="D540" s="186"/>
      <c r="E540" s="187" t="s">
        <v>174</v>
      </c>
      <c r="F540" s="198"/>
      <c r="G540" s="199"/>
      <c r="H540" s="376">
        <f t="shared" ref="H540:H603" si="61">ROUND(G540*F540,2)</f>
        <v>0</v>
      </c>
      <c r="I540" s="26" t="str">
        <f t="shared" ca="1" si="55"/>
        <v>LOCKED</v>
      </c>
      <c r="J540" s="16" t="str">
        <f t="shared" si="56"/>
        <v>EARTH AND BASE WORKS</v>
      </c>
      <c r="K540" s="17">
        <f>MATCH(J540,'Pay Items'!$K$1:$K$646,0)</f>
        <v>3</v>
      </c>
      <c r="L540" s="19" t="str">
        <f t="shared" ca="1" si="57"/>
        <v>F0</v>
      </c>
      <c r="M540" s="19" t="str">
        <f t="shared" ca="1" si="58"/>
        <v>C2</v>
      </c>
      <c r="N540" s="19" t="str">
        <f t="shared" ca="1" si="59"/>
        <v>C2</v>
      </c>
    </row>
    <row r="541" spans="1:14" s="244" customFormat="1" ht="36" customHeight="1" x14ac:dyDescent="0.2">
      <c r="A541" s="369" t="s">
        <v>440</v>
      </c>
      <c r="B541" s="370" t="s">
        <v>462</v>
      </c>
      <c r="C541" s="371" t="s">
        <v>105</v>
      </c>
      <c r="D541" s="372" t="s">
        <v>1298</v>
      </c>
      <c r="E541" s="373" t="s">
        <v>180</v>
      </c>
      <c r="F541" s="374">
        <v>60</v>
      </c>
      <c r="G541" s="375"/>
      <c r="H541" s="376">
        <f t="shared" si="61"/>
        <v>0</v>
      </c>
      <c r="I541" s="26" t="str">
        <f t="shared" ca="1" si="55"/>
        <v/>
      </c>
      <c r="J541" s="16" t="str">
        <f t="shared" si="56"/>
        <v>A003ExcavationCW 3110-R22m³</v>
      </c>
      <c r="K541" s="17">
        <f>MATCH(J541,'Pay Items'!$K$1:$K$646,0)</f>
        <v>6</v>
      </c>
      <c r="L541" s="19" t="str">
        <f t="shared" ca="1" si="57"/>
        <v>F0</v>
      </c>
      <c r="M541" s="19" t="str">
        <f t="shared" ca="1" si="58"/>
        <v>C2</v>
      </c>
      <c r="N541" s="19" t="str">
        <f t="shared" ca="1" si="59"/>
        <v>C2</v>
      </c>
    </row>
    <row r="542" spans="1:14" s="244" customFormat="1" ht="36" customHeight="1" x14ac:dyDescent="0.2">
      <c r="A542" s="377" t="s">
        <v>251</v>
      </c>
      <c r="B542" s="370" t="s">
        <v>149</v>
      </c>
      <c r="C542" s="371" t="s">
        <v>320</v>
      </c>
      <c r="D542" s="372" t="s">
        <v>1298</v>
      </c>
      <c r="E542" s="373"/>
      <c r="F542" s="198"/>
      <c r="G542" s="199"/>
      <c r="H542" s="376">
        <f t="shared" si="61"/>
        <v>0</v>
      </c>
      <c r="I542" s="26" t="str">
        <f t="shared" ca="1" si="55"/>
        <v>LOCKED</v>
      </c>
      <c r="J542" s="16" t="str">
        <f t="shared" si="56"/>
        <v>A010Supplying and Placing Base Course MaterialCW 3110-R22</v>
      </c>
      <c r="K542" s="17">
        <f>MATCH(J542,'Pay Items'!$K$1:$K$646,0)</f>
        <v>27</v>
      </c>
      <c r="L542" s="19" t="str">
        <f t="shared" ca="1" si="57"/>
        <v>F0</v>
      </c>
      <c r="M542" s="19" t="str">
        <f t="shared" ca="1" si="58"/>
        <v>C2</v>
      </c>
      <c r="N542" s="19" t="str">
        <f t="shared" ca="1" si="59"/>
        <v>C2</v>
      </c>
    </row>
    <row r="543" spans="1:14" s="244" customFormat="1" ht="36" customHeight="1" x14ac:dyDescent="0.2">
      <c r="A543" s="377" t="s">
        <v>1114</v>
      </c>
      <c r="B543" s="378" t="s">
        <v>351</v>
      </c>
      <c r="C543" s="371" t="s">
        <v>1115</v>
      </c>
      <c r="D543" s="372" t="s">
        <v>174</v>
      </c>
      <c r="E543" s="373" t="s">
        <v>180</v>
      </c>
      <c r="F543" s="374">
        <v>60</v>
      </c>
      <c r="G543" s="375"/>
      <c r="H543" s="376">
        <f t="shared" si="61"/>
        <v>0</v>
      </c>
      <c r="I543" s="26" t="str">
        <f t="shared" ca="1" si="55"/>
        <v/>
      </c>
      <c r="J543" s="16" t="str">
        <f t="shared" si="56"/>
        <v>A010A1Base Course Material - Granular A Limestonem³</v>
      </c>
      <c r="K543" s="17">
        <f>MATCH(J543,'Pay Items'!$K$1:$K$646,0)</f>
        <v>28</v>
      </c>
      <c r="L543" s="19" t="str">
        <f t="shared" ca="1" si="57"/>
        <v>F0</v>
      </c>
      <c r="M543" s="19" t="str">
        <f t="shared" ca="1" si="58"/>
        <v>C2</v>
      </c>
      <c r="N543" s="19" t="str">
        <f t="shared" ca="1" si="59"/>
        <v>C2</v>
      </c>
    </row>
    <row r="544" spans="1:14" s="244" customFormat="1" ht="36" customHeight="1" x14ac:dyDescent="0.2">
      <c r="A544" s="369" t="s">
        <v>253</v>
      </c>
      <c r="B544" s="370" t="s">
        <v>513</v>
      </c>
      <c r="C544" s="371" t="s">
        <v>109</v>
      </c>
      <c r="D544" s="372" t="s">
        <v>1298</v>
      </c>
      <c r="E544" s="373" t="s">
        <v>179</v>
      </c>
      <c r="F544" s="374">
        <v>1800</v>
      </c>
      <c r="G544" s="375"/>
      <c r="H544" s="376">
        <f t="shared" si="61"/>
        <v>0</v>
      </c>
      <c r="I544" s="26" t="str">
        <f t="shared" ca="1" si="55"/>
        <v/>
      </c>
      <c r="J544" s="16" t="str">
        <f t="shared" si="56"/>
        <v>A012Grading of BoulevardsCW 3110-R22m²</v>
      </c>
      <c r="K544" s="17">
        <f>MATCH(J544,'Pay Items'!$K$1:$K$646,0)</f>
        <v>37</v>
      </c>
      <c r="L544" s="19" t="str">
        <f t="shared" ca="1" si="57"/>
        <v>F0</v>
      </c>
      <c r="M544" s="19" t="str">
        <f t="shared" ca="1" si="58"/>
        <v>C2</v>
      </c>
      <c r="N544" s="19" t="str">
        <f t="shared" ca="1" si="59"/>
        <v>C2</v>
      </c>
    </row>
    <row r="545" spans="1:14" s="244" customFormat="1" ht="36" customHeight="1" x14ac:dyDescent="0.2">
      <c r="A545" s="245"/>
      <c r="B545" s="202"/>
      <c r="C545" s="203" t="s">
        <v>1552</v>
      </c>
      <c r="D545" s="198"/>
      <c r="E545" s="204"/>
      <c r="F545" s="198"/>
      <c r="G545" s="199"/>
      <c r="H545" s="376">
        <f t="shared" si="61"/>
        <v>0</v>
      </c>
      <c r="I545" s="26" t="str">
        <f t="shared" ca="1" si="55"/>
        <v>LOCKED</v>
      </c>
      <c r="J545" s="16" t="str">
        <f t="shared" si="56"/>
        <v>ROADWORKS - REMOVALS/RENEWALS</v>
      </c>
      <c r="K545" s="17" t="e">
        <f>MATCH(J545,'Pay Items'!$K$1:$K$646,0)</f>
        <v>#N/A</v>
      </c>
      <c r="L545" s="19" t="str">
        <f t="shared" ca="1" si="57"/>
        <v>F0</v>
      </c>
      <c r="M545" s="19" t="str">
        <f t="shared" ca="1" si="58"/>
        <v>C2</v>
      </c>
      <c r="N545" s="19" t="str">
        <f t="shared" ca="1" si="59"/>
        <v>C2</v>
      </c>
    </row>
    <row r="546" spans="1:14" s="244" customFormat="1" ht="36" customHeight="1" x14ac:dyDescent="0.2">
      <c r="A546" s="379" t="s">
        <v>372</v>
      </c>
      <c r="B546" s="370" t="s">
        <v>518</v>
      </c>
      <c r="C546" s="371" t="s">
        <v>317</v>
      </c>
      <c r="D546" s="372" t="s">
        <v>1298</v>
      </c>
      <c r="E546" s="373"/>
      <c r="F546" s="198"/>
      <c r="G546" s="199"/>
      <c r="H546" s="376">
        <f t="shared" si="61"/>
        <v>0</v>
      </c>
      <c r="I546" s="26" t="str">
        <f t="shared" ca="1" si="55"/>
        <v>LOCKED</v>
      </c>
      <c r="J546" s="16" t="str">
        <f t="shared" si="56"/>
        <v>B001Pavement RemovalCW 3110-R22</v>
      </c>
      <c r="K546" s="17">
        <f>MATCH(J546,'Pay Items'!$K$1:$K$646,0)</f>
        <v>69</v>
      </c>
      <c r="L546" s="19" t="str">
        <f t="shared" ca="1" si="57"/>
        <v>F0</v>
      </c>
      <c r="M546" s="19" t="str">
        <f t="shared" ca="1" si="58"/>
        <v>C2</v>
      </c>
      <c r="N546" s="19" t="str">
        <f t="shared" ca="1" si="59"/>
        <v>C2</v>
      </c>
    </row>
    <row r="547" spans="1:14" s="244" customFormat="1" ht="36" customHeight="1" x14ac:dyDescent="0.2">
      <c r="A547" s="379" t="s">
        <v>443</v>
      </c>
      <c r="B547" s="378" t="s">
        <v>351</v>
      </c>
      <c r="C547" s="371" t="s">
        <v>318</v>
      </c>
      <c r="D547" s="372" t="s">
        <v>174</v>
      </c>
      <c r="E547" s="373" t="s">
        <v>179</v>
      </c>
      <c r="F547" s="374">
        <v>25</v>
      </c>
      <c r="G547" s="375"/>
      <c r="H547" s="376">
        <f t="shared" si="61"/>
        <v>0</v>
      </c>
      <c r="I547" s="26" t="str">
        <f t="shared" ca="1" si="55"/>
        <v/>
      </c>
      <c r="J547" s="16" t="str">
        <f t="shared" si="56"/>
        <v>B002Concrete Pavementm²</v>
      </c>
      <c r="K547" s="17">
        <f>MATCH(J547,'Pay Items'!$K$1:$K$646,0)</f>
        <v>70</v>
      </c>
      <c r="L547" s="19" t="str">
        <f t="shared" ca="1" si="57"/>
        <v>F0</v>
      </c>
      <c r="M547" s="19" t="str">
        <f t="shared" ca="1" si="58"/>
        <v>C2</v>
      </c>
      <c r="N547" s="19" t="str">
        <f t="shared" ca="1" si="59"/>
        <v>C2</v>
      </c>
    </row>
    <row r="548" spans="1:14" s="244" customFormat="1" ht="36" customHeight="1" x14ac:dyDescent="0.2">
      <c r="A548" s="379" t="s">
        <v>263</v>
      </c>
      <c r="B548" s="378" t="s">
        <v>352</v>
      </c>
      <c r="C548" s="371" t="s">
        <v>319</v>
      </c>
      <c r="D548" s="372" t="s">
        <v>174</v>
      </c>
      <c r="E548" s="373" t="s">
        <v>179</v>
      </c>
      <c r="F548" s="374">
        <v>50</v>
      </c>
      <c r="G548" s="375"/>
      <c r="H548" s="376">
        <f t="shared" si="61"/>
        <v>0</v>
      </c>
      <c r="I548" s="26" t="str">
        <f t="shared" ca="1" si="55"/>
        <v/>
      </c>
      <c r="J548" s="16" t="str">
        <f t="shared" si="56"/>
        <v>B003Asphalt Pavementm²</v>
      </c>
      <c r="K548" s="17">
        <f>MATCH(J548,'Pay Items'!$K$1:$K$646,0)</f>
        <v>71</v>
      </c>
      <c r="L548" s="19" t="str">
        <f t="shared" ca="1" si="57"/>
        <v>F0</v>
      </c>
      <c r="M548" s="19" t="str">
        <f t="shared" ca="1" si="58"/>
        <v>C2</v>
      </c>
      <c r="N548" s="19" t="str">
        <f t="shared" ca="1" si="59"/>
        <v>C2</v>
      </c>
    </row>
    <row r="549" spans="1:14" s="244" customFormat="1" ht="36" customHeight="1" x14ac:dyDescent="0.2">
      <c r="A549" s="379" t="s">
        <v>264</v>
      </c>
      <c r="B549" s="370" t="s">
        <v>519</v>
      </c>
      <c r="C549" s="371" t="s">
        <v>463</v>
      </c>
      <c r="D549" s="372" t="s">
        <v>922</v>
      </c>
      <c r="E549" s="373"/>
      <c r="F549" s="198"/>
      <c r="G549" s="199"/>
      <c r="H549" s="376">
        <f t="shared" si="61"/>
        <v>0</v>
      </c>
      <c r="I549" s="26" t="str">
        <f t="shared" ca="1" si="55"/>
        <v>LOCKED</v>
      </c>
      <c r="J549" s="16" t="str">
        <f t="shared" si="56"/>
        <v>B004Slab ReplacementCW 3230-R8</v>
      </c>
      <c r="K549" s="17">
        <f>MATCH(J549,'Pay Items'!$K$1:$K$646,0)</f>
        <v>72</v>
      </c>
      <c r="L549" s="19" t="str">
        <f t="shared" ca="1" si="57"/>
        <v>F0</v>
      </c>
      <c r="M549" s="19" t="str">
        <f t="shared" ca="1" si="58"/>
        <v>C2</v>
      </c>
      <c r="N549" s="19" t="str">
        <f t="shared" ca="1" si="59"/>
        <v>C2</v>
      </c>
    </row>
    <row r="550" spans="1:14" s="244" customFormat="1" ht="48" customHeight="1" x14ac:dyDescent="0.2">
      <c r="A550" s="379" t="s">
        <v>274</v>
      </c>
      <c r="B550" s="378" t="s">
        <v>351</v>
      </c>
      <c r="C550" s="371" t="s">
        <v>1651</v>
      </c>
      <c r="D550" s="372" t="s">
        <v>174</v>
      </c>
      <c r="E550" s="373" t="s">
        <v>179</v>
      </c>
      <c r="F550" s="374">
        <v>140</v>
      </c>
      <c r="G550" s="375"/>
      <c r="H550" s="376">
        <f t="shared" si="61"/>
        <v>0</v>
      </c>
      <c r="I550" s="26" t="str">
        <f t="shared" ca="1" si="55"/>
        <v/>
      </c>
      <c r="J550" s="16" t="str">
        <f t="shared" si="56"/>
        <v>B014150 mm Type 2 Concrete Pavement (Reinforced)m²</v>
      </c>
      <c r="K550" s="17" t="e">
        <f>MATCH(J550,'Pay Items'!$K$1:$K$646,0)</f>
        <v>#N/A</v>
      </c>
      <c r="L550" s="19" t="str">
        <f t="shared" ca="1" si="57"/>
        <v>F0</v>
      </c>
      <c r="M550" s="19" t="str">
        <f t="shared" ca="1" si="58"/>
        <v>C2</v>
      </c>
      <c r="N550" s="19" t="str">
        <f t="shared" ca="1" si="59"/>
        <v>C2</v>
      </c>
    </row>
    <row r="551" spans="1:14" s="244" customFormat="1" ht="36" customHeight="1" x14ac:dyDescent="0.2">
      <c r="A551" s="379" t="s">
        <v>277</v>
      </c>
      <c r="B551" s="370" t="s">
        <v>520</v>
      </c>
      <c r="C551" s="371" t="s">
        <v>464</v>
      </c>
      <c r="D551" s="372" t="s">
        <v>1317</v>
      </c>
      <c r="E551" s="373"/>
      <c r="F551" s="198"/>
      <c r="G551" s="199"/>
      <c r="H551" s="376">
        <f t="shared" si="61"/>
        <v>0</v>
      </c>
      <c r="I551" s="26" t="str">
        <f t="shared" ca="1" si="55"/>
        <v>LOCKED</v>
      </c>
      <c r="J551" s="16" t="str">
        <f t="shared" si="56"/>
        <v>B017Partial Slab PatchesCW 3230-R8</v>
      </c>
      <c r="K551" s="17">
        <f>MATCH(J551,'Pay Items'!$K$1:$K$646,0)</f>
        <v>85</v>
      </c>
      <c r="L551" s="19" t="str">
        <f t="shared" ca="1" si="57"/>
        <v>F0</v>
      </c>
      <c r="M551" s="19" t="str">
        <f t="shared" ca="1" si="58"/>
        <v>C2</v>
      </c>
      <c r="N551" s="19" t="str">
        <f t="shared" ca="1" si="59"/>
        <v>C2</v>
      </c>
    </row>
    <row r="552" spans="1:14" s="244" customFormat="1" ht="36" customHeight="1" x14ac:dyDescent="0.2">
      <c r="A552" s="379" t="s">
        <v>290</v>
      </c>
      <c r="B552" s="378" t="s">
        <v>351</v>
      </c>
      <c r="C552" s="371" t="s">
        <v>1553</v>
      </c>
      <c r="D552" s="372" t="s">
        <v>174</v>
      </c>
      <c r="E552" s="373" t="s">
        <v>179</v>
      </c>
      <c r="F552" s="374">
        <v>20</v>
      </c>
      <c r="G552" s="375"/>
      <c r="H552" s="376">
        <f t="shared" si="61"/>
        <v>0</v>
      </c>
      <c r="I552" s="26" t="str">
        <f t="shared" ca="1" si="55"/>
        <v/>
      </c>
      <c r="J552" s="16" t="str">
        <f t="shared" si="56"/>
        <v>B030150 mm Type 2 Concrete Pavement (Type A)m²</v>
      </c>
      <c r="K552" s="17" t="e">
        <f>MATCH(J552,'Pay Items'!$K$1:$K$646,0)</f>
        <v>#N/A</v>
      </c>
      <c r="L552" s="19" t="str">
        <f t="shared" ca="1" si="57"/>
        <v>F0</v>
      </c>
      <c r="M552" s="19" t="str">
        <f t="shared" ca="1" si="58"/>
        <v>C2</v>
      </c>
      <c r="N552" s="19" t="str">
        <f t="shared" ca="1" si="59"/>
        <v>C2</v>
      </c>
    </row>
    <row r="553" spans="1:14" s="244" customFormat="1" ht="36" customHeight="1" x14ac:dyDescent="0.2">
      <c r="A553" s="379" t="s">
        <v>291</v>
      </c>
      <c r="B553" s="378" t="s">
        <v>352</v>
      </c>
      <c r="C553" s="371" t="s">
        <v>1554</v>
      </c>
      <c r="D553" s="372" t="s">
        <v>174</v>
      </c>
      <c r="E553" s="373" t="s">
        <v>179</v>
      </c>
      <c r="F553" s="374">
        <v>60</v>
      </c>
      <c r="G553" s="375"/>
      <c r="H553" s="376">
        <f t="shared" si="61"/>
        <v>0</v>
      </c>
      <c r="I553" s="26" t="str">
        <f t="shared" ca="1" si="55"/>
        <v/>
      </c>
      <c r="J553" s="16" t="str">
        <f t="shared" si="56"/>
        <v>B031150 mm Type 2 Concrete Pavement (Type B)m²</v>
      </c>
      <c r="K553" s="17" t="e">
        <f>MATCH(J553,'Pay Items'!$K$1:$K$646,0)</f>
        <v>#N/A</v>
      </c>
      <c r="L553" s="19" t="str">
        <f t="shared" ca="1" si="57"/>
        <v>F0</v>
      </c>
      <c r="M553" s="19" t="str">
        <f t="shared" ca="1" si="58"/>
        <v>C2</v>
      </c>
      <c r="N553" s="19" t="str">
        <f t="shared" ca="1" si="59"/>
        <v>C2</v>
      </c>
    </row>
    <row r="554" spans="1:14" s="244" customFormat="1" ht="36" customHeight="1" x14ac:dyDescent="0.2">
      <c r="A554" s="379" t="s">
        <v>767</v>
      </c>
      <c r="B554" s="370" t="s">
        <v>521</v>
      </c>
      <c r="C554" s="371" t="s">
        <v>576</v>
      </c>
      <c r="D554" s="372" t="s">
        <v>1317</v>
      </c>
      <c r="E554" s="373"/>
      <c r="F554" s="198"/>
      <c r="G554" s="199"/>
      <c r="H554" s="376">
        <f t="shared" si="61"/>
        <v>0</v>
      </c>
      <c r="I554" s="26" t="str">
        <f t="shared" ca="1" si="55"/>
        <v>LOCKED</v>
      </c>
      <c r="J554" s="16" t="str">
        <f t="shared" si="56"/>
        <v>B064-72Slab Replacement - Early Opening (72 hour)CW 3230-R8</v>
      </c>
      <c r="K554" s="17">
        <f>MATCH(J554,'Pay Items'!$K$1:$K$646,0)</f>
        <v>132</v>
      </c>
      <c r="L554" s="19" t="str">
        <f t="shared" ca="1" si="57"/>
        <v>F0</v>
      </c>
      <c r="M554" s="19" t="str">
        <f t="shared" ca="1" si="58"/>
        <v>C2</v>
      </c>
      <c r="N554" s="19" t="str">
        <f t="shared" ca="1" si="59"/>
        <v>C2</v>
      </c>
    </row>
    <row r="555" spans="1:14" s="244" customFormat="1" ht="48" customHeight="1" x14ac:dyDescent="0.2">
      <c r="A555" s="379" t="s">
        <v>774</v>
      </c>
      <c r="B555" s="378" t="s">
        <v>351</v>
      </c>
      <c r="C555" s="371" t="s">
        <v>1651</v>
      </c>
      <c r="D555" s="372" t="s">
        <v>174</v>
      </c>
      <c r="E555" s="373" t="s">
        <v>179</v>
      </c>
      <c r="F555" s="374">
        <v>130</v>
      </c>
      <c r="G555" s="375"/>
      <c r="H555" s="376">
        <f t="shared" si="61"/>
        <v>0</v>
      </c>
      <c r="I555" s="26" t="str">
        <f t="shared" ca="1" si="55"/>
        <v/>
      </c>
      <c r="J555" s="16" t="str">
        <f t="shared" si="56"/>
        <v>B074-72150 mm Type 2 Concrete Pavement (Reinforced)m²</v>
      </c>
      <c r="K555" s="17" t="e">
        <f>MATCH(J555,'Pay Items'!$K$1:$K$646,0)</f>
        <v>#N/A</v>
      </c>
      <c r="L555" s="19" t="str">
        <f t="shared" ca="1" si="57"/>
        <v>F0</v>
      </c>
      <c r="M555" s="19" t="str">
        <f t="shared" ca="1" si="58"/>
        <v>C2</v>
      </c>
      <c r="N555" s="19" t="str">
        <f t="shared" ca="1" si="59"/>
        <v>C2</v>
      </c>
    </row>
    <row r="556" spans="1:14" s="244" customFormat="1" ht="36" customHeight="1" x14ac:dyDescent="0.2">
      <c r="A556" s="379" t="s">
        <v>302</v>
      </c>
      <c r="B556" s="370" t="s">
        <v>556</v>
      </c>
      <c r="C556" s="371" t="s">
        <v>162</v>
      </c>
      <c r="D556" s="372" t="s">
        <v>922</v>
      </c>
      <c r="E556" s="373"/>
      <c r="F556" s="198"/>
      <c r="G556" s="199"/>
      <c r="H556" s="376">
        <f t="shared" si="61"/>
        <v>0</v>
      </c>
      <c r="I556" s="26" t="str">
        <f t="shared" ca="1" si="55"/>
        <v>LOCKED</v>
      </c>
      <c r="J556" s="16" t="str">
        <f t="shared" si="56"/>
        <v>B094Drilled DowelsCW 3230-R8</v>
      </c>
      <c r="K556" s="17">
        <f>MATCH(J556,'Pay Items'!$K$1:$K$646,0)</f>
        <v>164</v>
      </c>
      <c r="L556" s="19" t="str">
        <f t="shared" ca="1" si="57"/>
        <v>F0</v>
      </c>
      <c r="M556" s="19" t="str">
        <f t="shared" ca="1" si="58"/>
        <v>C2</v>
      </c>
      <c r="N556" s="19" t="str">
        <f t="shared" ca="1" si="59"/>
        <v>C2</v>
      </c>
    </row>
    <row r="557" spans="1:14" s="244" customFormat="1" ht="36" customHeight="1" x14ac:dyDescent="0.2">
      <c r="A557" s="379" t="s">
        <v>303</v>
      </c>
      <c r="B557" s="378" t="s">
        <v>351</v>
      </c>
      <c r="C557" s="371" t="s">
        <v>190</v>
      </c>
      <c r="D557" s="372" t="s">
        <v>174</v>
      </c>
      <c r="E557" s="373" t="s">
        <v>182</v>
      </c>
      <c r="F557" s="374">
        <v>65</v>
      </c>
      <c r="G557" s="375"/>
      <c r="H557" s="376">
        <f t="shared" si="61"/>
        <v>0</v>
      </c>
      <c r="I557" s="26" t="str">
        <f t="shared" ca="1" si="55"/>
        <v/>
      </c>
      <c r="J557" s="16" t="str">
        <f t="shared" si="56"/>
        <v>B09519.1 mm Diametereach</v>
      </c>
      <c r="K557" s="17">
        <f>MATCH(J557,'Pay Items'!$K$1:$K$646,0)</f>
        <v>165</v>
      </c>
      <c r="L557" s="19" t="str">
        <f t="shared" ca="1" si="57"/>
        <v>F0</v>
      </c>
      <c r="M557" s="19" t="str">
        <f t="shared" ca="1" si="58"/>
        <v>C2</v>
      </c>
      <c r="N557" s="19" t="str">
        <f t="shared" ca="1" si="59"/>
        <v>C2</v>
      </c>
    </row>
    <row r="558" spans="1:14" s="244" customFormat="1" ht="36" customHeight="1" x14ac:dyDescent="0.2">
      <c r="A558" s="379" t="s">
        <v>305</v>
      </c>
      <c r="B558" s="370" t="s">
        <v>557</v>
      </c>
      <c r="C558" s="371" t="s">
        <v>163</v>
      </c>
      <c r="D558" s="372" t="s">
        <v>922</v>
      </c>
      <c r="E558" s="373"/>
      <c r="F558" s="198"/>
      <c r="G558" s="199"/>
      <c r="H558" s="376">
        <f t="shared" si="61"/>
        <v>0</v>
      </c>
      <c r="I558" s="26" t="str">
        <f t="shared" ca="1" si="55"/>
        <v>LOCKED</v>
      </c>
      <c r="J558" s="16" t="str">
        <f t="shared" si="56"/>
        <v>B097Drilled Tie BarsCW 3230-R8</v>
      </c>
      <c r="K558" s="17">
        <f>MATCH(J558,'Pay Items'!$K$1:$K$646,0)</f>
        <v>167</v>
      </c>
      <c r="L558" s="19" t="str">
        <f t="shared" ca="1" si="57"/>
        <v>F0</v>
      </c>
      <c r="M558" s="19" t="str">
        <f t="shared" ca="1" si="58"/>
        <v>C2</v>
      </c>
      <c r="N558" s="19" t="str">
        <f t="shared" ca="1" si="59"/>
        <v>C2</v>
      </c>
    </row>
    <row r="559" spans="1:14" s="244" customFormat="1" ht="36" customHeight="1" x14ac:dyDescent="0.2">
      <c r="A559" s="379" t="s">
        <v>306</v>
      </c>
      <c r="B559" s="378" t="s">
        <v>351</v>
      </c>
      <c r="C559" s="371" t="s">
        <v>188</v>
      </c>
      <c r="D559" s="372" t="s">
        <v>174</v>
      </c>
      <c r="E559" s="373" t="s">
        <v>182</v>
      </c>
      <c r="F559" s="374">
        <v>210</v>
      </c>
      <c r="G559" s="375"/>
      <c r="H559" s="376">
        <f t="shared" si="61"/>
        <v>0</v>
      </c>
      <c r="I559" s="26" t="str">
        <f t="shared" ca="1" si="55"/>
        <v/>
      </c>
      <c r="J559" s="16" t="str">
        <f t="shared" si="56"/>
        <v>B09820 M Deformed Tie Bareach</v>
      </c>
      <c r="K559" s="17">
        <f>MATCH(J559,'Pay Items'!$K$1:$K$646,0)</f>
        <v>169</v>
      </c>
      <c r="L559" s="19" t="str">
        <f t="shared" ca="1" si="57"/>
        <v>F0</v>
      </c>
      <c r="M559" s="19" t="str">
        <f t="shared" ca="1" si="58"/>
        <v>C2</v>
      </c>
      <c r="N559" s="19" t="str">
        <f t="shared" ca="1" si="59"/>
        <v>C2</v>
      </c>
    </row>
    <row r="560" spans="1:14" s="244" customFormat="1" ht="36" customHeight="1" x14ac:dyDescent="0.2">
      <c r="A560" s="379" t="s">
        <v>806</v>
      </c>
      <c r="B560" s="370" t="s">
        <v>558</v>
      </c>
      <c r="C560" s="371" t="s">
        <v>336</v>
      </c>
      <c r="D560" s="372" t="s">
        <v>1335</v>
      </c>
      <c r="E560" s="373"/>
      <c r="F560" s="198"/>
      <c r="G560" s="199"/>
      <c r="H560" s="376">
        <f t="shared" si="61"/>
        <v>0</v>
      </c>
      <c r="I560" s="26" t="str">
        <f t="shared" ca="1" si="55"/>
        <v>LOCKED</v>
      </c>
      <c r="J560" s="16" t="str">
        <f t="shared" si="56"/>
        <v>B114rlMiscellaneous Concrete Slab RenewalCW 3235-R9</v>
      </c>
      <c r="K560" s="17">
        <f>MATCH(J560,'Pay Items'!$K$1:$K$646,0)</f>
        <v>192</v>
      </c>
      <c r="L560" s="19" t="str">
        <f t="shared" ca="1" si="57"/>
        <v>F0</v>
      </c>
      <c r="M560" s="19" t="str">
        <f t="shared" ca="1" si="58"/>
        <v>C2</v>
      </c>
      <c r="N560" s="19" t="str">
        <f t="shared" ca="1" si="59"/>
        <v>C2</v>
      </c>
    </row>
    <row r="561" spans="1:14" s="244" customFormat="1" ht="36" customHeight="1" x14ac:dyDescent="0.2">
      <c r="A561" s="379" t="s">
        <v>810</v>
      </c>
      <c r="B561" s="378" t="s">
        <v>351</v>
      </c>
      <c r="C561" s="371" t="s">
        <v>1556</v>
      </c>
      <c r="D561" s="372" t="s">
        <v>398</v>
      </c>
      <c r="E561" s="373"/>
      <c r="F561" s="198"/>
      <c r="G561" s="199"/>
      <c r="H561" s="376">
        <f t="shared" si="61"/>
        <v>0</v>
      </c>
      <c r="I561" s="26" t="str">
        <f t="shared" ca="1" si="55"/>
        <v>LOCKED</v>
      </c>
      <c r="J561" s="16" t="str">
        <f t="shared" si="56"/>
        <v>B118rl100 mm Type 5 Concrete SidewalkSD-228A</v>
      </c>
      <c r="K561" s="17" t="e">
        <f>MATCH(J561,'Pay Items'!$K$1:$K$646,0)</f>
        <v>#N/A</v>
      </c>
      <c r="L561" s="19" t="str">
        <f t="shared" ca="1" si="57"/>
        <v>F0</v>
      </c>
      <c r="M561" s="19" t="str">
        <f t="shared" ca="1" si="58"/>
        <v>C2</v>
      </c>
      <c r="N561" s="19" t="str">
        <f t="shared" ca="1" si="59"/>
        <v>C2</v>
      </c>
    </row>
    <row r="562" spans="1:14" s="244" customFormat="1" ht="36" customHeight="1" x14ac:dyDescent="0.2">
      <c r="A562" s="379" t="s">
        <v>811</v>
      </c>
      <c r="B562" s="381" t="s">
        <v>701</v>
      </c>
      <c r="C562" s="371" t="s">
        <v>702</v>
      </c>
      <c r="D562" s="372"/>
      <c r="E562" s="373" t="s">
        <v>179</v>
      </c>
      <c r="F562" s="374">
        <v>25</v>
      </c>
      <c r="G562" s="375"/>
      <c r="H562" s="376">
        <f t="shared" si="61"/>
        <v>0</v>
      </c>
      <c r="I562" s="26" t="str">
        <f t="shared" ca="1" si="55"/>
        <v/>
      </c>
      <c r="J562" s="16" t="str">
        <f t="shared" si="56"/>
        <v>B119rlLess than 5 sq.m.m²</v>
      </c>
      <c r="K562" s="17">
        <f>MATCH(J562,'Pay Items'!$K$1:$K$646,0)</f>
        <v>197</v>
      </c>
      <c r="L562" s="19" t="str">
        <f t="shared" ca="1" si="57"/>
        <v>F0</v>
      </c>
      <c r="M562" s="19" t="str">
        <f t="shared" ca="1" si="58"/>
        <v>C2</v>
      </c>
      <c r="N562" s="19" t="str">
        <f t="shared" ca="1" si="59"/>
        <v>C2</v>
      </c>
    </row>
    <row r="563" spans="1:14" s="244" customFormat="1" ht="36" customHeight="1" x14ac:dyDescent="0.2">
      <c r="A563" s="379" t="s">
        <v>812</v>
      </c>
      <c r="B563" s="381" t="s">
        <v>703</v>
      </c>
      <c r="C563" s="371" t="s">
        <v>704</v>
      </c>
      <c r="D563" s="372"/>
      <c r="E563" s="373" t="s">
        <v>179</v>
      </c>
      <c r="F563" s="374">
        <v>120</v>
      </c>
      <c r="G563" s="375"/>
      <c r="H563" s="376">
        <f t="shared" si="61"/>
        <v>0</v>
      </c>
      <c r="I563" s="26" t="str">
        <f t="shared" ca="1" si="55"/>
        <v/>
      </c>
      <c r="J563" s="16" t="str">
        <f t="shared" si="56"/>
        <v>B120rl5 sq.m. to 20 sq.m.m²</v>
      </c>
      <c r="K563" s="17">
        <f>MATCH(J563,'Pay Items'!$K$1:$K$646,0)</f>
        <v>198</v>
      </c>
      <c r="L563" s="19" t="str">
        <f t="shared" ca="1" si="57"/>
        <v>F0</v>
      </c>
      <c r="M563" s="19" t="str">
        <f t="shared" ca="1" si="58"/>
        <v>C2</v>
      </c>
      <c r="N563" s="19" t="str">
        <f t="shared" ca="1" si="59"/>
        <v>C2</v>
      </c>
    </row>
    <row r="564" spans="1:14" s="244" customFormat="1" ht="36" customHeight="1" x14ac:dyDescent="0.2">
      <c r="A564" s="379" t="s">
        <v>813</v>
      </c>
      <c r="B564" s="381" t="s">
        <v>705</v>
      </c>
      <c r="C564" s="371" t="s">
        <v>706</v>
      </c>
      <c r="D564" s="372" t="s">
        <v>174</v>
      </c>
      <c r="E564" s="373" t="s">
        <v>179</v>
      </c>
      <c r="F564" s="374">
        <v>1200</v>
      </c>
      <c r="G564" s="375"/>
      <c r="H564" s="376">
        <f t="shared" si="61"/>
        <v>0</v>
      </c>
      <c r="I564" s="26" t="str">
        <f t="shared" ca="1" si="55"/>
        <v/>
      </c>
      <c r="J564" s="16" t="str">
        <f t="shared" si="56"/>
        <v>B121rlGreater than 20 sq.m.m²</v>
      </c>
      <c r="K564" s="17">
        <f>MATCH(J564,'Pay Items'!$K$1:$K$646,0)</f>
        <v>199</v>
      </c>
      <c r="L564" s="19" t="str">
        <f t="shared" ca="1" si="57"/>
        <v>F0</v>
      </c>
      <c r="M564" s="19" t="str">
        <f t="shared" ca="1" si="58"/>
        <v>C2</v>
      </c>
      <c r="N564" s="19" t="str">
        <f t="shared" ca="1" si="59"/>
        <v>C2</v>
      </c>
    </row>
    <row r="565" spans="1:14" s="244" customFormat="1" ht="36" customHeight="1" x14ac:dyDescent="0.2">
      <c r="A565" s="379" t="s">
        <v>473</v>
      </c>
      <c r="B565" s="370" t="s">
        <v>559</v>
      </c>
      <c r="C565" s="371" t="s">
        <v>413</v>
      </c>
      <c r="D565" s="372" t="s">
        <v>6</v>
      </c>
      <c r="E565" s="373" t="s">
        <v>179</v>
      </c>
      <c r="F565" s="382">
        <v>5</v>
      </c>
      <c r="G565" s="375"/>
      <c r="H565" s="376">
        <f t="shared" si="61"/>
        <v>0</v>
      </c>
      <c r="I565" s="26" t="str">
        <f t="shared" ca="1" si="55"/>
        <v/>
      </c>
      <c r="J565" s="16" t="str">
        <f t="shared" si="56"/>
        <v>B124Adjustment of Precast Sidewalk BlocksCW 3235-R9m²</v>
      </c>
      <c r="K565" s="17">
        <f>MATCH(J565,'Pay Items'!$K$1:$K$646,0)</f>
        <v>206</v>
      </c>
      <c r="L565" s="19" t="str">
        <f t="shared" ca="1" si="57"/>
        <v>F0</v>
      </c>
      <c r="M565" s="19" t="str">
        <f t="shared" ca="1" si="58"/>
        <v>C2</v>
      </c>
      <c r="N565" s="19" t="str">
        <f t="shared" ca="1" si="59"/>
        <v>C2</v>
      </c>
    </row>
    <row r="566" spans="1:14" s="244" customFormat="1" ht="36" customHeight="1" x14ac:dyDescent="0.2">
      <c r="A566" s="379" t="s">
        <v>474</v>
      </c>
      <c r="B566" s="370" t="s">
        <v>560</v>
      </c>
      <c r="C566" s="371" t="s">
        <v>414</v>
      </c>
      <c r="D566" s="372" t="s">
        <v>6</v>
      </c>
      <c r="E566" s="373" t="s">
        <v>179</v>
      </c>
      <c r="F566" s="374">
        <v>5</v>
      </c>
      <c r="G566" s="375"/>
      <c r="H566" s="376">
        <f t="shared" si="61"/>
        <v>0</v>
      </c>
      <c r="I566" s="26" t="str">
        <f t="shared" ca="1" si="55"/>
        <v/>
      </c>
      <c r="J566" s="16" t="str">
        <f t="shared" si="56"/>
        <v>B125Supply of Precast Sidewalk BlocksCW 3235-R9m²</v>
      </c>
      <c r="K566" s="17">
        <f>MATCH(J566,'Pay Items'!$K$1:$K$646,0)</f>
        <v>207</v>
      </c>
      <c r="L566" s="19" t="str">
        <f t="shared" ca="1" si="57"/>
        <v>F0</v>
      </c>
      <c r="M566" s="19" t="str">
        <f t="shared" ca="1" si="58"/>
        <v>C2</v>
      </c>
      <c r="N566" s="19" t="str">
        <f t="shared" ca="1" si="59"/>
        <v>C2</v>
      </c>
    </row>
    <row r="567" spans="1:14" s="244" customFormat="1" ht="36" customHeight="1" x14ac:dyDescent="0.2">
      <c r="A567" s="379" t="s">
        <v>615</v>
      </c>
      <c r="B567" s="370" t="s">
        <v>561</v>
      </c>
      <c r="C567" s="371" t="s">
        <v>604</v>
      </c>
      <c r="D567" s="372" t="s">
        <v>6</v>
      </c>
      <c r="E567" s="373" t="s">
        <v>179</v>
      </c>
      <c r="F567" s="374">
        <v>5</v>
      </c>
      <c r="G567" s="375"/>
      <c r="H567" s="376">
        <f t="shared" si="61"/>
        <v>0</v>
      </c>
      <c r="I567" s="26" t="str">
        <f t="shared" ca="1" si="55"/>
        <v/>
      </c>
      <c r="J567" s="16" t="str">
        <f t="shared" si="56"/>
        <v>B125ARemoval of Precast Sidewalk BlocksCW 3235-R9m²</v>
      </c>
      <c r="K567" s="17">
        <f>MATCH(J567,'Pay Items'!$K$1:$K$646,0)</f>
        <v>208</v>
      </c>
      <c r="L567" s="19" t="str">
        <f t="shared" ca="1" si="57"/>
        <v>F0</v>
      </c>
      <c r="M567" s="19" t="str">
        <f t="shared" ca="1" si="58"/>
        <v>C2</v>
      </c>
      <c r="N567" s="19" t="str">
        <f t="shared" ca="1" si="59"/>
        <v>C2</v>
      </c>
    </row>
    <row r="568" spans="1:14" s="244" customFormat="1" ht="36" customHeight="1" x14ac:dyDescent="0.2">
      <c r="A568" s="379" t="s">
        <v>816</v>
      </c>
      <c r="B568" s="370" t="s">
        <v>562</v>
      </c>
      <c r="C568" s="371" t="s">
        <v>340</v>
      </c>
      <c r="D568" s="372" t="s">
        <v>919</v>
      </c>
      <c r="E568" s="373"/>
      <c r="F568" s="198"/>
      <c r="G568" s="199"/>
      <c r="H568" s="376">
        <f t="shared" si="61"/>
        <v>0</v>
      </c>
      <c r="I568" s="26" t="str">
        <f t="shared" ca="1" si="55"/>
        <v>LOCKED</v>
      </c>
      <c r="J568" s="16" t="str">
        <f t="shared" si="56"/>
        <v>B126rConcrete Curb RemovalCW 3240-R10</v>
      </c>
      <c r="K568" s="17">
        <f>MATCH(J568,'Pay Items'!$K$1:$K$646,0)</f>
        <v>209</v>
      </c>
      <c r="L568" s="19" t="str">
        <f t="shared" ca="1" si="57"/>
        <v>F0</v>
      </c>
      <c r="M568" s="19" t="str">
        <f t="shared" ca="1" si="58"/>
        <v>C2</v>
      </c>
      <c r="N568" s="19" t="str">
        <f t="shared" ca="1" si="59"/>
        <v>C2</v>
      </c>
    </row>
    <row r="569" spans="1:14" s="244" customFormat="1" ht="36" customHeight="1" x14ac:dyDescent="0.2">
      <c r="A569" s="379" t="s">
        <v>1147</v>
      </c>
      <c r="B569" s="378" t="s">
        <v>351</v>
      </c>
      <c r="C569" s="371" t="s">
        <v>970</v>
      </c>
      <c r="D569" s="372" t="s">
        <v>174</v>
      </c>
      <c r="E569" s="373" t="s">
        <v>183</v>
      </c>
      <c r="F569" s="374">
        <v>185</v>
      </c>
      <c r="G569" s="375"/>
      <c r="H569" s="376">
        <f t="shared" si="61"/>
        <v>0</v>
      </c>
      <c r="I569" s="26" t="str">
        <f t="shared" ca="1" si="55"/>
        <v/>
      </c>
      <c r="J569" s="16" t="str">
        <f t="shared" si="56"/>
        <v>B127rBBarrier Separatem</v>
      </c>
      <c r="K569" s="17">
        <f>MATCH(J569,'Pay Items'!$K$1:$K$646,0)</f>
        <v>212</v>
      </c>
      <c r="L569" s="19" t="str">
        <f t="shared" ca="1" si="57"/>
        <v>F0</v>
      </c>
      <c r="M569" s="19" t="str">
        <f t="shared" ca="1" si="58"/>
        <v>C2</v>
      </c>
      <c r="N569" s="19" t="str">
        <f t="shared" ca="1" si="59"/>
        <v>C2</v>
      </c>
    </row>
    <row r="570" spans="1:14" s="244" customFormat="1" ht="36" customHeight="1" x14ac:dyDescent="0.2">
      <c r="A570" s="379" t="s">
        <v>826</v>
      </c>
      <c r="B570" s="370" t="s">
        <v>563</v>
      </c>
      <c r="C570" s="371" t="s">
        <v>342</v>
      </c>
      <c r="D570" s="372" t="s">
        <v>919</v>
      </c>
      <c r="E570" s="373"/>
      <c r="F570" s="198"/>
      <c r="G570" s="199"/>
      <c r="H570" s="376">
        <f t="shared" si="61"/>
        <v>0</v>
      </c>
      <c r="I570" s="26" t="str">
        <f t="shared" ca="1" si="55"/>
        <v>LOCKED</v>
      </c>
      <c r="J570" s="16" t="str">
        <f t="shared" si="56"/>
        <v>B135iConcrete Curb InstallationCW 3240-R10</v>
      </c>
      <c r="K570" s="17">
        <f>MATCH(J570,'Pay Items'!$K$1:$K$646,0)</f>
        <v>222</v>
      </c>
      <c r="L570" s="19" t="str">
        <f t="shared" ca="1" si="57"/>
        <v>F0</v>
      </c>
      <c r="M570" s="19" t="str">
        <f t="shared" ca="1" si="58"/>
        <v>C2</v>
      </c>
      <c r="N570" s="19" t="str">
        <f t="shared" ca="1" si="59"/>
        <v>C2</v>
      </c>
    </row>
    <row r="571" spans="1:14" s="244" customFormat="1" ht="48" customHeight="1" x14ac:dyDescent="0.2">
      <c r="A571" s="379" t="s">
        <v>1156</v>
      </c>
      <c r="B571" s="378" t="s">
        <v>351</v>
      </c>
      <c r="C571" s="371" t="s">
        <v>1560</v>
      </c>
      <c r="D571" s="372" t="s">
        <v>400</v>
      </c>
      <c r="E571" s="373" t="s">
        <v>183</v>
      </c>
      <c r="F571" s="374">
        <v>185</v>
      </c>
      <c r="G571" s="375"/>
      <c r="H571" s="376">
        <f t="shared" si="61"/>
        <v>0</v>
      </c>
      <c r="I571" s="26" t="str">
        <f t="shared" ca="1" si="55"/>
        <v/>
      </c>
      <c r="J571" s="16" t="str">
        <f t="shared" si="56"/>
        <v>B139iAType 2 Concrete Modified Barrier (150 mm reveal ht, Dowelled)SD-203Bm</v>
      </c>
      <c r="K571" s="17" t="e">
        <f>MATCH(J571,'Pay Items'!$K$1:$K$646,0)</f>
        <v>#N/A</v>
      </c>
      <c r="L571" s="19" t="str">
        <f t="shared" ca="1" si="57"/>
        <v>F0</v>
      </c>
      <c r="M571" s="19" t="str">
        <f t="shared" ca="1" si="58"/>
        <v>C2</v>
      </c>
      <c r="N571" s="19" t="str">
        <f t="shared" ca="1" si="59"/>
        <v>C2</v>
      </c>
    </row>
    <row r="572" spans="1:14" s="244" customFormat="1" ht="36" customHeight="1" x14ac:dyDescent="0.2">
      <c r="A572" s="379" t="s">
        <v>845</v>
      </c>
      <c r="B572" s="370" t="s">
        <v>564</v>
      </c>
      <c r="C572" s="371" t="s">
        <v>158</v>
      </c>
      <c r="D572" s="372" t="s">
        <v>1390</v>
      </c>
      <c r="E572" s="373"/>
      <c r="F572" s="198"/>
      <c r="G572" s="199"/>
      <c r="H572" s="376">
        <f t="shared" si="61"/>
        <v>0</v>
      </c>
      <c r="I572" s="26" t="str">
        <f t="shared" ca="1" si="55"/>
        <v>LOCKED</v>
      </c>
      <c r="J572" s="16" t="str">
        <f t="shared" si="56"/>
        <v>B154rlConcrete Curb RenewalCW 3240-R10</v>
      </c>
      <c r="K572" s="17">
        <f>MATCH(J572,'Pay Items'!$K$1:$K$646,0)</f>
        <v>262</v>
      </c>
      <c r="L572" s="19" t="str">
        <f t="shared" ca="1" si="57"/>
        <v>F0</v>
      </c>
      <c r="M572" s="19" t="str">
        <f t="shared" ca="1" si="58"/>
        <v>C2</v>
      </c>
      <c r="N572" s="19" t="str">
        <f t="shared" ca="1" si="59"/>
        <v>C2</v>
      </c>
    </row>
    <row r="573" spans="1:14" s="244" customFormat="1" ht="48" customHeight="1" x14ac:dyDescent="0.2">
      <c r="A573" s="379" t="s">
        <v>846</v>
      </c>
      <c r="B573" s="378" t="s">
        <v>351</v>
      </c>
      <c r="C573" s="371" t="s">
        <v>1561</v>
      </c>
      <c r="D573" s="372" t="s">
        <v>712</v>
      </c>
      <c r="E573" s="373"/>
      <c r="F573" s="198"/>
      <c r="G573" s="199"/>
      <c r="H573" s="376">
        <f t="shared" si="61"/>
        <v>0</v>
      </c>
      <c r="I573" s="26" t="str">
        <f t="shared" ca="1" si="55"/>
        <v>LOCKED</v>
      </c>
      <c r="J573" s="16" t="str">
        <f t="shared" si="56"/>
        <v>B155rlType 2 Concrete Barrier (100 mm reveal ht, Dowelled)SD-205,SD-206A</v>
      </c>
      <c r="K573" s="17" t="e">
        <f>MATCH(J573,'Pay Items'!$K$1:$K$646,0)</f>
        <v>#N/A</v>
      </c>
      <c r="L573" s="19" t="str">
        <f t="shared" ca="1" si="57"/>
        <v>F0</v>
      </c>
      <c r="M573" s="19" t="str">
        <f t="shared" ca="1" si="58"/>
        <v>C2</v>
      </c>
      <c r="N573" s="19" t="str">
        <f t="shared" ca="1" si="59"/>
        <v>C2</v>
      </c>
    </row>
    <row r="574" spans="1:14" s="244" customFormat="1" ht="36" customHeight="1" x14ac:dyDescent="0.2">
      <c r="A574" s="379" t="s">
        <v>1562</v>
      </c>
      <c r="B574" s="381" t="s">
        <v>701</v>
      </c>
      <c r="C574" s="371" t="s">
        <v>714</v>
      </c>
      <c r="D574" s="372"/>
      <c r="E574" s="373" t="s">
        <v>183</v>
      </c>
      <c r="F574" s="374">
        <v>170</v>
      </c>
      <c r="G574" s="375"/>
      <c r="H574" s="376">
        <f t="shared" si="61"/>
        <v>0</v>
      </c>
      <c r="I574" s="26" t="str">
        <f t="shared" ca="1" si="55"/>
        <v/>
      </c>
      <c r="J574" s="16" t="str">
        <f t="shared" si="56"/>
        <v>B155rl23 m to 30 mm</v>
      </c>
      <c r="K574" s="17" t="e">
        <f>MATCH(J574,'Pay Items'!$K$1:$K$646,0)</f>
        <v>#N/A</v>
      </c>
      <c r="L574" s="19" t="str">
        <f t="shared" ca="1" si="57"/>
        <v>F0</v>
      </c>
      <c r="M574" s="19" t="str">
        <f t="shared" ca="1" si="58"/>
        <v>C2</v>
      </c>
      <c r="N574" s="19" t="str">
        <f t="shared" ca="1" si="59"/>
        <v>C2</v>
      </c>
    </row>
    <row r="575" spans="1:14" s="244" customFormat="1" ht="36" customHeight="1" x14ac:dyDescent="0.2">
      <c r="A575" s="379" t="s">
        <v>1563</v>
      </c>
      <c r="B575" s="381" t="s">
        <v>703</v>
      </c>
      <c r="C575" s="371" t="s">
        <v>716</v>
      </c>
      <c r="D575" s="372" t="s">
        <v>174</v>
      </c>
      <c r="E575" s="373" t="s">
        <v>183</v>
      </c>
      <c r="F575" s="374">
        <v>370</v>
      </c>
      <c r="G575" s="375"/>
      <c r="H575" s="376">
        <f t="shared" si="61"/>
        <v>0</v>
      </c>
      <c r="I575" s="26" t="str">
        <f t="shared" ca="1" si="55"/>
        <v/>
      </c>
      <c r="J575" s="16" t="str">
        <f t="shared" si="56"/>
        <v>B155rl3Greater than 30 mm</v>
      </c>
      <c r="K575" s="17" t="e">
        <f>MATCH(J575,'Pay Items'!$K$1:$K$646,0)</f>
        <v>#N/A</v>
      </c>
      <c r="L575" s="19" t="str">
        <f t="shared" ca="1" si="57"/>
        <v>F0</v>
      </c>
      <c r="M575" s="19" t="str">
        <f t="shared" ca="1" si="58"/>
        <v>C2</v>
      </c>
      <c r="N575" s="19" t="str">
        <f t="shared" ca="1" si="59"/>
        <v>C2</v>
      </c>
    </row>
    <row r="576" spans="1:14" s="244" customFormat="1" ht="48" customHeight="1" x14ac:dyDescent="0.2">
      <c r="A576" s="379" t="s">
        <v>947</v>
      </c>
      <c r="B576" s="378" t="s">
        <v>352</v>
      </c>
      <c r="C576" s="371" t="s">
        <v>1564</v>
      </c>
      <c r="D576" s="372" t="s">
        <v>718</v>
      </c>
      <c r="E576" s="373" t="s">
        <v>183</v>
      </c>
      <c r="F576" s="374">
        <v>35</v>
      </c>
      <c r="G576" s="375"/>
      <c r="H576" s="376">
        <f t="shared" si="61"/>
        <v>0</v>
      </c>
      <c r="I576" s="26" t="str">
        <f t="shared" ca="1" si="55"/>
        <v/>
      </c>
      <c r="J576" s="16" t="str">
        <f t="shared" si="56"/>
        <v>B184rlAType 2 Concrete Curb Ramp (8-12 mm reveal ht, Monolithic)SD-229C,Dm</v>
      </c>
      <c r="K576" s="17" t="e">
        <f>MATCH(J576,'Pay Items'!$K$1:$K$646,0)</f>
        <v>#N/A</v>
      </c>
      <c r="L576" s="19" t="str">
        <f t="shared" ca="1" si="57"/>
        <v>F0</v>
      </c>
      <c r="M576" s="19" t="str">
        <f t="shared" ca="1" si="58"/>
        <v>C2</v>
      </c>
      <c r="N576" s="19" t="str">
        <f t="shared" ca="1" si="59"/>
        <v>C2</v>
      </c>
    </row>
    <row r="577" spans="1:14" s="244" customFormat="1" ht="36" customHeight="1" x14ac:dyDescent="0.2">
      <c r="A577" s="379" t="s">
        <v>476</v>
      </c>
      <c r="B577" s="370" t="s">
        <v>565</v>
      </c>
      <c r="C577" s="371" t="s">
        <v>166</v>
      </c>
      <c r="D577" s="372" t="s">
        <v>733</v>
      </c>
      <c r="E577" s="373" t="s">
        <v>179</v>
      </c>
      <c r="F577" s="374">
        <v>10</v>
      </c>
      <c r="G577" s="375"/>
      <c r="H577" s="376">
        <f t="shared" si="61"/>
        <v>0</v>
      </c>
      <c r="I577" s="26" t="str">
        <f t="shared" ca="1" si="55"/>
        <v/>
      </c>
      <c r="J577" s="16" t="str">
        <f t="shared" si="56"/>
        <v>B189Regrading Existing Interlocking Paving StonesCW 3330-R5m²</v>
      </c>
      <c r="K577" s="17">
        <f>MATCH(J577,'Pay Items'!$K$1:$K$646,0)</f>
        <v>318</v>
      </c>
      <c r="L577" s="19" t="str">
        <f t="shared" ca="1" si="57"/>
        <v>F0</v>
      </c>
      <c r="M577" s="19" t="str">
        <f t="shared" ca="1" si="58"/>
        <v>C2</v>
      </c>
      <c r="N577" s="19" t="str">
        <f t="shared" ca="1" si="59"/>
        <v>C2</v>
      </c>
    </row>
    <row r="578" spans="1:14" s="244" customFormat="1" ht="36" customHeight="1" x14ac:dyDescent="0.2">
      <c r="A578" s="379" t="s">
        <v>477</v>
      </c>
      <c r="B578" s="370" t="s">
        <v>586</v>
      </c>
      <c r="C578" s="371" t="s">
        <v>363</v>
      </c>
      <c r="D578" s="372" t="s">
        <v>1183</v>
      </c>
      <c r="E578" s="209"/>
      <c r="F578" s="198"/>
      <c r="G578" s="199"/>
      <c r="H578" s="376">
        <f t="shared" si="61"/>
        <v>0</v>
      </c>
      <c r="I578" s="26" t="str">
        <f t="shared" ca="1" si="55"/>
        <v>LOCKED</v>
      </c>
      <c r="J578" s="16" t="str">
        <f t="shared" si="56"/>
        <v>B190Construction of Asphaltic Concrete OverlayCW 3410-R12</v>
      </c>
      <c r="K578" s="17">
        <f>MATCH(J578,'Pay Items'!$K$1:$K$646,0)</f>
        <v>319</v>
      </c>
      <c r="L578" s="19" t="str">
        <f t="shared" ca="1" si="57"/>
        <v>F0</v>
      </c>
      <c r="M578" s="19" t="str">
        <f t="shared" ca="1" si="58"/>
        <v>C2</v>
      </c>
      <c r="N578" s="19" t="str">
        <f t="shared" ca="1" si="59"/>
        <v>C2</v>
      </c>
    </row>
    <row r="579" spans="1:14" s="244" customFormat="1" ht="36" customHeight="1" x14ac:dyDescent="0.2">
      <c r="A579" s="379" t="s">
        <v>478</v>
      </c>
      <c r="B579" s="378" t="s">
        <v>351</v>
      </c>
      <c r="C579" s="371" t="s">
        <v>364</v>
      </c>
      <c r="D579" s="372"/>
      <c r="E579" s="373"/>
      <c r="F579" s="198"/>
      <c r="G579" s="199"/>
      <c r="H579" s="376">
        <f t="shared" si="61"/>
        <v>0</v>
      </c>
      <c r="I579" s="26" t="str">
        <f t="shared" ca="1" si="55"/>
        <v>LOCKED</v>
      </c>
      <c r="J579" s="16" t="str">
        <f t="shared" si="56"/>
        <v>B191Main Line Paving</v>
      </c>
      <c r="K579" s="17">
        <f>MATCH(J579,'Pay Items'!$K$1:$K$646,0)</f>
        <v>320</v>
      </c>
      <c r="L579" s="19" t="str">
        <f t="shared" ca="1" si="57"/>
        <v>F0</v>
      </c>
      <c r="M579" s="19" t="str">
        <f t="shared" ca="1" si="58"/>
        <v>C2</v>
      </c>
      <c r="N579" s="19" t="str">
        <f t="shared" ca="1" si="59"/>
        <v>C2</v>
      </c>
    </row>
    <row r="580" spans="1:14" s="244" customFormat="1" ht="36" customHeight="1" x14ac:dyDescent="0.2">
      <c r="A580" s="379" t="s">
        <v>480</v>
      </c>
      <c r="B580" s="381" t="s">
        <v>701</v>
      </c>
      <c r="C580" s="371" t="s">
        <v>719</v>
      </c>
      <c r="D580" s="372"/>
      <c r="E580" s="373" t="s">
        <v>181</v>
      </c>
      <c r="F580" s="374">
        <v>1050</v>
      </c>
      <c r="G580" s="375"/>
      <c r="H580" s="376">
        <f t="shared" si="61"/>
        <v>0</v>
      </c>
      <c r="I580" s="26" t="str">
        <f t="shared" ca="1" si="55"/>
        <v/>
      </c>
      <c r="J580" s="16" t="str">
        <f t="shared" si="56"/>
        <v>B193Type IAtonne</v>
      </c>
      <c r="K580" s="17">
        <f>MATCH(J580,'Pay Items'!$K$1:$K$646,0)</f>
        <v>321</v>
      </c>
      <c r="L580" s="19" t="str">
        <f t="shared" ca="1" si="57"/>
        <v>F0</v>
      </c>
      <c r="M580" s="19" t="str">
        <f t="shared" ca="1" si="58"/>
        <v>C2</v>
      </c>
      <c r="N580" s="19" t="str">
        <f t="shared" ca="1" si="59"/>
        <v>C2</v>
      </c>
    </row>
    <row r="581" spans="1:14" s="244" customFormat="1" ht="36" customHeight="1" x14ac:dyDescent="0.2">
      <c r="A581" s="379" t="s">
        <v>481</v>
      </c>
      <c r="B581" s="378" t="s">
        <v>352</v>
      </c>
      <c r="C581" s="371" t="s">
        <v>365</v>
      </c>
      <c r="D581" s="372"/>
      <c r="E581" s="373"/>
      <c r="F581" s="198"/>
      <c r="G581" s="199"/>
      <c r="H581" s="376">
        <f t="shared" si="61"/>
        <v>0</v>
      </c>
      <c r="I581" s="26" t="str">
        <f t="shared" ca="1" si="55"/>
        <v>LOCKED</v>
      </c>
      <c r="J581" s="16" t="str">
        <f t="shared" si="56"/>
        <v>B194Tie-ins and Approaches</v>
      </c>
      <c r="K581" s="17">
        <f>MATCH(J581,'Pay Items'!$K$1:$K$646,0)</f>
        <v>323</v>
      </c>
      <c r="L581" s="19" t="str">
        <f t="shared" ca="1" si="57"/>
        <v>F0</v>
      </c>
      <c r="M581" s="19" t="str">
        <f t="shared" ca="1" si="58"/>
        <v>C2</v>
      </c>
      <c r="N581" s="19" t="str">
        <f t="shared" ca="1" si="59"/>
        <v>C2</v>
      </c>
    </row>
    <row r="582" spans="1:14" s="244" customFormat="1" ht="36" customHeight="1" x14ac:dyDescent="0.2">
      <c r="A582" s="379" t="s">
        <v>482</v>
      </c>
      <c r="B582" s="381" t="s">
        <v>701</v>
      </c>
      <c r="C582" s="371" t="s">
        <v>719</v>
      </c>
      <c r="D582" s="372"/>
      <c r="E582" s="373" t="s">
        <v>181</v>
      </c>
      <c r="F582" s="374">
        <v>230</v>
      </c>
      <c r="G582" s="375"/>
      <c r="H582" s="376">
        <f t="shared" si="61"/>
        <v>0</v>
      </c>
      <c r="I582" s="26" t="str">
        <f t="shared" ca="1" si="55"/>
        <v/>
      </c>
      <c r="J582" s="16" t="str">
        <f t="shared" si="56"/>
        <v>B195Type IAtonne</v>
      </c>
      <c r="K582" s="17">
        <f>MATCH(J582,'Pay Items'!$K$1:$K$646,0)</f>
        <v>324</v>
      </c>
      <c r="L582" s="19" t="str">
        <f t="shared" ca="1" si="57"/>
        <v>F0</v>
      </c>
      <c r="M582" s="19" t="str">
        <f t="shared" ca="1" si="58"/>
        <v>C2</v>
      </c>
      <c r="N582" s="19" t="str">
        <f t="shared" ca="1" si="59"/>
        <v>C2</v>
      </c>
    </row>
    <row r="583" spans="1:14" s="244" customFormat="1" ht="36" customHeight="1" x14ac:dyDescent="0.2">
      <c r="A583" s="379" t="s">
        <v>572</v>
      </c>
      <c r="B583" s="370" t="s">
        <v>1711</v>
      </c>
      <c r="C583" s="371" t="s">
        <v>1295</v>
      </c>
      <c r="D583" s="372" t="s">
        <v>1427</v>
      </c>
      <c r="E583" s="373"/>
      <c r="F583" s="198"/>
      <c r="G583" s="199"/>
      <c r="H583" s="376">
        <f t="shared" si="61"/>
        <v>0</v>
      </c>
      <c r="I583" s="26" t="str">
        <f t="shared" ref="I583:I646" ca="1" si="62">IF(CELL("protect",$G583)=1, "LOCKED", "")</f>
        <v>LOCKED</v>
      </c>
      <c r="J583" s="16" t="str">
        <f t="shared" ref="J583:J646" si="63">CLEAN(CONCATENATE(TRIM($A583),TRIM($C583),IF(LEFT($D583)&lt;&gt;"E",TRIM($D583),),TRIM($E583)))</f>
        <v>B206Supply and Install Pavement Repair FabricCW 3140-R1</v>
      </c>
      <c r="K583" s="17">
        <f>MATCH(J583,'Pay Items'!$K$1:$K$646,0)</f>
        <v>335</v>
      </c>
      <c r="L583" s="19" t="str">
        <f t="shared" ref="L583:L646" ca="1" si="64">CELL("format",$F583)</f>
        <v>F0</v>
      </c>
      <c r="M583" s="19" t="str">
        <f t="shared" ref="M583:M646" ca="1" si="65">CELL("format",$G583)</f>
        <v>C2</v>
      </c>
      <c r="N583" s="19" t="str">
        <f t="shared" ref="N583:N646" ca="1" si="66">CELL("format",$H583)</f>
        <v>C2</v>
      </c>
    </row>
    <row r="584" spans="1:14" s="244" customFormat="1" ht="36" customHeight="1" x14ac:dyDescent="0.2">
      <c r="A584" s="379" t="s">
        <v>1292</v>
      </c>
      <c r="B584" s="378" t="s">
        <v>351</v>
      </c>
      <c r="C584" s="371" t="s">
        <v>1294</v>
      </c>
      <c r="D584" s="372"/>
      <c r="E584" s="373" t="s">
        <v>179</v>
      </c>
      <c r="F584" s="382">
        <v>4500</v>
      </c>
      <c r="G584" s="375"/>
      <c r="H584" s="376">
        <f t="shared" si="61"/>
        <v>0</v>
      </c>
      <c r="I584" s="26" t="str">
        <f t="shared" ca="1" si="62"/>
        <v/>
      </c>
      <c r="J584" s="16" t="str">
        <f t="shared" si="63"/>
        <v>B206BType Bm²</v>
      </c>
      <c r="K584" s="17">
        <f>MATCH(J584,'Pay Items'!$K$1:$K$646,0)</f>
        <v>337</v>
      </c>
      <c r="L584" s="19" t="str">
        <f t="shared" ca="1" si="64"/>
        <v>F0</v>
      </c>
      <c r="M584" s="19" t="str">
        <f t="shared" ca="1" si="65"/>
        <v>C2</v>
      </c>
      <c r="N584" s="19" t="str">
        <f t="shared" ca="1" si="66"/>
        <v>C2</v>
      </c>
    </row>
    <row r="585" spans="1:14" s="244" customFormat="1" ht="36" customHeight="1" x14ac:dyDescent="0.2">
      <c r="A585" s="380" t="s">
        <v>876</v>
      </c>
      <c r="B585" s="370" t="s">
        <v>1712</v>
      </c>
      <c r="C585" s="371" t="s">
        <v>910</v>
      </c>
      <c r="D585" s="372" t="s">
        <v>961</v>
      </c>
      <c r="E585" s="373" t="s">
        <v>182</v>
      </c>
      <c r="F585" s="382">
        <v>4</v>
      </c>
      <c r="G585" s="394"/>
      <c r="H585" s="376">
        <f t="shared" si="61"/>
        <v>0</v>
      </c>
      <c r="I585" s="26" t="str">
        <f t="shared" ca="1" si="62"/>
        <v/>
      </c>
      <c r="J585" s="16" t="str">
        <f t="shared" si="63"/>
        <v>B219Detectable Warning Surface TilesCW 3326-R3each</v>
      </c>
      <c r="K585" s="17">
        <f>MATCH(J585,'Pay Items'!$K$1:$K$646,0)</f>
        <v>341</v>
      </c>
      <c r="L585" s="19" t="str">
        <f t="shared" ca="1" si="64"/>
        <v>F0</v>
      </c>
      <c r="M585" s="19" t="str">
        <f t="shared" ca="1" si="65"/>
        <v>C2</v>
      </c>
      <c r="N585" s="19" t="str">
        <f t="shared" ca="1" si="66"/>
        <v>C2</v>
      </c>
    </row>
    <row r="586" spans="1:14" s="244" customFormat="1" ht="36" customHeight="1" x14ac:dyDescent="0.2">
      <c r="A586" s="245"/>
      <c r="B586" s="210"/>
      <c r="C586" s="203" t="s">
        <v>1576</v>
      </c>
      <c r="D586" s="198"/>
      <c r="E586" s="228"/>
      <c r="F586" s="198"/>
      <c r="G586" s="199"/>
      <c r="H586" s="376">
        <f t="shared" si="61"/>
        <v>0</v>
      </c>
      <c r="I586" s="26" t="str">
        <f t="shared" ca="1" si="62"/>
        <v>LOCKED</v>
      </c>
      <c r="J586" s="16" t="str">
        <f t="shared" si="63"/>
        <v>ROADWORKS - NEW CONSTRUCTION</v>
      </c>
      <c r="K586" s="17" t="e">
        <f>MATCH(J586,'Pay Items'!$K$1:$K$646,0)</f>
        <v>#N/A</v>
      </c>
      <c r="L586" s="19" t="str">
        <f t="shared" ca="1" si="64"/>
        <v>F0</v>
      </c>
      <c r="M586" s="19" t="str">
        <f t="shared" ca="1" si="65"/>
        <v>C2</v>
      </c>
      <c r="N586" s="19" t="str">
        <f t="shared" ca="1" si="66"/>
        <v>C2</v>
      </c>
    </row>
    <row r="587" spans="1:14" s="244" customFormat="1" ht="48" customHeight="1" x14ac:dyDescent="0.2">
      <c r="A587" s="369" t="s">
        <v>210</v>
      </c>
      <c r="B587" s="370" t="s">
        <v>1713</v>
      </c>
      <c r="C587" s="371" t="s">
        <v>469</v>
      </c>
      <c r="D587" s="372" t="s">
        <v>1425</v>
      </c>
      <c r="E587" s="373"/>
      <c r="F587" s="198"/>
      <c r="G587" s="199"/>
      <c r="H587" s="376">
        <f t="shared" si="61"/>
        <v>0</v>
      </c>
      <c r="I587" s="26" t="str">
        <f t="shared" ca="1" si="62"/>
        <v>LOCKED</v>
      </c>
      <c r="J587" s="16" t="str">
        <f t="shared" si="63"/>
        <v>C001Concrete Pavements, Median Slabs, Bull-noses, and Safety MediansCW 3310-R18</v>
      </c>
      <c r="K587" s="17">
        <f>MATCH(J587,'Pay Items'!$K$1:$K$646,0)</f>
        <v>344</v>
      </c>
      <c r="L587" s="19" t="str">
        <f t="shared" ca="1" si="64"/>
        <v>F0</v>
      </c>
      <c r="M587" s="19" t="str">
        <f t="shared" ca="1" si="65"/>
        <v>C2</v>
      </c>
      <c r="N587" s="19" t="str">
        <f t="shared" ca="1" si="66"/>
        <v>C2</v>
      </c>
    </row>
    <row r="588" spans="1:14" s="244" customFormat="1" ht="48" customHeight="1" x14ac:dyDescent="0.2">
      <c r="A588" s="369" t="s">
        <v>215</v>
      </c>
      <c r="B588" s="378" t="s">
        <v>351</v>
      </c>
      <c r="C588" s="371" t="s">
        <v>1577</v>
      </c>
      <c r="D588" s="372" t="s">
        <v>174</v>
      </c>
      <c r="E588" s="373" t="s">
        <v>179</v>
      </c>
      <c r="F588" s="382">
        <v>132</v>
      </c>
      <c r="G588" s="375"/>
      <c r="H588" s="376">
        <f t="shared" si="61"/>
        <v>0</v>
      </c>
      <c r="I588" s="26" t="str">
        <f t="shared" ca="1" si="62"/>
        <v/>
      </c>
      <c r="J588" s="16" t="str">
        <f t="shared" si="63"/>
        <v>C011Construction of 150 mm Type 2 Concrete Pavement (Reinforced)m²</v>
      </c>
      <c r="K588" s="17" t="e">
        <f>MATCH(J588,'Pay Items'!$K$1:$K$646,0)</f>
        <v>#N/A</v>
      </c>
      <c r="L588" s="19" t="str">
        <f t="shared" ca="1" si="64"/>
        <v>F0</v>
      </c>
      <c r="M588" s="19" t="str">
        <f t="shared" ca="1" si="65"/>
        <v>C2</v>
      </c>
      <c r="N588" s="19" t="str">
        <f t="shared" ca="1" si="66"/>
        <v>C2</v>
      </c>
    </row>
    <row r="589" spans="1:14" s="244" customFormat="1" ht="36" customHeight="1" x14ac:dyDescent="0.2">
      <c r="A589" s="369" t="s">
        <v>381</v>
      </c>
      <c r="B589" s="370" t="s">
        <v>1714</v>
      </c>
      <c r="C589" s="371" t="s">
        <v>124</v>
      </c>
      <c r="D589" s="372" t="s">
        <v>1425</v>
      </c>
      <c r="E589" s="373"/>
      <c r="F589" s="198"/>
      <c r="G589" s="199"/>
      <c r="H589" s="376">
        <f t="shared" si="61"/>
        <v>0</v>
      </c>
      <c r="I589" s="26" t="str">
        <f t="shared" ca="1" si="62"/>
        <v>LOCKED</v>
      </c>
      <c r="J589" s="16" t="str">
        <f t="shared" si="63"/>
        <v>C019Concrete Pavements for Early OpeningCW 3310-R18</v>
      </c>
      <c r="K589" s="17">
        <f>MATCH(J589,'Pay Items'!$K$1:$K$646,0)</f>
        <v>359</v>
      </c>
      <c r="L589" s="19" t="str">
        <f t="shared" ca="1" si="64"/>
        <v>F0</v>
      </c>
      <c r="M589" s="19" t="str">
        <f t="shared" ca="1" si="65"/>
        <v>C2</v>
      </c>
      <c r="N589" s="19" t="str">
        <f t="shared" ca="1" si="66"/>
        <v>C2</v>
      </c>
    </row>
    <row r="590" spans="1:14" s="244" customFormat="1" ht="60" customHeight="1" x14ac:dyDescent="0.2">
      <c r="A590" s="369" t="s">
        <v>1197</v>
      </c>
      <c r="B590" s="378" t="s">
        <v>351</v>
      </c>
      <c r="C590" s="371" t="s">
        <v>1284</v>
      </c>
      <c r="D590" s="372"/>
      <c r="E590" s="373" t="s">
        <v>179</v>
      </c>
      <c r="F590" s="382">
        <v>130</v>
      </c>
      <c r="G590" s="375"/>
      <c r="H590" s="376">
        <f t="shared" si="61"/>
        <v>0</v>
      </c>
      <c r="I590" s="26" t="str">
        <f t="shared" ca="1" si="62"/>
        <v/>
      </c>
      <c r="J590" s="16" t="str">
        <f t="shared" si="63"/>
        <v>C029-72Construction of 150 mm Type 4 Concrete Pavement for Early Opening 72 Hour (Reinforced)m²</v>
      </c>
      <c r="K590" s="17">
        <f>MATCH(J590,'Pay Items'!$K$1:$K$646,0)</f>
        <v>380</v>
      </c>
      <c r="L590" s="19" t="str">
        <f t="shared" ca="1" si="64"/>
        <v>F0</v>
      </c>
      <c r="M590" s="19" t="str">
        <f t="shared" ca="1" si="65"/>
        <v>C2</v>
      </c>
      <c r="N590" s="19" t="str">
        <f t="shared" ca="1" si="66"/>
        <v>C2</v>
      </c>
    </row>
    <row r="591" spans="1:14" s="244" customFormat="1" ht="48" customHeight="1" x14ac:dyDescent="0.2">
      <c r="A591" s="369" t="s">
        <v>390</v>
      </c>
      <c r="B591" s="370" t="s">
        <v>1715</v>
      </c>
      <c r="C591" s="371" t="s">
        <v>367</v>
      </c>
      <c r="D591" s="372" t="s">
        <v>1425</v>
      </c>
      <c r="E591" s="373"/>
      <c r="F591" s="198"/>
      <c r="G591" s="199"/>
      <c r="H591" s="376">
        <f t="shared" si="61"/>
        <v>0</v>
      </c>
      <c r="I591" s="26" t="str">
        <f t="shared" ca="1" si="62"/>
        <v>LOCKED</v>
      </c>
      <c r="J591" s="16" t="str">
        <f t="shared" si="63"/>
        <v>C032Concrete Curbs, Curb and Gutter, and Splash StripsCW 3310-R18</v>
      </c>
      <c r="K591" s="17">
        <f>MATCH(J591,'Pay Items'!$K$1:$K$646,0)</f>
        <v>384</v>
      </c>
      <c r="L591" s="19" t="str">
        <f t="shared" ca="1" si="64"/>
        <v>F0</v>
      </c>
      <c r="M591" s="19" t="str">
        <f t="shared" ca="1" si="65"/>
        <v>C2</v>
      </c>
      <c r="N591" s="19" t="str">
        <f t="shared" ca="1" si="66"/>
        <v>C2</v>
      </c>
    </row>
    <row r="592" spans="1:14" s="244" customFormat="1" ht="48" customHeight="1" x14ac:dyDescent="0.2">
      <c r="A592" s="369" t="s">
        <v>541</v>
      </c>
      <c r="B592" s="378" t="s">
        <v>351</v>
      </c>
      <c r="C592" s="371" t="s">
        <v>1716</v>
      </c>
      <c r="D592" s="372" t="s">
        <v>577</v>
      </c>
      <c r="E592" s="373" t="s">
        <v>183</v>
      </c>
      <c r="F592" s="374">
        <v>125</v>
      </c>
      <c r="G592" s="375"/>
      <c r="H592" s="376">
        <f t="shared" si="61"/>
        <v>0</v>
      </c>
      <c r="I592" s="26" t="str">
        <f t="shared" ca="1" si="62"/>
        <v/>
      </c>
      <c r="J592" s="16" t="str">
        <f t="shared" si="63"/>
        <v>C034Construction of Barrier (100 mm ht, Type 2, Separate)SD-203Am</v>
      </c>
      <c r="K592" s="17" t="e">
        <f>MATCH(J592,'Pay Items'!$K$1:$K$646,0)</f>
        <v>#N/A</v>
      </c>
      <c r="L592" s="19" t="str">
        <f t="shared" ca="1" si="64"/>
        <v>F0</v>
      </c>
      <c r="M592" s="19" t="str">
        <f t="shared" ca="1" si="65"/>
        <v>C2</v>
      </c>
      <c r="N592" s="19" t="str">
        <f t="shared" ca="1" si="66"/>
        <v>C2</v>
      </c>
    </row>
    <row r="593" spans="1:14" s="244" customFormat="1" ht="36" customHeight="1" x14ac:dyDescent="0.2">
      <c r="A593" s="245"/>
      <c r="B593" s="210"/>
      <c r="C593" s="203" t="s">
        <v>200</v>
      </c>
      <c r="D593" s="198"/>
      <c r="E593" s="211"/>
      <c r="F593" s="198"/>
      <c r="G593" s="199"/>
      <c r="H593" s="376">
        <f t="shared" si="61"/>
        <v>0</v>
      </c>
      <c r="I593" s="26" t="str">
        <f t="shared" ca="1" si="62"/>
        <v>LOCKED</v>
      </c>
      <c r="J593" s="16" t="str">
        <f t="shared" si="63"/>
        <v>JOINT AND CRACK SEALING</v>
      </c>
      <c r="K593" s="17">
        <f>MATCH(J593,'Pay Items'!$K$1:$K$646,0)</f>
        <v>436</v>
      </c>
      <c r="L593" s="19" t="str">
        <f t="shared" ca="1" si="64"/>
        <v>F0</v>
      </c>
      <c r="M593" s="19" t="str">
        <f t="shared" ca="1" si="65"/>
        <v>C2</v>
      </c>
      <c r="N593" s="19" t="str">
        <f t="shared" ca="1" si="66"/>
        <v>C2</v>
      </c>
    </row>
    <row r="594" spans="1:14" s="244" customFormat="1" ht="36" customHeight="1" x14ac:dyDescent="0.2">
      <c r="A594" s="369" t="s">
        <v>548</v>
      </c>
      <c r="B594" s="370" t="s">
        <v>1717</v>
      </c>
      <c r="C594" s="371" t="s">
        <v>99</v>
      </c>
      <c r="D594" s="372" t="s">
        <v>737</v>
      </c>
      <c r="E594" s="373" t="s">
        <v>183</v>
      </c>
      <c r="F594" s="382">
        <v>420</v>
      </c>
      <c r="G594" s="375"/>
      <c r="H594" s="376">
        <f t="shared" si="61"/>
        <v>0</v>
      </c>
      <c r="I594" s="26" t="str">
        <f t="shared" ca="1" si="62"/>
        <v/>
      </c>
      <c r="J594" s="16" t="str">
        <f t="shared" si="63"/>
        <v>D006Reflective Crack MaintenanceCW 3250-R7m</v>
      </c>
      <c r="K594" s="17">
        <f>MATCH(J594,'Pay Items'!$K$1:$K$646,0)</f>
        <v>442</v>
      </c>
      <c r="L594" s="19" t="str">
        <f t="shared" ca="1" si="64"/>
        <v>F0</v>
      </c>
      <c r="M594" s="19" t="str">
        <f t="shared" ca="1" si="65"/>
        <v>C2</v>
      </c>
      <c r="N594" s="19" t="str">
        <f t="shared" ca="1" si="66"/>
        <v>C2</v>
      </c>
    </row>
    <row r="595" spans="1:14" s="244" customFormat="1" ht="48" customHeight="1" x14ac:dyDescent="0.2">
      <c r="A595" s="245"/>
      <c r="B595" s="210"/>
      <c r="C595" s="203" t="s">
        <v>201</v>
      </c>
      <c r="D595" s="198"/>
      <c r="E595" s="211"/>
      <c r="F595" s="198"/>
      <c r="G595" s="199"/>
      <c r="H595" s="376">
        <f t="shared" si="61"/>
        <v>0</v>
      </c>
      <c r="I595" s="26" t="str">
        <f t="shared" ca="1" si="62"/>
        <v>LOCKED</v>
      </c>
      <c r="J595" s="16" t="str">
        <f t="shared" si="63"/>
        <v>ASSOCIATED DRAINAGE AND UNDERGROUND WORKS</v>
      </c>
      <c r="K595" s="17">
        <f>MATCH(J595,'Pay Items'!$K$1:$K$646,0)</f>
        <v>444</v>
      </c>
      <c r="L595" s="19" t="str">
        <f t="shared" ca="1" si="64"/>
        <v>F0</v>
      </c>
      <c r="M595" s="19" t="str">
        <f t="shared" ca="1" si="65"/>
        <v>C2</v>
      </c>
      <c r="N595" s="19" t="str">
        <f t="shared" ca="1" si="66"/>
        <v>C2</v>
      </c>
    </row>
    <row r="596" spans="1:14" s="244" customFormat="1" ht="36" customHeight="1" x14ac:dyDescent="0.2">
      <c r="A596" s="369" t="s">
        <v>225</v>
      </c>
      <c r="B596" s="370" t="s">
        <v>1718</v>
      </c>
      <c r="C596" s="371" t="s">
        <v>416</v>
      </c>
      <c r="D596" s="372" t="s">
        <v>11</v>
      </c>
      <c r="E596" s="373"/>
      <c r="F596" s="198"/>
      <c r="G596" s="199"/>
      <c r="H596" s="376">
        <f t="shared" si="61"/>
        <v>0</v>
      </c>
      <c r="I596" s="26" t="str">
        <f t="shared" ca="1" si="62"/>
        <v>LOCKED</v>
      </c>
      <c r="J596" s="16" t="str">
        <f t="shared" si="63"/>
        <v>E003Catch BasinCW 2130-R12</v>
      </c>
      <c r="K596" s="17">
        <f>MATCH(J596,'Pay Items'!$K$1:$K$646,0)</f>
        <v>445</v>
      </c>
      <c r="L596" s="19" t="str">
        <f t="shared" ca="1" si="64"/>
        <v>F0</v>
      </c>
      <c r="M596" s="19" t="str">
        <f t="shared" ca="1" si="65"/>
        <v>C2</v>
      </c>
      <c r="N596" s="19" t="str">
        <f t="shared" ca="1" si="66"/>
        <v>C2</v>
      </c>
    </row>
    <row r="597" spans="1:14" s="244" customFormat="1" ht="36" customHeight="1" x14ac:dyDescent="0.2">
      <c r="A597" s="369" t="s">
        <v>226</v>
      </c>
      <c r="B597" s="378" t="s">
        <v>351</v>
      </c>
      <c r="C597" s="371" t="s">
        <v>985</v>
      </c>
      <c r="D597" s="372"/>
      <c r="E597" s="373" t="s">
        <v>182</v>
      </c>
      <c r="F597" s="382">
        <v>12</v>
      </c>
      <c r="G597" s="375"/>
      <c r="H597" s="376">
        <f t="shared" si="61"/>
        <v>0</v>
      </c>
      <c r="I597" s="26" t="str">
        <f t="shared" ca="1" si="62"/>
        <v/>
      </c>
      <c r="J597" s="16" t="str">
        <f t="shared" si="63"/>
        <v>E004SD-024, 1200 mm deepeach</v>
      </c>
      <c r="K597" s="17">
        <f>MATCH(J597,'Pay Items'!$K$1:$K$646,0)</f>
        <v>446</v>
      </c>
      <c r="L597" s="19" t="str">
        <f t="shared" ca="1" si="64"/>
        <v>F0</v>
      </c>
      <c r="M597" s="19" t="str">
        <f t="shared" ca="1" si="65"/>
        <v>C2</v>
      </c>
      <c r="N597" s="19" t="str">
        <f t="shared" ca="1" si="66"/>
        <v>C2</v>
      </c>
    </row>
    <row r="598" spans="1:14" s="244" customFormat="1" ht="36" customHeight="1" x14ac:dyDescent="0.2">
      <c r="A598" s="369" t="s">
        <v>230</v>
      </c>
      <c r="B598" s="370" t="s">
        <v>1719</v>
      </c>
      <c r="C598" s="371" t="s">
        <v>421</v>
      </c>
      <c r="D598" s="372" t="s">
        <v>11</v>
      </c>
      <c r="E598" s="373"/>
      <c r="F598" s="198"/>
      <c r="G598" s="199"/>
      <c r="H598" s="376">
        <f t="shared" si="61"/>
        <v>0</v>
      </c>
      <c r="I598" s="26" t="str">
        <f t="shared" ca="1" si="62"/>
        <v>LOCKED</v>
      </c>
      <c r="J598" s="16" t="str">
        <f t="shared" si="63"/>
        <v>E008Sewer ServiceCW 2130-R12</v>
      </c>
      <c r="K598" s="17">
        <f>MATCH(J598,'Pay Items'!$K$1:$K$646,0)</f>
        <v>457</v>
      </c>
      <c r="L598" s="19" t="str">
        <f t="shared" ca="1" si="64"/>
        <v>F0</v>
      </c>
      <c r="M598" s="19" t="str">
        <f t="shared" ca="1" si="65"/>
        <v>C2</v>
      </c>
      <c r="N598" s="19" t="str">
        <f t="shared" ca="1" si="66"/>
        <v>C2</v>
      </c>
    </row>
    <row r="599" spans="1:14" s="244" customFormat="1" ht="36" customHeight="1" x14ac:dyDescent="0.2">
      <c r="A599" s="369" t="s">
        <v>54</v>
      </c>
      <c r="B599" s="378" t="s">
        <v>351</v>
      </c>
      <c r="C599" s="371" t="s">
        <v>1565</v>
      </c>
      <c r="D599" s="372"/>
      <c r="E599" s="373"/>
      <c r="F599" s="198"/>
      <c r="G599" s="199"/>
      <c r="H599" s="376">
        <f t="shared" si="61"/>
        <v>0</v>
      </c>
      <c r="I599" s="26" t="str">
        <f t="shared" ca="1" si="62"/>
        <v>LOCKED</v>
      </c>
      <c r="J599" s="16" t="str">
        <f t="shared" si="63"/>
        <v>E009250 mm, PVC</v>
      </c>
      <c r="K599" s="17" t="e">
        <f>MATCH(J599,'Pay Items'!$K$1:$K$646,0)</f>
        <v>#N/A</v>
      </c>
      <c r="L599" s="19" t="str">
        <f t="shared" ca="1" si="64"/>
        <v>F0</v>
      </c>
      <c r="M599" s="19" t="str">
        <f t="shared" ca="1" si="65"/>
        <v>C2</v>
      </c>
      <c r="N599" s="19" t="str">
        <f t="shared" ca="1" si="66"/>
        <v>C2</v>
      </c>
    </row>
    <row r="600" spans="1:14" s="244" customFormat="1" ht="48" customHeight="1" x14ac:dyDescent="0.2">
      <c r="A600" s="369" t="s">
        <v>55</v>
      </c>
      <c r="B600" s="381" t="s">
        <v>701</v>
      </c>
      <c r="C600" s="371" t="s">
        <v>1655</v>
      </c>
      <c r="D600" s="372"/>
      <c r="E600" s="373" t="s">
        <v>183</v>
      </c>
      <c r="F600" s="382">
        <v>38</v>
      </c>
      <c r="G600" s="375"/>
      <c r="H600" s="376">
        <f t="shared" si="61"/>
        <v>0</v>
      </c>
      <c r="I600" s="26" t="str">
        <f t="shared" ca="1" si="62"/>
        <v/>
      </c>
      <c r="J600" s="16" t="str">
        <f t="shared" si="63"/>
        <v>E010In a Trench, Class 3 Sand Bedding, Class 3 Backfillm</v>
      </c>
      <c r="K600" s="17" t="e">
        <f>MATCH(J600,'Pay Items'!$K$1:$K$646,0)</f>
        <v>#N/A</v>
      </c>
      <c r="L600" s="19" t="str">
        <f t="shared" ca="1" si="64"/>
        <v>F0</v>
      </c>
      <c r="M600" s="19" t="str">
        <f t="shared" ca="1" si="65"/>
        <v>C2</v>
      </c>
      <c r="N600" s="19" t="str">
        <f t="shared" ca="1" si="66"/>
        <v>C2</v>
      </c>
    </row>
    <row r="601" spans="1:14" s="244" customFormat="1" ht="36" customHeight="1" x14ac:dyDescent="0.2">
      <c r="A601" s="369" t="s">
        <v>68</v>
      </c>
      <c r="B601" s="370" t="s">
        <v>1720</v>
      </c>
      <c r="C601" s="212" t="s">
        <v>1061</v>
      </c>
      <c r="D601" s="213" t="s">
        <v>1062</v>
      </c>
      <c r="E601" s="373"/>
      <c r="F601" s="198"/>
      <c r="G601" s="199"/>
      <c r="H601" s="376">
        <f t="shared" si="61"/>
        <v>0</v>
      </c>
      <c r="I601" s="26" t="str">
        <f t="shared" ca="1" si="62"/>
        <v>LOCKED</v>
      </c>
      <c r="J601" s="16" t="str">
        <f t="shared" si="63"/>
        <v>E023Frames &amp; CoversCW 3210-R8</v>
      </c>
      <c r="K601" s="17">
        <f>MATCH(J601,'Pay Items'!$K$1:$K$646,0)</f>
        <v>511</v>
      </c>
      <c r="L601" s="19" t="str">
        <f t="shared" ca="1" si="64"/>
        <v>F0</v>
      </c>
      <c r="M601" s="19" t="str">
        <f t="shared" ca="1" si="65"/>
        <v>C2</v>
      </c>
      <c r="N601" s="19" t="str">
        <f t="shared" ca="1" si="66"/>
        <v>C2</v>
      </c>
    </row>
    <row r="602" spans="1:14" s="244" customFormat="1" ht="48" customHeight="1" x14ac:dyDescent="0.2">
      <c r="A602" s="369" t="s">
        <v>69</v>
      </c>
      <c r="B602" s="378" t="s">
        <v>351</v>
      </c>
      <c r="C602" s="214" t="s">
        <v>1215</v>
      </c>
      <c r="D602" s="372"/>
      <c r="E602" s="373" t="s">
        <v>182</v>
      </c>
      <c r="F602" s="382">
        <v>7</v>
      </c>
      <c r="G602" s="375"/>
      <c r="H602" s="376">
        <f t="shared" si="61"/>
        <v>0</v>
      </c>
      <c r="I602" s="26" t="str">
        <f t="shared" ca="1" si="62"/>
        <v/>
      </c>
      <c r="J602" s="16" t="str">
        <f t="shared" si="63"/>
        <v>E024AP-006 - Standard Frame for Manhole and Catch Basineach</v>
      </c>
      <c r="K602" s="17">
        <f>MATCH(J602,'Pay Items'!$K$1:$K$646,0)</f>
        <v>512</v>
      </c>
      <c r="L602" s="19" t="str">
        <f t="shared" ca="1" si="64"/>
        <v>F0</v>
      </c>
      <c r="M602" s="19" t="str">
        <f t="shared" ca="1" si="65"/>
        <v>C2</v>
      </c>
      <c r="N602" s="19" t="str">
        <f t="shared" ca="1" si="66"/>
        <v>C2</v>
      </c>
    </row>
    <row r="603" spans="1:14" s="244" customFormat="1" ht="48" customHeight="1" x14ac:dyDescent="0.2">
      <c r="A603" s="369" t="s">
        <v>70</v>
      </c>
      <c r="B603" s="378" t="s">
        <v>352</v>
      </c>
      <c r="C603" s="214" t="s">
        <v>1216</v>
      </c>
      <c r="D603" s="372"/>
      <c r="E603" s="373" t="s">
        <v>182</v>
      </c>
      <c r="F603" s="382">
        <v>7</v>
      </c>
      <c r="G603" s="375"/>
      <c r="H603" s="376">
        <f t="shared" si="61"/>
        <v>0</v>
      </c>
      <c r="I603" s="26" t="str">
        <f t="shared" ca="1" si="62"/>
        <v/>
      </c>
      <c r="J603" s="16" t="str">
        <f t="shared" si="63"/>
        <v>E025AP-007 - Standard Solid Cover for Standard Frameeach</v>
      </c>
      <c r="K603" s="17">
        <f>MATCH(J603,'Pay Items'!$K$1:$K$646,0)</f>
        <v>513</v>
      </c>
      <c r="L603" s="19" t="str">
        <f t="shared" ca="1" si="64"/>
        <v>F0</v>
      </c>
      <c r="M603" s="19" t="str">
        <f t="shared" ca="1" si="65"/>
        <v>C2</v>
      </c>
      <c r="N603" s="19" t="str">
        <f t="shared" ca="1" si="66"/>
        <v>C2</v>
      </c>
    </row>
    <row r="604" spans="1:14" s="244" customFormat="1" ht="36" customHeight="1" x14ac:dyDescent="0.2">
      <c r="A604" s="369" t="s">
        <v>79</v>
      </c>
      <c r="B604" s="370" t="s">
        <v>1721</v>
      </c>
      <c r="C604" s="384" t="s">
        <v>425</v>
      </c>
      <c r="D604" s="372" t="s">
        <v>11</v>
      </c>
      <c r="E604" s="373"/>
      <c r="F604" s="198"/>
      <c r="G604" s="199"/>
      <c r="H604" s="376">
        <f t="shared" ref="H604:H624" si="67">ROUND(G604*F604,2)</f>
        <v>0</v>
      </c>
      <c r="I604" s="26" t="str">
        <f t="shared" ca="1" si="62"/>
        <v>LOCKED</v>
      </c>
      <c r="J604" s="16" t="str">
        <f t="shared" si="63"/>
        <v>E036Connecting to Existing SewerCW 2130-R12</v>
      </c>
      <c r="K604" s="17">
        <f>MATCH(J604,'Pay Items'!$K$1:$K$646,0)</f>
        <v>540</v>
      </c>
      <c r="L604" s="19" t="str">
        <f t="shared" ca="1" si="64"/>
        <v>F0</v>
      </c>
      <c r="M604" s="19" t="str">
        <f t="shared" ca="1" si="65"/>
        <v>C2</v>
      </c>
      <c r="N604" s="19" t="str">
        <f t="shared" ca="1" si="66"/>
        <v>C2</v>
      </c>
    </row>
    <row r="605" spans="1:14" s="244" customFormat="1" ht="36" customHeight="1" x14ac:dyDescent="0.2">
      <c r="A605" s="369" t="s">
        <v>80</v>
      </c>
      <c r="B605" s="378" t="s">
        <v>351</v>
      </c>
      <c r="C605" s="384" t="s">
        <v>1568</v>
      </c>
      <c r="D605" s="372"/>
      <c r="E605" s="373"/>
      <c r="F605" s="198"/>
      <c r="G605" s="199"/>
      <c r="H605" s="376">
        <f t="shared" si="67"/>
        <v>0</v>
      </c>
      <c r="I605" s="26" t="str">
        <f t="shared" ca="1" si="62"/>
        <v>LOCKED</v>
      </c>
      <c r="J605" s="16" t="str">
        <f t="shared" si="63"/>
        <v>E037250 mm PVC Connecting Pipe</v>
      </c>
      <c r="K605" s="17" t="e">
        <f>MATCH(J605,'Pay Items'!$K$1:$K$646,0)</f>
        <v>#N/A</v>
      </c>
      <c r="L605" s="19" t="str">
        <f t="shared" ca="1" si="64"/>
        <v>F0</v>
      </c>
      <c r="M605" s="19" t="str">
        <f t="shared" ca="1" si="65"/>
        <v>C2</v>
      </c>
      <c r="N605" s="19" t="str">
        <f t="shared" ca="1" si="66"/>
        <v>C2</v>
      </c>
    </row>
    <row r="606" spans="1:14" s="244" customFormat="1" ht="36" customHeight="1" x14ac:dyDescent="0.2">
      <c r="A606" s="383" t="s">
        <v>81</v>
      </c>
      <c r="B606" s="381" t="s">
        <v>701</v>
      </c>
      <c r="C606" s="371" t="s">
        <v>1722</v>
      </c>
      <c r="D606" s="372"/>
      <c r="E606" s="373" t="s">
        <v>182</v>
      </c>
      <c r="F606" s="382">
        <v>6</v>
      </c>
      <c r="G606" s="392"/>
      <c r="H606" s="376">
        <f t="shared" si="67"/>
        <v>0</v>
      </c>
      <c r="I606" s="26" t="str">
        <f t="shared" ca="1" si="62"/>
        <v/>
      </c>
      <c r="J606" s="16" t="str">
        <f t="shared" si="63"/>
        <v>E038Connecting to 300 mm Clay Combined Sewereach</v>
      </c>
      <c r="K606" s="17" t="e">
        <f>MATCH(J606,'Pay Items'!$K$1:$K$646,0)</f>
        <v>#N/A</v>
      </c>
      <c r="L606" s="19" t="str">
        <f t="shared" ca="1" si="64"/>
        <v>F0</v>
      </c>
      <c r="M606" s="19" t="str">
        <f t="shared" ca="1" si="65"/>
        <v>C2</v>
      </c>
      <c r="N606" s="19" t="str">
        <f t="shared" ca="1" si="66"/>
        <v>C2</v>
      </c>
    </row>
    <row r="607" spans="1:14" s="244" customFormat="1" ht="36" customHeight="1" x14ac:dyDescent="0.2">
      <c r="A607" s="383" t="s">
        <v>82</v>
      </c>
      <c r="B607" s="381" t="s">
        <v>703</v>
      </c>
      <c r="C607" s="371" t="s">
        <v>1723</v>
      </c>
      <c r="D607" s="372"/>
      <c r="E607" s="373" t="s">
        <v>182</v>
      </c>
      <c r="F607" s="382">
        <v>2</v>
      </c>
      <c r="G607" s="392"/>
      <c r="H607" s="376">
        <f t="shared" si="67"/>
        <v>0</v>
      </c>
      <c r="I607" s="26" t="str">
        <f t="shared" ca="1" si="62"/>
        <v/>
      </c>
      <c r="J607" s="16" t="str">
        <f t="shared" si="63"/>
        <v>E039Connecting to 375 mm Clay Combined Sewereach</v>
      </c>
      <c r="K607" s="17" t="e">
        <f>MATCH(J607,'Pay Items'!$K$1:$K$646,0)</f>
        <v>#N/A</v>
      </c>
      <c r="L607" s="19" t="str">
        <f t="shared" ca="1" si="64"/>
        <v>F0</v>
      </c>
      <c r="M607" s="19" t="str">
        <f t="shared" ca="1" si="65"/>
        <v>C2</v>
      </c>
      <c r="N607" s="19" t="str">
        <f t="shared" ca="1" si="66"/>
        <v>C2</v>
      </c>
    </row>
    <row r="608" spans="1:14" s="244" customFormat="1" ht="36" customHeight="1" x14ac:dyDescent="0.2">
      <c r="A608" s="383" t="s">
        <v>83</v>
      </c>
      <c r="B608" s="381" t="s">
        <v>705</v>
      </c>
      <c r="C608" s="371" t="s">
        <v>1724</v>
      </c>
      <c r="D608" s="372"/>
      <c r="E608" s="373" t="s">
        <v>182</v>
      </c>
      <c r="F608" s="382">
        <v>2</v>
      </c>
      <c r="G608" s="392"/>
      <c r="H608" s="376">
        <f t="shared" si="67"/>
        <v>0</v>
      </c>
      <c r="I608" s="26" t="str">
        <f t="shared" ca="1" si="62"/>
        <v/>
      </c>
      <c r="J608" s="16" t="str">
        <f t="shared" si="63"/>
        <v>E040Connecting to 450 mm Clay Combined Sewereach</v>
      </c>
      <c r="K608" s="17" t="e">
        <f>MATCH(J608,'Pay Items'!$K$1:$K$646,0)</f>
        <v>#N/A</v>
      </c>
      <c r="L608" s="19" t="str">
        <f t="shared" ca="1" si="64"/>
        <v>F0</v>
      </c>
      <c r="M608" s="19" t="str">
        <f t="shared" ca="1" si="65"/>
        <v>C2</v>
      </c>
      <c r="N608" s="19" t="str">
        <f t="shared" ca="1" si="66"/>
        <v>C2</v>
      </c>
    </row>
    <row r="609" spans="1:14" s="244" customFormat="1" ht="48" customHeight="1" x14ac:dyDescent="0.2">
      <c r="A609" s="369" t="s">
        <v>85</v>
      </c>
      <c r="B609" s="370" t="s">
        <v>1725</v>
      </c>
      <c r="C609" s="384" t="s">
        <v>728</v>
      </c>
      <c r="D609" s="372" t="s">
        <v>11</v>
      </c>
      <c r="E609" s="373"/>
      <c r="F609" s="198"/>
      <c r="G609" s="199"/>
      <c r="H609" s="376">
        <f t="shared" si="67"/>
        <v>0</v>
      </c>
      <c r="I609" s="26" t="str">
        <f t="shared" ca="1" si="62"/>
        <v>LOCKED</v>
      </c>
      <c r="J609" s="16" t="str">
        <f t="shared" si="63"/>
        <v>E042Connecting New Sewer Service to Existing Sewer ServiceCW 2130-R12</v>
      </c>
      <c r="K609" s="17">
        <f>MATCH(J609,'Pay Items'!$K$1:$K$646,0)</f>
        <v>548</v>
      </c>
      <c r="L609" s="19" t="str">
        <f t="shared" ca="1" si="64"/>
        <v>F0</v>
      </c>
      <c r="M609" s="19" t="str">
        <f t="shared" ca="1" si="65"/>
        <v>C2</v>
      </c>
      <c r="N609" s="19" t="str">
        <f t="shared" ca="1" si="66"/>
        <v>C2</v>
      </c>
    </row>
    <row r="610" spans="1:14" s="244" customFormat="1" ht="36" customHeight="1" x14ac:dyDescent="0.2">
      <c r="A610" s="369" t="s">
        <v>86</v>
      </c>
      <c r="B610" s="378" t="s">
        <v>351</v>
      </c>
      <c r="C610" s="384" t="s">
        <v>1008</v>
      </c>
      <c r="D610" s="372"/>
      <c r="E610" s="373" t="s">
        <v>182</v>
      </c>
      <c r="F610" s="382">
        <v>2</v>
      </c>
      <c r="G610" s="375"/>
      <c r="H610" s="376">
        <f t="shared" si="67"/>
        <v>0</v>
      </c>
      <c r="I610" s="26" t="str">
        <f t="shared" ca="1" si="62"/>
        <v/>
      </c>
      <c r="J610" s="16" t="str">
        <f t="shared" si="63"/>
        <v>E043250 mmeach</v>
      </c>
      <c r="K610" s="17" t="e">
        <f>MATCH(J610,'Pay Items'!$K$1:$K$646,0)</f>
        <v>#N/A</v>
      </c>
      <c r="L610" s="19" t="str">
        <f t="shared" ca="1" si="64"/>
        <v>F0</v>
      </c>
      <c r="M610" s="19" t="str">
        <f t="shared" ca="1" si="65"/>
        <v>C2</v>
      </c>
      <c r="N610" s="19" t="str">
        <f t="shared" ca="1" si="66"/>
        <v>C2</v>
      </c>
    </row>
    <row r="611" spans="1:14" s="244" customFormat="1" ht="36" customHeight="1" x14ac:dyDescent="0.2">
      <c r="A611" s="369" t="s">
        <v>431</v>
      </c>
      <c r="B611" s="370" t="s">
        <v>1726</v>
      </c>
      <c r="C611" s="371" t="s">
        <v>694</v>
      </c>
      <c r="D611" s="372" t="s">
        <v>11</v>
      </c>
      <c r="E611" s="373" t="s">
        <v>182</v>
      </c>
      <c r="F611" s="382">
        <v>12</v>
      </c>
      <c r="G611" s="375"/>
      <c r="H611" s="376">
        <f t="shared" si="67"/>
        <v>0</v>
      </c>
      <c r="I611" s="26" t="str">
        <f t="shared" ca="1" si="62"/>
        <v/>
      </c>
      <c r="J611" s="16" t="str">
        <f t="shared" si="63"/>
        <v>E046Removal of Existing Catch BasinsCW 2130-R12each</v>
      </c>
      <c r="K611" s="17">
        <f>MATCH(J611,'Pay Items'!$K$1:$K$646,0)</f>
        <v>552</v>
      </c>
      <c r="L611" s="19" t="str">
        <f t="shared" ca="1" si="64"/>
        <v>F0</v>
      </c>
      <c r="M611" s="19" t="str">
        <f t="shared" ca="1" si="65"/>
        <v>C2</v>
      </c>
      <c r="N611" s="19" t="str">
        <f t="shared" ca="1" si="66"/>
        <v>C2</v>
      </c>
    </row>
    <row r="612" spans="1:14" s="244" customFormat="1" ht="36" customHeight="1" x14ac:dyDescent="0.2">
      <c r="A612" s="369" t="s">
        <v>0</v>
      </c>
      <c r="B612" s="370" t="s">
        <v>1727</v>
      </c>
      <c r="C612" s="371" t="s">
        <v>1</v>
      </c>
      <c r="D612" s="372" t="s">
        <v>1075</v>
      </c>
      <c r="E612" s="373" t="s">
        <v>182</v>
      </c>
      <c r="F612" s="382">
        <v>5</v>
      </c>
      <c r="G612" s="375"/>
      <c r="H612" s="376">
        <f t="shared" si="67"/>
        <v>0</v>
      </c>
      <c r="I612" s="26" t="str">
        <f t="shared" ca="1" si="62"/>
        <v/>
      </c>
      <c r="J612" s="16" t="str">
        <f t="shared" si="63"/>
        <v>E050ACatch Basin CleaningCW 2140-R4each</v>
      </c>
      <c r="K612" s="17">
        <f>MATCH(J612,'Pay Items'!$K$1:$K$646,0)</f>
        <v>557</v>
      </c>
      <c r="L612" s="19" t="str">
        <f t="shared" ca="1" si="64"/>
        <v>F0</v>
      </c>
      <c r="M612" s="19" t="str">
        <f t="shared" ca="1" si="65"/>
        <v>C2</v>
      </c>
      <c r="N612" s="19" t="str">
        <f t="shared" ca="1" si="66"/>
        <v>C2</v>
      </c>
    </row>
    <row r="613" spans="1:14" s="244" customFormat="1" ht="36" customHeight="1" x14ac:dyDescent="0.2">
      <c r="A613" s="245"/>
      <c r="B613" s="219"/>
      <c r="C613" s="203" t="s">
        <v>202</v>
      </c>
      <c r="D613" s="198"/>
      <c r="E613" s="211"/>
      <c r="F613" s="198"/>
      <c r="G613" s="199"/>
      <c r="H613" s="376">
        <f t="shared" si="67"/>
        <v>0</v>
      </c>
      <c r="I613" s="26" t="str">
        <f t="shared" ca="1" si="62"/>
        <v>LOCKED</v>
      </c>
      <c r="J613" s="16" t="str">
        <f t="shared" si="63"/>
        <v>ADJUSTMENTS</v>
      </c>
      <c r="K613" s="17">
        <f>MATCH(J613,'Pay Items'!$K$1:$K$646,0)</f>
        <v>589</v>
      </c>
      <c r="L613" s="19" t="str">
        <f t="shared" ca="1" si="64"/>
        <v>F0</v>
      </c>
      <c r="M613" s="19" t="str">
        <f t="shared" ca="1" si="65"/>
        <v>C2</v>
      </c>
      <c r="N613" s="19" t="str">
        <f t="shared" ca="1" si="66"/>
        <v>C2</v>
      </c>
    </row>
    <row r="614" spans="1:14" s="244" customFormat="1" ht="36" customHeight="1" x14ac:dyDescent="0.2">
      <c r="A614" s="369" t="s">
        <v>231</v>
      </c>
      <c r="B614" s="370" t="s">
        <v>1728</v>
      </c>
      <c r="C614" s="214" t="s">
        <v>1063</v>
      </c>
      <c r="D614" s="213" t="s">
        <v>1062</v>
      </c>
      <c r="E614" s="373" t="s">
        <v>182</v>
      </c>
      <c r="F614" s="382">
        <v>10</v>
      </c>
      <c r="G614" s="375"/>
      <c r="H614" s="376">
        <f t="shared" si="67"/>
        <v>0</v>
      </c>
      <c r="I614" s="26" t="str">
        <f t="shared" ca="1" si="62"/>
        <v/>
      </c>
      <c r="J614" s="16" t="str">
        <f t="shared" si="63"/>
        <v>F001Adjustment of Manholes/Catch Basins FramesCW 3210-R8each</v>
      </c>
      <c r="K614" s="17">
        <f>MATCH(J614,'Pay Items'!$K$1:$K$646,0)</f>
        <v>590</v>
      </c>
      <c r="L614" s="19" t="str">
        <f t="shared" ca="1" si="64"/>
        <v>F0</v>
      </c>
      <c r="M614" s="19" t="str">
        <f t="shared" ca="1" si="65"/>
        <v>C2</v>
      </c>
      <c r="N614" s="19" t="str">
        <f t="shared" ca="1" si="66"/>
        <v>C2</v>
      </c>
    </row>
    <row r="615" spans="1:14" s="244" customFormat="1" ht="36" customHeight="1" x14ac:dyDescent="0.2">
      <c r="A615" s="369" t="s">
        <v>233</v>
      </c>
      <c r="B615" s="370" t="s">
        <v>1729</v>
      </c>
      <c r="C615" s="214" t="s">
        <v>1222</v>
      </c>
      <c r="D615" s="213" t="s">
        <v>1062</v>
      </c>
      <c r="E615" s="373"/>
      <c r="F615" s="198"/>
      <c r="G615" s="199"/>
      <c r="H615" s="376">
        <f t="shared" si="67"/>
        <v>0</v>
      </c>
      <c r="I615" s="26" t="str">
        <f t="shared" ca="1" si="62"/>
        <v>LOCKED</v>
      </c>
      <c r="J615" s="16" t="str">
        <f t="shared" si="63"/>
        <v>F003Lifter Rings (AP-010)CW 3210-R8</v>
      </c>
      <c r="K615" s="17">
        <f>MATCH(J615,'Pay Items'!$K$1:$K$646,0)</f>
        <v>595</v>
      </c>
      <c r="L615" s="19" t="str">
        <f t="shared" ca="1" si="64"/>
        <v>F0</v>
      </c>
      <c r="M615" s="19" t="str">
        <f t="shared" ca="1" si="65"/>
        <v>C2</v>
      </c>
      <c r="N615" s="19" t="str">
        <f t="shared" ca="1" si="66"/>
        <v>C2</v>
      </c>
    </row>
    <row r="616" spans="1:14" s="244" customFormat="1" ht="36" customHeight="1" x14ac:dyDescent="0.2">
      <c r="A616" s="369" t="s">
        <v>235</v>
      </c>
      <c r="B616" s="378" t="s">
        <v>351</v>
      </c>
      <c r="C616" s="371" t="s">
        <v>883</v>
      </c>
      <c r="D616" s="372"/>
      <c r="E616" s="373" t="s">
        <v>182</v>
      </c>
      <c r="F616" s="382">
        <v>7</v>
      </c>
      <c r="G616" s="375"/>
      <c r="H616" s="376">
        <f t="shared" si="67"/>
        <v>0</v>
      </c>
      <c r="I616" s="26" t="str">
        <f t="shared" ca="1" si="62"/>
        <v/>
      </c>
      <c r="J616" s="16" t="str">
        <f t="shared" si="63"/>
        <v>F00551 mmeach</v>
      </c>
      <c r="K616" s="17">
        <f>MATCH(J616,'Pay Items'!$K$1:$K$646,0)</f>
        <v>597</v>
      </c>
      <c r="L616" s="19" t="str">
        <f t="shared" ca="1" si="64"/>
        <v>F0</v>
      </c>
      <c r="M616" s="19" t="str">
        <f t="shared" ca="1" si="65"/>
        <v>C2</v>
      </c>
      <c r="N616" s="19" t="str">
        <f t="shared" ca="1" si="66"/>
        <v>C2</v>
      </c>
    </row>
    <row r="617" spans="1:14" s="244" customFormat="1" ht="36" customHeight="1" x14ac:dyDescent="0.2">
      <c r="A617" s="369" t="s">
        <v>238</v>
      </c>
      <c r="B617" s="370" t="s">
        <v>1730</v>
      </c>
      <c r="C617" s="371" t="s">
        <v>600</v>
      </c>
      <c r="D617" s="213" t="s">
        <v>1062</v>
      </c>
      <c r="E617" s="373" t="s">
        <v>182</v>
      </c>
      <c r="F617" s="382">
        <v>8</v>
      </c>
      <c r="G617" s="375"/>
      <c r="H617" s="376">
        <f t="shared" si="67"/>
        <v>0</v>
      </c>
      <c r="I617" s="26" t="str">
        <f t="shared" ca="1" si="62"/>
        <v/>
      </c>
      <c r="J617" s="16" t="str">
        <f t="shared" si="63"/>
        <v>F009Adjustment of Valve BoxesCW 3210-R8each</v>
      </c>
      <c r="K617" s="17">
        <f>MATCH(J617,'Pay Items'!$K$1:$K$646,0)</f>
        <v>600</v>
      </c>
      <c r="L617" s="19" t="str">
        <f t="shared" ca="1" si="64"/>
        <v>F0</v>
      </c>
      <c r="M617" s="19" t="str">
        <f t="shared" ca="1" si="65"/>
        <v>C2</v>
      </c>
      <c r="N617" s="19" t="str">
        <f t="shared" ca="1" si="66"/>
        <v>C2</v>
      </c>
    </row>
    <row r="618" spans="1:14" s="244" customFormat="1" ht="36" customHeight="1" x14ac:dyDescent="0.2">
      <c r="A618" s="369" t="s">
        <v>460</v>
      </c>
      <c r="B618" s="370" t="s">
        <v>1731</v>
      </c>
      <c r="C618" s="371" t="s">
        <v>602</v>
      </c>
      <c r="D618" s="213" t="s">
        <v>1062</v>
      </c>
      <c r="E618" s="373" t="s">
        <v>182</v>
      </c>
      <c r="F618" s="382">
        <v>8</v>
      </c>
      <c r="G618" s="375"/>
      <c r="H618" s="376">
        <f t="shared" si="67"/>
        <v>0</v>
      </c>
      <c r="I618" s="26" t="str">
        <f t="shared" ca="1" si="62"/>
        <v/>
      </c>
      <c r="J618" s="16" t="str">
        <f t="shared" si="63"/>
        <v>F010Valve Box ExtensionsCW 3210-R8each</v>
      </c>
      <c r="K618" s="17">
        <f>MATCH(J618,'Pay Items'!$K$1:$K$646,0)</f>
        <v>601</v>
      </c>
      <c r="L618" s="19" t="str">
        <f t="shared" ca="1" si="64"/>
        <v>F0</v>
      </c>
      <c r="M618" s="19" t="str">
        <f t="shared" ca="1" si="65"/>
        <v>C2</v>
      </c>
      <c r="N618" s="19" t="str">
        <f t="shared" ca="1" si="66"/>
        <v>C2</v>
      </c>
    </row>
    <row r="619" spans="1:14" s="244" customFormat="1" ht="36" customHeight="1" x14ac:dyDescent="0.2">
      <c r="A619" s="369" t="s">
        <v>239</v>
      </c>
      <c r="B619" s="370" t="s">
        <v>1732</v>
      </c>
      <c r="C619" s="371" t="s">
        <v>601</v>
      </c>
      <c r="D619" s="213" t="s">
        <v>1062</v>
      </c>
      <c r="E619" s="373" t="s">
        <v>182</v>
      </c>
      <c r="F619" s="382">
        <v>17</v>
      </c>
      <c r="G619" s="375"/>
      <c r="H619" s="376">
        <f t="shared" si="67"/>
        <v>0</v>
      </c>
      <c r="I619" s="26" t="str">
        <f t="shared" ca="1" si="62"/>
        <v/>
      </c>
      <c r="J619" s="16" t="str">
        <f t="shared" si="63"/>
        <v>F011Adjustment of Curb Stop BoxesCW 3210-R8each</v>
      </c>
      <c r="K619" s="17">
        <f>MATCH(J619,'Pay Items'!$K$1:$K$646,0)</f>
        <v>602</v>
      </c>
      <c r="L619" s="19" t="str">
        <f t="shared" ca="1" si="64"/>
        <v>F0</v>
      </c>
      <c r="M619" s="19" t="str">
        <f t="shared" ca="1" si="65"/>
        <v>C2</v>
      </c>
      <c r="N619" s="19" t="str">
        <f t="shared" ca="1" si="66"/>
        <v>C2</v>
      </c>
    </row>
    <row r="620" spans="1:14" s="244" customFormat="1" ht="36" customHeight="1" x14ac:dyDescent="0.2">
      <c r="A620" s="220" t="s">
        <v>242</v>
      </c>
      <c r="B620" s="221" t="s">
        <v>1733</v>
      </c>
      <c r="C620" s="214" t="s">
        <v>603</v>
      </c>
      <c r="D620" s="213" t="s">
        <v>1062</v>
      </c>
      <c r="E620" s="222" t="s">
        <v>182</v>
      </c>
      <c r="F620" s="223">
        <v>17</v>
      </c>
      <c r="G620" s="385"/>
      <c r="H620" s="376">
        <f t="shared" si="67"/>
        <v>0</v>
      </c>
      <c r="I620" s="26" t="str">
        <f t="shared" ca="1" si="62"/>
        <v/>
      </c>
      <c r="J620" s="16" t="str">
        <f t="shared" si="63"/>
        <v>F018Curb Stop ExtensionsCW 3210-R8each</v>
      </c>
      <c r="K620" s="17">
        <f>MATCH(J620,'Pay Items'!$K$1:$K$646,0)</f>
        <v>603</v>
      </c>
      <c r="L620" s="19" t="str">
        <f t="shared" ca="1" si="64"/>
        <v>F0</v>
      </c>
      <c r="M620" s="19" t="str">
        <f t="shared" ca="1" si="65"/>
        <v>C2</v>
      </c>
      <c r="N620" s="19" t="str">
        <f t="shared" ca="1" si="66"/>
        <v>C2</v>
      </c>
    </row>
    <row r="621" spans="1:14" s="244" customFormat="1" ht="36" customHeight="1" x14ac:dyDescent="0.2">
      <c r="A621" s="245"/>
      <c r="B621" s="202"/>
      <c r="C621" s="203" t="s">
        <v>203</v>
      </c>
      <c r="D621" s="198"/>
      <c r="E621" s="204"/>
      <c r="F621" s="198"/>
      <c r="G621" s="199"/>
      <c r="H621" s="376">
        <f t="shared" si="67"/>
        <v>0</v>
      </c>
      <c r="I621" s="26" t="str">
        <f t="shared" ca="1" si="62"/>
        <v>LOCKED</v>
      </c>
      <c r="J621" s="16" t="str">
        <f t="shared" si="63"/>
        <v>LANDSCAPING</v>
      </c>
      <c r="K621" s="17">
        <f>MATCH(J621,'Pay Items'!$K$1:$K$646,0)</f>
        <v>618</v>
      </c>
      <c r="L621" s="19" t="str">
        <f t="shared" ca="1" si="64"/>
        <v>F0</v>
      </c>
      <c r="M621" s="19" t="str">
        <f t="shared" ca="1" si="65"/>
        <v>C2</v>
      </c>
      <c r="N621" s="19" t="str">
        <f t="shared" ca="1" si="66"/>
        <v>C2</v>
      </c>
    </row>
    <row r="622" spans="1:14" s="244" customFormat="1" ht="36" customHeight="1" x14ac:dyDescent="0.2">
      <c r="A622" s="379" t="s">
        <v>243</v>
      </c>
      <c r="B622" s="370" t="s">
        <v>1734</v>
      </c>
      <c r="C622" s="371" t="s">
        <v>148</v>
      </c>
      <c r="D622" s="372" t="s">
        <v>1541</v>
      </c>
      <c r="E622" s="373"/>
      <c r="F622" s="198"/>
      <c r="G622" s="199"/>
      <c r="H622" s="376">
        <f t="shared" si="67"/>
        <v>0</v>
      </c>
      <c r="I622" s="26" t="str">
        <f t="shared" ca="1" si="62"/>
        <v>LOCKED</v>
      </c>
      <c r="J622" s="16" t="str">
        <f t="shared" si="63"/>
        <v>G001SoddingCW 3510-R10</v>
      </c>
      <c r="K622" s="17">
        <f>MATCH(J622,'Pay Items'!$K$1:$K$646,0)</f>
        <v>619</v>
      </c>
      <c r="L622" s="19" t="str">
        <f t="shared" ca="1" si="64"/>
        <v>F0</v>
      </c>
      <c r="M622" s="19" t="str">
        <f t="shared" ca="1" si="65"/>
        <v>C2</v>
      </c>
      <c r="N622" s="19" t="str">
        <f t="shared" ca="1" si="66"/>
        <v>C2</v>
      </c>
    </row>
    <row r="623" spans="1:14" s="244" customFormat="1" ht="36" customHeight="1" x14ac:dyDescent="0.2">
      <c r="A623" s="379" t="s">
        <v>244</v>
      </c>
      <c r="B623" s="378" t="s">
        <v>351</v>
      </c>
      <c r="C623" s="371" t="s">
        <v>886</v>
      </c>
      <c r="D623" s="372"/>
      <c r="E623" s="373" t="s">
        <v>179</v>
      </c>
      <c r="F623" s="374">
        <v>500</v>
      </c>
      <c r="G623" s="375"/>
      <c r="H623" s="376">
        <f t="shared" si="67"/>
        <v>0</v>
      </c>
      <c r="I623" s="26" t="str">
        <f t="shared" ca="1" si="62"/>
        <v/>
      </c>
      <c r="J623" s="16" t="str">
        <f t="shared" si="63"/>
        <v>G002width &lt; 600 mmm²</v>
      </c>
      <c r="K623" s="17">
        <f>MATCH(J623,'Pay Items'!$K$1:$K$646,0)</f>
        <v>620</v>
      </c>
      <c r="L623" s="19" t="str">
        <f t="shared" ca="1" si="64"/>
        <v>F0</v>
      </c>
      <c r="M623" s="19" t="str">
        <f t="shared" ca="1" si="65"/>
        <v>C2</v>
      </c>
      <c r="N623" s="19" t="str">
        <f t="shared" ca="1" si="66"/>
        <v>C2</v>
      </c>
    </row>
    <row r="624" spans="1:14" s="244" customFormat="1" ht="36" customHeight="1" x14ac:dyDescent="0.2">
      <c r="A624" s="379" t="s">
        <v>245</v>
      </c>
      <c r="B624" s="378" t="s">
        <v>352</v>
      </c>
      <c r="C624" s="371" t="s">
        <v>887</v>
      </c>
      <c r="D624" s="372"/>
      <c r="E624" s="373" t="s">
        <v>179</v>
      </c>
      <c r="F624" s="374">
        <v>1300</v>
      </c>
      <c r="G624" s="375"/>
      <c r="H624" s="376">
        <f t="shared" si="67"/>
        <v>0</v>
      </c>
      <c r="I624" s="26" t="str">
        <f t="shared" ca="1" si="62"/>
        <v/>
      </c>
      <c r="J624" s="16" t="str">
        <f t="shared" si="63"/>
        <v>G003width &gt; or = 600 mmm²</v>
      </c>
      <c r="K624" s="17">
        <f>MATCH(J624,'Pay Items'!$K$1:$K$646,0)</f>
        <v>621</v>
      </c>
      <c r="L624" s="19" t="str">
        <f t="shared" ca="1" si="64"/>
        <v>F0</v>
      </c>
      <c r="M624" s="19" t="str">
        <f t="shared" ca="1" si="65"/>
        <v>C2</v>
      </c>
      <c r="N624" s="19" t="str">
        <f t="shared" ca="1" si="66"/>
        <v>C2</v>
      </c>
    </row>
    <row r="625" spans="1:14" s="183" customFormat="1" ht="15.75" customHeight="1" x14ac:dyDescent="0.2">
      <c r="A625" s="180"/>
      <c r="B625" s="224"/>
      <c r="C625" s="225"/>
      <c r="D625" s="186"/>
      <c r="E625" s="173"/>
      <c r="F625" s="187"/>
      <c r="G625" s="172"/>
      <c r="H625" s="188"/>
      <c r="I625" s="26" t="str">
        <f t="shared" ca="1" si="62"/>
        <v>LOCKED</v>
      </c>
      <c r="J625" s="16" t="str">
        <f t="shared" si="63"/>
        <v/>
      </c>
      <c r="K625" s="17" t="e">
        <f>MATCH(J625,'Pay Items'!$K$1:$K$646,0)</f>
        <v>#N/A</v>
      </c>
      <c r="L625" s="19" t="str">
        <f t="shared" ca="1" si="64"/>
        <v>G</v>
      </c>
      <c r="M625" s="19" t="str">
        <f t="shared" ca="1" si="65"/>
        <v>C2</v>
      </c>
      <c r="N625" s="19" t="str">
        <f t="shared" ca="1" si="66"/>
        <v>C2</v>
      </c>
    </row>
    <row r="626" spans="1:14" s="183" customFormat="1" ht="48" customHeight="1" thickBot="1" x14ac:dyDescent="0.25">
      <c r="A626" s="180"/>
      <c r="B626" s="227" t="s">
        <v>614</v>
      </c>
      <c r="C626" s="422" t="str">
        <f>C539</f>
        <v>CONCRETE PAVEMENT REHABILITATION:  CLARE AVENUE FROM CASEY STREET TO ECCLES STREET</v>
      </c>
      <c r="D626" s="423"/>
      <c r="E626" s="423"/>
      <c r="F626" s="424"/>
      <c r="G626" s="242" t="s">
        <v>1572</v>
      </c>
      <c r="H626" s="242">
        <f>SUM(H539:H625)</f>
        <v>0</v>
      </c>
      <c r="I626" s="26" t="str">
        <f t="shared" ca="1" si="62"/>
        <v>LOCKED</v>
      </c>
      <c r="J626" s="16" t="str">
        <f t="shared" si="63"/>
        <v>CONCRETE PAVEMENT REHABILITATION: CLARE AVENUE FROM CASEY STREET TO ECCLES STREET</v>
      </c>
      <c r="K626" s="17" t="e">
        <f>MATCH(J626,'Pay Items'!$K$1:$K$646,0)</f>
        <v>#N/A</v>
      </c>
      <c r="L626" s="19" t="str">
        <f t="shared" ca="1" si="64"/>
        <v>G</v>
      </c>
      <c r="M626" s="19" t="str">
        <f t="shared" ca="1" si="65"/>
        <v>C2</v>
      </c>
      <c r="N626" s="19" t="str">
        <f t="shared" ca="1" si="66"/>
        <v>C2</v>
      </c>
    </row>
    <row r="627" spans="1:14" s="183" customFormat="1" ht="60" customHeight="1" thickTop="1" x14ac:dyDescent="0.2">
      <c r="A627" s="180"/>
      <c r="B627" s="181" t="s">
        <v>1236</v>
      </c>
      <c r="C627" s="437" t="s">
        <v>1735</v>
      </c>
      <c r="D627" s="438"/>
      <c r="E627" s="438"/>
      <c r="F627" s="439"/>
      <c r="G627" s="180"/>
      <c r="H627" s="182"/>
      <c r="I627" s="26" t="str">
        <f t="shared" ca="1" si="62"/>
        <v>LOCKED</v>
      </c>
      <c r="J627" s="16" t="str">
        <f t="shared" si="63"/>
        <v>CONCRETE PAVEMENT REHABILITATION: FISHER STREET FROM OAKWOOD AVENUE TO ECCLES STREET, AND FROM CHURCHILL DRIVE TO MONTGOMERY STREET</v>
      </c>
      <c r="K627" s="17" t="e">
        <f>MATCH(J627,'Pay Items'!$K$1:$K$646,0)</f>
        <v>#N/A</v>
      </c>
      <c r="L627" s="19" t="str">
        <f t="shared" ca="1" si="64"/>
        <v>G</v>
      </c>
      <c r="M627" s="19" t="str">
        <f t="shared" ca="1" si="65"/>
        <v>C2</v>
      </c>
      <c r="N627" s="19" t="str">
        <f t="shared" ca="1" si="66"/>
        <v>C2</v>
      </c>
    </row>
    <row r="628" spans="1:14" s="183" customFormat="1" ht="36" customHeight="1" x14ac:dyDescent="0.2">
      <c r="A628" s="180"/>
      <c r="B628" s="184"/>
      <c r="C628" s="185" t="s">
        <v>197</v>
      </c>
      <c r="D628" s="186"/>
      <c r="E628" s="187" t="s">
        <v>174</v>
      </c>
      <c r="F628" s="198"/>
      <c r="G628" s="199"/>
      <c r="H628" s="376">
        <f t="shared" ref="H628:H691" si="68">ROUND(G628*F628,2)</f>
        <v>0</v>
      </c>
      <c r="I628" s="26" t="str">
        <f t="shared" ca="1" si="62"/>
        <v>LOCKED</v>
      </c>
      <c r="J628" s="16" t="str">
        <f t="shared" si="63"/>
        <v>EARTH AND BASE WORKS</v>
      </c>
      <c r="K628" s="17">
        <f>MATCH(J628,'Pay Items'!$K$1:$K$646,0)</f>
        <v>3</v>
      </c>
      <c r="L628" s="19" t="str">
        <f t="shared" ca="1" si="64"/>
        <v>F0</v>
      </c>
      <c r="M628" s="19" t="str">
        <f t="shared" ca="1" si="65"/>
        <v>C2</v>
      </c>
      <c r="N628" s="19" t="str">
        <f t="shared" ca="1" si="66"/>
        <v>C2</v>
      </c>
    </row>
    <row r="629" spans="1:14" s="244" customFormat="1" ht="36" customHeight="1" x14ac:dyDescent="0.2">
      <c r="A629" s="369" t="s">
        <v>440</v>
      </c>
      <c r="B629" s="370" t="s">
        <v>1736</v>
      </c>
      <c r="C629" s="371" t="s">
        <v>105</v>
      </c>
      <c r="D629" s="372" t="s">
        <v>1298</v>
      </c>
      <c r="E629" s="373" t="s">
        <v>180</v>
      </c>
      <c r="F629" s="374">
        <v>90</v>
      </c>
      <c r="G629" s="375"/>
      <c r="H629" s="376">
        <f t="shared" si="68"/>
        <v>0</v>
      </c>
      <c r="I629" s="26" t="str">
        <f t="shared" ca="1" si="62"/>
        <v/>
      </c>
      <c r="J629" s="16" t="str">
        <f t="shared" si="63"/>
        <v>A003ExcavationCW 3110-R22m³</v>
      </c>
      <c r="K629" s="17">
        <f>MATCH(J629,'Pay Items'!$K$1:$K$646,0)</f>
        <v>6</v>
      </c>
      <c r="L629" s="19" t="str">
        <f t="shared" ca="1" si="64"/>
        <v>F0</v>
      </c>
      <c r="M629" s="19" t="str">
        <f t="shared" ca="1" si="65"/>
        <v>C2</v>
      </c>
      <c r="N629" s="19" t="str">
        <f t="shared" ca="1" si="66"/>
        <v>C2</v>
      </c>
    </row>
    <row r="630" spans="1:14" s="244" customFormat="1" ht="36" customHeight="1" x14ac:dyDescent="0.2">
      <c r="A630" s="377" t="s">
        <v>251</v>
      </c>
      <c r="B630" s="370" t="s">
        <v>1737</v>
      </c>
      <c r="C630" s="371" t="s">
        <v>320</v>
      </c>
      <c r="D630" s="372" t="s">
        <v>1298</v>
      </c>
      <c r="E630" s="373"/>
      <c r="F630" s="198"/>
      <c r="G630" s="199"/>
      <c r="H630" s="376">
        <f t="shared" si="68"/>
        <v>0</v>
      </c>
      <c r="I630" s="26" t="str">
        <f t="shared" ca="1" si="62"/>
        <v>LOCKED</v>
      </c>
      <c r="J630" s="16" t="str">
        <f t="shared" si="63"/>
        <v>A010Supplying and Placing Base Course MaterialCW 3110-R22</v>
      </c>
      <c r="K630" s="17">
        <f>MATCH(J630,'Pay Items'!$K$1:$K$646,0)</f>
        <v>27</v>
      </c>
      <c r="L630" s="19" t="str">
        <f t="shared" ca="1" si="64"/>
        <v>F0</v>
      </c>
      <c r="M630" s="19" t="str">
        <f t="shared" ca="1" si="65"/>
        <v>C2</v>
      </c>
      <c r="N630" s="19" t="str">
        <f t="shared" ca="1" si="66"/>
        <v>C2</v>
      </c>
    </row>
    <row r="631" spans="1:14" s="244" customFormat="1" ht="36" customHeight="1" x14ac:dyDescent="0.2">
      <c r="A631" s="377" t="s">
        <v>1114</v>
      </c>
      <c r="B631" s="378" t="s">
        <v>351</v>
      </c>
      <c r="C631" s="371" t="s">
        <v>1115</v>
      </c>
      <c r="D631" s="372" t="s">
        <v>174</v>
      </c>
      <c r="E631" s="373" t="s">
        <v>180</v>
      </c>
      <c r="F631" s="374">
        <v>90</v>
      </c>
      <c r="G631" s="375"/>
      <c r="H631" s="376">
        <f t="shared" si="68"/>
        <v>0</v>
      </c>
      <c r="I631" s="26" t="str">
        <f t="shared" ca="1" si="62"/>
        <v/>
      </c>
      <c r="J631" s="16" t="str">
        <f t="shared" si="63"/>
        <v>A010A1Base Course Material - Granular A Limestonem³</v>
      </c>
      <c r="K631" s="17">
        <f>MATCH(J631,'Pay Items'!$K$1:$K$646,0)</f>
        <v>28</v>
      </c>
      <c r="L631" s="19" t="str">
        <f t="shared" ca="1" si="64"/>
        <v>F0</v>
      </c>
      <c r="M631" s="19" t="str">
        <f t="shared" ca="1" si="65"/>
        <v>C2</v>
      </c>
      <c r="N631" s="19" t="str">
        <f t="shared" ca="1" si="66"/>
        <v>C2</v>
      </c>
    </row>
    <row r="632" spans="1:14" s="244" customFormat="1" ht="36" customHeight="1" x14ac:dyDescent="0.2">
      <c r="A632" s="369" t="s">
        <v>253</v>
      </c>
      <c r="B632" s="370" t="s">
        <v>1738</v>
      </c>
      <c r="C632" s="371" t="s">
        <v>109</v>
      </c>
      <c r="D632" s="372" t="s">
        <v>1298</v>
      </c>
      <c r="E632" s="373" t="s">
        <v>179</v>
      </c>
      <c r="F632" s="374">
        <v>1500</v>
      </c>
      <c r="G632" s="375"/>
      <c r="H632" s="376">
        <f t="shared" si="68"/>
        <v>0</v>
      </c>
      <c r="I632" s="26" t="str">
        <f t="shared" ca="1" si="62"/>
        <v/>
      </c>
      <c r="J632" s="16" t="str">
        <f t="shared" si="63"/>
        <v>A012Grading of BoulevardsCW 3110-R22m²</v>
      </c>
      <c r="K632" s="17">
        <f>MATCH(J632,'Pay Items'!$K$1:$K$646,0)</f>
        <v>37</v>
      </c>
      <c r="L632" s="19" t="str">
        <f t="shared" ca="1" si="64"/>
        <v>F0</v>
      </c>
      <c r="M632" s="19" t="str">
        <f t="shared" ca="1" si="65"/>
        <v>C2</v>
      </c>
      <c r="N632" s="19" t="str">
        <f t="shared" ca="1" si="66"/>
        <v>C2</v>
      </c>
    </row>
    <row r="633" spans="1:14" s="244" customFormat="1" ht="36" customHeight="1" x14ac:dyDescent="0.2">
      <c r="A633" s="245"/>
      <c r="B633" s="202"/>
      <c r="C633" s="203" t="s">
        <v>1552</v>
      </c>
      <c r="D633" s="198"/>
      <c r="E633" s="204"/>
      <c r="F633" s="198"/>
      <c r="G633" s="199"/>
      <c r="H633" s="376">
        <f t="shared" si="68"/>
        <v>0</v>
      </c>
      <c r="I633" s="26" t="str">
        <f t="shared" ca="1" si="62"/>
        <v>LOCKED</v>
      </c>
      <c r="J633" s="16" t="str">
        <f t="shared" si="63"/>
        <v>ROADWORKS - REMOVALS/RENEWALS</v>
      </c>
      <c r="K633" s="17" t="e">
        <f>MATCH(J633,'Pay Items'!$K$1:$K$646,0)</f>
        <v>#N/A</v>
      </c>
      <c r="L633" s="19" t="str">
        <f t="shared" ca="1" si="64"/>
        <v>F0</v>
      </c>
      <c r="M633" s="19" t="str">
        <f t="shared" ca="1" si="65"/>
        <v>C2</v>
      </c>
      <c r="N633" s="19" t="str">
        <f t="shared" ca="1" si="66"/>
        <v>C2</v>
      </c>
    </row>
    <row r="634" spans="1:14" s="244" customFormat="1" ht="36" customHeight="1" x14ac:dyDescent="0.2">
      <c r="A634" s="379" t="s">
        <v>372</v>
      </c>
      <c r="B634" s="370" t="s">
        <v>1739</v>
      </c>
      <c r="C634" s="371" t="s">
        <v>317</v>
      </c>
      <c r="D634" s="372" t="s">
        <v>1298</v>
      </c>
      <c r="E634" s="373"/>
      <c r="F634" s="198"/>
      <c r="G634" s="199"/>
      <c r="H634" s="376">
        <f t="shared" si="68"/>
        <v>0</v>
      </c>
      <c r="I634" s="26" t="str">
        <f t="shared" ca="1" si="62"/>
        <v>LOCKED</v>
      </c>
      <c r="J634" s="16" t="str">
        <f t="shared" si="63"/>
        <v>B001Pavement RemovalCW 3110-R22</v>
      </c>
      <c r="K634" s="17">
        <f>MATCH(J634,'Pay Items'!$K$1:$K$646,0)</f>
        <v>69</v>
      </c>
      <c r="L634" s="19" t="str">
        <f t="shared" ca="1" si="64"/>
        <v>F0</v>
      </c>
      <c r="M634" s="19" t="str">
        <f t="shared" ca="1" si="65"/>
        <v>C2</v>
      </c>
      <c r="N634" s="19" t="str">
        <f t="shared" ca="1" si="66"/>
        <v>C2</v>
      </c>
    </row>
    <row r="635" spans="1:14" s="244" customFormat="1" ht="36" customHeight="1" x14ac:dyDescent="0.2">
      <c r="A635" s="380" t="s">
        <v>443</v>
      </c>
      <c r="B635" s="378" t="s">
        <v>351</v>
      </c>
      <c r="C635" s="371" t="s">
        <v>318</v>
      </c>
      <c r="D635" s="372" t="s">
        <v>174</v>
      </c>
      <c r="E635" s="373" t="s">
        <v>179</v>
      </c>
      <c r="F635" s="374">
        <v>270</v>
      </c>
      <c r="G635" s="375"/>
      <c r="H635" s="376">
        <f t="shared" si="68"/>
        <v>0</v>
      </c>
      <c r="I635" s="26" t="str">
        <f t="shared" ca="1" si="62"/>
        <v/>
      </c>
      <c r="J635" s="16" t="str">
        <f t="shared" si="63"/>
        <v>B002Concrete Pavementm²</v>
      </c>
      <c r="K635" s="17">
        <f>MATCH(J635,'Pay Items'!$K$1:$K$646,0)</f>
        <v>70</v>
      </c>
      <c r="L635" s="19" t="str">
        <f t="shared" ca="1" si="64"/>
        <v>F0</v>
      </c>
      <c r="M635" s="19" t="str">
        <f t="shared" ca="1" si="65"/>
        <v>C2</v>
      </c>
      <c r="N635" s="19" t="str">
        <f t="shared" ca="1" si="66"/>
        <v>C2</v>
      </c>
    </row>
    <row r="636" spans="1:14" s="244" customFormat="1" ht="36" customHeight="1" x14ac:dyDescent="0.2">
      <c r="A636" s="379" t="s">
        <v>263</v>
      </c>
      <c r="B636" s="378" t="s">
        <v>352</v>
      </c>
      <c r="C636" s="371" t="s">
        <v>319</v>
      </c>
      <c r="D636" s="372" t="s">
        <v>174</v>
      </c>
      <c r="E636" s="373" t="s">
        <v>179</v>
      </c>
      <c r="F636" s="374">
        <v>50</v>
      </c>
      <c r="G636" s="375"/>
      <c r="H636" s="376">
        <f t="shared" si="68"/>
        <v>0</v>
      </c>
      <c r="I636" s="26" t="str">
        <f t="shared" ca="1" si="62"/>
        <v/>
      </c>
      <c r="J636" s="16" t="str">
        <f t="shared" si="63"/>
        <v>B003Asphalt Pavementm²</v>
      </c>
      <c r="K636" s="17">
        <f>MATCH(J636,'Pay Items'!$K$1:$K$646,0)</f>
        <v>71</v>
      </c>
      <c r="L636" s="19" t="str">
        <f t="shared" ca="1" si="64"/>
        <v>F0</v>
      </c>
      <c r="M636" s="19" t="str">
        <f t="shared" ca="1" si="65"/>
        <v>C2</v>
      </c>
      <c r="N636" s="19" t="str">
        <f t="shared" ca="1" si="66"/>
        <v>C2</v>
      </c>
    </row>
    <row r="637" spans="1:14" s="244" customFormat="1" ht="36" customHeight="1" x14ac:dyDescent="0.2">
      <c r="A637" s="379" t="s">
        <v>264</v>
      </c>
      <c r="B637" s="370" t="s">
        <v>1740</v>
      </c>
      <c r="C637" s="371" t="s">
        <v>463</v>
      </c>
      <c r="D637" s="372" t="s">
        <v>922</v>
      </c>
      <c r="E637" s="373"/>
      <c r="F637" s="198"/>
      <c r="G637" s="199"/>
      <c r="H637" s="376">
        <f t="shared" si="68"/>
        <v>0</v>
      </c>
      <c r="I637" s="26" t="str">
        <f t="shared" ca="1" si="62"/>
        <v>LOCKED</v>
      </c>
      <c r="J637" s="16" t="str">
        <f t="shared" si="63"/>
        <v>B004Slab ReplacementCW 3230-R8</v>
      </c>
      <c r="K637" s="17">
        <f>MATCH(J637,'Pay Items'!$K$1:$K$646,0)</f>
        <v>72</v>
      </c>
      <c r="L637" s="19" t="str">
        <f t="shared" ca="1" si="64"/>
        <v>F0</v>
      </c>
      <c r="M637" s="19" t="str">
        <f t="shared" ca="1" si="65"/>
        <v>C2</v>
      </c>
      <c r="N637" s="19" t="str">
        <f t="shared" ca="1" si="66"/>
        <v>C2</v>
      </c>
    </row>
    <row r="638" spans="1:14" s="244" customFormat="1" ht="48" customHeight="1" x14ac:dyDescent="0.2">
      <c r="A638" s="379" t="s">
        <v>274</v>
      </c>
      <c r="B638" s="378" t="s">
        <v>351</v>
      </c>
      <c r="C638" s="371" t="s">
        <v>1651</v>
      </c>
      <c r="D638" s="372" t="s">
        <v>174</v>
      </c>
      <c r="E638" s="373" t="s">
        <v>179</v>
      </c>
      <c r="F638" s="374">
        <v>246</v>
      </c>
      <c r="G638" s="375"/>
      <c r="H638" s="376">
        <f t="shared" si="68"/>
        <v>0</v>
      </c>
      <c r="I638" s="26" t="str">
        <f t="shared" ca="1" si="62"/>
        <v/>
      </c>
      <c r="J638" s="16" t="str">
        <f t="shared" si="63"/>
        <v>B014150 mm Type 2 Concrete Pavement (Reinforced)m²</v>
      </c>
      <c r="K638" s="17" t="e">
        <f>MATCH(J638,'Pay Items'!$K$1:$K$646,0)</f>
        <v>#N/A</v>
      </c>
      <c r="L638" s="19" t="str">
        <f t="shared" ca="1" si="64"/>
        <v>F0</v>
      </c>
      <c r="M638" s="19" t="str">
        <f t="shared" ca="1" si="65"/>
        <v>C2</v>
      </c>
      <c r="N638" s="19" t="str">
        <f t="shared" ca="1" si="66"/>
        <v>C2</v>
      </c>
    </row>
    <row r="639" spans="1:14" s="244" customFormat="1" ht="36" customHeight="1" x14ac:dyDescent="0.2">
      <c r="A639" s="379" t="s">
        <v>277</v>
      </c>
      <c r="B639" s="370" t="s">
        <v>1741</v>
      </c>
      <c r="C639" s="371" t="s">
        <v>464</v>
      </c>
      <c r="D639" s="372" t="s">
        <v>1317</v>
      </c>
      <c r="E639" s="373"/>
      <c r="F639" s="198"/>
      <c r="G639" s="199"/>
      <c r="H639" s="376">
        <f t="shared" si="68"/>
        <v>0</v>
      </c>
      <c r="I639" s="26" t="str">
        <f t="shared" ca="1" si="62"/>
        <v>LOCKED</v>
      </c>
      <c r="J639" s="16" t="str">
        <f t="shared" si="63"/>
        <v>B017Partial Slab PatchesCW 3230-R8</v>
      </c>
      <c r="K639" s="17">
        <f>MATCH(J639,'Pay Items'!$K$1:$K$646,0)</f>
        <v>85</v>
      </c>
      <c r="L639" s="19" t="str">
        <f t="shared" ca="1" si="64"/>
        <v>F0</v>
      </c>
      <c r="M639" s="19" t="str">
        <f t="shared" ca="1" si="65"/>
        <v>C2</v>
      </c>
      <c r="N639" s="19" t="str">
        <f t="shared" ca="1" si="66"/>
        <v>C2</v>
      </c>
    </row>
    <row r="640" spans="1:14" s="244" customFormat="1" ht="36" customHeight="1" x14ac:dyDescent="0.2">
      <c r="A640" s="379" t="s">
        <v>290</v>
      </c>
      <c r="B640" s="378" t="s">
        <v>351</v>
      </c>
      <c r="C640" s="371" t="s">
        <v>1553</v>
      </c>
      <c r="D640" s="372" t="s">
        <v>174</v>
      </c>
      <c r="E640" s="373" t="s">
        <v>179</v>
      </c>
      <c r="F640" s="374">
        <v>30</v>
      </c>
      <c r="G640" s="375"/>
      <c r="H640" s="376">
        <f t="shared" si="68"/>
        <v>0</v>
      </c>
      <c r="I640" s="26" t="str">
        <f t="shared" ca="1" si="62"/>
        <v/>
      </c>
      <c r="J640" s="16" t="str">
        <f t="shared" si="63"/>
        <v>B030150 mm Type 2 Concrete Pavement (Type A)m²</v>
      </c>
      <c r="K640" s="17" t="e">
        <f>MATCH(J640,'Pay Items'!$K$1:$K$646,0)</f>
        <v>#N/A</v>
      </c>
      <c r="L640" s="19" t="str">
        <f t="shared" ca="1" si="64"/>
        <v>F0</v>
      </c>
      <c r="M640" s="19" t="str">
        <f t="shared" ca="1" si="65"/>
        <v>C2</v>
      </c>
      <c r="N640" s="19" t="str">
        <f t="shared" ca="1" si="66"/>
        <v>C2</v>
      </c>
    </row>
    <row r="641" spans="1:14" s="244" customFormat="1" ht="36" customHeight="1" x14ac:dyDescent="0.2">
      <c r="A641" s="379" t="s">
        <v>291</v>
      </c>
      <c r="B641" s="378" t="s">
        <v>352</v>
      </c>
      <c r="C641" s="371" t="s">
        <v>1554</v>
      </c>
      <c r="D641" s="372" t="s">
        <v>174</v>
      </c>
      <c r="E641" s="373" t="s">
        <v>179</v>
      </c>
      <c r="F641" s="374">
        <v>50</v>
      </c>
      <c r="G641" s="375"/>
      <c r="H641" s="376">
        <f t="shared" si="68"/>
        <v>0</v>
      </c>
      <c r="I641" s="26" t="str">
        <f t="shared" ca="1" si="62"/>
        <v/>
      </c>
      <c r="J641" s="16" t="str">
        <f t="shared" si="63"/>
        <v>B031150 mm Type 2 Concrete Pavement (Type B)m²</v>
      </c>
      <c r="K641" s="17" t="e">
        <f>MATCH(J641,'Pay Items'!$K$1:$K$646,0)</f>
        <v>#N/A</v>
      </c>
      <c r="L641" s="19" t="str">
        <f t="shared" ca="1" si="64"/>
        <v>F0</v>
      </c>
      <c r="M641" s="19" t="str">
        <f t="shared" ca="1" si="65"/>
        <v>C2</v>
      </c>
      <c r="N641" s="19" t="str">
        <f t="shared" ca="1" si="66"/>
        <v>C2</v>
      </c>
    </row>
    <row r="642" spans="1:14" s="244" customFormat="1" ht="36" customHeight="1" x14ac:dyDescent="0.2">
      <c r="A642" s="379" t="s">
        <v>767</v>
      </c>
      <c r="B642" s="370" t="s">
        <v>1742</v>
      </c>
      <c r="C642" s="371" t="s">
        <v>576</v>
      </c>
      <c r="D642" s="372" t="s">
        <v>1317</v>
      </c>
      <c r="E642" s="373"/>
      <c r="F642" s="198"/>
      <c r="G642" s="199"/>
      <c r="H642" s="376">
        <f t="shared" si="68"/>
        <v>0</v>
      </c>
      <c r="I642" s="26" t="str">
        <f t="shared" ca="1" si="62"/>
        <v>LOCKED</v>
      </c>
      <c r="J642" s="16" t="str">
        <f t="shared" si="63"/>
        <v>B064-72Slab Replacement - Early Opening (72 hour)CW 3230-R8</v>
      </c>
      <c r="K642" s="17">
        <f>MATCH(J642,'Pay Items'!$K$1:$K$646,0)</f>
        <v>132</v>
      </c>
      <c r="L642" s="19" t="str">
        <f t="shared" ca="1" si="64"/>
        <v>F0</v>
      </c>
      <c r="M642" s="19" t="str">
        <f t="shared" ca="1" si="65"/>
        <v>C2</v>
      </c>
      <c r="N642" s="19" t="str">
        <f t="shared" ca="1" si="66"/>
        <v>C2</v>
      </c>
    </row>
    <row r="643" spans="1:14" s="244" customFormat="1" ht="48" customHeight="1" x14ac:dyDescent="0.2">
      <c r="A643" s="379" t="s">
        <v>774</v>
      </c>
      <c r="B643" s="378" t="s">
        <v>351</v>
      </c>
      <c r="C643" s="371" t="s">
        <v>1651</v>
      </c>
      <c r="D643" s="372" t="s">
        <v>174</v>
      </c>
      <c r="E643" s="373" t="s">
        <v>179</v>
      </c>
      <c r="F643" s="374">
        <v>250</v>
      </c>
      <c r="G643" s="375"/>
      <c r="H643" s="376">
        <f t="shared" si="68"/>
        <v>0</v>
      </c>
      <c r="I643" s="26" t="str">
        <f t="shared" ca="1" si="62"/>
        <v/>
      </c>
      <c r="J643" s="16" t="str">
        <f t="shared" si="63"/>
        <v>B074-72150 mm Type 2 Concrete Pavement (Reinforced)m²</v>
      </c>
      <c r="K643" s="17" t="e">
        <f>MATCH(J643,'Pay Items'!$K$1:$K$646,0)</f>
        <v>#N/A</v>
      </c>
      <c r="L643" s="19" t="str">
        <f t="shared" ca="1" si="64"/>
        <v>F0</v>
      </c>
      <c r="M643" s="19" t="str">
        <f t="shared" ca="1" si="65"/>
        <v>C2</v>
      </c>
      <c r="N643" s="19" t="str">
        <f t="shared" ca="1" si="66"/>
        <v>C2</v>
      </c>
    </row>
    <row r="644" spans="1:14" s="244" customFormat="1" ht="36" customHeight="1" x14ac:dyDescent="0.2">
      <c r="A644" s="379" t="s">
        <v>302</v>
      </c>
      <c r="B644" s="370" t="s">
        <v>1743</v>
      </c>
      <c r="C644" s="371" t="s">
        <v>162</v>
      </c>
      <c r="D644" s="372" t="s">
        <v>922</v>
      </c>
      <c r="E644" s="373"/>
      <c r="F644" s="198"/>
      <c r="G644" s="199"/>
      <c r="H644" s="376">
        <f t="shared" si="68"/>
        <v>0</v>
      </c>
      <c r="I644" s="26" t="str">
        <f t="shared" ca="1" si="62"/>
        <v>LOCKED</v>
      </c>
      <c r="J644" s="16" t="str">
        <f t="shared" si="63"/>
        <v>B094Drilled DowelsCW 3230-R8</v>
      </c>
      <c r="K644" s="17">
        <f>MATCH(J644,'Pay Items'!$K$1:$K$646,0)</f>
        <v>164</v>
      </c>
      <c r="L644" s="19" t="str">
        <f t="shared" ca="1" si="64"/>
        <v>F0</v>
      </c>
      <c r="M644" s="19" t="str">
        <f t="shared" ca="1" si="65"/>
        <v>C2</v>
      </c>
      <c r="N644" s="19" t="str">
        <f t="shared" ca="1" si="66"/>
        <v>C2</v>
      </c>
    </row>
    <row r="645" spans="1:14" s="244" customFormat="1" ht="36" customHeight="1" x14ac:dyDescent="0.2">
      <c r="A645" s="379" t="s">
        <v>303</v>
      </c>
      <c r="B645" s="378" t="s">
        <v>351</v>
      </c>
      <c r="C645" s="371" t="s">
        <v>190</v>
      </c>
      <c r="D645" s="372" t="s">
        <v>174</v>
      </c>
      <c r="E645" s="373" t="s">
        <v>182</v>
      </c>
      <c r="F645" s="374">
        <v>125</v>
      </c>
      <c r="G645" s="375"/>
      <c r="H645" s="376">
        <f t="shared" si="68"/>
        <v>0</v>
      </c>
      <c r="I645" s="26" t="str">
        <f t="shared" ca="1" si="62"/>
        <v/>
      </c>
      <c r="J645" s="16" t="str">
        <f t="shared" si="63"/>
        <v>B09519.1 mm Diametereach</v>
      </c>
      <c r="K645" s="17">
        <f>MATCH(J645,'Pay Items'!$K$1:$K$646,0)</f>
        <v>165</v>
      </c>
      <c r="L645" s="19" t="str">
        <f t="shared" ca="1" si="64"/>
        <v>F0</v>
      </c>
      <c r="M645" s="19" t="str">
        <f t="shared" ca="1" si="65"/>
        <v>C2</v>
      </c>
      <c r="N645" s="19" t="str">
        <f t="shared" ca="1" si="66"/>
        <v>C2</v>
      </c>
    </row>
    <row r="646" spans="1:14" s="244" customFormat="1" ht="36" customHeight="1" x14ac:dyDescent="0.2">
      <c r="A646" s="379" t="s">
        <v>305</v>
      </c>
      <c r="B646" s="370" t="s">
        <v>1744</v>
      </c>
      <c r="C646" s="371" t="s">
        <v>163</v>
      </c>
      <c r="D646" s="372" t="s">
        <v>922</v>
      </c>
      <c r="E646" s="373"/>
      <c r="F646" s="198"/>
      <c r="G646" s="199"/>
      <c r="H646" s="376">
        <f t="shared" si="68"/>
        <v>0</v>
      </c>
      <c r="I646" s="26" t="str">
        <f t="shared" ca="1" si="62"/>
        <v>LOCKED</v>
      </c>
      <c r="J646" s="16" t="str">
        <f t="shared" si="63"/>
        <v>B097Drilled Tie BarsCW 3230-R8</v>
      </c>
      <c r="K646" s="17">
        <f>MATCH(J646,'Pay Items'!$K$1:$K$646,0)</f>
        <v>167</v>
      </c>
      <c r="L646" s="19" t="str">
        <f t="shared" ca="1" si="64"/>
        <v>F0</v>
      </c>
      <c r="M646" s="19" t="str">
        <f t="shared" ca="1" si="65"/>
        <v>C2</v>
      </c>
      <c r="N646" s="19" t="str">
        <f t="shared" ca="1" si="66"/>
        <v>C2</v>
      </c>
    </row>
    <row r="647" spans="1:14" s="244" customFormat="1" ht="36" customHeight="1" x14ac:dyDescent="0.2">
      <c r="A647" s="379" t="s">
        <v>306</v>
      </c>
      <c r="B647" s="378" t="s">
        <v>351</v>
      </c>
      <c r="C647" s="371" t="s">
        <v>188</v>
      </c>
      <c r="D647" s="372" t="s">
        <v>174</v>
      </c>
      <c r="E647" s="373" t="s">
        <v>182</v>
      </c>
      <c r="F647" s="374">
        <v>375</v>
      </c>
      <c r="G647" s="375"/>
      <c r="H647" s="376">
        <f t="shared" si="68"/>
        <v>0</v>
      </c>
      <c r="I647" s="26" t="str">
        <f t="shared" ref="I647:I710" ca="1" si="69">IF(CELL("protect",$G647)=1, "LOCKED", "")</f>
        <v/>
      </c>
      <c r="J647" s="16" t="str">
        <f t="shared" ref="J647:J710" si="70">CLEAN(CONCATENATE(TRIM($A647),TRIM($C647),IF(LEFT($D647)&lt;&gt;"E",TRIM($D647),),TRIM($E647)))</f>
        <v>B09820 M Deformed Tie Bareach</v>
      </c>
      <c r="K647" s="17">
        <f>MATCH(J647,'Pay Items'!$K$1:$K$646,0)</f>
        <v>169</v>
      </c>
      <c r="L647" s="19" t="str">
        <f t="shared" ref="L647:L710" ca="1" si="71">CELL("format",$F647)</f>
        <v>F0</v>
      </c>
      <c r="M647" s="19" t="str">
        <f t="shared" ref="M647:M710" ca="1" si="72">CELL("format",$G647)</f>
        <v>C2</v>
      </c>
      <c r="N647" s="19" t="str">
        <f t="shared" ref="N647:N710" ca="1" si="73">CELL("format",$H647)</f>
        <v>C2</v>
      </c>
    </row>
    <row r="648" spans="1:14" s="244" customFormat="1" ht="36" customHeight="1" x14ac:dyDescent="0.2">
      <c r="A648" s="379" t="s">
        <v>806</v>
      </c>
      <c r="B648" s="370" t="s">
        <v>1745</v>
      </c>
      <c r="C648" s="371" t="s">
        <v>336</v>
      </c>
      <c r="D648" s="372" t="s">
        <v>1335</v>
      </c>
      <c r="E648" s="373"/>
      <c r="F648" s="198"/>
      <c r="G648" s="199"/>
      <c r="H648" s="376">
        <f t="shared" si="68"/>
        <v>0</v>
      </c>
      <c r="I648" s="26" t="str">
        <f t="shared" ca="1" si="69"/>
        <v>LOCKED</v>
      </c>
      <c r="J648" s="16" t="str">
        <f t="shared" si="70"/>
        <v>B114rlMiscellaneous Concrete Slab RenewalCW 3235-R9</v>
      </c>
      <c r="K648" s="17">
        <f>MATCH(J648,'Pay Items'!$K$1:$K$646,0)</f>
        <v>192</v>
      </c>
      <c r="L648" s="19" t="str">
        <f t="shared" ca="1" si="71"/>
        <v>F0</v>
      </c>
      <c r="M648" s="19" t="str">
        <f t="shared" ca="1" si="72"/>
        <v>C2</v>
      </c>
      <c r="N648" s="19" t="str">
        <f t="shared" ca="1" si="73"/>
        <v>C2</v>
      </c>
    </row>
    <row r="649" spans="1:14" s="244" customFormat="1" ht="36" customHeight="1" x14ac:dyDescent="0.2">
      <c r="A649" s="379" t="s">
        <v>810</v>
      </c>
      <c r="B649" s="378" t="s">
        <v>351</v>
      </c>
      <c r="C649" s="371" t="s">
        <v>1556</v>
      </c>
      <c r="D649" s="372" t="s">
        <v>398</v>
      </c>
      <c r="E649" s="373"/>
      <c r="F649" s="198"/>
      <c r="G649" s="199"/>
      <c r="H649" s="376">
        <f t="shared" si="68"/>
        <v>0</v>
      </c>
      <c r="I649" s="26" t="str">
        <f t="shared" ca="1" si="69"/>
        <v>LOCKED</v>
      </c>
      <c r="J649" s="16" t="str">
        <f t="shared" si="70"/>
        <v>B118rl100 mm Type 5 Concrete SidewalkSD-228A</v>
      </c>
      <c r="K649" s="17" t="e">
        <f>MATCH(J649,'Pay Items'!$K$1:$K$646,0)</f>
        <v>#N/A</v>
      </c>
      <c r="L649" s="19" t="str">
        <f t="shared" ca="1" si="71"/>
        <v>F0</v>
      </c>
      <c r="M649" s="19" t="str">
        <f t="shared" ca="1" si="72"/>
        <v>C2</v>
      </c>
      <c r="N649" s="19" t="str">
        <f t="shared" ca="1" si="73"/>
        <v>C2</v>
      </c>
    </row>
    <row r="650" spans="1:14" s="244" customFormat="1" ht="36" customHeight="1" x14ac:dyDescent="0.2">
      <c r="A650" s="379" t="s">
        <v>812</v>
      </c>
      <c r="B650" s="381" t="s">
        <v>701</v>
      </c>
      <c r="C650" s="371" t="s">
        <v>704</v>
      </c>
      <c r="D650" s="372"/>
      <c r="E650" s="373" t="s">
        <v>179</v>
      </c>
      <c r="F650" s="374">
        <v>80</v>
      </c>
      <c r="G650" s="375"/>
      <c r="H650" s="376">
        <f t="shared" si="68"/>
        <v>0</v>
      </c>
      <c r="I650" s="26" t="str">
        <f t="shared" ca="1" si="69"/>
        <v/>
      </c>
      <c r="J650" s="16" t="str">
        <f t="shared" si="70"/>
        <v>B120rl5 sq.m. to 20 sq.m.m²</v>
      </c>
      <c r="K650" s="17">
        <f>MATCH(J650,'Pay Items'!$K$1:$K$646,0)</f>
        <v>198</v>
      </c>
      <c r="L650" s="19" t="str">
        <f t="shared" ca="1" si="71"/>
        <v>F0</v>
      </c>
      <c r="M650" s="19" t="str">
        <f t="shared" ca="1" si="72"/>
        <v>C2</v>
      </c>
      <c r="N650" s="19" t="str">
        <f t="shared" ca="1" si="73"/>
        <v>C2</v>
      </c>
    </row>
    <row r="651" spans="1:14" s="244" customFormat="1" ht="36" customHeight="1" x14ac:dyDescent="0.2">
      <c r="A651" s="379" t="s">
        <v>813</v>
      </c>
      <c r="B651" s="381" t="s">
        <v>703</v>
      </c>
      <c r="C651" s="371" t="s">
        <v>706</v>
      </c>
      <c r="D651" s="372" t="s">
        <v>174</v>
      </c>
      <c r="E651" s="373" t="s">
        <v>179</v>
      </c>
      <c r="F651" s="374">
        <v>1200</v>
      </c>
      <c r="G651" s="375"/>
      <c r="H651" s="376">
        <f t="shared" si="68"/>
        <v>0</v>
      </c>
      <c r="I651" s="26" t="str">
        <f t="shared" ca="1" si="69"/>
        <v/>
      </c>
      <c r="J651" s="16" t="str">
        <f t="shared" si="70"/>
        <v>B121rlGreater than 20 sq.m.m²</v>
      </c>
      <c r="K651" s="17">
        <f>MATCH(J651,'Pay Items'!$K$1:$K$646,0)</f>
        <v>199</v>
      </c>
      <c r="L651" s="19" t="str">
        <f t="shared" ca="1" si="71"/>
        <v>F0</v>
      </c>
      <c r="M651" s="19" t="str">
        <f t="shared" ca="1" si="72"/>
        <v>C2</v>
      </c>
      <c r="N651" s="19" t="str">
        <f t="shared" ca="1" si="73"/>
        <v>C2</v>
      </c>
    </row>
    <row r="652" spans="1:14" s="244" customFormat="1" ht="36" customHeight="1" x14ac:dyDescent="0.2">
      <c r="A652" s="379" t="s">
        <v>473</v>
      </c>
      <c r="B652" s="370" t="s">
        <v>1746</v>
      </c>
      <c r="C652" s="371" t="s">
        <v>413</v>
      </c>
      <c r="D652" s="372" t="s">
        <v>6</v>
      </c>
      <c r="E652" s="373" t="s">
        <v>179</v>
      </c>
      <c r="F652" s="382">
        <v>5</v>
      </c>
      <c r="G652" s="375"/>
      <c r="H652" s="376">
        <f t="shared" si="68"/>
        <v>0</v>
      </c>
      <c r="I652" s="26" t="str">
        <f t="shared" ca="1" si="69"/>
        <v/>
      </c>
      <c r="J652" s="16" t="str">
        <f t="shared" si="70"/>
        <v>B124Adjustment of Precast Sidewalk BlocksCW 3235-R9m²</v>
      </c>
      <c r="K652" s="17">
        <f>MATCH(J652,'Pay Items'!$K$1:$K$646,0)</f>
        <v>206</v>
      </c>
      <c r="L652" s="19" t="str">
        <f t="shared" ca="1" si="71"/>
        <v>F0</v>
      </c>
      <c r="M652" s="19" t="str">
        <f t="shared" ca="1" si="72"/>
        <v>C2</v>
      </c>
      <c r="N652" s="19" t="str">
        <f t="shared" ca="1" si="73"/>
        <v>C2</v>
      </c>
    </row>
    <row r="653" spans="1:14" s="244" customFormat="1" ht="36" customHeight="1" x14ac:dyDescent="0.2">
      <c r="A653" s="379" t="s">
        <v>474</v>
      </c>
      <c r="B653" s="370" t="s">
        <v>1747</v>
      </c>
      <c r="C653" s="371" t="s">
        <v>414</v>
      </c>
      <c r="D653" s="372" t="s">
        <v>6</v>
      </c>
      <c r="E653" s="373" t="s">
        <v>179</v>
      </c>
      <c r="F653" s="374">
        <v>5</v>
      </c>
      <c r="G653" s="375"/>
      <c r="H653" s="376">
        <f t="shared" si="68"/>
        <v>0</v>
      </c>
      <c r="I653" s="26" t="str">
        <f t="shared" ca="1" si="69"/>
        <v/>
      </c>
      <c r="J653" s="16" t="str">
        <f t="shared" si="70"/>
        <v>B125Supply of Precast Sidewalk BlocksCW 3235-R9m²</v>
      </c>
      <c r="K653" s="17">
        <f>MATCH(J653,'Pay Items'!$K$1:$K$646,0)</f>
        <v>207</v>
      </c>
      <c r="L653" s="19" t="str">
        <f t="shared" ca="1" si="71"/>
        <v>F0</v>
      </c>
      <c r="M653" s="19" t="str">
        <f t="shared" ca="1" si="72"/>
        <v>C2</v>
      </c>
      <c r="N653" s="19" t="str">
        <f t="shared" ca="1" si="73"/>
        <v>C2</v>
      </c>
    </row>
    <row r="654" spans="1:14" s="244" customFormat="1" ht="36" customHeight="1" x14ac:dyDescent="0.2">
      <c r="A654" s="379" t="s">
        <v>615</v>
      </c>
      <c r="B654" s="370" t="s">
        <v>1748</v>
      </c>
      <c r="C654" s="371" t="s">
        <v>604</v>
      </c>
      <c r="D654" s="372" t="s">
        <v>6</v>
      </c>
      <c r="E654" s="373" t="s">
        <v>179</v>
      </c>
      <c r="F654" s="374">
        <v>5</v>
      </c>
      <c r="G654" s="375"/>
      <c r="H654" s="376">
        <f t="shared" si="68"/>
        <v>0</v>
      </c>
      <c r="I654" s="26" t="str">
        <f t="shared" ca="1" si="69"/>
        <v/>
      </c>
      <c r="J654" s="16" t="str">
        <f t="shared" si="70"/>
        <v>B125ARemoval of Precast Sidewalk BlocksCW 3235-R9m²</v>
      </c>
      <c r="K654" s="17">
        <f>MATCH(J654,'Pay Items'!$K$1:$K$646,0)</f>
        <v>208</v>
      </c>
      <c r="L654" s="19" t="str">
        <f t="shared" ca="1" si="71"/>
        <v>F0</v>
      </c>
      <c r="M654" s="19" t="str">
        <f t="shared" ca="1" si="72"/>
        <v>C2</v>
      </c>
      <c r="N654" s="19" t="str">
        <f t="shared" ca="1" si="73"/>
        <v>C2</v>
      </c>
    </row>
    <row r="655" spans="1:14" s="244" customFormat="1" ht="36" customHeight="1" x14ac:dyDescent="0.2">
      <c r="A655" s="379" t="s">
        <v>816</v>
      </c>
      <c r="B655" s="370" t="s">
        <v>1749</v>
      </c>
      <c r="C655" s="371" t="s">
        <v>340</v>
      </c>
      <c r="D655" s="372" t="s">
        <v>919</v>
      </c>
      <c r="E655" s="373"/>
      <c r="F655" s="198"/>
      <c r="G655" s="199"/>
      <c r="H655" s="376">
        <f t="shared" si="68"/>
        <v>0</v>
      </c>
      <c r="I655" s="26" t="str">
        <f t="shared" ca="1" si="69"/>
        <v>LOCKED</v>
      </c>
      <c r="J655" s="16" t="str">
        <f t="shared" si="70"/>
        <v>B126rConcrete Curb RemovalCW 3240-R10</v>
      </c>
      <c r="K655" s="17">
        <f>MATCH(J655,'Pay Items'!$K$1:$K$646,0)</f>
        <v>209</v>
      </c>
      <c r="L655" s="19" t="str">
        <f t="shared" ca="1" si="71"/>
        <v>F0</v>
      </c>
      <c r="M655" s="19" t="str">
        <f t="shared" ca="1" si="72"/>
        <v>C2</v>
      </c>
      <c r="N655" s="19" t="str">
        <f t="shared" ca="1" si="73"/>
        <v>C2</v>
      </c>
    </row>
    <row r="656" spans="1:14" s="244" customFormat="1" ht="36" customHeight="1" x14ac:dyDescent="0.2">
      <c r="A656" s="379" t="s">
        <v>1147</v>
      </c>
      <c r="B656" s="378" t="s">
        <v>351</v>
      </c>
      <c r="C656" s="371" t="s">
        <v>970</v>
      </c>
      <c r="D656" s="372" t="s">
        <v>174</v>
      </c>
      <c r="E656" s="373" t="s">
        <v>183</v>
      </c>
      <c r="F656" s="374">
        <v>160</v>
      </c>
      <c r="G656" s="375"/>
      <c r="H656" s="376">
        <f t="shared" si="68"/>
        <v>0</v>
      </c>
      <c r="I656" s="26" t="str">
        <f t="shared" ca="1" si="69"/>
        <v/>
      </c>
      <c r="J656" s="16" t="str">
        <f t="shared" si="70"/>
        <v>B127rBBarrier Separatem</v>
      </c>
      <c r="K656" s="17">
        <f>MATCH(J656,'Pay Items'!$K$1:$K$646,0)</f>
        <v>212</v>
      </c>
      <c r="L656" s="19" t="str">
        <f t="shared" ca="1" si="71"/>
        <v>F0</v>
      </c>
      <c r="M656" s="19" t="str">
        <f t="shared" ca="1" si="72"/>
        <v>C2</v>
      </c>
      <c r="N656" s="19" t="str">
        <f t="shared" ca="1" si="73"/>
        <v>C2</v>
      </c>
    </row>
    <row r="657" spans="1:14" s="244" customFormat="1" ht="36" customHeight="1" x14ac:dyDescent="0.2">
      <c r="A657" s="379" t="s">
        <v>826</v>
      </c>
      <c r="B657" s="370" t="s">
        <v>1750</v>
      </c>
      <c r="C657" s="371" t="s">
        <v>342</v>
      </c>
      <c r="D657" s="372" t="s">
        <v>919</v>
      </c>
      <c r="E657" s="373"/>
      <c r="F657" s="198"/>
      <c r="G657" s="199"/>
      <c r="H657" s="376">
        <f t="shared" si="68"/>
        <v>0</v>
      </c>
      <c r="I657" s="26" t="str">
        <f t="shared" ca="1" si="69"/>
        <v>LOCKED</v>
      </c>
      <c r="J657" s="16" t="str">
        <f t="shared" si="70"/>
        <v>B135iConcrete Curb InstallationCW 3240-R10</v>
      </c>
      <c r="K657" s="17">
        <f>MATCH(J657,'Pay Items'!$K$1:$K$646,0)</f>
        <v>222</v>
      </c>
      <c r="L657" s="19" t="str">
        <f t="shared" ca="1" si="71"/>
        <v>F0</v>
      </c>
      <c r="M657" s="19" t="str">
        <f t="shared" ca="1" si="72"/>
        <v>C2</v>
      </c>
      <c r="N657" s="19" t="str">
        <f t="shared" ca="1" si="73"/>
        <v>C2</v>
      </c>
    </row>
    <row r="658" spans="1:14" s="244" customFormat="1" ht="48" customHeight="1" x14ac:dyDescent="0.2">
      <c r="A658" s="379" t="s">
        <v>1156</v>
      </c>
      <c r="B658" s="378" t="s">
        <v>351</v>
      </c>
      <c r="C658" s="371" t="s">
        <v>1560</v>
      </c>
      <c r="D658" s="372" t="s">
        <v>400</v>
      </c>
      <c r="E658" s="373" t="s">
        <v>183</v>
      </c>
      <c r="F658" s="374">
        <v>160</v>
      </c>
      <c r="G658" s="375"/>
      <c r="H658" s="376">
        <f t="shared" si="68"/>
        <v>0</v>
      </c>
      <c r="I658" s="26" t="str">
        <f t="shared" ca="1" si="69"/>
        <v/>
      </c>
      <c r="J658" s="16" t="str">
        <f t="shared" si="70"/>
        <v>B139iAType 2 Concrete Modified Barrier (150 mm reveal ht, Dowelled)SD-203Bm</v>
      </c>
      <c r="K658" s="17" t="e">
        <f>MATCH(J658,'Pay Items'!$K$1:$K$646,0)</f>
        <v>#N/A</v>
      </c>
      <c r="L658" s="19" t="str">
        <f t="shared" ca="1" si="71"/>
        <v>F0</v>
      </c>
      <c r="M658" s="19" t="str">
        <f t="shared" ca="1" si="72"/>
        <v>C2</v>
      </c>
      <c r="N658" s="19" t="str">
        <f t="shared" ca="1" si="73"/>
        <v>C2</v>
      </c>
    </row>
    <row r="659" spans="1:14" s="244" customFormat="1" ht="48" customHeight="1" x14ac:dyDescent="0.2">
      <c r="A659" s="379" t="s">
        <v>1158</v>
      </c>
      <c r="B659" s="378" t="s">
        <v>352</v>
      </c>
      <c r="C659" s="371" t="s">
        <v>1751</v>
      </c>
      <c r="D659" s="372" t="s">
        <v>400</v>
      </c>
      <c r="E659" s="373" t="s">
        <v>183</v>
      </c>
      <c r="F659" s="374">
        <v>25</v>
      </c>
      <c r="G659" s="375"/>
      <c r="H659" s="376">
        <f t="shared" si="68"/>
        <v>0</v>
      </c>
      <c r="I659" s="26" t="str">
        <f t="shared" ca="1" si="69"/>
        <v/>
      </c>
      <c r="J659" s="16" t="str">
        <f t="shared" si="70"/>
        <v>B140iAType 2 Concrete Modified Barrier (150 mm reveal ht, Integral)SD-203Bm</v>
      </c>
      <c r="K659" s="17" t="e">
        <f>MATCH(J659,'Pay Items'!$K$1:$K$646,0)</f>
        <v>#N/A</v>
      </c>
      <c r="L659" s="19" t="str">
        <f t="shared" ca="1" si="71"/>
        <v>F0</v>
      </c>
      <c r="M659" s="19" t="str">
        <f t="shared" ca="1" si="72"/>
        <v>C2</v>
      </c>
      <c r="N659" s="19" t="str">
        <f t="shared" ca="1" si="73"/>
        <v>C2</v>
      </c>
    </row>
    <row r="660" spans="1:14" s="244" customFormat="1" ht="60" customHeight="1" x14ac:dyDescent="0.2">
      <c r="A660" s="379" t="s">
        <v>837</v>
      </c>
      <c r="B660" s="378" t="s">
        <v>353</v>
      </c>
      <c r="C660" s="371" t="s">
        <v>1752</v>
      </c>
      <c r="D660" s="372" t="s">
        <v>344</v>
      </c>
      <c r="E660" s="373" t="s">
        <v>183</v>
      </c>
      <c r="F660" s="382">
        <v>5</v>
      </c>
      <c r="G660" s="375"/>
      <c r="H660" s="376">
        <f t="shared" si="68"/>
        <v>0</v>
      </c>
      <c r="I660" s="26" t="str">
        <f t="shared" ca="1" si="69"/>
        <v/>
      </c>
      <c r="J660" s="16" t="str">
        <f t="shared" si="70"/>
        <v>B145iType 2 Concrete Curb and Gutter (8-12 mm reveal ht, Curb Ramp, Integral, 600 mm width, 150 mm Plain Concrete Pavement)SD-200m</v>
      </c>
      <c r="K660" s="17" t="e">
        <f>MATCH(J660,'Pay Items'!$K$1:$K$646,0)</f>
        <v>#N/A</v>
      </c>
      <c r="L660" s="19" t="str">
        <f t="shared" ca="1" si="71"/>
        <v>F0</v>
      </c>
      <c r="M660" s="19" t="str">
        <f t="shared" ca="1" si="72"/>
        <v>C2</v>
      </c>
      <c r="N660" s="19" t="str">
        <f t="shared" ca="1" si="73"/>
        <v>C2</v>
      </c>
    </row>
    <row r="661" spans="1:14" s="244" customFormat="1" ht="36" customHeight="1" x14ac:dyDescent="0.2">
      <c r="A661" s="379" t="s">
        <v>845</v>
      </c>
      <c r="B661" s="370" t="s">
        <v>1753</v>
      </c>
      <c r="C661" s="371" t="s">
        <v>158</v>
      </c>
      <c r="D661" s="372" t="s">
        <v>1390</v>
      </c>
      <c r="E661" s="373"/>
      <c r="F661" s="198"/>
      <c r="G661" s="199"/>
      <c r="H661" s="376">
        <f t="shared" si="68"/>
        <v>0</v>
      </c>
      <c r="I661" s="26" t="str">
        <f t="shared" ca="1" si="69"/>
        <v>LOCKED</v>
      </c>
      <c r="J661" s="16" t="str">
        <f t="shared" si="70"/>
        <v>B154rlConcrete Curb RenewalCW 3240-R10</v>
      </c>
      <c r="K661" s="17">
        <f>MATCH(J661,'Pay Items'!$K$1:$K$646,0)</f>
        <v>262</v>
      </c>
      <c r="L661" s="19" t="str">
        <f t="shared" ca="1" si="71"/>
        <v>F0</v>
      </c>
      <c r="M661" s="19" t="str">
        <f t="shared" ca="1" si="72"/>
        <v>C2</v>
      </c>
      <c r="N661" s="19" t="str">
        <f t="shared" ca="1" si="73"/>
        <v>C2</v>
      </c>
    </row>
    <row r="662" spans="1:14" s="244" customFormat="1" ht="48" customHeight="1" x14ac:dyDescent="0.2">
      <c r="A662" s="379" t="s">
        <v>846</v>
      </c>
      <c r="B662" s="378" t="s">
        <v>351</v>
      </c>
      <c r="C662" s="371" t="s">
        <v>1561</v>
      </c>
      <c r="D662" s="372" t="s">
        <v>712</v>
      </c>
      <c r="E662" s="373"/>
      <c r="F662" s="198"/>
      <c r="G662" s="199"/>
      <c r="H662" s="376">
        <f t="shared" si="68"/>
        <v>0</v>
      </c>
      <c r="I662" s="26" t="str">
        <f t="shared" ca="1" si="69"/>
        <v>LOCKED</v>
      </c>
      <c r="J662" s="16" t="str">
        <f t="shared" si="70"/>
        <v>B155rlType 2 Concrete Barrier (100 mm reveal ht, Dowelled)SD-205,SD-206A</v>
      </c>
      <c r="K662" s="17" t="e">
        <f>MATCH(J662,'Pay Items'!$K$1:$K$646,0)</f>
        <v>#N/A</v>
      </c>
      <c r="L662" s="19" t="str">
        <f t="shared" ca="1" si="71"/>
        <v>F0</v>
      </c>
      <c r="M662" s="19" t="str">
        <f t="shared" ca="1" si="72"/>
        <v>C2</v>
      </c>
      <c r="N662" s="19" t="str">
        <f t="shared" ca="1" si="73"/>
        <v>C2</v>
      </c>
    </row>
    <row r="663" spans="1:14" s="244" customFormat="1" ht="36" customHeight="1" x14ac:dyDescent="0.2">
      <c r="A663" s="379" t="s">
        <v>1754</v>
      </c>
      <c r="B663" s="381" t="s">
        <v>701</v>
      </c>
      <c r="C663" s="371" t="s">
        <v>713</v>
      </c>
      <c r="D663" s="372"/>
      <c r="E663" s="373" t="s">
        <v>183</v>
      </c>
      <c r="F663" s="374">
        <v>5</v>
      </c>
      <c r="G663" s="375"/>
      <c r="H663" s="376">
        <f t="shared" si="68"/>
        <v>0</v>
      </c>
      <c r="I663" s="26" t="str">
        <f t="shared" ca="1" si="69"/>
        <v/>
      </c>
      <c r="J663" s="16" t="str">
        <f t="shared" si="70"/>
        <v>B155rl1Less than 3 mm</v>
      </c>
      <c r="K663" s="17" t="e">
        <f>MATCH(J663,'Pay Items'!$K$1:$K$646,0)</f>
        <v>#N/A</v>
      </c>
      <c r="L663" s="19" t="str">
        <f t="shared" ca="1" si="71"/>
        <v>F0</v>
      </c>
      <c r="M663" s="19" t="str">
        <f t="shared" ca="1" si="72"/>
        <v>C2</v>
      </c>
      <c r="N663" s="19" t="str">
        <f t="shared" ca="1" si="73"/>
        <v>C2</v>
      </c>
    </row>
    <row r="664" spans="1:14" s="244" customFormat="1" ht="36" customHeight="1" x14ac:dyDescent="0.2">
      <c r="A664" s="379" t="s">
        <v>1562</v>
      </c>
      <c r="B664" s="381" t="s">
        <v>703</v>
      </c>
      <c r="C664" s="371" t="s">
        <v>714</v>
      </c>
      <c r="D664" s="372"/>
      <c r="E664" s="373" t="s">
        <v>183</v>
      </c>
      <c r="F664" s="374">
        <v>15</v>
      </c>
      <c r="G664" s="375"/>
      <c r="H664" s="376">
        <f t="shared" si="68"/>
        <v>0</v>
      </c>
      <c r="I664" s="26" t="str">
        <f t="shared" ca="1" si="69"/>
        <v/>
      </c>
      <c r="J664" s="16" t="str">
        <f t="shared" si="70"/>
        <v>B155rl23 m to 30 mm</v>
      </c>
      <c r="K664" s="17" t="e">
        <f>MATCH(J664,'Pay Items'!$K$1:$K$646,0)</f>
        <v>#N/A</v>
      </c>
      <c r="L664" s="19" t="str">
        <f t="shared" ca="1" si="71"/>
        <v>F0</v>
      </c>
      <c r="M664" s="19" t="str">
        <f t="shared" ca="1" si="72"/>
        <v>C2</v>
      </c>
      <c r="N664" s="19" t="str">
        <f t="shared" ca="1" si="73"/>
        <v>C2</v>
      </c>
    </row>
    <row r="665" spans="1:14" s="244" customFormat="1" ht="48" customHeight="1" x14ac:dyDescent="0.2">
      <c r="A665" s="379" t="s">
        <v>1168</v>
      </c>
      <c r="B665" s="378" t="s">
        <v>352</v>
      </c>
      <c r="C665" s="371" t="s">
        <v>1755</v>
      </c>
      <c r="D665" s="372" t="s">
        <v>577</v>
      </c>
      <c r="E665" s="373"/>
      <c r="F665" s="198"/>
      <c r="G665" s="199"/>
      <c r="H665" s="376">
        <f t="shared" si="68"/>
        <v>0</v>
      </c>
      <c r="I665" s="26" t="str">
        <f t="shared" ca="1" si="69"/>
        <v>LOCKED</v>
      </c>
      <c r="J665" s="16" t="str">
        <f t="shared" si="70"/>
        <v>B159rlAType 2 Concrete Barrier (100 mm reveal ht, Separate)SD-203A</v>
      </c>
      <c r="K665" s="17" t="e">
        <f>MATCH(J665,'Pay Items'!$K$1:$K$646,0)</f>
        <v>#N/A</v>
      </c>
      <c r="L665" s="19" t="str">
        <f t="shared" ca="1" si="71"/>
        <v>F0</v>
      </c>
      <c r="M665" s="19" t="str">
        <f t="shared" ca="1" si="72"/>
        <v>C2</v>
      </c>
      <c r="N665" s="19" t="str">
        <f t="shared" ca="1" si="73"/>
        <v>C2</v>
      </c>
    </row>
    <row r="666" spans="1:14" s="244" customFormat="1" ht="36" customHeight="1" x14ac:dyDescent="0.2">
      <c r="A666" s="379" t="s">
        <v>1756</v>
      </c>
      <c r="B666" s="381" t="s">
        <v>701</v>
      </c>
      <c r="C666" s="371" t="s">
        <v>714</v>
      </c>
      <c r="D666" s="372"/>
      <c r="E666" s="373" t="s">
        <v>183</v>
      </c>
      <c r="F666" s="374">
        <v>50</v>
      </c>
      <c r="G666" s="375"/>
      <c r="H666" s="376">
        <f t="shared" si="68"/>
        <v>0</v>
      </c>
      <c r="I666" s="26" t="str">
        <f t="shared" ca="1" si="69"/>
        <v/>
      </c>
      <c r="J666" s="16" t="str">
        <f t="shared" si="70"/>
        <v>B159rlA23 m to 30 mm</v>
      </c>
      <c r="K666" s="17" t="e">
        <f>MATCH(J666,'Pay Items'!$K$1:$K$646,0)</f>
        <v>#N/A</v>
      </c>
      <c r="L666" s="19" t="str">
        <f t="shared" ca="1" si="71"/>
        <v>F0</v>
      </c>
      <c r="M666" s="19" t="str">
        <f t="shared" ca="1" si="72"/>
        <v>C2</v>
      </c>
      <c r="N666" s="19" t="str">
        <f t="shared" ca="1" si="73"/>
        <v>C2</v>
      </c>
    </row>
    <row r="667" spans="1:14" s="244" customFormat="1" ht="60" customHeight="1" x14ac:dyDescent="0.2">
      <c r="A667" s="379" t="s">
        <v>853</v>
      </c>
      <c r="B667" s="378" t="s">
        <v>353</v>
      </c>
      <c r="C667" s="371" t="s">
        <v>1757</v>
      </c>
      <c r="D667" s="372" t="s">
        <v>449</v>
      </c>
      <c r="E667" s="373"/>
      <c r="F667" s="198"/>
      <c r="G667" s="199"/>
      <c r="H667" s="376">
        <f t="shared" si="68"/>
        <v>0</v>
      </c>
      <c r="I667" s="26" t="str">
        <f t="shared" ca="1" si="69"/>
        <v>LOCKED</v>
      </c>
      <c r="J667" s="16" t="str">
        <f t="shared" si="70"/>
        <v>B174rlType 2 Concrete Curb and Gutter (150 mm reveal ht, Modified Barrier, Integral, - 600 mm width, 150 mm Plain Concrete Pavement)SD-200 SD-203B</v>
      </c>
      <c r="K667" s="17" t="e">
        <f>MATCH(J667,'Pay Items'!$K$1:$K$646,0)</f>
        <v>#N/A</v>
      </c>
      <c r="L667" s="19" t="str">
        <f t="shared" ca="1" si="71"/>
        <v>F0</v>
      </c>
      <c r="M667" s="19" t="str">
        <f t="shared" ca="1" si="72"/>
        <v>C2</v>
      </c>
      <c r="N667" s="19" t="str">
        <f t="shared" ca="1" si="73"/>
        <v>C2</v>
      </c>
    </row>
    <row r="668" spans="1:14" s="244" customFormat="1" ht="36" customHeight="1" x14ac:dyDescent="0.2">
      <c r="A668" s="379" t="s">
        <v>1758</v>
      </c>
      <c r="B668" s="381" t="s">
        <v>701</v>
      </c>
      <c r="C668" s="371" t="s">
        <v>714</v>
      </c>
      <c r="D668" s="372"/>
      <c r="E668" s="373" t="s">
        <v>183</v>
      </c>
      <c r="F668" s="374">
        <v>5</v>
      </c>
      <c r="G668" s="375"/>
      <c r="H668" s="376">
        <f t="shared" si="68"/>
        <v>0</v>
      </c>
      <c r="I668" s="26" t="str">
        <f t="shared" ca="1" si="69"/>
        <v/>
      </c>
      <c r="J668" s="16" t="str">
        <f t="shared" si="70"/>
        <v>B174rl23 m to 30 mm</v>
      </c>
      <c r="K668" s="17" t="e">
        <f>MATCH(J668,'Pay Items'!$K$1:$K$646,0)</f>
        <v>#N/A</v>
      </c>
      <c r="L668" s="19" t="str">
        <f t="shared" ca="1" si="71"/>
        <v>F0</v>
      </c>
      <c r="M668" s="19" t="str">
        <f t="shared" ca="1" si="72"/>
        <v>C2</v>
      </c>
      <c r="N668" s="19" t="str">
        <f t="shared" ca="1" si="73"/>
        <v>C2</v>
      </c>
    </row>
    <row r="669" spans="1:14" s="244" customFormat="1" ht="48" customHeight="1" x14ac:dyDescent="0.2">
      <c r="A669" s="379" t="s">
        <v>947</v>
      </c>
      <c r="B669" s="378" t="s">
        <v>354</v>
      </c>
      <c r="C669" s="371" t="s">
        <v>1564</v>
      </c>
      <c r="D669" s="372" t="s">
        <v>718</v>
      </c>
      <c r="E669" s="373" t="s">
        <v>183</v>
      </c>
      <c r="F669" s="374">
        <v>75</v>
      </c>
      <c r="G669" s="375"/>
      <c r="H669" s="376">
        <f t="shared" si="68"/>
        <v>0</v>
      </c>
      <c r="I669" s="26" t="str">
        <f t="shared" ca="1" si="69"/>
        <v/>
      </c>
      <c r="J669" s="16" t="str">
        <f t="shared" si="70"/>
        <v>B184rlAType 2 Concrete Curb Ramp (8-12 mm reveal ht, Monolithic)SD-229C,Dm</v>
      </c>
      <c r="K669" s="17" t="e">
        <f>MATCH(J669,'Pay Items'!$K$1:$K$646,0)</f>
        <v>#N/A</v>
      </c>
      <c r="L669" s="19" t="str">
        <f t="shared" ca="1" si="71"/>
        <v>F0</v>
      </c>
      <c r="M669" s="19" t="str">
        <f t="shared" ca="1" si="72"/>
        <v>C2</v>
      </c>
      <c r="N669" s="19" t="str">
        <f t="shared" ca="1" si="73"/>
        <v>C2</v>
      </c>
    </row>
    <row r="670" spans="1:14" s="244" customFormat="1" ht="36" customHeight="1" x14ac:dyDescent="0.2">
      <c r="A670" s="379" t="s">
        <v>476</v>
      </c>
      <c r="B670" s="370" t="s">
        <v>1759</v>
      </c>
      <c r="C670" s="371" t="s">
        <v>166</v>
      </c>
      <c r="D670" s="372" t="s">
        <v>733</v>
      </c>
      <c r="E670" s="373" t="s">
        <v>179</v>
      </c>
      <c r="F670" s="374">
        <v>10</v>
      </c>
      <c r="G670" s="375"/>
      <c r="H670" s="376">
        <f t="shared" si="68"/>
        <v>0</v>
      </c>
      <c r="I670" s="26" t="str">
        <f t="shared" ca="1" si="69"/>
        <v/>
      </c>
      <c r="J670" s="16" t="str">
        <f t="shared" si="70"/>
        <v>B189Regrading Existing Interlocking Paving StonesCW 3330-R5m²</v>
      </c>
      <c r="K670" s="17">
        <f>MATCH(J670,'Pay Items'!$K$1:$K$646,0)</f>
        <v>318</v>
      </c>
      <c r="L670" s="19" t="str">
        <f t="shared" ca="1" si="71"/>
        <v>F0</v>
      </c>
      <c r="M670" s="19" t="str">
        <f t="shared" ca="1" si="72"/>
        <v>C2</v>
      </c>
      <c r="N670" s="19" t="str">
        <f t="shared" ca="1" si="73"/>
        <v>C2</v>
      </c>
    </row>
    <row r="671" spans="1:14" s="244" customFormat="1" ht="36" customHeight="1" x14ac:dyDescent="0.2">
      <c r="A671" s="379" t="s">
        <v>477</v>
      </c>
      <c r="B671" s="370" t="s">
        <v>1760</v>
      </c>
      <c r="C671" s="371" t="s">
        <v>363</v>
      </c>
      <c r="D671" s="372" t="s">
        <v>1183</v>
      </c>
      <c r="E671" s="209"/>
      <c r="F671" s="198"/>
      <c r="G671" s="199"/>
      <c r="H671" s="376">
        <f t="shared" si="68"/>
        <v>0</v>
      </c>
      <c r="I671" s="26" t="str">
        <f t="shared" ca="1" si="69"/>
        <v>LOCKED</v>
      </c>
      <c r="J671" s="16" t="str">
        <f t="shared" si="70"/>
        <v>B190Construction of Asphaltic Concrete OverlayCW 3410-R12</v>
      </c>
      <c r="K671" s="17">
        <f>MATCH(J671,'Pay Items'!$K$1:$K$646,0)</f>
        <v>319</v>
      </c>
      <c r="L671" s="19" t="str">
        <f t="shared" ca="1" si="71"/>
        <v>F0</v>
      </c>
      <c r="M671" s="19" t="str">
        <f t="shared" ca="1" si="72"/>
        <v>C2</v>
      </c>
      <c r="N671" s="19" t="str">
        <f t="shared" ca="1" si="73"/>
        <v>C2</v>
      </c>
    </row>
    <row r="672" spans="1:14" s="244" customFormat="1" ht="36" customHeight="1" x14ac:dyDescent="0.2">
      <c r="A672" s="379" t="s">
        <v>478</v>
      </c>
      <c r="B672" s="378" t="s">
        <v>351</v>
      </c>
      <c r="C672" s="371" t="s">
        <v>364</v>
      </c>
      <c r="D672" s="372"/>
      <c r="E672" s="373"/>
      <c r="F672" s="198"/>
      <c r="G672" s="199"/>
      <c r="H672" s="376">
        <f t="shared" si="68"/>
        <v>0</v>
      </c>
      <c r="I672" s="26" t="str">
        <f t="shared" ca="1" si="69"/>
        <v>LOCKED</v>
      </c>
      <c r="J672" s="16" t="str">
        <f t="shared" si="70"/>
        <v>B191Main Line Paving</v>
      </c>
      <c r="K672" s="17">
        <f>MATCH(J672,'Pay Items'!$K$1:$K$646,0)</f>
        <v>320</v>
      </c>
      <c r="L672" s="19" t="str">
        <f t="shared" ca="1" si="71"/>
        <v>F0</v>
      </c>
      <c r="M672" s="19" t="str">
        <f t="shared" ca="1" si="72"/>
        <v>C2</v>
      </c>
      <c r="N672" s="19" t="str">
        <f t="shared" ca="1" si="73"/>
        <v>C2</v>
      </c>
    </row>
    <row r="673" spans="1:14" s="244" customFormat="1" ht="36" customHeight="1" x14ac:dyDescent="0.2">
      <c r="A673" s="379" t="s">
        <v>480</v>
      </c>
      <c r="B673" s="381" t="s">
        <v>701</v>
      </c>
      <c r="C673" s="371" t="s">
        <v>719</v>
      </c>
      <c r="D673" s="372"/>
      <c r="E673" s="373" t="s">
        <v>181</v>
      </c>
      <c r="F673" s="374">
        <v>1020</v>
      </c>
      <c r="G673" s="375"/>
      <c r="H673" s="376">
        <f t="shared" si="68"/>
        <v>0</v>
      </c>
      <c r="I673" s="26" t="str">
        <f t="shared" ca="1" si="69"/>
        <v/>
      </c>
      <c r="J673" s="16" t="str">
        <f t="shared" si="70"/>
        <v>B193Type IAtonne</v>
      </c>
      <c r="K673" s="17">
        <f>MATCH(J673,'Pay Items'!$K$1:$K$646,0)</f>
        <v>321</v>
      </c>
      <c r="L673" s="19" t="str">
        <f t="shared" ca="1" si="71"/>
        <v>F0</v>
      </c>
      <c r="M673" s="19" t="str">
        <f t="shared" ca="1" si="72"/>
        <v>C2</v>
      </c>
      <c r="N673" s="19" t="str">
        <f t="shared" ca="1" si="73"/>
        <v>C2</v>
      </c>
    </row>
    <row r="674" spans="1:14" s="244" customFormat="1" ht="36" customHeight="1" x14ac:dyDescent="0.2">
      <c r="A674" s="379" t="s">
        <v>481</v>
      </c>
      <c r="B674" s="378" t="s">
        <v>352</v>
      </c>
      <c r="C674" s="371" t="s">
        <v>365</v>
      </c>
      <c r="D674" s="372"/>
      <c r="E674" s="373"/>
      <c r="F674" s="198"/>
      <c r="G674" s="199"/>
      <c r="H674" s="376">
        <f t="shared" si="68"/>
        <v>0</v>
      </c>
      <c r="I674" s="26" t="str">
        <f t="shared" ca="1" si="69"/>
        <v>LOCKED</v>
      </c>
      <c r="J674" s="16" t="str">
        <f t="shared" si="70"/>
        <v>B194Tie-ins and Approaches</v>
      </c>
      <c r="K674" s="17">
        <f>MATCH(J674,'Pay Items'!$K$1:$K$646,0)</f>
        <v>323</v>
      </c>
      <c r="L674" s="19" t="str">
        <f t="shared" ca="1" si="71"/>
        <v>F0</v>
      </c>
      <c r="M674" s="19" t="str">
        <f t="shared" ca="1" si="72"/>
        <v>C2</v>
      </c>
      <c r="N674" s="19" t="str">
        <f t="shared" ca="1" si="73"/>
        <v>C2</v>
      </c>
    </row>
    <row r="675" spans="1:14" s="244" customFormat="1" ht="36" customHeight="1" x14ac:dyDescent="0.2">
      <c r="A675" s="379" t="s">
        <v>482</v>
      </c>
      <c r="B675" s="381" t="s">
        <v>701</v>
      </c>
      <c r="C675" s="371" t="s">
        <v>719</v>
      </c>
      <c r="D675" s="372"/>
      <c r="E675" s="373" t="s">
        <v>181</v>
      </c>
      <c r="F675" s="374">
        <v>230</v>
      </c>
      <c r="G675" s="375"/>
      <c r="H675" s="376">
        <f t="shared" si="68"/>
        <v>0</v>
      </c>
      <c r="I675" s="26" t="str">
        <f t="shared" ca="1" si="69"/>
        <v/>
      </c>
      <c r="J675" s="16" t="str">
        <f t="shared" si="70"/>
        <v>B195Type IAtonne</v>
      </c>
      <c r="K675" s="17">
        <f>MATCH(J675,'Pay Items'!$K$1:$K$646,0)</f>
        <v>324</v>
      </c>
      <c r="L675" s="19" t="str">
        <f t="shared" ca="1" si="71"/>
        <v>F0</v>
      </c>
      <c r="M675" s="19" t="str">
        <f t="shared" ca="1" si="72"/>
        <v>C2</v>
      </c>
      <c r="N675" s="19" t="str">
        <f t="shared" ca="1" si="73"/>
        <v>C2</v>
      </c>
    </row>
    <row r="676" spans="1:14" s="244" customFormat="1" ht="36" customHeight="1" x14ac:dyDescent="0.2">
      <c r="A676" s="379" t="s">
        <v>487</v>
      </c>
      <c r="B676" s="370" t="s">
        <v>1761</v>
      </c>
      <c r="C676" s="371" t="s">
        <v>100</v>
      </c>
      <c r="D676" s="372" t="s">
        <v>960</v>
      </c>
      <c r="E676" s="373"/>
      <c r="F676" s="198"/>
      <c r="G676" s="199"/>
      <c r="H676" s="376">
        <f t="shared" si="68"/>
        <v>0</v>
      </c>
      <c r="I676" s="26" t="str">
        <f t="shared" ca="1" si="69"/>
        <v>LOCKED</v>
      </c>
      <c r="J676" s="16" t="str">
        <f t="shared" si="70"/>
        <v>B200Planing of PavementCW 3450-R6</v>
      </c>
      <c r="K676" s="17">
        <f>MATCH(J676,'Pay Items'!$K$1:$K$646,0)</f>
        <v>329</v>
      </c>
      <c r="L676" s="19" t="str">
        <f t="shared" ca="1" si="71"/>
        <v>F0</v>
      </c>
      <c r="M676" s="19" t="str">
        <f t="shared" ca="1" si="72"/>
        <v>C2</v>
      </c>
      <c r="N676" s="19" t="str">
        <f t="shared" ca="1" si="73"/>
        <v>C2</v>
      </c>
    </row>
    <row r="677" spans="1:14" s="244" customFormat="1" ht="36" customHeight="1" x14ac:dyDescent="0.2">
      <c r="A677" s="379" t="s">
        <v>488</v>
      </c>
      <c r="B677" s="378" t="s">
        <v>351</v>
      </c>
      <c r="C677" s="371" t="s">
        <v>1005</v>
      </c>
      <c r="D677" s="372" t="s">
        <v>174</v>
      </c>
      <c r="E677" s="373" t="s">
        <v>179</v>
      </c>
      <c r="F677" s="374">
        <v>1430</v>
      </c>
      <c r="G677" s="375"/>
      <c r="H677" s="376">
        <f t="shared" si="68"/>
        <v>0</v>
      </c>
      <c r="I677" s="26" t="str">
        <f t="shared" ca="1" si="69"/>
        <v/>
      </c>
      <c r="J677" s="16" t="str">
        <f t="shared" si="70"/>
        <v>B2011 - 50 mm Depth (Asphalt)m²</v>
      </c>
      <c r="K677" s="17">
        <f>MATCH(J677,'Pay Items'!$K$1:$K$646,0)</f>
        <v>330</v>
      </c>
      <c r="L677" s="19" t="str">
        <f t="shared" ca="1" si="71"/>
        <v>F0</v>
      </c>
      <c r="M677" s="19" t="str">
        <f t="shared" ca="1" si="72"/>
        <v>C2</v>
      </c>
      <c r="N677" s="19" t="str">
        <f t="shared" ca="1" si="73"/>
        <v>C2</v>
      </c>
    </row>
    <row r="678" spans="1:14" s="244" customFormat="1" ht="36" customHeight="1" x14ac:dyDescent="0.2">
      <c r="A678" s="379" t="s">
        <v>489</v>
      </c>
      <c r="B678" s="378" t="s">
        <v>352</v>
      </c>
      <c r="C678" s="371" t="s">
        <v>95</v>
      </c>
      <c r="D678" s="372" t="s">
        <v>174</v>
      </c>
      <c r="E678" s="373" t="s">
        <v>179</v>
      </c>
      <c r="F678" s="374">
        <v>1430</v>
      </c>
      <c r="G678" s="375"/>
      <c r="H678" s="376">
        <f t="shared" si="68"/>
        <v>0</v>
      </c>
      <c r="I678" s="26" t="str">
        <f t="shared" ca="1" si="69"/>
        <v/>
      </c>
      <c r="J678" s="16" t="str">
        <f t="shared" si="70"/>
        <v>B20250 - 100 mm Depth (Asphalt)m²</v>
      </c>
      <c r="K678" s="17">
        <f>MATCH(J678,'Pay Items'!$K$1:$K$646,0)</f>
        <v>331</v>
      </c>
      <c r="L678" s="19" t="str">
        <f t="shared" ca="1" si="71"/>
        <v>F0</v>
      </c>
      <c r="M678" s="19" t="str">
        <f t="shared" ca="1" si="72"/>
        <v>C2</v>
      </c>
      <c r="N678" s="19" t="str">
        <f t="shared" ca="1" si="73"/>
        <v>C2</v>
      </c>
    </row>
    <row r="679" spans="1:14" s="244" customFormat="1" ht="36" customHeight="1" x14ac:dyDescent="0.2">
      <c r="A679" s="379" t="s">
        <v>572</v>
      </c>
      <c r="B679" s="370" t="s">
        <v>1762</v>
      </c>
      <c r="C679" s="371" t="s">
        <v>1295</v>
      </c>
      <c r="D679" s="372" t="s">
        <v>1427</v>
      </c>
      <c r="E679" s="373"/>
      <c r="F679" s="198"/>
      <c r="G679" s="199"/>
      <c r="H679" s="376">
        <f t="shared" si="68"/>
        <v>0</v>
      </c>
      <c r="I679" s="26" t="str">
        <f t="shared" ca="1" si="69"/>
        <v>LOCKED</v>
      </c>
      <c r="J679" s="16" t="str">
        <f t="shared" si="70"/>
        <v>B206Supply and Install Pavement Repair FabricCW 3140-R1</v>
      </c>
      <c r="K679" s="17">
        <f>MATCH(J679,'Pay Items'!$K$1:$K$646,0)</f>
        <v>335</v>
      </c>
      <c r="L679" s="19" t="str">
        <f t="shared" ca="1" si="71"/>
        <v>F0</v>
      </c>
      <c r="M679" s="19" t="str">
        <f t="shared" ca="1" si="72"/>
        <v>C2</v>
      </c>
      <c r="N679" s="19" t="str">
        <f t="shared" ca="1" si="73"/>
        <v>C2</v>
      </c>
    </row>
    <row r="680" spans="1:14" s="244" customFormat="1" ht="36" customHeight="1" x14ac:dyDescent="0.2">
      <c r="A680" s="400" t="s">
        <v>1292</v>
      </c>
      <c r="B680" s="401" t="s">
        <v>351</v>
      </c>
      <c r="C680" s="371" t="s">
        <v>1294</v>
      </c>
      <c r="D680" s="402"/>
      <c r="E680" s="373" t="s">
        <v>179</v>
      </c>
      <c r="F680" s="382">
        <v>150</v>
      </c>
      <c r="G680" s="394"/>
      <c r="H680" s="376">
        <f t="shared" si="68"/>
        <v>0</v>
      </c>
      <c r="I680" s="26" t="str">
        <f t="shared" ca="1" si="69"/>
        <v/>
      </c>
      <c r="J680" s="16" t="str">
        <f t="shared" si="70"/>
        <v>B206BType Bm²</v>
      </c>
      <c r="K680" s="17">
        <f>MATCH(J680,'Pay Items'!$K$1:$K$646,0)</f>
        <v>337</v>
      </c>
      <c r="L680" s="19" t="str">
        <f t="shared" ca="1" si="71"/>
        <v>F0</v>
      </c>
      <c r="M680" s="19" t="str">
        <f t="shared" ca="1" si="72"/>
        <v>C2</v>
      </c>
      <c r="N680" s="19" t="str">
        <f t="shared" ca="1" si="73"/>
        <v>C2</v>
      </c>
    </row>
    <row r="681" spans="1:14" s="244" customFormat="1" ht="36" customHeight="1" x14ac:dyDescent="0.25">
      <c r="A681" s="260"/>
      <c r="B681" s="261"/>
      <c r="C681" s="262" t="s">
        <v>722</v>
      </c>
      <c r="D681" s="403"/>
      <c r="E681" s="404"/>
      <c r="F681" s="198"/>
      <c r="G681" s="199"/>
      <c r="H681" s="376">
        <f t="shared" si="68"/>
        <v>0</v>
      </c>
      <c r="I681" s="26" t="str">
        <f t="shared" ca="1" si="69"/>
        <v>LOCKED</v>
      </c>
      <c r="J681" s="16" t="str">
        <f t="shared" si="70"/>
        <v>ROADWORK - NEW CONSTRUCTION</v>
      </c>
      <c r="K681" s="17">
        <f>MATCH(J681,'Pay Items'!$K$1:$K$646,0)</f>
        <v>343</v>
      </c>
      <c r="L681" s="19" t="str">
        <f t="shared" ca="1" si="71"/>
        <v>F0</v>
      </c>
      <c r="M681" s="19" t="str">
        <f t="shared" ca="1" si="72"/>
        <v>C2</v>
      </c>
      <c r="N681" s="19" t="str">
        <f t="shared" ca="1" si="73"/>
        <v>C2</v>
      </c>
    </row>
    <row r="682" spans="1:14" s="244" customFormat="1" ht="48" customHeight="1" x14ac:dyDescent="0.2">
      <c r="A682" s="383" t="s">
        <v>210</v>
      </c>
      <c r="B682" s="370" t="s">
        <v>1763</v>
      </c>
      <c r="C682" s="371" t="s">
        <v>469</v>
      </c>
      <c r="D682" s="402" t="s">
        <v>1652</v>
      </c>
      <c r="E682" s="373"/>
      <c r="F682" s="198"/>
      <c r="G682" s="199"/>
      <c r="H682" s="376">
        <f t="shared" si="68"/>
        <v>0</v>
      </c>
      <c r="I682" s="26" t="str">
        <f t="shared" ca="1" si="69"/>
        <v>LOCKED</v>
      </c>
      <c r="J682" s="16" t="str">
        <f t="shared" si="70"/>
        <v>C001Concrete Pavements, Median Slabs, Bull-noses, and Safety MediansCW 3310-R17</v>
      </c>
      <c r="K682" s="17" t="e">
        <f>MATCH(J682,'Pay Items'!$K$1:$K$646,0)</f>
        <v>#N/A</v>
      </c>
      <c r="L682" s="19" t="str">
        <f t="shared" ca="1" si="71"/>
        <v>F0</v>
      </c>
      <c r="M682" s="19" t="str">
        <f t="shared" ca="1" si="72"/>
        <v>C2</v>
      </c>
      <c r="N682" s="19" t="str">
        <f t="shared" ca="1" si="73"/>
        <v>C2</v>
      </c>
    </row>
    <row r="683" spans="1:14" s="244" customFormat="1" ht="48" customHeight="1" x14ac:dyDescent="0.2">
      <c r="A683" s="383" t="s">
        <v>215</v>
      </c>
      <c r="B683" s="378" t="s">
        <v>351</v>
      </c>
      <c r="C683" s="371" t="s">
        <v>1577</v>
      </c>
      <c r="D683" s="372" t="s">
        <v>174</v>
      </c>
      <c r="E683" s="373" t="s">
        <v>179</v>
      </c>
      <c r="F683" s="382">
        <v>135</v>
      </c>
      <c r="G683" s="375"/>
      <c r="H683" s="376">
        <f t="shared" si="68"/>
        <v>0</v>
      </c>
      <c r="I683" s="26" t="str">
        <f t="shared" ca="1" si="69"/>
        <v/>
      </c>
      <c r="J683" s="16" t="str">
        <f t="shared" si="70"/>
        <v>C011Construction of 150 mm Type 2 Concrete Pavement (Reinforced)m²</v>
      </c>
      <c r="K683" s="17" t="e">
        <f>MATCH(J683,'Pay Items'!$K$1:$K$646,0)</f>
        <v>#N/A</v>
      </c>
      <c r="L683" s="19" t="str">
        <f t="shared" ca="1" si="71"/>
        <v>F0</v>
      </c>
      <c r="M683" s="19" t="str">
        <f t="shared" ca="1" si="72"/>
        <v>C2</v>
      </c>
      <c r="N683" s="19" t="str">
        <f t="shared" ca="1" si="73"/>
        <v>C2</v>
      </c>
    </row>
    <row r="684" spans="1:14" s="244" customFormat="1" ht="36" customHeight="1" x14ac:dyDescent="0.2">
      <c r="A684" s="383" t="s">
        <v>381</v>
      </c>
      <c r="B684" s="370" t="s">
        <v>1764</v>
      </c>
      <c r="C684" s="371" t="s">
        <v>124</v>
      </c>
      <c r="D684" s="372" t="s">
        <v>1652</v>
      </c>
      <c r="E684" s="373"/>
      <c r="F684" s="198"/>
      <c r="G684" s="199"/>
      <c r="H684" s="376">
        <f t="shared" si="68"/>
        <v>0</v>
      </c>
      <c r="I684" s="26" t="str">
        <f t="shared" ca="1" si="69"/>
        <v>LOCKED</v>
      </c>
      <c r="J684" s="16" t="str">
        <f t="shared" si="70"/>
        <v>C019Concrete Pavements for Early OpeningCW 3310-R17</v>
      </c>
      <c r="K684" s="17" t="e">
        <f>MATCH(J684,'Pay Items'!$K$1:$K$646,0)</f>
        <v>#N/A</v>
      </c>
      <c r="L684" s="19" t="str">
        <f t="shared" ca="1" si="71"/>
        <v>F0</v>
      </c>
      <c r="M684" s="19" t="str">
        <f t="shared" ca="1" si="72"/>
        <v>C2</v>
      </c>
      <c r="N684" s="19" t="str">
        <f t="shared" ca="1" si="73"/>
        <v>C2</v>
      </c>
    </row>
    <row r="685" spans="1:14" s="244" customFormat="1" ht="60" customHeight="1" x14ac:dyDescent="0.2">
      <c r="A685" s="383" t="s">
        <v>1197</v>
      </c>
      <c r="B685" s="378" t="s">
        <v>351</v>
      </c>
      <c r="C685" s="371" t="s">
        <v>1284</v>
      </c>
      <c r="D685" s="372"/>
      <c r="E685" s="373" t="s">
        <v>179</v>
      </c>
      <c r="F685" s="382">
        <v>135</v>
      </c>
      <c r="G685" s="375"/>
      <c r="H685" s="376">
        <f t="shared" si="68"/>
        <v>0</v>
      </c>
      <c r="I685" s="26" t="str">
        <f t="shared" ca="1" si="69"/>
        <v/>
      </c>
      <c r="J685" s="16" t="str">
        <f t="shared" si="70"/>
        <v>C029-72Construction of 150 mm Type 4 Concrete Pavement for Early Opening 72 Hour (Reinforced)m²</v>
      </c>
      <c r="K685" s="17">
        <f>MATCH(J685,'Pay Items'!$K$1:$K$646,0)</f>
        <v>380</v>
      </c>
      <c r="L685" s="19" t="str">
        <f t="shared" ca="1" si="71"/>
        <v>F0</v>
      </c>
      <c r="M685" s="19" t="str">
        <f t="shared" ca="1" si="72"/>
        <v>C2</v>
      </c>
      <c r="N685" s="19" t="str">
        <f t="shared" ca="1" si="73"/>
        <v>C2</v>
      </c>
    </row>
    <row r="686" spans="1:14" s="244" customFormat="1" ht="48" customHeight="1" x14ac:dyDescent="0.2">
      <c r="A686" s="383" t="s">
        <v>390</v>
      </c>
      <c r="B686" s="370" t="s">
        <v>1765</v>
      </c>
      <c r="C686" s="371" t="s">
        <v>367</v>
      </c>
      <c r="D686" s="372" t="s">
        <v>1652</v>
      </c>
      <c r="E686" s="373"/>
      <c r="F686" s="198"/>
      <c r="G686" s="199"/>
      <c r="H686" s="376">
        <f t="shared" si="68"/>
        <v>0</v>
      </c>
      <c r="I686" s="26" t="str">
        <f t="shared" ca="1" si="69"/>
        <v>LOCKED</v>
      </c>
      <c r="J686" s="16" t="str">
        <f t="shared" si="70"/>
        <v>C032Concrete Curbs, Curb and Gutter, and Splash StripsCW 3310-R17</v>
      </c>
      <c r="K686" s="17" t="e">
        <f>MATCH(J686,'Pay Items'!$K$1:$K$646,0)</f>
        <v>#N/A</v>
      </c>
      <c r="L686" s="19" t="str">
        <f t="shared" ca="1" si="71"/>
        <v>F0</v>
      </c>
      <c r="M686" s="19" t="str">
        <f t="shared" ca="1" si="72"/>
        <v>C2</v>
      </c>
      <c r="N686" s="19" t="str">
        <f t="shared" ca="1" si="73"/>
        <v>C2</v>
      </c>
    </row>
    <row r="687" spans="1:14" s="244" customFormat="1" ht="48" customHeight="1" x14ac:dyDescent="0.2">
      <c r="A687" s="383" t="s">
        <v>1202</v>
      </c>
      <c r="B687" s="378" t="s">
        <v>351</v>
      </c>
      <c r="C687" s="371" t="s">
        <v>1766</v>
      </c>
      <c r="D687" s="372" t="s">
        <v>577</v>
      </c>
      <c r="E687" s="373" t="s">
        <v>183</v>
      </c>
      <c r="F687" s="374">
        <v>35</v>
      </c>
      <c r="G687" s="375"/>
      <c r="H687" s="376">
        <f t="shared" si="68"/>
        <v>0</v>
      </c>
      <c r="I687" s="26" t="str">
        <f t="shared" ca="1" si="69"/>
        <v/>
      </c>
      <c r="J687" s="16" t="str">
        <f t="shared" si="70"/>
        <v>C034AConstruction of Barrier (150 mm ht, Type 2, Separate)SD-203Am</v>
      </c>
      <c r="K687" s="17" t="e">
        <f>MATCH(J687,'Pay Items'!$K$1:$K$646,0)</f>
        <v>#N/A</v>
      </c>
      <c r="L687" s="19" t="str">
        <f t="shared" ca="1" si="71"/>
        <v>F0</v>
      </c>
      <c r="M687" s="19" t="str">
        <f t="shared" ca="1" si="72"/>
        <v>C2</v>
      </c>
      <c r="N687" s="19" t="str">
        <f t="shared" ca="1" si="73"/>
        <v>C2</v>
      </c>
    </row>
    <row r="688" spans="1:14" s="244" customFormat="1" ht="48" customHeight="1" x14ac:dyDescent="0.2">
      <c r="A688" s="383" t="s">
        <v>1208</v>
      </c>
      <c r="B688" s="378" t="s">
        <v>352</v>
      </c>
      <c r="C688" s="371" t="s">
        <v>1634</v>
      </c>
      <c r="D688" s="372" t="s">
        <v>400</v>
      </c>
      <c r="E688" s="373" t="s">
        <v>183</v>
      </c>
      <c r="F688" s="374">
        <v>10</v>
      </c>
      <c r="G688" s="375"/>
      <c r="H688" s="376">
        <f t="shared" si="68"/>
        <v>0</v>
      </c>
      <c r="I688" s="26" t="str">
        <f t="shared" ca="1" si="69"/>
        <v/>
      </c>
      <c r="J688" s="16" t="str">
        <f t="shared" si="70"/>
        <v>C037AConstruction of Modified Barrier (150 mm ht, Type 2, Integral)SD-203Bm</v>
      </c>
      <c r="K688" s="17" t="e">
        <f>MATCH(J688,'Pay Items'!$K$1:$K$646,0)</f>
        <v>#N/A</v>
      </c>
      <c r="L688" s="19" t="str">
        <f t="shared" ca="1" si="71"/>
        <v>F0</v>
      </c>
      <c r="M688" s="19" t="str">
        <f t="shared" ca="1" si="72"/>
        <v>C2</v>
      </c>
      <c r="N688" s="19" t="str">
        <f t="shared" ca="1" si="73"/>
        <v>C2</v>
      </c>
    </row>
    <row r="689" spans="1:14" s="244" customFormat="1" ht="48" customHeight="1" x14ac:dyDescent="0.2">
      <c r="A689" s="383" t="s">
        <v>396</v>
      </c>
      <c r="B689" s="378" t="s">
        <v>353</v>
      </c>
      <c r="C689" s="371" t="s">
        <v>1767</v>
      </c>
      <c r="D689" s="372" t="s">
        <v>723</v>
      </c>
      <c r="E689" s="373" t="s">
        <v>183</v>
      </c>
      <c r="F689" s="374">
        <v>10</v>
      </c>
      <c r="G689" s="375"/>
      <c r="H689" s="376">
        <f t="shared" si="68"/>
        <v>0</v>
      </c>
      <c r="I689" s="26" t="str">
        <f t="shared" ca="1" si="69"/>
        <v/>
      </c>
      <c r="J689" s="16" t="str">
        <f t="shared" si="70"/>
        <v>C046Construction of Curb Ramp (8-12 mm ht, Type 2, Integral)SD-229Cm</v>
      </c>
      <c r="K689" s="17" t="e">
        <f>MATCH(J689,'Pay Items'!$K$1:$K$646,0)</f>
        <v>#N/A</v>
      </c>
      <c r="L689" s="19" t="str">
        <f t="shared" ca="1" si="71"/>
        <v>F0</v>
      </c>
      <c r="M689" s="19" t="str">
        <f t="shared" ca="1" si="72"/>
        <v>C2</v>
      </c>
      <c r="N689" s="19" t="str">
        <f t="shared" ca="1" si="73"/>
        <v>C2</v>
      </c>
    </row>
    <row r="690" spans="1:14" s="244" customFormat="1" ht="36" customHeight="1" x14ac:dyDescent="0.2">
      <c r="A690" s="245"/>
      <c r="B690" s="210"/>
      <c r="C690" s="203" t="s">
        <v>200</v>
      </c>
      <c r="D690" s="265"/>
      <c r="E690" s="266"/>
      <c r="F690" s="198"/>
      <c r="G690" s="199"/>
      <c r="H690" s="376">
        <f t="shared" si="68"/>
        <v>0</v>
      </c>
      <c r="I690" s="26" t="str">
        <f t="shared" ca="1" si="69"/>
        <v>LOCKED</v>
      </c>
      <c r="J690" s="16" t="str">
        <f t="shared" si="70"/>
        <v>JOINT AND CRACK SEALING</v>
      </c>
      <c r="K690" s="17">
        <f>MATCH(J690,'Pay Items'!$K$1:$K$646,0)</f>
        <v>436</v>
      </c>
      <c r="L690" s="19" t="str">
        <f t="shared" ca="1" si="71"/>
        <v>F0</v>
      </c>
      <c r="M690" s="19" t="str">
        <f t="shared" ca="1" si="72"/>
        <v>C2</v>
      </c>
      <c r="N690" s="19" t="str">
        <f t="shared" ca="1" si="73"/>
        <v>C2</v>
      </c>
    </row>
    <row r="691" spans="1:14" s="244" customFormat="1" ht="36" customHeight="1" x14ac:dyDescent="0.2">
      <c r="A691" s="369" t="s">
        <v>548</v>
      </c>
      <c r="B691" s="370" t="s">
        <v>1768</v>
      </c>
      <c r="C691" s="371" t="s">
        <v>99</v>
      </c>
      <c r="D691" s="372" t="s">
        <v>737</v>
      </c>
      <c r="E691" s="373" t="s">
        <v>183</v>
      </c>
      <c r="F691" s="382">
        <v>800</v>
      </c>
      <c r="G691" s="375"/>
      <c r="H691" s="376">
        <f t="shared" si="68"/>
        <v>0</v>
      </c>
      <c r="I691" s="26" t="str">
        <f t="shared" ca="1" si="69"/>
        <v/>
      </c>
      <c r="J691" s="16" t="str">
        <f t="shared" si="70"/>
        <v>D006Reflective Crack MaintenanceCW 3250-R7m</v>
      </c>
      <c r="K691" s="17">
        <f>MATCH(J691,'Pay Items'!$K$1:$K$646,0)</f>
        <v>442</v>
      </c>
      <c r="L691" s="19" t="str">
        <f t="shared" ca="1" si="71"/>
        <v>F0</v>
      </c>
      <c r="M691" s="19" t="str">
        <f t="shared" ca="1" si="72"/>
        <v>C2</v>
      </c>
      <c r="N691" s="19" t="str">
        <f t="shared" ca="1" si="73"/>
        <v>C2</v>
      </c>
    </row>
    <row r="692" spans="1:14" s="244" customFormat="1" ht="48" customHeight="1" x14ac:dyDescent="0.2">
      <c r="A692" s="245"/>
      <c r="B692" s="210"/>
      <c r="C692" s="203" t="s">
        <v>201</v>
      </c>
      <c r="D692" s="198"/>
      <c r="E692" s="211"/>
      <c r="F692" s="198"/>
      <c r="G692" s="199"/>
      <c r="H692" s="376">
        <f t="shared" ref="H692:H724" si="74">ROUND(G692*F692,2)</f>
        <v>0</v>
      </c>
      <c r="I692" s="26" t="str">
        <f t="shared" ca="1" si="69"/>
        <v>LOCKED</v>
      </c>
      <c r="J692" s="16" t="str">
        <f t="shared" si="70"/>
        <v>ASSOCIATED DRAINAGE AND UNDERGROUND WORKS</v>
      </c>
      <c r="K692" s="17">
        <f>MATCH(J692,'Pay Items'!$K$1:$K$646,0)</f>
        <v>444</v>
      </c>
      <c r="L692" s="19" t="str">
        <f t="shared" ca="1" si="71"/>
        <v>F0</v>
      </c>
      <c r="M692" s="19" t="str">
        <f t="shared" ca="1" si="72"/>
        <v>C2</v>
      </c>
      <c r="N692" s="19" t="str">
        <f t="shared" ca="1" si="73"/>
        <v>C2</v>
      </c>
    </row>
    <row r="693" spans="1:14" s="244" customFormat="1" ht="36" customHeight="1" x14ac:dyDescent="0.2">
      <c r="A693" s="369" t="s">
        <v>225</v>
      </c>
      <c r="B693" s="370" t="s">
        <v>1769</v>
      </c>
      <c r="C693" s="371" t="s">
        <v>416</v>
      </c>
      <c r="D693" s="372" t="s">
        <v>11</v>
      </c>
      <c r="E693" s="373"/>
      <c r="F693" s="198"/>
      <c r="G693" s="199"/>
      <c r="H693" s="376">
        <f t="shared" si="74"/>
        <v>0</v>
      </c>
      <c r="I693" s="26" t="str">
        <f t="shared" ca="1" si="69"/>
        <v>LOCKED</v>
      </c>
      <c r="J693" s="16" t="str">
        <f t="shared" si="70"/>
        <v>E003Catch BasinCW 2130-R12</v>
      </c>
      <c r="K693" s="17">
        <f>MATCH(J693,'Pay Items'!$K$1:$K$646,0)</f>
        <v>445</v>
      </c>
      <c r="L693" s="19" t="str">
        <f t="shared" ca="1" si="71"/>
        <v>F0</v>
      </c>
      <c r="M693" s="19" t="str">
        <f t="shared" ca="1" si="72"/>
        <v>C2</v>
      </c>
      <c r="N693" s="19" t="str">
        <f t="shared" ca="1" si="73"/>
        <v>C2</v>
      </c>
    </row>
    <row r="694" spans="1:14" s="244" customFormat="1" ht="36" customHeight="1" x14ac:dyDescent="0.2">
      <c r="A694" s="369" t="s">
        <v>1011</v>
      </c>
      <c r="B694" s="378" t="s">
        <v>351</v>
      </c>
      <c r="C694" s="371" t="s">
        <v>986</v>
      </c>
      <c r="D694" s="372"/>
      <c r="E694" s="373" t="s">
        <v>182</v>
      </c>
      <c r="F694" s="382">
        <v>10</v>
      </c>
      <c r="G694" s="375"/>
      <c r="H694" s="376">
        <f t="shared" si="74"/>
        <v>0</v>
      </c>
      <c r="I694" s="26" t="str">
        <f t="shared" ca="1" si="69"/>
        <v/>
      </c>
      <c r="J694" s="16" t="str">
        <f t="shared" si="70"/>
        <v>E004ASD-024, 1800 mm deepeach</v>
      </c>
      <c r="K694" s="17">
        <f>MATCH(J694,'Pay Items'!$K$1:$K$646,0)</f>
        <v>447</v>
      </c>
      <c r="L694" s="19" t="str">
        <f t="shared" ca="1" si="71"/>
        <v>F0</v>
      </c>
      <c r="M694" s="19" t="str">
        <f t="shared" ca="1" si="72"/>
        <v>C2</v>
      </c>
      <c r="N694" s="19" t="str">
        <f t="shared" ca="1" si="73"/>
        <v>C2</v>
      </c>
    </row>
    <row r="695" spans="1:14" s="244" customFormat="1" ht="36" customHeight="1" x14ac:dyDescent="0.2">
      <c r="A695" s="369" t="s">
        <v>230</v>
      </c>
      <c r="B695" s="370" t="s">
        <v>1770</v>
      </c>
      <c r="C695" s="371" t="s">
        <v>421</v>
      </c>
      <c r="D695" s="372" t="s">
        <v>11</v>
      </c>
      <c r="E695" s="373"/>
      <c r="F695" s="198"/>
      <c r="G695" s="199"/>
      <c r="H695" s="376">
        <f t="shared" si="74"/>
        <v>0</v>
      </c>
      <c r="I695" s="26" t="str">
        <f t="shared" ca="1" si="69"/>
        <v>LOCKED</v>
      </c>
      <c r="J695" s="16" t="str">
        <f t="shared" si="70"/>
        <v>E008Sewer ServiceCW 2130-R12</v>
      </c>
      <c r="K695" s="17">
        <f>MATCH(J695,'Pay Items'!$K$1:$K$646,0)</f>
        <v>457</v>
      </c>
      <c r="L695" s="19" t="str">
        <f t="shared" ca="1" si="71"/>
        <v>F0</v>
      </c>
      <c r="M695" s="19" t="str">
        <f t="shared" ca="1" si="72"/>
        <v>C2</v>
      </c>
      <c r="N695" s="19" t="str">
        <f t="shared" ca="1" si="73"/>
        <v>C2</v>
      </c>
    </row>
    <row r="696" spans="1:14" s="244" customFormat="1" ht="36" customHeight="1" x14ac:dyDescent="0.2">
      <c r="A696" s="369" t="s">
        <v>54</v>
      </c>
      <c r="B696" s="378" t="s">
        <v>351</v>
      </c>
      <c r="C696" s="371" t="s">
        <v>1565</v>
      </c>
      <c r="D696" s="372"/>
      <c r="E696" s="373"/>
      <c r="F696" s="198"/>
      <c r="G696" s="199"/>
      <c r="H696" s="376">
        <f t="shared" si="74"/>
        <v>0</v>
      </c>
      <c r="I696" s="26" t="str">
        <f t="shared" ca="1" si="69"/>
        <v>LOCKED</v>
      </c>
      <c r="J696" s="16" t="str">
        <f t="shared" si="70"/>
        <v>E009250 mm, PVC</v>
      </c>
      <c r="K696" s="17" t="e">
        <f>MATCH(J696,'Pay Items'!$K$1:$K$646,0)</f>
        <v>#N/A</v>
      </c>
      <c r="L696" s="19" t="str">
        <f t="shared" ca="1" si="71"/>
        <v>F0</v>
      </c>
      <c r="M696" s="19" t="str">
        <f t="shared" ca="1" si="72"/>
        <v>C2</v>
      </c>
      <c r="N696" s="19" t="str">
        <f t="shared" ca="1" si="73"/>
        <v>C2</v>
      </c>
    </row>
    <row r="697" spans="1:14" s="244" customFormat="1" ht="48" customHeight="1" x14ac:dyDescent="0.2">
      <c r="A697" s="369" t="s">
        <v>55</v>
      </c>
      <c r="B697" s="381" t="s">
        <v>701</v>
      </c>
      <c r="C697" s="371" t="s">
        <v>1655</v>
      </c>
      <c r="D697" s="372"/>
      <c r="E697" s="373" t="s">
        <v>183</v>
      </c>
      <c r="F697" s="382">
        <v>26</v>
      </c>
      <c r="G697" s="375"/>
      <c r="H697" s="376">
        <f t="shared" si="74"/>
        <v>0</v>
      </c>
      <c r="I697" s="26" t="str">
        <f t="shared" ca="1" si="69"/>
        <v/>
      </c>
      <c r="J697" s="16" t="str">
        <f t="shared" si="70"/>
        <v>E010In a Trench, Class 3 Sand Bedding, Class 3 Backfillm</v>
      </c>
      <c r="K697" s="17" t="e">
        <f>MATCH(J697,'Pay Items'!$K$1:$K$646,0)</f>
        <v>#N/A</v>
      </c>
      <c r="L697" s="19" t="str">
        <f t="shared" ca="1" si="71"/>
        <v>F0</v>
      </c>
      <c r="M697" s="19" t="str">
        <f t="shared" ca="1" si="72"/>
        <v>C2</v>
      </c>
      <c r="N697" s="19" t="str">
        <f t="shared" ca="1" si="73"/>
        <v>C2</v>
      </c>
    </row>
    <row r="698" spans="1:14" s="244" customFormat="1" ht="36" customHeight="1" x14ac:dyDescent="0.2">
      <c r="A698" s="369" t="s">
        <v>68</v>
      </c>
      <c r="B698" s="370" t="s">
        <v>1771</v>
      </c>
      <c r="C698" s="212" t="s">
        <v>1061</v>
      </c>
      <c r="D698" s="213" t="s">
        <v>1062</v>
      </c>
      <c r="E698" s="373"/>
      <c r="F698" s="198"/>
      <c r="G698" s="199"/>
      <c r="H698" s="376">
        <f t="shared" si="74"/>
        <v>0</v>
      </c>
      <c r="I698" s="26" t="str">
        <f t="shared" ca="1" si="69"/>
        <v>LOCKED</v>
      </c>
      <c r="J698" s="16" t="str">
        <f t="shared" si="70"/>
        <v>E023Frames &amp; CoversCW 3210-R8</v>
      </c>
      <c r="K698" s="17">
        <f>MATCH(J698,'Pay Items'!$K$1:$K$646,0)</f>
        <v>511</v>
      </c>
      <c r="L698" s="19" t="str">
        <f t="shared" ca="1" si="71"/>
        <v>F0</v>
      </c>
      <c r="M698" s="19" t="str">
        <f t="shared" ca="1" si="72"/>
        <v>C2</v>
      </c>
      <c r="N698" s="19" t="str">
        <f t="shared" ca="1" si="73"/>
        <v>C2</v>
      </c>
    </row>
    <row r="699" spans="1:14" s="244" customFormat="1" ht="48" customHeight="1" x14ac:dyDescent="0.2">
      <c r="A699" s="369" t="s">
        <v>69</v>
      </c>
      <c r="B699" s="378" t="s">
        <v>351</v>
      </c>
      <c r="C699" s="214" t="s">
        <v>1215</v>
      </c>
      <c r="D699" s="372"/>
      <c r="E699" s="373" t="s">
        <v>182</v>
      </c>
      <c r="F699" s="382">
        <v>8</v>
      </c>
      <c r="G699" s="375"/>
      <c r="H699" s="376">
        <f t="shared" si="74"/>
        <v>0</v>
      </c>
      <c r="I699" s="26" t="str">
        <f t="shared" ca="1" si="69"/>
        <v/>
      </c>
      <c r="J699" s="16" t="str">
        <f t="shared" si="70"/>
        <v>E024AP-006 - Standard Frame for Manhole and Catch Basineach</v>
      </c>
      <c r="K699" s="17">
        <f>MATCH(J699,'Pay Items'!$K$1:$K$646,0)</f>
        <v>512</v>
      </c>
      <c r="L699" s="19" t="str">
        <f t="shared" ca="1" si="71"/>
        <v>F0</v>
      </c>
      <c r="M699" s="19" t="str">
        <f t="shared" ca="1" si="72"/>
        <v>C2</v>
      </c>
      <c r="N699" s="19" t="str">
        <f t="shared" ca="1" si="73"/>
        <v>C2</v>
      </c>
    </row>
    <row r="700" spans="1:14" s="244" customFormat="1" ht="48" customHeight="1" x14ac:dyDescent="0.2">
      <c r="A700" s="369" t="s">
        <v>70</v>
      </c>
      <c r="B700" s="378" t="s">
        <v>352</v>
      </c>
      <c r="C700" s="214" t="s">
        <v>1216</v>
      </c>
      <c r="D700" s="372"/>
      <c r="E700" s="373" t="s">
        <v>182</v>
      </c>
      <c r="F700" s="382">
        <v>3</v>
      </c>
      <c r="G700" s="375"/>
      <c r="H700" s="376">
        <f t="shared" si="74"/>
        <v>0</v>
      </c>
      <c r="I700" s="26" t="str">
        <f t="shared" ca="1" si="69"/>
        <v/>
      </c>
      <c r="J700" s="16" t="str">
        <f t="shared" si="70"/>
        <v>E025AP-007 - Standard Solid Cover for Standard Frameeach</v>
      </c>
      <c r="K700" s="17">
        <f>MATCH(J700,'Pay Items'!$K$1:$K$646,0)</f>
        <v>513</v>
      </c>
      <c r="L700" s="19" t="str">
        <f t="shared" ca="1" si="71"/>
        <v>F0</v>
      </c>
      <c r="M700" s="19" t="str">
        <f t="shared" ca="1" si="72"/>
        <v>C2</v>
      </c>
      <c r="N700" s="19" t="str">
        <f t="shared" ca="1" si="73"/>
        <v>C2</v>
      </c>
    </row>
    <row r="701" spans="1:14" s="244" customFormat="1" ht="48" customHeight="1" x14ac:dyDescent="0.2">
      <c r="A701" s="369" t="s">
        <v>71</v>
      </c>
      <c r="B701" s="378" t="s">
        <v>353</v>
      </c>
      <c r="C701" s="214" t="s">
        <v>1217</v>
      </c>
      <c r="D701" s="372"/>
      <c r="E701" s="373" t="s">
        <v>182</v>
      </c>
      <c r="F701" s="382">
        <v>5</v>
      </c>
      <c r="G701" s="375"/>
      <c r="H701" s="376">
        <f t="shared" si="74"/>
        <v>0</v>
      </c>
      <c r="I701" s="26" t="str">
        <f t="shared" ca="1" si="69"/>
        <v/>
      </c>
      <c r="J701" s="16" t="str">
        <f t="shared" si="70"/>
        <v>E026AP-008 - Standard Grated Cover for Standard Frameeach</v>
      </c>
      <c r="K701" s="17">
        <f>MATCH(J701,'Pay Items'!$K$1:$K$646,0)</f>
        <v>514</v>
      </c>
      <c r="L701" s="19" t="str">
        <f t="shared" ca="1" si="71"/>
        <v>F0</v>
      </c>
      <c r="M701" s="19" t="str">
        <f t="shared" ca="1" si="72"/>
        <v>C2</v>
      </c>
      <c r="N701" s="19" t="str">
        <f t="shared" ca="1" si="73"/>
        <v>C2</v>
      </c>
    </row>
    <row r="702" spans="1:14" s="244" customFormat="1" ht="36" customHeight="1" x14ac:dyDescent="0.2">
      <c r="A702" s="383" t="s">
        <v>79</v>
      </c>
      <c r="B702" s="370" t="s">
        <v>1772</v>
      </c>
      <c r="C702" s="384" t="s">
        <v>425</v>
      </c>
      <c r="D702" s="372" t="s">
        <v>11</v>
      </c>
      <c r="E702" s="373"/>
      <c r="F702" s="198"/>
      <c r="G702" s="199"/>
      <c r="H702" s="376">
        <f t="shared" si="74"/>
        <v>0</v>
      </c>
      <c r="I702" s="26" t="str">
        <f t="shared" ca="1" si="69"/>
        <v>LOCKED</v>
      </c>
      <c r="J702" s="16" t="str">
        <f t="shared" si="70"/>
        <v>E036Connecting to Existing SewerCW 2130-R12</v>
      </c>
      <c r="K702" s="17">
        <f>MATCH(J702,'Pay Items'!$K$1:$K$646,0)</f>
        <v>540</v>
      </c>
      <c r="L702" s="19" t="str">
        <f t="shared" ca="1" si="71"/>
        <v>F0</v>
      </c>
      <c r="M702" s="19" t="str">
        <f t="shared" ca="1" si="72"/>
        <v>C2</v>
      </c>
      <c r="N702" s="19" t="str">
        <f t="shared" ca="1" si="73"/>
        <v>C2</v>
      </c>
    </row>
    <row r="703" spans="1:14" s="244" customFormat="1" ht="36" customHeight="1" x14ac:dyDescent="0.2">
      <c r="A703" s="369" t="s">
        <v>80</v>
      </c>
      <c r="B703" s="378" t="s">
        <v>351</v>
      </c>
      <c r="C703" s="384" t="s">
        <v>1568</v>
      </c>
      <c r="D703" s="372"/>
      <c r="E703" s="373"/>
      <c r="F703" s="198"/>
      <c r="G703" s="199"/>
      <c r="H703" s="376">
        <f t="shared" si="74"/>
        <v>0</v>
      </c>
      <c r="I703" s="26" t="str">
        <f t="shared" ca="1" si="69"/>
        <v>LOCKED</v>
      </c>
      <c r="J703" s="16" t="str">
        <f t="shared" si="70"/>
        <v>E037250 mm PVC Connecting Pipe</v>
      </c>
      <c r="K703" s="17" t="e">
        <f>MATCH(J703,'Pay Items'!$K$1:$K$646,0)</f>
        <v>#N/A</v>
      </c>
      <c r="L703" s="19" t="str">
        <f t="shared" ca="1" si="71"/>
        <v>F0</v>
      </c>
      <c r="M703" s="19" t="str">
        <f t="shared" ca="1" si="72"/>
        <v>C2</v>
      </c>
      <c r="N703" s="19" t="str">
        <f t="shared" ca="1" si="73"/>
        <v>C2</v>
      </c>
    </row>
    <row r="704" spans="1:14" s="244" customFormat="1" ht="36" customHeight="1" x14ac:dyDescent="0.2">
      <c r="A704" s="383" t="s">
        <v>1054</v>
      </c>
      <c r="B704" s="381" t="s">
        <v>701</v>
      </c>
      <c r="C704" s="371" t="s">
        <v>1773</v>
      </c>
      <c r="D704" s="372"/>
      <c r="E704" s="373" t="s">
        <v>182</v>
      </c>
      <c r="F704" s="382">
        <v>2</v>
      </c>
      <c r="G704" s="375"/>
      <c r="H704" s="376">
        <f t="shared" si="74"/>
        <v>0</v>
      </c>
      <c r="I704" s="26" t="str">
        <f t="shared" ca="1" si="69"/>
        <v/>
      </c>
      <c r="J704" s="16" t="str">
        <f t="shared" si="70"/>
        <v>E041AConnecting to 600 mm Clay Combined Sewereach</v>
      </c>
      <c r="K704" s="17" t="e">
        <f>MATCH(J704,'Pay Items'!$K$1:$K$646,0)</f>
        <v>#N/A</v>
      </c>
      <c r="L704" s="19" t="str">
        <f t="shared" ca="1" si="71"/>
        <v>F0</v>
      </c>
      <c r="M704" s="19" t="str">
        <f t="shared" ca="1" si="72"/>
        <v>C2</v>
      </c>
      <c r="N704" s="19" t="str">
        <f t="shared" ca="1" si="73"/>
        <v>C2</v>
      </c>
    </row>
    <row r="705" spans="1:14" s="244" customFormat="1" ht="36" customHeight="1" x14ac:dyDescent="0.2">
      <c r="A705" s="218" t="s">
        <v>1072</v>
      </c>
      <c r="B705" s="381" t="s">
        <v>703</v>
      </c>
      <c r="C705" s="371" t="s">
        <v>1774</v>
      </c>
      <c r="D705" s="372"/>
      <c r="E705" s="373" t="s">
        <v>182</v>
      </c>
      <c r="F705" s="382">
        <v>3</v>
      </c>
      <c r="G705" s="375"/>
      <c r="H705" s="376">
        <f t="shared" si="74"/>
        <v>0</v>
      </c>
      <c r="I705" s="26" t="str">
        <f t="shared" ca="1" si="69"/>
        <v/>
      </c>
      <c r="J705" s="16" t="str">
        <f t="shared" si="70"/>
        <v>E041BConnecting to 750 mm Clay Combined Sewereach</v>
      </c>
      <c r="K705" s="17" t="e">
        <f>MATCH(J705,'Pay Items'!$K$1:$K$646,0)</f>
        <v>#N/A</v>
      </c>
      <c r="L705" s="19" t="str">
        <f t="shared" ca="1" si="71"/>
        <v>F0</v>
      </c>
      <c r="M705" s="19" t="str">
        <f t="shared" ca="1" si="72"/>
        <v>C2</v>
      </c>
      <c r="N705" s="19" t="str">
        <f t="shared" ca="1" si="73"/>
        <v>C2</v>
      </c>
    </row>
    <row r="706" spans="1:14" s="244" customFormat="1" ht="48" customHeight="1" x14ac:dyDescent="0.2">
      <c r="A706" s="369" t="s">
        <v>85</v>
      </c>
      <c r="B706" s="370" t="s">
        <v>1775</v>
      </c>
      <c r="C706" s="384" t="s">
        <v>728</v>
      </c>
      <c r="D706" s="372" t="s">
        <v>11</v>
      </c>
      <c r="E706" s="373"/>
      <c r="F706" s="198"/>
      <c r="G706" s="199"/>
      <c r="H706" s="376">
        <f t="shared" si="74"/>
        <v>0</v>
      </c>
      <c r="I706" s="26" t="str">
        <f t="shared" ca="1" si="69"/>
        <v>LOCKED</v>
      </c>
      <c r="J706" s="16" t="str">
        <f t="shared" si="70"/>
        <v>E042Connecting New Sewer Service to Existing Sewer ServiceCW 2130-R12</v>
      </c>
      <c r="K706" s="17">
        <f>MATCH(J706,'Pay Items'!$K$1:$K$646,0)</f>
        <v>548</v>
      </c>
      <c r="L706" s="19" t="str">
        <f t="shared" ca="1" si="71"/>
        <v>F0</v>
      </c>
      <c r="M706" s="19" t="str">
        <f t="shared" ca="1" si="72"/>
        <v>C2</v>
      </c>
      <c r="N706" s="19" t="str">
        <f t="shared" ca="1" si="73"/>
        <v>C2</v>
      </c>
    </row>
    <row r="707" spans="1:14" s="244" customFormat="1" ht="36" customHeight="1" x14ac:dyDescent="0.2">
      <c r="A707" s="369" t="s">
        <v>86</v>
      </c>
      <c r="B707" s="378" t="s">
        <v>351</v>
      </c>
      <c r="C707" s="384" t="s">
        <v>1776</v>
      </c>
      <c r="D707" s="372"/>
      <c r="E707" s="373" t="s">
        <v>182</v>
      </c>
      <c r="F707" s="382">
        <v>5</v>
      </c>
      <c r="G707" s="375"/>
      <c r="H707" s="376">
        <f t="shared" si="74"/>
        <v>0</v>
      </c>
      <c r="I707" s="26" t="str">
        <f t="shared" ca="1" si="69"/>
        <v/>
      </c>
      <c r="J707" s="16" t="str">
        <f t="shared" si="70"/>
        <v>E043250 mm PVCeach</v>
      </c>
      <c r="K707" s="17" t="e">
        <f>MATCH(J707,'Pay Items'!$K$1:$K$646,0)</f>
        <v>#N/A</v>
      </c>
      <c r="L707" s="19" t="str">
        <f t="shared" ca="1" si="71"/>
        <v>F0</v>
      </c>
      <c r="M707" s="19" t="str">
        <f t="shared" ca="1" si="72"/>
        <v>C2</v>
      </c>
      <c r="N707" s="19" t="str">
        <f t="shared" ca="1" si="73"/>
        <v>C2</v>
      </c>
    </row>
    <row r="708" spans="1:14" s="244" customFormat="1" ht="36" customHeight="1" x14ac:dyDescent="0.2">
      <c r="A708" s="369" t="s">
        <v>431</v>
      </c>
      <c r="B708" s="370" t="s">
        <v>1777</v>
      </c>
      <c r="C708" s="371" t="s">
        <v>694</v>
      </c>
      <c r="D708" s="372" t="s">
        <v>11</v>
      </c>
      <c r="E708" s="373" t="s">
        <v>182</v>
      </c>
      <c r="F708" s="382">
        <v>10</v>
      </c>
      <c r="G708" s="375"/>
      <c r="H708" s="376">
        <f t="shared" si="74"/>
        <v>0</v>
      </c>
      <c r="I708" s="26" t="str">
        <f t="shared" ca="1" si="69"/>
        <v/>
      </c>
      <c r="J708" s="16" t="str">
        <f t="shared" si="70"/>
        <v>E046Removal of Existing Catch BasinsCW 2130-R12each</v>
      </c>
      <c r="K708" s="17">
        <f>MATCH(J708,'Pay Items'!$K$1:$K$646,0)</f>
        <v>552</v>
      </c>
      <c r="L708" s="19" t="str">
        <f t="shared" ca="1" si="71"/>
        <v>F0</v>
      </c>
      <c r="M708" s="19" t="str">
        <f t="shared" ca="1" si="72"/>
        <v>C2</v>
      </c>
      <c r="N708" s="19" t="str">
        <f t="shared" ca="1" si="73"/>
        <v>C2</v>
      </c>
    </row>
    <row r="709" spans="1:14" s="244" customFormat="1" ht="36" customHeight="1" x14ac:dyDescent="0.2">
      <c r="A709" s="369" t="s">
        <v>0</v>
      </c>
      <c r="B709" s="370" t="s">
        <v>1778</v>
      </c>
      <c r="C709" s="371" t="s">
        <v>1</v>
      </c>
      <c r="D709" s="372" t="s">
        <v>1075</v>
      </c>
      <c r="E709" s="373" t="s">
        <v>182</v>
      </c>
      <c r="F709" s="382">
        <v>5</v>
      </c>
      <c r="G709" s="375"/>
      <c r="H709" s="376">
        <f t="shared" si="74"/>
        <v>0</v>
      </c>
      <c r="I709" s="26" t="str">
        <f t="shared" ca="1" si="69"/>
        <v/>
      </c>
      <c r="J709" s="16" t="str">
        <f t="shared" si="70"/>
        <v>E050ACatch Basin CleaningCW 2140-R4each</v>
      </c>
      <c r="K709" s="17">
        <f>MATCH(J709,'Pay Items'!$K$1:$K$646,0)</f>
        <v>557</v>
      </c>
      <c r="L709" s="19" t="str">
        <f t="shared" ca="1" si="71"/>
        <v>F0</v>
      </c>
      <c r="M709" s="19" t="str">
        <f t="shared" ca="1" si="72"/>
        <v>C2</v>
      </c>
      <c r="N709" s="19" t="str">
        <f t="shared" ca="1" si="73"/>
        <v>C2</v>
      </c>
    </row>
    <row r="710" spans="1:14" s="244" customFormat="1" ht="36" customHeight="1" x14ac:dyDescent="0.2">
      <c r="A710" s="245"/>
      <c r="B710" s="219"/>
      <c r="C710" s="203" t="s">
        <v>202</v>
      </c>
      <c r="D710" s="198"/>
      <c r="E710" s="211"/>
      <c r="F710" s="198"/>
      <c r="G710" s="199"/>
      <c r="H710" s="376">
        <f t="shared" si="74"/>
        <v>0</v>
      </c>
      <c r="I710" s="26" t="str">
        <f t="shared" ca="1" si="69"/>
        <v>LOCKED</v>
      </c>
      <c r="J710" s="16" t="str">
        <f t="shared" si="70"/>
        <v>ADJUSTMENTS</v>
      </c>
      <c r="K710" s="17">
        <f>MATCH(J710,'Pay Items'!$K$1:$K$646,0)</f>
        <v>589</v>
      </c>
      <c r="L710" s="19" t="str">
        <f t="shared" ca="1" si="71"/>
        <v>F0</v>
      </c>
      <c r="M710" s="19" t="str">
        <f t="shared" ca="1" si="72"/>
        <v>C2</v>
      </c>
      <c r="N710" s="19" t="str">
        <f t="shared" ca="1" si="73"/>
        <v>C2</v>
      </c>
    </row>
    <row r="711" spans="1:14" s="244" customFormat="1" ht="36" customHeight="1" x14ac:dyDescent="0.2">
      <c r="A711" s="369" t="s">
        <v>231</v>
      </c>
      <c r="B711" s="370" t="s">
        <v>1779</v>
      </c>
      <c r="C711" s="214" t="s">
        <v>1063</v>
      </c>
      <c r="D711" s="213" t="s">
        <v>1062</v>
      </c>
      <c r="E711" s="373" t="s">
        <v>182</v>
      </c>
      <c r="F711" s="382">
        <v>13</v>
      </c>
      <c r="G711" s="375"/>
      <c r="H711" s="376">
        <f t="shared" si="74"/>
        <v>0</v>
      </c>
      <c r="I711" s="26" t="str">
        <f t="shared" ref="I711:I774" ca="1" si="75">IF(CELL("protect",$G711)=1, "LOCKED", "")</f>
        <v/>
      </c>
      <c r="J711" s="16" t="str">
        <f t="shared" ref="J711:J774" si="76">CLEAN(CONCATENATE(TRIM($A711),TRIM($C711),IF(LEFT($D711)&lt;&gt;"E",TRIM($D711),),TRIM($E711)))</f>
        <v>F001Adjustment of Manholes/Catch Basins FramesCW 3210-R8each</v>
      </c>
      <c r="K711" s="17">
        <f>MATCH(J711,'Pay Items'!$K$1:$K$646,0)</f>
        <v>590</v>
      </c>
      <c r="L711" s="19" t="str">
        <f t="shared" ref="L711:L774" ca="1" si="77">CELL("format",$F711)</f>
        <v>F0</v>
      </c>
      <c r="M711" s="19" t="str">
        <f t="shared" ref="M711:M774" ca="1" si="78">CELL("format",$G711)</f>
        <v>C2</v>
      </c>
      <c r="N711" s="19" t="str">
        <f t="shared" ref="N711:N774" ca="1" si="79">CELL("format",$H711)</f>
        <v>C2</v>
      </c>
    </row>
    <row r="712" spans="1:14" s="244" customFormat="1" ht="36" customHeight="1" x14ac:dyDescent="0.2">
      <c r="A712" s="369" t="s">
        <v>232</v>
      </c>
      <c r="B712" s="370" t="s">
        <v>1780</v>
      </c>
      <c r="C712" s="371" t="s">
        <v>685</v>
      </c>
      <c r="D712" s="372" t="s">
        <v>11</v>
      </c>
      <c r="E712" s="373"/>
      <c r="F712" s="198"/>
      <c r="G712" s="199"/>
      <c r="H712" s="376">
        <f t="shared" si="74"/>
        <v>0</v>
      </c>
      <c r="I712" s="26" t="str">
        <f t="shared" ca="1" si="75"/>
        <v>LOCKED</v>
      </c>
      <c r="J712" s="16" t="str">
        <f t="shared" si="76"/>
        <v>F002Replacing Existing RisersCW 2130-R12</v>
      </c>
      <c r="K712" s="17">
        <f>MATCH(J712,'Pay Items'!$K$1:$K$646,0)</f>
        <v>591</v>
      </c>
      <c r="L712" s="19" t="str">
        <f t="shared" ca="1" si="77"/>
        <v>F0</v>
      </c>
      <c r="M712" s="19" t="str">
        <f t="shared" ca="1" si="78"/>
        <v>C2</v>
      </c>
      <c r="N712" s="19" t="str">
        <f t="shared" ca="1" si="79"/>
        <v>C2</v>
      </c>
    </row>
    <row r="713" spans="1:14" s="244" customFormat="1" ht="36" customHeight="1" x14ac:dyDescent="0.2">
      <c r="A713" s="369" t="s">
        <v>686</v>
      </c>
      <c r="B713" s="378" t="s">
        <v>351</v>
      </c>
      <c r="C713" s="371" t="s">
        <v>696</v>
      </c>
      <c r="D713" s="372"/>
      <c r="E713" s="373" t="s">
        <v>184</v>
      </c>
      <c r="F713" s="393">
        <v>2</v>
      </c>
      <c r="G713" s="375"/>
      <c r="H713" s="376">
        <f t="shared" si="74"/>
        <v>0</v>
      </c>
      <c r="I713" s="26" t="str">
        <f t="shared" ca="1" si="75"/>
        <v/>
      </c>
      <c r="J713" s="16" t="str">
        <f t="shared" si="76"/>
        <v>F002APre-cast Concrete Risersvert. m</v>
      </c>
      <c r="K713" s="17">
        <f>MATCH(J713,'Pay Items'!$K$1:$K$646,0)</f>
        <v>592</v>
      </c>
      <c r="L713" s="19" t="str">
        <f t="shared" ca="1" si="77"/>
        <v>F1</v>
      </c>
      <c r="M713" s="19" t="str">
        <f t="shared" ca="1" si="78"/>
        <v>C2</v>
      </c>
      <c r="N713" s="19" t="str">
        <f t="shared" ca="1" si="79"/>
        <v>C2</v>
      </c>
    </row>
    <row r="714" spans="1:14" s="244" customFormat="1" ht="36" customHeight="1" x14ac:dyDescent="0.2">
      <c r="A714" s="369" t="s">
        <v>233</v>
      </c>
      <c r="B714" s="370" t="s">
        <v>1781</v>
      </c>
      <c r="C714" s="214" t="s">
        <v>1222</v>
      </c>
      <c r="D714" s="213" t="s">
        <v>1062</v>
      </c>
      <c r="E714" s="373"/>
      <c r="F714" s="198"/>
      <c r="G714" s="199"/>
      <c r="H714" s="376">
        <f t="shared" si="74"/>
        <v>0</v>
      </c>
      <c r="I714" s="26" t="str">
        <f t="shared" ca="1" si="75"/>
        <v>LOCKED</v>
      </c>
      <c r="J714" s="16" t="str">
        <f t="shared" si="76"/>
        <v>F003Lifter Rings (AP-010)CW 3210-R8</v>
      </c>
      <c r="K714" s="17">
        <f>MATCH(J714,'Pay Items'!$K$1:$K$646,0)</f>
        <v>595</v>
      </c>
      <c r="L714" s="19" t="str">
        <f t="shared" ca="1" si="77"/>
        <v>F0</v>
      </c>
      <c r="M714" s="19" t="str">
        <f t="shared" ca="1" si="78"/>
        <v>C2</v>
      </c>
      <c r="N714" s="19" t="str">
        <f t="shared" ca="1" si="79"/>
        <v>C2</v>
      </c>
    </row>
    <row r="715" spans="1:14" s="244" customFormat="1" ht="36" customHeight="1" x14ac:dyDescent="0.2">
      <c r="A715" s="369" t="s">
        <v>235</v>
      </c>
      <c r="B715" s="378" t="s">
        <v>351</v>
      </c>
      <c r="C715" s="371" t="s">
        <v>883</v>
      </c>
      <c r="D715" s="372"/>
      <c r="E715" s="373" t="s">
        <v>182</v>
      </c>
      <c r="F715" s="382">
        <v>8</v>
      </c>
      <c r="G715" s="375"/>
      <c r="H715" s="376">
        <f t="shared" si="74"/>
        <v>0</v>
      </c>
      <c r="I715" s="26" t="str">
        <f t="shared" ca="1" si="75"/>
        <v/>
      </c>
      <c r="J715" s="16" t="str">
        <f t="shared" si="76"/>
        <v>F00551 mmeach</v>
      </c>
      <c r="K715" s="17">
        <f>MATCH(J715,'Pay Items'!$K$1:$K$646,0)</f>
        <v>597</v>
      </c>
      <c r="L715" s="19" t="str">
        <f t="shared" ca="1" si="77"/>
        <v>F0</v>
      </c>
      <c r="M715" s="19" t="str">
        <f t="shared" ca="1" si="78"/>
        <v>C2</v>
      </c>
      <c r="N715" s="19" t="str">
        <f t="shared" ca="1" si="79"/>
        <v>C2</v>
      </c>
    </row>
    <row r="716" spans="1:14" s="244" customFormat="1" ht="36" customHeight="1" x14ac:dyDescent="0.2">
      <c r="A716" s="369" t="s">
        <v>238</v>
      </c>
      <c r="B716" s="370" t="s">
        <v>1782</v>
      </c>
      <c r="C716" s="371" t="s">
        <v>600</v>
      </c>
      <c r="D716" s="213" t="s">
        <v>1062</v>
      </c>
      <c r="E716" s="373" t="s">
        <v>182</v>
      </c>
      <c r="F716" s="382">
        <v>7</v>
      </c>
      <c r="G716" s="375"/>
      <c r="H716" s="376">
        <f t="shared" si="74"/>
        <v>0</v>
      </c>
      <c r="I716" s="26" t="str">
        <f t="shared" ca="1" si="75"/>
        <v/>
      </c>
      <c r="J716" s="16" t="str">
        <f t="shared" si="76"/>
        <v>F009Adjustment of Valve BoxesCW 3210-R8each</v>
      </c>
      <c r="K716" s="17">
        <f>MATCH(J716,'Pay Items'!$K$1:$K$646,0)</f>
        <v>600</v>
      </c>
      <c r="L716" s="19" t="str">
        <f t="shared" ca="1" si="77"/>
        <v>F0</v>
      </c>
      <c r="M716" s="19" t="str">
        <f t="shared" ca="1" si="78"/>
        <v>C2</v>
      </c>
      <c r="N716" s="19" t="str">
        <f t="shared" ca="1" si="79"/>
        <v>C2</v>
      </c>
    </row>
    <row r="717" spans="1:14" s="244" customFormat="1" ht="36" customHeight="1" x14ac:dyDescent="0.2">
      <c r="A717" s="369" t="s">
        <v>460</v>
      </c>
      <c r="B717" s="370" t="s">
        <v>1783</v>
      </c>
      <c r="C717" s="371" t="s">
        <v>602</v>
      </c>
      <c r="D717" s="213" t="s">
        <v>1062</v>
      </c>
      <c r="E717" s="373" t="s">
        <v>182</v>
      </c>
      <c r="F717" s="382">
        <v>7</v>
      </c>
      <c r="G717" s="375"/>
      <c r="H717" s="376">
        <f t="shared" si="74"/>
        <v>0</v>
      </c>
      <c r="I717" s="26" t="str">
        <f t="shared" ca="1" si="75"/>
        <v/>
      </c>
      <c r="J717" s="16" t="str">
        <f t="shared" si="76"/>
        <v>F010Valve Box ExtensionsCW 3210-R8each</v>
      </c>
      <c r="K717" s="17">
        <f>MATCH(J717,'Pay Items'!$K$1:$K$646,0)</f>
        <v>601</v>
      </c>
      <c r="L717" s="19" t="str">
        <f t="shared" ca="1" si="77"/>
        <v>F0</v>
      </c>
      <c r="M717" s="19" t="str">
        <f t="shared" ca="1" si="78"/>
        <v>C2</v>
      </c>
      <c r="N717" s="19" t="str">
        <f t="shared" ca="1" si="79"/>
        <v>C2</v>
      </c>
    </row>
    <row r="718" spans="1:14" s="244" customFormat="1" ht="36" customHeight="1" x14ac:dyDescent="0.2">
      <c r="A718" s="369" t="s">
        <v>239</v>
      </c>
      <c r="B718" s="370" t="s">
        <v>1784</v>
      </c>
      <c r="C718" s="371" t="s">
        <v>601</v>
      </c>
      <c r="D718" s="213" t="s">
        <v>1062</v>
      </c>
      <c r="E718" s="373" t="s">
        <v>182</v>
      </c>
      <c r="F718" s="382">
        <v>5</v>
      </c>
      <c r="G718" s="375"/>
      <c r="H718" s="376">
        <f t="shared" si="74"/>
        <v>0</v>
      </c>
      <c r="I718" s="26" t="str">
        <f t="shared" ca="1" si="75"/>
        <v/>
      </c>
      <c r="J718" s="16" t="str">
        <f t="shared" si="76"/>
        <v>F011Adjustment of Curb Stop BoxesCW 3210-R8each</v>
      </c>
      <c r="K718" s="17">
        <f>MATCH(J718,'Pay Items'!$K$1:$K$646,0)</f>
        <v>602</v>
      </c>
      <c r="L718" s="19" t="str">
        <f t="shared" ca="1" si="77"/>
        <v>F0</v>
      </c>
      <c r="M718" s="19" t="str">
        <f t="shared" ca="1" si="78"/>
        <v>C2</v>
      </c>
      <c r="N718" s="19" t="str">
        <f t="shared" ca="1" si="79"/>
        <v>C2</v>
      </c>
    </row>
    <row r="719" spans="1:14" s="244" customFormat="1" ht="36" customHeight="1" x14ac:dyDescent="0.2">
      <c r="A719" s="220" t="s">
        <v>242</v>
      </c>
      <c r="B719" s="221" t="s">
        <v>1785</v>
      </c>
      <c r="C719" s="214" t="s">
        <v>603</v>
      </c>
      <c r="D719" s="213" t="s">
        <v>1062</v>
      </c>
      <c r="E719" s="222" t="s">
        <v>182</v>
      </c>
      <c r="F719" s="223">
        <v>5</v>
      </c>
      <c r="G719" s="385"/>
      <c r="H719" s="376">
        <f t="shared" si="74"/>
        <v>0</v>
      </c>
      <c r="I719" s="26" t="str">
        <f t="shared" ca="1" si="75"/>
        <v/>
      </c>
      <c r="J719" s="16" t="str">
        <f t="shared" si="76"/>
        <v>F018Curb Stop ExtensionsCW 3210-R8each</v>
      </c>
      <c r="K719" s="17">
        <f>MATCH(J719,'Pay Items'!$K$1:$K$646,0)</f>
        <v>603</v>
      </c>
      <c r="L719" s="19" t="str">
        <f t="shared" ca="1" si="77"/>
        <v>F0</v>
      </c>
      <c r="M719" s="19" t="str">
        <f t="shared" ca="1" si="78"/>
        <v>C2</v>
      </c>
      <c r="N719" s="19" t="str">
        <f t="shared" ca="1" si="79"/>
        <v>C2</v>
      </c>
    </row>
    <row r="720" spans="1:14" s="244" customFormat="1" ht="36" customHeight="1" x14ac:dyDescent="0.2">
      <c r="A720" s="369" t="s">
        <v>89</v>
      </c>
      <c r="B720" s="370" t="s">
        <v>1786</v>
      </c>
      <c r="C720" s="214" t="s">
        <v>1071</v>
      </c>
      <c r="D720" s="213" t="s">
        <v>1062</v>
      </c>
      <c r="E720" s="373" t="s">
        <v>182</v>
      </c>
      <c r="F720" s="382">
        <v>2</v>
      </c>
      <c r="G720" s="375"/>
      <c r="H720" s="376">
        <f t="shared" si="74"/>
        <v>0</v>
      </c>
      <c r="I720" s="26" t="str">
        <f t="shared" ca="1" si="75"/>
        <v/>
      </c>
      <c r="J720" s="16" t="str">
        <f t="shared" si="76"/>
        <v>F015Adjustment of Curb and Gutter FramesCW 3210-R8each</v>
      </c>
      <c r="K720" s="17">
        <f>MATCH(J720,'Pay Items'!$K$1:$K$646,0)</f>
        <v>607</v>
      </c>
      <c r="L720" s="19" t="str">
        <f t="shared" ca="1" si="77"/>
        <v>F0</v>
      </c>
      <c r="M720" s="19" t="str">
        <f t="shared" ca="1" si="78"/>
        <v>C2</v>
      </c>
      <c r="N720" s="19" t="str">
        <f t="shared" ca="1" si="79"/>
        <v>C2</v>
      </c>
    </row>
    <row r="721" spans="1:14" s="244" customFormat="1" ht="36" customHeight="1" x14ac:dyDescent="0.2">
      <c r="A721" s="245"/>
      <c r="B721" s="202"/>
      <c r="C721" s="203" t="s">
        <v>203</v>
      </c>
      <c r="D721" s="198"/>
      <c r="E721" s="204"/>
      <c r="F721" s="198"/>
      <c r="G721" s="199"/>
      <c r="H721" s="376">
        <f t="shared" si="74"/>
        <v>0</v>
      </c>
      <c r="I721" s="26" t="str">
        <f t="shared" ca="1" si="75"/>
        <v>LOCKED</v>
      </c>
      <c r="J721" s="16" t="str">
        <f t="shared" si="76"/>
        <v>LANDSCAPING</v>
      </c>
      <c r="K721" s="17">
        <f>MATCH(J721,'Pay Items'!$K$1:$K$646,0)</f>
        <v>618</v>
      </c>
      <c r="L721" s="19" t="str">
        <f t="shared" ca="1" si="77"/>
        <v>F0</v>
      </c>
      <c r="M721" s="19" t="str">
        <f t="shared" ca="1" si="78"/>
        <v>C2</v>
      </c>
      <c r="N721" s="19" t="str">
        <f t="shared" ca="1" si="79"/>
        <v>C2</v>
      </c>
    </row>
    <row r="722" spans="1:14" s="244" customFormat="1" ht="36" customHeight="1" x14ac:dyDescent="0.2">
      <c r="A722" s="379" t="s">
        <v>243</v>
      </c>
      <c r="B722" s="370" t="s">
        <v>1787</v>
      </c>
      <c r="C722" s="371" t="s">
        <v>148</v>
      </c>
      <c r="D722" s="372" t="s">
        <v>1541</v>
      </c>
      <c r="E722" s="373"/>
      <c r="F722" s="198"/>
      <c r="G722" s="199"/>
      <c r="H722" s="376">
        <f t="shared" si="74"/>
        <v>0</v>
      </c>
      <c r="I722" s="26" t="str">
        <f t="shared" ca="1" si="75"/>
        <v>LOCKED</v>
      </c>
      <c r="J722" s="16" t="str">
        <f t="shared" si="76"/>
        <v>G001SoddingCW 3510-R10</v>
      </c>
      <c r="K722" s="17">
        <f>MATCH(J722,'Pay Items'!$K$1:$K$646,0)</f>
        <v>619</v>
      </c>
      <c r="L722" s="19" t="str">
        <f t="shared" ca="1" si="77"/>
        <v>F0</v>
      </c>
      <c r="M722" s="19" t="str">
        <f t="shared" ca="1" si="78"/>
        <v>C2</v>
      </c>
      <c r="N722" s="19" t="str">
        <f t="shared" ca="1" si="79"/>
        <v>C2</v>
      </c>
    </row>
    <row r="723" spans="1:14" s="244" customFormat="1" ht="36" customHeight="1" x14ac:dyDescent="0.2">
      <c r="A723" s="379" t="s">
        <v>244</v>
      </c>
      <c r="B723" s="378" t="s">
        <v>351</v>
      </c>
      <c r="C723" s="371" t="s">
        <v>886</v>
      </c>
      <c r="D723" s="372"/>
      <c r="E723" s="373" t="s">
        <v>179</v>
      </c>
      <c r="F723" s="374">
        <v>650</v>
      </c>
      <c r="G723" s="375"/>
      <c r="H723" s="376">
        <f t="shared" si="74"/>
        <v>0</v>
      </c>
      <c r="I723" s="26" t="str">
        <f t="shared" ca="1" si="75"/>
        <v/>
      </c>
      <c r="J723" s="16" t="str">
        <f t="shared" si="76"/>
        <v>G002width &lt; 600 mmm²</v>
      </c>
      <c r="K723" s="17">
        <f>MATCH(J723,'Pay Items'!$K$1:$K$646,0)</f>
        <v>620</v>
      </c>
      <c r="L723" s="19" t="str">
        <f t="shared" ca="1" si="77"/>
        <v>F0</v>
      </c>
      <c r="M723" s="19" t="str">
        <f t="shared" ca="1" si="78"/>
        <v>C2</v>
      </c>
      <c r="N723" s="19" t="str">
        <f t="shared" ca="1" si="79"/>
        <v>C2</v>
      </c>
    </row>
    <row r="724" spans="1:14" s="244" customFormat="1" ht="36" customHeight="1" x14ac:dyDescent="0.2">
      <c r="A724" s="379" t="s">
        <v>245</v>
      </c>
      <c r="B724" s="378" t="s">
        <v>352</v>
      </c>
      <c r="C724" s="371" t="s">
        <v>887</v>
      </c>
      <c r="D724" s="372"/>
      <c r="E724" s="373" t="s">
        <v>179</v>
      </c>
      <c r="F724" s="374">
        <v>850</v>
      </c>
      <c r="G724" s="375"/>
      <c r="H724" s="376">
        <f t="shared" si="74"/>
        <v>0</v>
      </c>
      <c r="I724" s="26" t="str">
        <f t="shared" ca="1" si="75"/>
        <v/>
      </c>
      <c r="J724" s="16" t="str">
        <f t="shared" si="76"/>
        <v>G003width &gt; or = 600 mmm²</v>
      </c>
      <c r="K724" s="17">
        <f>MATCH(J724,'Pay Items'!$K$1:$K$646,0)</f>
        <v>621</v>
      </c>
      <c r="L724" s="19" t="str">
        <f t="shared" ca="1" si="77"/>
        <v>F0</v>
      </c>
      <c r="M724" s="19" t="str">
        <f t="shared" ca="1" si="78"/>
        <v>C2</v>
      </c>
      <c r="N724" s="19" t="str">
        <f t="shared" ca="1" si="79"/>
        <v>C2</v>
      </c>
    </row>
    <row r="725" spans="1:14" s="183" customFormat="1" ht="18" customHeight="1" x14ac:dyDescent="0.2">
      <c r="A725" s="180"/>
      <c r="B725" s="224"/>
      <c r="C725" s="225"/>
      <c r="D725" s="186"/>
      <c r="E725" s="173"/>
      <c r="F725" s="187"/>
      <c r="G725" s="172"/>
      <c r="H725" s="188"/>
      <c r="I725" s="26" t="str">
        <f t="shared" ca="1" si="75"/>
        <v>LOCKED</v>
      </c>
      <c r="J725" s="16" t="str">
        <f t="shared" si="76"/>
        <v/>
      </c>
      <c r="K725" s="17" t="e">
        <f>MATCH(J725,'Pay Items'!$K$1:$K$646,0)</f>
        <v>#N/A</v>
      </c>
      <c r="L725" s="19" t="str">
        <f t="shared" ca="1" si="77"/>
        <v>G</v>
      </c>
      <c r="M725" s="19" t="str">
        <f t="shared" ca="1" si="78"/>
        <v>C2</v>
      </c>
      <c r="N725" s="19" t="str">
        <f t="shared" ca="1" si="79"/>
        <v>C2</v>
      </c>
    </row>
    <row r="726" spans="1:14" s="183" customFormat="1" ht="60" customHeight="1" thickBot="1" x14ac:dyDescent="0.25">
      <c r="A726" s="180"/>
      <c r="B726" s="227" t="s">
        <v>1236</v>
      </c>
      <c r="C726" s="422" t="str">
        <f>C627</f>
        <v>CONCRETE PAVEMENT REHABILITATION:  FISHER STREET FROM OAKWOOD AVENUE TO ECCLES STREET, AND FROM CHURCHILL DRIVE TO MONTGOMERY STREET</v>
      </c>
      <c r="D726" s="423"/>
      <c r="E726" s="423"/>
      <c r="F726" s="424"/>
      <c r="G726" s="242" t="s">
        <v>1572</v>
      </c>
      <c r="H726" s="242">
        <f>SUM(H627:H725)</f>
        <v>0</v>
      </c>
      <c r="I726" s="26" t="str">
        <f t="shared" ca="1" si="75"/>
        <v>LOCKED</v>
      </c>
      <c r="J726" s="16" t="str">
        <f t="shared" si="76"/>
        <v>CONCRETE PAVEMENT REHABILITATION: FISHER STREET FROM OAKWOOD AVENUE TO ECCLES STREET, AND FROM CHURCHILL DRIVE TO MONTGOMERY STREET</v>
      </c>
      <c r="K726" s="17" t="e">
        <f>MATCH(J726,'Pay Items'!$K$1:$K$646,0)</f>
        <v>#N/A</v>
      </c>
      <c r="L726" s="19" t="str">
        <f t="shared" ca="1" si="77"/>
        <v>G</v>
      </c>
      <c r="M726" s="19" t="str">
        <f t="shared" ca="1" si="78"/>
        <v>C2</v>
      </c>
      <c r="N726" s="19" t="str">
        <f t="shared" ca="1" si="79"/>
        <v>C2</v>
      </c>
    </row>
    <row r="727" spans="1:14" s="183" customFormat="1" ht="48" customHeight="1" thickTop="1" x14ac:dyDescent="0.2">
      <c r="A727" s="180"/>
      <c r="B727" s="181" t="s">
        <v>1788</v>
      </c>
      <c r="C727" s="437" t="s">
        <v>1789</v>
      </c>
      <c r="D727" s="438"/>
      <c r="E727" s="438"/>
      <c r="F727" s="439"/>
      <c r="G727" s="180"/>
      <c r="H727" s="182"/>
      <c r="I727" s="26" t="str">
        <f t="shared" ca="1" si="75"/>
        <v>LOCKED</v>
      </c>
      <c r="J727" s="16" t="str">
        <f t="shared" si="76"/>
        <v>CONCRETE PAVEMENT REHABILITATION: OAKWOOD AVENUE FROM ECCLES STREET TO DARLING STREET</v>
      </c>
      <c r="K727" s="17" t="e">
        <f>MATCH(J727,'Pay Items'!$K$1:$K$646,0)</f>
        <v>#N/A</v>
      </c>
      <c r="L727" s="19" t="str">
        <f t="shared" ca="1" si="77"/>
        <v>G</v>
      </c>
      <c r="M727" s="19" t="str">
        <f t="shared" ca="1" si="78"/>
        <v>C2</v>
      </c>
      <c r="N727" s="19" t="str">
        <f t="shared" ca="1" si="79"/>
        <v>C2</v>
      </c>
    </row>
    <row r="728" spans="1:14" s="183" customFormat="1" ht="36" customHeight="1" x14ac:dyDescent="0.2">
      <c r="A728" s="180"/>
      <c r="B728" s="184"/>
      <c r="C728" s="185" t="s">
        <v>197</v>
      </c>
      <c r="D728" s="186"/>
      <c r="E728" s="187" t="s">
        <v>174</v>
      </c>
      <c r="F728" s="198"/>
      <c r="G728" s="199"/>
      <c r="H728" s="376">
        <f t="shared" ref="H728:H791" si="80">ROUND(G728*F728,2)</f>
        <v>0</v>
      </c>
      <c r="I728" s="26" t="str">
        <f t="shared" ca="1" si="75"/>
        <v>LOCKED</v>
      </c>
      <c r="J728" s="16" t="str">
        <f t="shared" si="76"/>
        <v>EARTH AND BASE WORKS</v>
      </c>
      <c r="K728" s="17">
        <f>MATCH(J728,'Pay Items'!$K$1:$K$646,0)</f>
        <v>3</v>
      </c>
      <c r="L728" s="19" t="str">
        <f t="shared" ca="1" si="77"/>
        <v>F0</v>
      </c>
      <c r="M728" s="19" t="str">
        <f t="shared" ca="1" si="78"/>
        <v>C2</v>
      </c>
      <c r="N728" s="19" t="str">
        <f t="shared" ca="1" si="79"/>
        <v>C2</v>
      </c>
    </row>
    <row r="729" spans="1:14" s="244" customFormat="1" ht="36" customHeight="1" x14ac:dyDescent="0.2">
      <c r="A729" s="369" t="s">
        <v>440</v>
      </c>
      <c r="B729" s="370" t="s">
        <v>1790</v>
      </c>
      <c r="C729" s="371" t="s">
        <v>105</v>
      </c>
      <c r="D729" s="372" t="s">
        <v>1298</v>
      </c>
      <c r="E729" s="373" t="s">
        <v>180</v>
      </c>
      <c r="F729" s="374">
        <v>25</v>
      </c>
      <c r="G729" s="375"/>
      <c r="H729" s="376">
        <f t="shared" si="80"/>
        <v>0</v>
      </c>
      <c r="I729" s="26" t="str">
        <f t="shared" ca="1" si="75"/>
        <v/>
      </c>
      <c r="J729" s="16" t="str">
        <f t="shared" si="76"/>
        <v>A003ExcavationCW 3110-R22m³</v>
      </c>
      <c r="K729" s="17">
        <f>MATCH(J729,'Pay Items'!$K$1:$K$646,0)</f>
        <v>6</v>
      </c>
      <c r="L729" s="19" t="str">
        <f t="shared" ca="1" si="77"/>
        <v>F0</v>
      </c>
      <c r="M729" s="19" t="str">
        <f t="shared" ca="1" si="78"/>
        <v>C2</v>
      </c>
      <c r="N729" s="19" t="str">
        <f t="shared" ca="1" si="79"/>
        <v>C2</v>
      </c>
    </row>
    <row r="730" spans="1:14" s="244" customFormat="1" ht="36" customHeight="1" x14ac:dyDescent="0.2">
      <c r="A730" s="377" t="s">
        <v>251</v>
      </c>
      <c r="B730" s="370" t="s">
        <v>1791</v>
      </c>
      <c r="C730" s="371" t="s">
        <v>320</v>
      </c>
      <c r="D730" s="372" t="s">
        <v>1298</v>
      </c>
      <c r="E730" s="373"/>
      <c r="F730" s="198"/>
      <c r="G730" s="199"/>
      <c r="H730" s="376">
        <f t="shared" si="80"/>
        <v>0</v>
      </c>
      <c r="I730" s="26" t="str">
        <f t="shared" ca="1" si="75"/>
        <v>LOCKED</v>
      </c>
      <c r="J730" s="16" t="str">
        <f t="shared" si="76"/>
        <v>A010Supplying and Placing Base Course MaterialCW 3110-R22</v>
      </c>
      <c r="K730" s="17">
        <f>MATCH(J730,'Pay Items'!$K$1:$K$646,0)</f>
        <v>27</v>
      </c>
      <c r="L730" s="19" t="str">
        <f t="shared" ca="1" si="77"/>
        <v>F0</v>
      </c>
      <c r="M730" s="19" t="str">
        <f t="shared" ca="1" si="78"/>
        <v>C2</v>
      </c>
      <c r="N730" s="19" t="str">
        <f t="shared" ca="1" si="79"/>
        <v>C2</v>
      </c>
    </row>
    <row r="731" spans="1:14" s="244" customFormat="1" ht="36" customHeight="1" x14ac:dyDescent="0.2">
      <c r="A731" s="377" t="s">
        <v>1114</v>
      </c>
      <c r="B731" s="378" t="s">
        <v>351</v>
      </c>
      <c r="C731" s="371" t="s">
        <v>1115</v>
      </c>
      <c r="D731" s="372" t="s">
        <v>174</v>
      </c>
      <c r="E731" s="373" t="s">
        <v>180</v>
      </c>
      <c r="F731" s="374">
        <v>25</v>
      </c>
      <c r="G731" s="375"/>
      <c r="H731" s="376">
        <f t="shared" si="80"/>
        <v>0</v>
      </c>
      <c r="I731" s="26" t="str">
        <f t="shared" ca="1" si="75"/>
        <v/>
      </c>
      <c r="J731" s="16" t="str">
        <f t="shared" si="76"/>
        <v>A010A1Base Course Material - Granular A Limestonem³</v>
      </c>
      <c r="K731" s="17">
        <f>MATCH(J731,'Pay Items'!$K$1:$K$646,0)</f>
        <v>28</v>
      </c>
      <c r="L731" s="19" t="str">
        <f t="shared" ca="1" si="77"/>
        <v>F0</v>
      </c>
      <c r="M731" s="19" t="str">
        <f t="shared" ca="1" si="78"/>
        <v>C2</v>
      </c>
      <c r="N731" s="19" t="str">
        <f t="shared" ca="1" si="79"/>
        <v>C2</v>
      </c>
    </row>
    <row r="732" spans="1:14" s="244" customFormat="1" ht="36" customHeight="1" x14ac:dyDescent="0.2">
      <c r="A732" s="369" t="s">
        <v>253</v>
      </c>
      <c r="B732" s="370" t="s">
        <v>1792</v>
      </c>
      <c r="C732" s="371" t="s">
        <v>109</v>
      </c>
      <c r="D732" s="372" t="s">
        <v>1298</v>
      </c>
      <c r="E732" s="373" t="s">
        <v>179</v>
      </c>
      <c r="F732" s="374">
        <v>500</v>
      </c>
      <c r="G732" s="375"/>
      <c r="H732" s="376">
        <f t="shared" si="80"/>
        <v>0</v>
      </c>
      <c r="I732" s="26" t="str">
        <f t="shared" ca="1" si="75"/>
        <v/>
      </c>
      <c r="J732" s="16" t="str">
        <f t="shared" si="76"/>
        <v>A012Grading of BoulevardsCW 3110-R22m²</v>
      </c>
      <c r="K732" s="17">
        <f>MATCH(J732,'Pay Items'!$K$1:$K$646,0)</f>
        <v>37</v>
      </c>
      <c r="L732" s="19" t="str">
        <f t="shared" ca="1" si="77"/>
        <v>F0</v>
      </c>
      <c r="M732" s="19" t="str">
        <f t="shared" ca="1" si="78"/>
        <v>C2</v>
      </c>
      <c r="N732" s="19" t="str">
        <f t="shared" ca="1" si="79"/>
        <v>C2</v>
      </c>
    </row>
    <row r="733" spans="1:14" s="244" customFormat="1" ht="36" customHeight="1" x14ac:dyDescent="0.2">
      <c r="A733" s="245"/>
      <c r="B733" s="202"/>
      <c r="C733" s="203" t="s">
        <v>1552</v>
      </c>
      <c r="D733" s="198"/>
      <c r="E733" s="204"/>
      <c r="F733" s="198"/>
      <c r="G733" s="199"/>
      <c r="H733" s="376">
        <f t="shared" si="80"/>
        <v>0</v>
      </c>
      <c r="I733" s="26" t="str">
        <f t="shared" ca="1" si="75"/>
        <v>LOCKED</v>
      </c>
      <c r="J733" s="16" t="str">
        <f t="shared" si="76"/>
        <v>ROADWORKS - REMOVALS/RENEWALS</v>
      </c>
      <c r="K733" s="17" t="e">
        <f>MATCH(J733,'Pay Items'!$K$1:$K$646,0)</f>
        <v>#N/A</v>
      </c>
      <c r="L733" s="19" t="str">
        <f t="shared" ca="1" si="77"/>
        <v>F0</v>
      </c>
      <c r="M733" s="19" t="str">
        <f t="shared" ca="1" si="78"/>
        <v>C2</v>
      </c>
      <c r="N733" s="19" t="str">
        <f t="shared" ca="1" si="79"/>
        <v>C2</v>
      </c>
    </row>
    <row r="734" spans="1:14" s="244" customFormat="1" ht="36" customHeight="1" x14ac:dyDescent="0.2">
      <c r="A734" s="379" t="s">
        <v>372</v>
      </c>
      <c r="B734" s="370" t="s">
        <v>1793</v>
      </c>
      <c r="C734" s="371" t="s">
        <v>317</v>
      </c>
      <c r="D734" s="372" t="s">
        <v>1298</v>
      </c>
      <c r="E734" s="373"/>
      <c r="F734" s="198"/>
      <c r="G734" s="199"/>
      <c r="H734" s="376">
        <f t="shared" si="80"/>
        <v>0</v>
      </c>
      <c r="I734" s="26" t="str">
        <f t="shared" ca="1" si="75"/>
        <v>LOCKED</v>
      </c>
      <c r="J734" s="16" t="str">
        <f t="shared" si="76"/>
        <v>B001Pavement RemovalCW 3110-R22</v>
      </c>
      <c r="K734" s="17">
        <f>MATCH(J734,'Pay Items'!$K$1:$K$646,0)</f>
        <v>69</v>
      </c>
      <c r="L734" s="19" t="str">
        <f t="shared" ca="1" si="77"/>
        <v>F0</v>
      </c>
      <c r="M734" s="19" t="str">
        <f t="shared" ca="1" si="78"/>
        <v>C2</v>
      </c>
      <c r="N734" s="19" t="str">
        <f t="shared" ca="1" si="79"/>
        <v>C2</v>
      </c>
    </row>
    <row r="735" spans="1:14" s="244" customFormat="1" ht="36" customHeight="1" x14ac:dyDescent="0.2">
      <c r="A735" s="379" t="s">
        <v>263</v>
      </c>
      <c r="B735" s="378" t="s">
        <v>351</v>
      </c>
      <c r="C735" s="371" t="s">
        <v>319</v>
      </c>
      <c r="D735" s="372" t="s">
        <v>174</v>
      </c>
      <c r="E735" s="373" t="s">
        <v>179</v>
      </c>
      <c r="F735" s="374">
        <v>50</v>
      </c>
      <c r="G735" s="375"/>
      <c r="H735" s="376">
        <f t="shared" si="80"/>
        <v>0</v>
      </c>
      <c r="I735" s="26" t="str">
        <f t="shared" ca="1" si="75"/>
        <v/>
      </c>
      <c r="J735" s="16" t="str">
        <f t="shared" si="76"/>
        <v>B003Asphalt Pavementm²</v>
      </c>
      <c r="K735" s="17">
        <f>MATCH(J735,'Pay Items'!$K$1:$K$646,0)</f>
        <v>71</v>
      </c>
      <c r="L735" s="19" t="str">
        <f t="shared" ca="1" si="77"/>
        <v>F0</v>
      </c>
      <c r="M735" s="19" t="str">
        <f t="shared" ca="1" si="78"/>
        <v>C2</v>
      </c>
      <c r="N735" s="19" t="str">
        <f t="shared" ca="1" si="79"/>
        <v>C2</v>
      </c>
    </row>
    <row r="736" spans="1:14" s="244" customFormat="1" ht="36" customHeight="1" x14ac:dyDescent="0.2">
      <c r="A736" s="379" t="s">
        <v>264</v>
      </c>
      <c r="B736" s="370" t="s">
        <v>1794</v>
      </c>
      <c r="C736" s="371" t="s">
        <v>463</v>
      </c>
      <c r="D736" s="372" t="s">
        <v>922</v>
      </c>
      <c r="E736" s="373"/>
      <c r="F736" s="198"/>
      <c r="G736" s="199"/>
      <c r="H736" s="376">
        <f t="shared" si="80"/>
        <v>0</v>
      </c>
      <c r="I736" s="26" t="str">
        <f t="shared" ca="1" si="75"/>
        <v>LOCKED</v>
      </c>
      <c r="J736" s="16" t="str">
        <f t="shared" si="76"/>
        <v>B004Slab ReplacementCW 3230-R8</v>
      </c>
      <c r="K736" s="17">
        <f>MATCH(J736,'Pay Items'!$K$1:$K$646,0)</f>
        <v>72</v>
      </c>
      <c r="L736" s="19" t="str">
        <f t="shared" ca="1" si="77"/>
        <v>F0</v>
      </c>
      <c r="M736" s="19" t="str">
        <f t="shared" ca="1" si="78"/>
        <v>C2</v>
      </c>
      <c r="N736" s="19" t="str">
        <f t="shared" ca="1" si="79"/>
        <v>C2</v>
      </c>
    </row>
    <row r="737" spans="1:14" s="244" customFormat="1" ht="48" customHeight="1" x14ac:dyDescent="0.2">
      <c r="A737" s="379" t="s">
        <v>274</v>
      </c>
      <c r="B737" s="378" t="s">
        <v>351</v>
      </c>
      <c r="C737" s="371" t="s">
        <v>1651</v>
      </c>
      <c r="D737" s="372" t="s">
        <v>174</v>
      </c>
      <c r="E737" s="373" t="s">
        <v>179</v>
      </c>
      <c r="F737" s="374">
        <v>130</v>
      </c>
      <c r="G737" s="375"/>
      <c r="H737" s="376">
        <f t="shared" si="80"/>
        <v>0</v>
      </c>
      <c r="I737" s="26" t="str">
        <f t="shared" ca="1" si="75"/>
        <v/>
      </c>
      <c r="J737" s="16" t="str">
        <f t="shared" si="76"/>
        <v>B014150 mm Type 2 Concrete Pavement (Reinforced)m²</v>
      </c>
      <c r="K737" s="17" t="e">
        <f>MATCH(J737,'Pay Items'!$K$1:$K$646,0)</f>
        <v>#N/A</v>
      </c>
      <c r="L737" s="19" t="str">
        <f t="shared" ca="1" si="77"/>
        <v>F0</v>
      </c>
      <c r="M737" s="19" t="str">
        <f t="shared" ca="1" si="78"/>
        <v>C2</v>
      </c>
      <c r="N737" s="19" t="str">
        <f t="shared" ca="1" si="79"/>
        <v>C2</v>
      </c>
    </row>
    <row r="738" spans="1:14" s="244" customFormat="1" ht="36" customHeight="1" x14ac:dyDescent="0.2">
      <c r="A738" s="379" t="s">
        <v>277</v>
      </c>
      <c r="B738" s="370" t="s">
        <v>1795</v>
      </c>
      <c r="C738" s="371" t="s">
        <v>464</v>
      </c>
      <c r="D738" s="372" t="s">
        <v>1317</v>
      </c>
      <c r="E738" s="373"/>
      <c r="F738" s="198"/>
      <c r="G738" s="199"/>
      <c r="H738" s="376">
        <f t="shared" si="80"/>
        <v>0</v>
      </c>
      <c r="I738" s="26" t="str">
        <f t="shared" ca="1" si="75"/>
        <v>LOCKED</v>
      </c>
      <c r="J738" s="16" t="str">
        <f t="shared" si="76"/>
        <v>B017Partial Slab PatchesCW 3230-R8</v>
      </c>
      <c r="K738" s="17">
        <f>MATCH(J738,'Pay Items'!$K$1:$K$646,0)</f>
        <v>85</v>
      </c>
      <c r="L738" s="19" t="str">
        <f t="shared" ca="1" si="77"/>
        <v>F0</v>
      </c>
      <c r="M738" s="19" t="str">
        <f t="shared" ca="1" si="78"/>
        <v>C2</v>
      </c>
      <c r="N738" s="19" t="str">
        <f t="shared" ca="1" si="79"/>
        <v>C2</v>
      </c>
    </row>
    <row r="739" spans="1:14" s="244" customFormat="1" ht="36" customHeight="1" x14ac:dyDescent="0.2">
      <c r="A739" s="379" t="s">
        <v>290</v>
      </c>
      <c r="B739" s="378" t="s">
        <v>351</v>
      </c>
      <c r="C739" s="371" t="s">
        <v>1553</v>
      </c>
      <c r="D739" s="372" t="s">
        <v>174</v>
      </c>
      <c r="E739" s="373" t="s">
        <v>179</v>
      </c>
      <c r="F739" s="374">
        <v>15</v>
      </c>
      <c r="G739" s="375"/>
      <c r="H739" s="376">
        <f t="shared" si="80"/>
        <v>0</v>
      </c>
      <c r="I739" s="26" t="str">
        <f t="shared" ca="1" si="75"/>
        <v/>
      </c>
      <c r="J739" s="16" t="str">
        <f t="shared" si="76"/>
        <v>B030150 mm Type 2 Concrete Pavement (Type A)m²</v>
      </c>
      <c r="K739" s="17" t="e">
        <f>MATCH(J739,'Pay Items'!$K$1:$K$646,0)</f>
        <v>#N/A</v>
      </c>
      <c r="L739" s="19" t="str">
        <f t="shared" ca="1" si="77"/>
        <v>F0</v>
      </c>
      <c r="M739" s="19" t="str">
        <f t="shared" ca="1" si="78"/>
        <v>C2</v>
      </c>
      <c r="N739" s="19" t="str">
        <f t="shared" ca="1" si="79"/>
        <v>C2</v>
      </c>
    </row>
    <row r="740" spans="1:14" s="244" customFormat="1" ht="36" customHeight="1" x14ac:dyDescent="0.2">
      <c r="A740" s="379" t="s">
        <v>291</v>
      </c>
      <c r="B740" s="378" t="s">
        <v>352</v>
      </c>
      <c r="C740" s="371" t="s">
        <v>1554</v>
      </c>
      <c r="D740" s="372" t="s">
        <v>174</v>
      </c>
      <c r="E740" s="373" t="s">
        <v>179</v>
      </c>
      <c r="F740" s="374">
        <v>20</v>
      </c>
      <c r="G740" s="375"/>
      <c r="H740" s="376">
        <f t="shared" si="80"/>
        <v>0</v>
      </c>
      <c r="I740" s="26" t="str">
        <f t="shared" ca="1" si="75"/>
        <v/>
      </c>
      <c r="J740" s="16" t="str">
        <f t="shared" si="76"/>
        <v>B031150 mm Type 2 Concrete Pavement (Type B)m²</v>
      </c>
      <c r="K740" s="17" t="e">
        <f>MATCH(J740,'Pay Items'!$K$1:$K$646,0)</f>
        <v>#N/A</v>
      </c>
      <c r="L740" s="19" t="str">
        <f t="shared" ca="1" si="77"/>
        <v>F0</v>
      </c>
      <c r="M740" s="19" t="str">
        <f t="shared" ca="1" si="78"/>
        <v>C2</v>
      </c>
      <c r="N740" s="19" t="str">
        <f t="shared" ca="1" si="79"/>
        <v>C2</v>
      </c>
    </row>
    <row r="741" spans="1:14" s="244" customFormat="1" ht="36" customHeight="1" x14ac:dyDescent="0.2">
      <c r="A741" s="379" t="s">
        <v>767</v>
      </c>
      <c r="B741" s="370" t="s">
        <v>1796</v>
      </c>
      <c r="C741" s="371" t="s">
        <v>576</v>
      </c>
      <c r="D741" s="372" t="s">
        <v>1317</v>
      </c>
      <c r="E741" s="373"/>
      <c r="F741" s="198"/>
      <c r="G741" s="199"/>
      <c r="H741" s="376">
        <f t="shared" si="80"/>
        <v>0</v>
      </c>
      <c r="I741" s="26" t="str">
        <f t="shared" ca="1" si="75"/>
        <v>LOCKED</v>
      </c>
      <c r="J741" s="16" t="str">
        <f t="shared" si="76"/>
        <v>B064-72Slab Replacement - Early Opening (72 hour)CW 3230-R8</v>
      </c>
      <c r="K741" s="17">
        <f>MATCH(J741,'Pay Items'!$K$1:$K$646,0)</f>
        <v>132</v>
      </c>
      <c r="L741" s="19" t="str">
        <f t="shared" ca="1" si="77"/>
        <v>F0</v>
      </c>
      <c r="M741" s="19" t="str">
        <f t="shared" ca="1" si="78"/>
        <v>C2</v>
      </c>
      <c r="N741" s="19" t="str">
        <f t="shared" ca="1" si="79"/>
        <v>C2</v>
      </c>
    </row>
    <row r="742" spans="1:14" s="244" customFormat="1" ht="48" customHeight="1" x14ac:dyDescent="0.2">
      <c r="A742" s="379" t="s">
        <v>774</v>
      </c>
      <c r="B742" s="378" t="s">
        <v>351</v>
      </c>
      <c r="C742" s="371" t="s">
        <v>1651</v>
      </c>
      <c r="D742" s="372" t="s">
        <v>174</v>
      </c>
      <c r="E742" s="373" t="s">
        <v>179</v>
      </c>
      <c r="F742" s="374">
        <v>130</v>
      </c>
      <c r="G742" s="375"/>
      <c r="H742" s="376">
        <f t="shared" si="80"/>
        <v>0</v>
      </c>
      <c r="I742" s="26" t="str">
        <f t="shared" ca="1" si="75"/>
        <v/>
      </c>
      <c r="J742" s="16" t="str">
        <f t="shared" si="76"/>
        <v>B074-72150 mm Type 2 Concrete Pavement (Reinforced)m²</v>
      </c>
      <c r="K742" s="17" t="e">
        <f>MATCH(J742,'Pay Items'!$K$1:$K$646,0)</f>
        <v>#N/A</v>
      </c>
      <c r="L742" s="19" t="str">
        <f t="shared" ca="1" si="77"/>
        <v>F0</v>
      </c>
      <c r="M742" s="19" t="str">
        <f t="shared" ca="1" si="78"/>
        <v>C2</v>
      </c>
      <c r="N742" s="19" t="str">
        <f t="shared" ca="1" si="79"/>
        <v>C2</v>
      </c>
    </row>
    <row r="743" spans="1:14" s="244" customFormat="1" ht="36" customHeight="1" x14ac:dyDescent="0.2">
      <c r="A743" s="379" t="s">
        <v>302</v>
      </c>
      <c r="B743" s="370" t="s">
        <v>1797</v>
      </c>
      <c r="C743" s="371" t="s">
        <v>162</v>
      </c>
      <c r="D743" s="372" t="s">
        <v>922</v>
      </c>
      <c r="E743" s="373"/>
      <c r="F743" s="198"/>
      <c r="G743" s="199"/>
      <c r="H743" s="376">
        <f t="shared" si="80"/>
        <v>0</v>
      </c>
      <c r="I743" s="26" t="str">
        <f t="shared" ca="1" si="75"/>
        <v>LOCKED</v>
      </c>
      <c r="J743" s="16" t="str">
        <f t="shared" si="76"/>
        <v>B094Drilled DowelsCW 3230-R8</v>
      </c>
      <c r="K743" s="17">
        <f>MATCH(J743,'Pay Items'!$K$1:$K$646,0)</f>
        <v>164</v>
      </c>
      <c r="L743" s="19" t="str">
        <f t="shared" ca="1" si="77"/>
        <v>F0</v>
      </c>
      <c r="M743" s="19" t="str">
        <f t="shared" ca="1" si="78"/>
        <v>C2</v>
      </c>
      <c r="N743" s="19" t="str">
        <f t="shared" ca="1" si="79"/>
        <v>C2</v>
      </c>
    </row>
    <row r="744" spans="1:14" s="244" customFormat="1" ht="36" customHeight="1" x14ac:dyDescent="0.2">
      <c r="A744" s="379" t="s">
        <v>303</v>
      </c>
      <c r="B744" s="378" t="s">
        <v>351</v>
      </c>
      <c r="C744" s="371" t="s">
        <v>190</v>
      </c>
      <c r="D744" s="372" t="s">
        <v>174</v>
      </c>
      <c r="E744" s="373" t="s">
        <v>182</v>
      </c>
      <c r="F744" s="374">
        <v>20</v>
      </c>
      <c r="G744" s="375"/>
      <c r="H744" s="376">
        <f t="shared" si="80"/>
        <v>0</v>
      </c>
      <c r="I744" s="26" t="str">
        <f t="shared" ca="1" si="75"/>
        <v/>
      </c>
      <c r="J744" s="16" t="str">
        <f t="shared" si="76"/>
        <v>B09519.1 mm Diametereach</v>
      </c>
      <c r="K744" s="17">
        <f>MATCH(J744,'Pay Items'!$K$1:$K$646,0)</f>
        <v>165</v>
      </c>
      <c r="L744" s="19" t="str">
        <f t="shared" ca="1" si="77"/>
        <v>F0</v>
      </c>
      <c r="M744" s="19" t="str">
        <f t="shared" ca="1" si="78"/>
        <v>C2</v>
      </c>
      <c r="N744" s="19" t="str">
        <f t="shared" ca="1" si="79"/>
        <v>C2</v>
      </c>
    </row>
    <row r="745" spans="1:14" s="244" customFormat="1" ht="36" customHeight="1" x14ac:dyDescent="0.2">
      <c r="A745" s="379" t="s">
        <v>305</v>
      </c>
      <c r="B745" s="370" t="s">
        <v>1798</v>
      </c>
      <c r="C745" s="371" t="s">
        <v>163</v>
      </c>
      <c r="D745" s="372" t="s">
        <v>922</v>
      </c>
      <c r="E745" s="373"/>
      <c r="F745" s="198"/>
      <c r="G745" s="199"/>
      <c r="H745" s="376">
        <f t="shared" si="80"/>
        <v>0</v>
      </c>
      <c r="I745" s="26" t="str">
        <f t="shared" ca="1" si="75"/>
        <v>LOCKED</v>
      </c>
      <c r="J745" s="16" t="str">
        <f t="shared" si="76"/>
        <v>B097Drilled Tie BarsCW 3230-R8</v>
      </c>
      <c r="K745" s="17">
        <f>MATCH(J745,'Pay Items'!$K$1:$K$646,0)</f>
        <v>167</v>
      </c>
      <c r="L745" s="19" t="str">
        <f t="shared" ca="1" si="77"/>
        <v>F0</v>
      </c>
      <c r="M745" s="19" t="str">
        <f t="shared" ca="1" si="78"/>
        <v>C2</v>
      </c>
      <c r="N745" s="19" t="str">
        <f t="shared" ca="1" si="79"/>
        <v>C2</v>
      </c>
    </row>
    <row r="746" spans="1:14" s="244" customFormat="1" ht="36" customHeight="1" x14ac:dyDescent="0.2">
      <c r="A746" s="379" t="s">
        <v>306</v>
      </c>
      <c r="B746" s="378" t="s">
        <v>351</v>
      </c>
      <c r="C746" s="371" t="s">
        <v>188</v>
      </c>
      <c r="D746" s="372" t="s">
        <v>174</v>
      </c>
      <c r="E746" s="373" t="s">
        <v>182</v>
      </c>
      <c r="F746" s="374">
        <v>100</v>
      </c>
      <c r="G746" s="375"/>
      <c r="H746" s="376">
        <f t="shared" si="80"/>
        <v>0</v>
      </c>
      <c r="I746" s="26" t="str">
        <f t="shared" ca="1" si="75"/>
        <v/>
      </c>
      <c r="J746" s="16" t="str">
        <f t="shared" si="76"/>
        <v>B09820 M Deformed Tie Bareach</v>
      </c>
      <c r="K746" s="17">
        <f>MATCH(J746,'Pay Items'!$K$1:$K$646,0)</f>
        <v>169</v>
      </c>
      <c r="L746" s="19" t="str">
        <f t="shared" ca="1" si="77"/>
        <v>F0</v>
      </c>
      <c r="M746" s="19" t="str">
        <f t="shared" ca="1" si="78"/>
        <v>C2</v>
      </c>
      <c r="N746" s="19" t="str">
        <f t="shared" ca="1" si="79"/>
        <v>C2</v>
      </c>
    </row>
    <row r="747" spans="1:14" s="244" customFormat="1" ht="36" customHeight="1" x14ac:dyDescent="0.2">
      <c r="A747" s="379" t="s">
        <v>806</v>
      </c>
      <c r="B747" s="370" t="s">
        <v>1799</v>
      </c>
      <c r="C747" s="371" t="s">
        <v>336</v>
      </c>
      <c r="D747" s="372" t="s">
        <v>1335</v>
      </c>
      <c r="E747" s="373"/>
      <c r="F747" s="198"/>
      <c r="G747" s="199"/>
      <c r="H747" s="376">
        <f t="shared" si="80"/>
        <v>0</v>
      </c>
      <c r="I747" s="26" t="str">
        <f t="shared" ca="1" si="75"/>
        <v>LOCKED</v>
      </c>
      <c r="J747" s="16" t="str">
        <f t="shared" si="76"/>
        <v>B114rlMiscellaneous Concrete Slab RenewalCW 3235-R9</v>
      </c>
      <c r="K747" s="17">
        <f>MATCH(J747,'Pay Items'!$K$1:$K$646,0)</f>
        <v>192</v>
      </c>
      <c r="L747" s="19" t="str">
        <f t="shared" ca="1" si="77"/>
        <v>F0</v>
      </c>
      <c r="M747" s="19" t="str">
        <f t="shared" ca="1" si="78"/>
        <v>C2</v>
      </c>
      <c r="N747" s="19" t="str">
        <f t="shared" ca="1" si="79"/>
        <v>C2</v>
      </c>
    </row>
    <row r="748" spans="1:14" s="244" customFormat="1" ht="36" customHeight="1" x14ac:dyDescent="0.2">
      <c r="A748" s="379" t="s">
        <v>810</v>
      </c>
      <c r="B748" s="378" t="s">
        <v>351</v>
      </c>
      <c r="C748" s="371" t="s">
        <v>1556</v>
      </c>
      <c r="D748" s="372" t="s">
        <v>398</v>
      </c>
      <c r="E748" s="373"/>
      <c r="F748" s="198"/>
      <c r="G748" s="199"/>
      <c r="H748" s="376">
        <f t="shared" si="80"/>
        <v>0</v>
      </c>
      <c r="I748" s="26" t="str">
        <f t="shared" ca="1" si="75"/>
        <v>LOCKED</v>
      </c>
      <c r="J748" s="16" t="str">
        <f t="shared" si="76"/>
        <v>B118rl100 mm Type 5 Concrete SidewalkSD-228A</v>
      </c>
      <c r="K748" s="17" t="e">
        <f>MATCH(J748,'Pay Items'!$K$1:$K$646,0)</f>
        <v>#N/A</v>
      </c>
      <c r="L748" s="19" t="str">
        <f t="shared" ca="1" si="77"/>
        <v>F0</v>
      </c>
      <c r="M748" s="19" t="str">
        <f t="shared" ca="1" si="78"/>
        <v>C2</v>
      </c>
      <c r="N748" s="19" t="str">
        <f t="shared" ca="1" si="79"/>
        <v>C2</v>
      </c>
    </row>
    <row r="749" spans="1:14" s="244" customFormat="1" ht="36" customHeight="1" x14ac:dyDescent="0.2">
      <c r="A749" s="379" t="s">
        <v>811</v>
      </c>
      <c r="B749" s="381" t="s">
        <v>701</v>
      </c>
      <c r="C749" s="371" t="s">
        <v>702</v>
      </c>
      <c r="D749" s="372"/>
      <c r="E749" s="373" t="s">
        <v>179</v>
      </c>
      <c r="F749" s="374">
        <v>30</v>
      </c>
      <c r="G749" s="375"/>
      <c r="H749" s="376">
        <f t="shared" si="80"/>
        <v>0</v>
      </c>
      <c r="I749" s="26" t="str">
        <f t="shared" ca="1" si="75"/>
        <v/>
      </c>
      <c r="J749" s="16" t="str">
        <f t="shared" si="76"/>
        <v>B119rlLess than 5 sq.m.m²</v>
      </c>
      <c r="K749" s="17">
        <f>MATCH(J749,'Pay Items'!$K$1:$K$646,0)</f>
        <v>197</v>
      </c>
      <c r="L749" s="19" t="str">
        <f t="shared" ca="1" si="77"/>
        <v>F0</v>
      </c>
      <c r="M749" s="19" t="str">
        <f t="shared" ca="1" si="78"/>
        <v>C2</v>
      </c>
      <c r="N749" s="19" t="str">
        <f t="shared" ca="1" si="79"/>
        <v>C2</v>
      </c>
    </row>
    <row r="750" spans="1:14" s="244" customFormat="1" ht="36" customHeight="1" x14ac:dyDescent="0.2">
      <c r="A750" s="379" t="s">
        <v>812</v>
      </c>
      <c r="B750" s="381" t="s">
        <v>703</v>
      </c>
      <c r="C750" s="371" t="s">
        <v>704</v>
      </c>
      <c r="D750" s="372"/>
      <c r="E750" s="373" t="s">
        <v>179</v>
      </c>
      <c r="F750" s="374">
        <v>90</v>
      </c>
      <c r="G750" s="375"/>
      <c r="H750" s="376">
        <f t="shared" si="80"/>
        <v>0</v>
      </c>
      <c r="I750" s="26" t="str">
        <f t="shared" ca="1" si="75"/>
        <v/>
      </c>
      <c r="J750" s="16" t="str">
        <f t="shared" si="76"/>
        <v>B120rl5 sq.m. to 20 sq.m.m²</v>
      </c>
      <c r="K750" s="17">
        <f>MATCH(J750,'Pay Items'!$K$1:$K$646,0)</f>
        <v>198</v>
      </c>
      <c r="L750" s="19" t="str">
        <f t="shared" ca="1" si="77"/>
        <v>F0</v>
      </c>
      <c r="M750" s="19" t="str">
        <f t="shared" ca="1" si="78"/>
        <v>C2</v>
      </c>
      <c r="N750" s="19" t="str">
        <f t="shared" ca="1" si="79"/>
        <v>C2</v>
      </c>
    </row>
    <row r="751" spans="1:14" s="244" customFormat="1" ht="36" customHeight="1" x14ac:dyDescent="0.2">
      <c r="A751" s="379" t="s">
        <v>813</v>
      </c>
      <c r="B751" s="381" t="s">
        <v>705</v>
      </c>
      <c r="C751" s="371" t="s">
        <v>706</v>
      </c>
      <c r="D751" s="372" t="s">
        <v>174</v>
      </c>
      <c r="E751" s="373" t="s">
        <v>179</v>
      </c>
      <c r="F751" s="374">
        <v>50</v>
      </c>
      <c r="G751" s="375"/>
      <c r="H751" s="376">
        <f t="shared" si="80"/>
        <v>0</v>
      </c>
      <c r="I751" s="26" t="str">
        <f t="shared" ca="1" si="75"/>
        <v/>
      </c>
      <c r="J751" s="16" t="str">
        <f t="shared" si="76"/>
        <v>B121rlGreater than 20 sq.m.m²</v>
      </c>
      <c r="K751" s="17">
        <f>MATCH(J751,'Pay Items'!$K$1:$K$646,0)</f>
        <v>199</v>
      </c>
      <c r="L751" s="19" t="str">
        <f t="shared" ca="1" si="77"/>
        <v>F0</v>
      </c>
      <c r="M751" s="19" t="str">
        <f t="shared" ca="1" si="78"/>
        <v>C2</v>
      </c>
      <c r="N751" s="19" t="str">
        <f t="shared" ca="1" si="79"/>
        <v>C2</v>
      </c>
    </row>
    <row r="752" spans="1:14" s="244" customFormat="1" ht="36" customHeight="1" x14ac:dyDescent="0.2">
      <c r="A752" s="379" t="s">
        <v>816</v>
      </c>
      <c r="B752" s="370" t="s">
        <v>1800</v>
      </c>
      <c r="C752" s="371" t="s">
        <v>340</v>
      </c>
      <c r="D752" s="372" t="s">
        <v>919</v>
      </c>
      <c r="E752" s="373"/>
      <c r="F752" s="198"/>
      <c r="G752" s="199"/>
      <c r="H752" s="376">
        <f t="shared" si="80"/>
        <v>0</v>
      </c>
      <c r="I752" s="26" t="str">
        <f t="shared" ca="1" si="75"/>
        <v>LOCKED</v>
      </c>
      <c r="J752" s="16" t="str">
        <f t="shared" si="76"/>
        <v>B126rConcrete Curb RemovalCW 3240-R10</v>
      </c>
      <c r="K752" s="17">
        <f>MATCH(J752,'Pay Items'!$K$1:$K$646,0)</f>
        <v>209</v>
      </c>
      <c r="L752" s="19" t="str">
        <f t="shared" ca="1" si="77"/>
        <v>F0</v>
      </c>
      <c r="M752" s="19" t="str">
        <f t="shared" ca="1" si="78"/>
        <v>C2</v>
      </c>
      <c r="N752" s="19" t="str">
        <f t="shared" ca="1" si="79"/>
        <v>C2</v>
      </c>
    </row>
    <row r="753" spans="1:14" s="244" customFormat="1" ht="36" customHeight="1" x14ac:dyDescent="0.2">
      <c r="A753" s="379" t="s">
        <v>1147</v>
      </c>
      <c r="B753" s="378" t="s">
        <v>351</v>
      </c>
      <c r="C753" s="371" t="s">
        <v>970</v>
      </c>
      <c r="D753" s="372" t="s">
        <v>174</v>
      </c>
      <c r="E753" s="373" t="s">
        <v>183</v>
      </c>
      <c r="F753" s="374">
        <v>35</v>
      </c>
      <c r="G753" s="375"/>
      <c r="H753" s="376">
        <f t="shared" si="80"/>
        <v>0</v>
      </c>
      <c r="I753" s="26" t="str">
        <f t="shared" ca="1" si="75"/>
        <v/>
      </c>
      <c r="J753" s="16" t="str">
        <f t="shared" si="76"/>
        <v>B127rBBarrier Separatem</v>
      </c>
      <c r="K753" s="17">
        <f>MATCH(J753,'Pay Items'!$K$1:$K$646,0)</f>
        <v>212</v>
      </c>
      <c r="L753" s="19" t="str">
        <f t="shared" ca="1" si="77"/>
        <v>F0</v>
      </c>
      <c r="M753" s="19" t="str">
        <f t="shared" ca="1" si="78"/>
        <v>C2</v>
      </c>
      <c r="N753" s="19" t="str">
        <f t="shared" ca="1" si="79"/>
        <v>C2</v>
      </c>
    </row>
    <row r="754" spans="1:14" s="244" customFormat="1" ht="36" customHeight="1" x14ac:dyDescent="0.2">
      <c r="A754" s="379" t="s">
        <v>826</v>
      </c>
      <c r="B754" s="370" t="s">
        <v>1801</v>
      </c>
      <c r="C754" s="371" t="s">
        <v>342</v>
      </c>
      <c r="D754" s="372" t="s">
        <v>919</v>
      </c>
      <c r="E754" s="373"/>
      <c r="F754" s="198"/>
      <c r="G754" s="199"/>
      <c r="H754" s="376">
        <f t="shared" si="80"/>
        <v>0</v>
      </c>
      <c r="I754" s="26" t="str">
        <f t="shared" ca="1" si="75"/>
        <v>LOCKED</v>
      </c>
      <c r="J754" s="16" t="str">
        <f t="shared" si="76"/>
        <v>B135iConcrete Curb InstallationCW 3240-R10</v>
      </c>
      <c r="K754" s="17">
        <f>MATCH(J754,'Pay Items'!$K$1:$K$646,0)</f>
        <v>222</v>
      </c>
      <c r="L754" s="19" t="str">
        <f t="shared" ca="1" si="77"/>
        <v>F0</v>
      </c>
      <c r="M754" s="19" t="str">
        <f t="shared" ca="1" si="78"/>
        <v>C2</v>
      </c>
      <c r="N754" s="19" t="str">
        <f t="shared" ca="1" si="79"/>
        <v>C2</v>
      </c>
    </row>
    <row r="755" spans="1:14" s="244" customFormat="1" ht="48" customHeight="1" x14ac:dyDescent="0.2">
      <c r="A755" s="379" t="s">
        <v>1156</v>
      </c>
      <c r="B755" s="378" t="s">
        <v>351</v>
      </c>
      <c r="C755" s="371" t="s">
        <v>1560</v>
      </c>
      <c r="D755" s="372" t="s">
        <v>400</v>
      </c>
      <c r="E755" s="373" t="s">
        <v>183</v>
      </c>
      <c r="F755" s="374">
        <v>35</v>
      </c>
      <c r="G755" s="375"/>
      <c r="H755" s="376">
        <f t="shared" si="80"/>
        <v>0</v>
      </c>
      <c r="I755" s="26" t="str">
        <f t="shared" ca="1" si="75"/>
        <v/>
      </c>
      <c r="J755" s="16" t="str">
        <f t="shared" si="76"/>
        <v>B139iAType 2 Concrete Modified Barrier (150 mm reveal ht, Dowelled)SD-203Bm</v>
      </c>
      <c r="K755" s="17" t="e">
        <f>MATCH(J755,'Pay Items'!$K$1:$K$646,0)</f>
        <v>#N/A</v>
      </c>
      <c r="L755" s="19" t="str">
        <f t="shared" ca="1" si="77"/>
        <v>F0</v>
      </c>
      <c r="M755" s="19" t="str">
        <f t="shared" ca="1" si="78"/>
        <v>C2</v>
      </c>
      <c r="N755" s="19" t="str">
        <f t="shared" ca="1" si="79"/>
        <v>C2</v>
      </c>
    </row>
    <row r="756" spans="1:14" s="244" customFormat="1" ht="48" customHeight="1" x14ac:dyDescent="0.2">
      <c r="A756" s="379" t="s">
        <v>1158</v>
      </c>
      <c r="B756" s="378" t="s">
        <v>352</v>
      </c>
      <c r="C756" s="371" t="s">
        <v>1751</v>
      </c>
      <c r="D756" s="372" t="s">
        <v>400</v>
      </c>
      <c r="E756" s="373" t="s">
        <v>183</v>
      </c>
      <c r="F756" s="374">
        <v>35</v>
      </c>
      <c r="G756" s="375"/>
      <c r="H756" s="376">
        <f t="shared" si="80"/>
        <v>0</v>
      </c>
      <c r="I756" s="26" t="str">
        <f t="shared" ca="1" si="75"/>
        <v/>
      </c>
      <c r="J756" s="16" t="str">
        <f t="shared" si="76"/>
        <v>B140iAType 2 Concrete Modified Barrier (150 mm reveal ht, Integral)SD-203Bm</v>
      </c>
      <c r="K756" s="17" t="e">
        <f>MATCH(J756,'Pay Items'!$K$1:$K$646,0)</f>
        <v>#N/A</v>
      </c>
      <c r="L756" s="19" t="str">
        <f t="shared" ca="1" si="77"/>
        <v>F0</v>
      </c>
      <c r="M756" s="19" t="str">
        <f t="shared" ca="1" si="78"/>
        <v>C2</v>
      </c>
      <c r="N756" s="19" t="str">
        <f t="shared" ca="1" si="79"/>
        <v>C2</v>
      </c>
    </row>
    <row r="757" spans="1:14" s="244" customFormat="1" ht="48" customHeight="1" x14ac:dyDescent="0.2">
      <c r="A757" s="379" t="s">
        <v>843</v>
      </c>
      <c r="B757" s="378" t="s">
        <v>353</v>
      </c>
      <c r="C757" s="371" t="s">
        <v>1802</v>
      </c>
      <c r="D757" s="372" t="s">
        <v>368</v>
      </c>
      <c r="E757" s="373" t="s">
        <v>183</v>
      </c>
      <c r="F757" s="374">
        <v>5</v>
      </c>
      <c r="G757" s="375"/>
      <c r="H757" s="376">
        <f t="shared" si="80"/>
        <v>0</v>
      </c>
      <c r="I757" s="26" t="str">
        <f t="shared" ca="1" si="75"/>
        <v/>
      </c>
      <c r="J757" s="16" t="str">
        <f t="shared" si="76"/>
        <v>B150iType 2 Concrete Curb Ramp (8-12 mm reveal ht, Integral)SD-229A,B,Cm</v>
      </c>
      <c r="K757" s="17" t="e">
        <f>MATCH(J757,'Pay Items'!$K$1:$K$646,0)</f>
        <v>#N/A</v>
      </c>
      <c r="L757" s="19" t="str">
        <f t="shared" ca="1" si="77"/>
        <v>F0</v>
      </c>
      <c r="M757" s="19" t="str">
        <f t="shared" ca="1" si="78"/>
        <v>C2</v>
      </c>
      <c r="N757" s="19" t="str">
        <f t="shared" ca="1" si="79"/>
        <v>C2</v>
      </c>
    </row>
    <row r="758" spans="1:14" s="244" customFormat="1" ht="36" customHeight="1" x14ac:dyDescent="0.2">
      <c r="A758" s="379" t="s">
        <v>845</v>
      </c>
      <c r="B758" s="370" t="s">
        <v>1803</v>
      </c>
      <c r="C758" s="371" t="s">
        <v>158</v>
      </c>
      <c r="D758" s="372" t="s">
        <v>1390</v>
      </c>
      <c r="E758" s="373"/>
      <c r="F758" s="198"/>
      <c r="G758" s="199"/>
      <c r="H758" s="376">
        <f t="shared" si="80"/>
        <v>0</v>
      </c>
      <c r="I758" s="26" t="str">
        <f t="shared" ca="1" si="75"/>
        <v>LOCKED</v>
      </c>
      <c r="J758" s="16" t="str">
        <f t="shared" si="76"/>
        <v>B154rlConcrete Curb RenewalCW 3240-R10</v>
      </c>
      <c r="K758" s="17">
        <f>MATCH(J758,'Pay Items'!$K$1:$K$646,0)</f>
        <v>262</v>
      </c>
      <c r="L758" s="19" t="str">
        <f t="shared" ca="1" si="77"/>
        <v>F0</v>
      </c>
      <c r="M758" s="19" t="str">
        <f t="shared" ca="1" si="78"/>
        <v>C2</v>
      </c>
      <c r="N758" s="19" t="str">
        <f t="shared" ca="1" si="79"/>
        <v>C2</v>
      </c>
    </row>
    <row r="759" spans="1:14" s="244" customFormat="1" ht="48" customHeight="1" x14ac:dyDescent="0.2">
      <c r="A759" s="379" t="s">
        <v>846</v>
      </c>
      <c r="B759" s="378" t="s">
        <v>351</v>
      </c>
      <c r="C759" s="371" t="s">
        <v>1561</v>
      </c>
      <c r="D759" s="372" t="s">
        <v>712</v>
      </c>
      <c r="E759" s="373"/>
      <c r="F759" s="198"/>
      <c r="G759" s="199"/>
      <c r="H759" s="376">
        <f t="shared" si="80"/>
        <v>0</v>
      </c>
      <c r="I759" s="26" t="str">
        <f t="shared" ca="1" si="75"/>
        <v>LOCKED</v>
      </c>
      <c r="J759" s="16" t="str">
        <f t="shared" si="76"/>
        <v>B155rlType 2 Concrete Barrier (100 mm reveal ht, Dowelled)SD-205,SD-206A</v>
      </c>
      <c r="K759" s="17" t="e">
        <f>MATCH(J759,'Pay Items'!$K$1:$K$646,0)</f>
        <v>#N/A</v>
      </c>
      <c r="L759" s="19" t="str">
        <f t="shared" ca="1" si="77"/>
        <v>F0</v>
      </c>
      <c r="M759" s="19" t="str">
        <f t="shared" ca="1" si="78"/>
        <v>C2</v>
      </c>
      <c r="N759" s="19" t="str">
        <f t="shared" ca="1" si="79"/>
        <v>C2</v>
      </c>
    </row>
    <row r="760" spans="1:14" s="244" customFormat="1" ht="36" customHeight="1" x14ac:dyDescent="0.2">
      <c r="A760" s="379" t="s">
        <v>1754</v>
      </c>
      <c r="B760" s="381" t="s">
        <v>701</v>
      </c>
      <c r="C760" s="371" t="s">
        <v>713</v>
      </c>
      <c r="D760" s="372"/>
      <c r="E760" s="373" t="s">
        <v>183</v>
      </c>
      <c r="F760" s="374">
        <v>25</v>
      </c>
      <c r="G760" s="375"/>
      <c r="H760" s="376">
        <f t="shared" si="80"/>
        <v>0</v>
      </c>
      <c r="I760" s="26" t="str">
        <f t="shared" ca="1" si="75"/>
        <v/>
      </c>
      <c r="J760" s="16" t="str">
        <f t="shared" si="76"/>
        <v>B155rl1Less than 3 mm</v>
      </c>
      <c r="K760" s="17" t="e">
        <f>MATCH(J760,'Pay Items'!$K$1:$K$646,0)</f>
        <v>#N/A</v>
      </c>
      <c r="L760" s="19" t="str">
        <f t="shared" ca="1" si="77"/>
        <v>F0</v>
      </c>
      <c r="M760" s="19" t="str">
        <f t="shared" ca="1" si="78"/>
        <v>C2</v>
      </c>
      <c r="N760" s="19" t="str">
        <f t="shared" ca="1" si="79"/>
        <v>C2</v>
      </c>
    </row>
    <row r="761" spans="1:14" s="244" customFormat="1" ht="36" customHeight="1" x14ac:dyDescent="0.2">
      <c r="A761" s="379" t="s">
        <v>1562</v>
      </c>
      <c r="B761" s="381" t="s">
        <v>703</v>
      </c>
      <c r="C761" s="371" t="s">
        <v>714</v>
      </c>
      <c r="D761" s="372"/>
      <c r="E761" s="373" t="s">
        <v>183</v>
      </c>
      <c r="F761" s="374">
        <v>60</v>
      </c>
      <c r="G761" s="375"/>
      <c r="H761" s="376">
        <f t="shared" si="80"/>
        <v>0</v>
      </c>
      <c r="I761" s="26" t="str">
        <f t="shared" ca="1" si="75"/>
        <v/>
      </c>
      <c r="J761" s="16" t="str">
        <f t="shared" si="76"/>
        <v>B155rl23 m to 30 mm</v>
      </c>
      <c r="K761" s="17" t="e">
        <f>MATCH(J761,'Pay Items'!$K$1:$K$646,0)</f>
        <v>#N/A</v>
      </c>
      <c r="L761" s="19" t="str">
        <f t="shared" ca="1" si="77"/>
        <v>F0</v>
      </c>
      <c r="M761" s="19" t="str">
        <f t="shared" ca="1" si="78"/>
        <v>C2</v>
      </c>
      <c r="N761" s="19" t="str">
        <f t="shared" ca="1" si="79"/>
        <v>C2</v>
      </c>
    </row>
    <row r="762" spans="1:14" s="244" customFormat="1" ht="36" customHeight="1" x14ac:dyDescent="0.2">
      <c r="A762" s="379" t="s">
        <v>1563</v>
      </c>
      <c r="B762" s="381" t="s">
        <v>715</v>
      </c>
      <c r="C762" s="371" t="s">
        <v>716</v>
      </c>
      <c r="D762" s="372" t="s">
        <v>174</v>
      </c>
      <c r="E762" s="373" t="s">
        <v>183</v>
      </c>
      <c r="F762" s="374">
        <v>190</v>
      </c>
      <c r="G762" s="375"/>
      <c r="H762" s="376">
        <f t="shared" si="80"/>
        <v>0</v>
      </c>
      <c r="I762" s="26" t="str">
        <f t="shared" ca="1" si="75"/>
        <v/>
      </c>
      <c r="J762" s="16" t="str">
        <f t="shared" si="76"/>
        <v>B155rl3Greater than 30 mm</v>
      </c>
      <c r="K762" s="17" t="e">
        <f>MATCH(J762,'Pay Items'!$K$1:$K$646,0)</f>
        <v>#N/A</v>
      </c>
      <c r="L762" s="19" t="str">
        <f t="shared" ca="1" si="77"/>
        <v>F0</v>
      </c>
      <c r="M762" s="19" t="str">
        <f t="shared" ca="1" si="78"/>
        <v>C2</v>
      </c>
      <c r="N762" s="19" t="str">
        <f t="shared" ca="1" si="79"/>
        <v>C2</v>
      </c>
    </row>
    <row r="763" spans="1:14" s="244" customFormat="1" ht="48" customHeight="1" x14ac:dyDescent="0.2">
      <c r="A763" s="379" t="s">
        <v>947</v>
      </c>
      <c r="B763" s="378" t="s">
        <v>352</v>
      </c>
      <c r="C763" s="371" t="s">
        <v>1564</v>
      </c>
      <c r="D763" s="372" t="s">
        <v>718</v>
      </c>
      <c r="E763" s="373" t="s">
        <v>183</v>
      </c>
      <c r="F763" s="374">
        <v>15</v>
      </c>
      <c r="G763" s="375"/>
      <c r="H763" s="376">
        <f t="shared" si="80"/>
        <v>0</v>
      </c>
      <c r="I763" s="26" t="str">
        <f t="shared" ca="1" si="75"/>
        <v/>
      </c>
      <c r="J763" s="16" t="str">
        <f t="shared" si="76"/>
        <v>B184rlAType 2 Concrete Curb Ramp (8-12 mm reveal ht, Monolithic)SD-229C,Dm</v>
      </c>
      <c r="K763" s="17" t="e">
        <f>MATCH(J763,'Pay Items'!$K$1:$K$646,0)</f>
        <v>#N/A</v>
      </c>
      <c r="L763" s="19" t="str">
        <f t="shared" ca="1" si="77"/>
        <v>F0</v>
      </c>
      <c r="M763" s="19" t="str">
        <f t="shared" ca="1" si="78"/>
        <v>C2</v>
      </c>
      <c r="N763" s="19" t="str">
        <f t="shared" ca="1" si="79"/>
        <v>C2</v>
      </c>
    </row>
    <row r="764" spans="1:14" s="244" customFormat="1" ht="36" customHeight="1" x14ac:dyDescent="0.2">
      <c r="A764" s="379" t="s">
        <v>477</v>
      </c>
      <c r="B764" s="370" t="s">
        <v>1804</v>
      </c>
      <c r="C764" s="371" t="s">
        <v>363</v>
      </c>
      <c r="D764" s="372" t="s">
        <v>1183</v>
      </c>
      <c r="E764" s="209"/>
      <c r="F764" s="198"/>
      <c r="G764" s="199"/>
      <c r="H764" s="376">
        <f t="shared" si="80"/>
        <v>0</v>
      </c>
      <c r="I764" s="26" t="str">
        <f t="shared" ca="1" si="75"/>
        <v>LOCKED</v>
      </c>
      <c r="J764" s="16" t="str">
        <f t="shared" si="76"/>
        <v>B190Construction of Asphaltic Concrete OverlayCW 3410-R12</v>
      </c>
      <c r="K764" s="17">
        <f>MATCH(J764,'Pay Items'!$K$1:$K$646,0)</f>
        <v>319</v>
      </c>
      <c r="L764" s="19" t="str">
        <f t="shared" ca="1" si="77"/>
        <v>F0</v>
      </c>
      <c r="M764" s="19" t="str">
        <f t="shared" ca="1" si="78"/>
        <v>C2</v>
      </c>
      <c r="N764" s="19" t="str">
        <f t="shared" ca="1" si="79"/>
        <v>C2</v>
      </c>
    </row>
    <row r="765" spans="1:14" s="244" customFormat="1" ht="36" customHeight="1" x14ac:dyDescent="0.2">
      <c r="A765" s="379" t="s">
        <v>478</v>
      </c>
      <c r="B765" s="378" t="s">
        <v>351</v>
      </c>
      <c r="C765" s="371" t="s">
        <v>364</v>
      </c>
      <c r="D765" s="372"/>
      <c r="E765" s="373"/>
      <c r="F765" s="198"/>
      <c r="G765" s="199"/>
      <c r="H765" s="376">
        <f t="shared" si="80"/>
        <v>0</v>
      </c>
      <c r="I765" s="26" t="str">
        <f t="shared" ca="1" si="75"/>
        <v>LOCKED</v>
      </c>
      <c r="J765" s="16" t="str">
        <f t="shared" si="76"/>
        <v>B191Main Line Paving</v>
      </c>
      <c r="K765" s="17">
        <f>MATCH(J765,'Pay Items'!$K$1:$K$646,0)</f>
        <v>320</v>
      </c>
      <c r="L765" s="19" t="str">
        <f t="shared" ca="1" si="77"/>
        <v>F0</v>
      </c>
      <c r="M765" s="19" t="str">
        <f t="shared" ca="1" si="78"/>
        <v>C2</v>
      </c>
      <c r="N765" s="19" t="str">
        <f t="shared" ca="1" si="79"/>
        <v>C2</v>
      </c>
    </row>
    <row r="766" spans="1:14" s="244" customFormat="1" ht="36" customHeight="1" x14ac:dyDescent="0.2">
      <c r="A766" s="379" t="s">
        <v>480</v>
      </c>
      <c r="B766" s="381" t="s">
        <v>701</v>
      </c>
      <c r="C766" s="371" t="s">
        <v>719</v>
      </c>
      <c r="D766" s="372"/>
      <c r="E766" s="373" t="s">
        <v>181</v>
      </c>
      <c r="F766" s="374">
        <v>420</v>
      </c>
      <c r="G766" s="375"/>
      <c r="H766" s="376">
        <f t="shared" si="80"/>
        <v>0</v>
      </c>
      <c r="I766" s="26" t="str">
        <f t="shared" ca="1" si="75"/>
        <v/>
      </c>
      <c r="J766" s="16" t="str">
        <f t="shared" si="76"/>
        <v>B193Type IAtonne</v>
      </c>
      <c r="K766" s="17">
        <f>MATCH(J766,'Pay Items'!$K$1:$K$646,0)</f>
        <v>321</v>
      </c>
      <c r="L766" s="19" t="str">
        <f t="shared" ca="1" si="77"/>
        <v>F0</v>
      </c>
      <c r="M766" s="19" t="str">
        <f t="shared" ca="1" si="78"/>
        <v>C2</v>
      </c>
      <c r="N766" s="19" t="str">
        <f t="shared" ca="1" si="79"/>
        <v>C2</v>
      </c>
    </row>
    <row r="767" spans="1:14" s="244" customFormat="1" ht="36" customHeight="1" x14ac:dyDescent="0.2">
      <c r="A767" s="379" t="s">
        <v>481</v>
      </c>
      <c r="B767" s="378" t="s">
        <v>352</v>
      </c>
      <c r="C767" s="371" t="s">
        <v>365</v>
      </c>
      <c r="D767" s="372"/>
      <c r="E767" s="373"/>
      <c r="F767" s="198"/>
      <c r="G767" s="199"/>
      <c r="H767" s="376">
        <f t="shared" si="80"/>
        <v>0</v>
      </c>
      <c r="I767" s="26" t="str">
        <f t="shared" ca="1" si="75"/>
        <v>LOCKED</v>
      </c>
      <c r="J767" s="16" t="str">
        <f t="shared" si="76"/>
        <v>B194Tie-ins and Approaches</v>
      </c>
      <c r="K767" s="17">
        <f>MATCH(J767,'Pay Items'!$K$1:$K$646,0)</f>
        <v>323</v>
      </c>
      <c r="L767" s="19" t="str">
        <f t="shared" ca="1" si="77"/>
        <v>F0</v>
      </c>
      <c r="M767" s="19" t="str">
        <f t="shared" ca="1" si="78"/>
        <v>C2</v>
      </c>
      <c r="N767" s="19" t="str">
        <f t="shared" ca="1" si="79"/>
        <v>C2</v>
      </c>
    </row>
    <row r="768" spans="1:14" s="244" customFormat="1" ht="36" customHeight="1" x14ac:dyDescent="0.2">
      <c r="A768" s="379" t="s">
        <v>482</v>
      </c>
      <c r="B768" s="381" t="s">
        <v>701</v>
      </c>
      <c r="C768" s="371" t="s">
        <v>719</v>
      </c>
      <c r="D768" s="372"/>
      <c r="E768" s="373" t="s">
        <v>181</v>
      </c>
      <c r="F768" s="374">
        <v>90</v>
      </c>
      <c r="G768" s="375"/>
      <c r="H768" s="376">
        <f t="shared" si="80"/>
        <v>0</v>
      </c>
      <c r="I768" s="26" t="str">
        <f t="shared" ca="1" si="75"/>
        <v/>
      </c>
      <c r="J768" s="16" t="str">
        <f t="shared" si="76"/>
        <v>B195Type IAtonne</v>
      </c>
      <c r="K768" s="17">
        <f>MATCH(J768,'Pay Items'!$K$1:$K$646,0)</f>
        <v>324</v>
      </c>
      <c r="L768" s="19" t="str">
        <f t="shared" ca="1" si="77"/>
        <v>F0</v>
      </c>
      <c r="M768" s="19" t="str">
        <f t="shared" ca="1" si="78"/>
        <v>C2</v>
      </c>
      <c r="N768" s="19" t="str">
        <f t="shared" ca="1" si="79"/>
        <v>C2</v>
      </c>
    </row>
    <row r="769" spans="1:14" s="244" customFormat="1" ht="36" customHeight="1" x14ac:dyDescent="0.2">
      <c r="A769" s="379" t="s">
        <v>487</v>
      </c>
      <c r="B769" s="370" t="s">
        <v>1805</v>
      </c>
      <c r="C769" s="371" t="s">
        <v>100</v>
      </c>
      <c r="D769" s="372" t="s">
        <v>960</v>
      </c>
      <c r="E769" s="373"/>
      <c r="F769" s="198"/>
      <c r="G769" s="199"/>
      <c r="H769" s="376">
        <f t="shared" si="80"/>
        <v>0</v>
      </c>
      <c r="I769" s="26" t="str">
        <f t="shared" ca="1" si="75"/>
        <v>LOCKED</v>
      </c>
      <c r="J769" s="16" t="str">
        <f t="shared" si="76"/>
        <v>B200Planing of PavementCW 3450-R6</v>
      </c>
      <c r="K769" s="17">
        <f>MATCH(J769,'Pay Items'!$K$1:$K$646,0)</f>
        <v>329</v>
      </c>
      <c r="L769" s="19" t="str">
        <f t="shared" ca="1" si="77"/>
        <v>F0</v>
      </c>
      <c r="M769" s="19" t="str">
        <f t="shared" ca="1" si="78"/>
        <v>C2</v>
      </c>
      <c r="N769" s="19" t="str">
        <f t="shared" ca="1" si="79"/>
        <v>C2</v>
      </c>
    </row>
    <row r="770" spans="1:14" s="244" customFormat="1" ht="36" customHeight="1" x14ac:dyDescent="0.2">
      <c r="A770" s="379" t="s">
        <v>488</v>
      </c>
      <c r="B770" s="378" t="s">
        <v>351</v>
      </c>
      <c r="C770" s="371" t="s">
        <v>1005</v>
      </c>
      <c r="D770" s="372" t="s">
        <v>174</v>
      </c>
      <c r="E770" s="373" t="s">
        <v>179</v>
      </c>
      <c r="F770" s="374">
        <v>860</v>
      </c>
      <c r="G770" s="375"/>
      <c r="H770" s="376">
        <f t="shared" si="80"/>
        <v>0</v>
      </c>
      <c r="I770" s="26" t="str">
        <f t="shared" ca="1" si="75"/>
        <v/>
      </c>
      <c r="J770" s="16" t="str">
        <f t="shared" si="76"/>
        <v>B2011 - 50 mm Depth (Asphalt)m²</v>
      </c>
      <c r="K770" s="17">
        <f>MATCH(J770,'Pay Items'!$K$1:$K$646,0)</f>
        <v>330</v>
      </c>
      <c r="L770" s="19" t="str">
        <f t="shared" ca="1" si="77"/>
        <v>F0</v>
      </c>
      <c r="M770" s="19" t="str">
        <f t="shared" ca="1" si="78"/>
        <v>C2</v>
      </c>
      <c r="N770" s="19" t="str">
        <f t="shared" ca="1" si="79"/>
        <v>C2</v>
      </c>
    </row>
    <row r="771" spans="1:14" s="244" customFormat="1" ht="36" customHeight="1" x14ac:dyDescent="0.2">
      <c r="A771" s="379" t="s">
        <v>489</v>
      </c>
      <c r="B771" s="378" t="s">
        <v>352</v>
      </c>
      <c r="C771" s="371" t="s">
        <v>95</v>
      </c>
      <c r="D771" s="372" t="s">
        <v>174</v>
      </c>
      <c r="E771" s="373" t="s">
        <v>179</v>
      </c>
      <c r="F771" s="374">
        <v>860</v>
      </c>
      <c r="G771" s="375"/>
      <c r="H771" s="376">
        <f t="shared" si="80"/>
        <v>0</v>
      </c>
      <c r="I771" s="26" t="str">
        <f t="shared" ca="1" si="75"/>
        <v/>
      </c>
      <c r="J771" s="16" t="str">
        <f t="shared" si="76"/>
        <v>B20250 - 100 mm Depth (Asphalt)m²</v>
      </c>
      <c r="K771" s="17">
        <f>MATCH(J771,'Pay Items'!$K$1:$K$646,0)</f>
        <v>331</v>
      </c>
      <c r="L771" s="19" t="str">
        <f t="shared" ca="1" si="77"/>
        <v>F0</v>
      </c>
      <c r="M771" s="19" t="str">
        <f t="shared" ca="1" si="78"/>
        <v>C2</v>
      </c>
      <c r="N771" s="19" t="str">
        <f t="shared" ca="1" si="79"/>
        <v>C2</v>
      </c>
    </row>
    <row r="772" spans="1:14" s="244" customFormat="1" ht="36" customHeight="1" x14ac:dyDescent="0.2">
      <c r="A772" s="379" t="s">
        <v>572</v>
      </c>
      <c r="B772" s="370" t="s">
        <v>1806</v>
      </c>
      <c r="C772" s="371" t="s">
        <v>1295</v>
      </c>
      <c r="D772" s="372" t="s">
        <v>1427</v>
      </c>
      <c r="E772" s="373"/>
      <c r="F772" s="198"/>
      <c r="G772" s="199"/>
      <c r="H772" s="376">
        <f t="shared" si="80"/>
        <v>0</v>
      </c>
      <c r="I772" s="26" t="str">
        <f t="shared" ca="1" si="75"/>
        <v>LOCKED</v>
      </c>
      <c r="J772" s="16" t="str">
        <f t="shared" si="76"/>
        <v>B206Supply and Install Pavement Repair FabricCW 3140-R1</v>
      </c>
      <c r="K772" s="17">
        <f>MATCH(J772,'Pay Items'!$K$1:$K$646,0)</f>
        <v>335</v>
      </c>
      <c r="L772" s="19" t="str">
        <f t="shared" ca="1" si="77"/>
        <v>F0</v>
      </c>
      <c r="M772" s="19" t="str">
        <f t="shared" ca="1" si="78"/>
        <v>C2</v>
      </c>
      <c r="N772" s="19" t="str">
        <f t="shared" ca="1" si="79"/>
        <v>C2</v>
      </c>
    </row>
    <row r="773" spans="1:14" s="244" customFormat="1" ht="36" customHeight="1" x14ac:dyDescent="0.2">
      <c r="A773" s="379" t="s">
        <v>1292</v>
      </c>
      <c r="B773" s="378" t="s">
        <v>351</v>
      </c>
      <c r="C773" s="371" t="s">
        <v>1294</v>
      </c>
      <c r="D773" s="372"/>
      <c r="E773" s="373" t="s">
        <v>179</v>
      </c>
      <c r="F773" s="382">
        <v>1500</v>
      </c>
      <c r="G773" s="375"/>
      <c r="H773" s="376">
        <f t="shared" si="80"/>
        <v>0</v>
      </c>
      <c r="I773" s="26" t="str">
        <f t="shared" ca="1" si="75"/>
        <v/>
      </c>
      <c r="J773" s="16" t="str">
        <f t="shared" si="76"/>
        <v>B206BType Bm²</v>
      </c>
      <c r="K773" s="17">
        <f>MATCH(J773,'Pay Items'!$K$1:$K$646,0)</f>
        <v>337</v>
      </c>
      <c r="L773" s="19" t="str">
        <f t="shared" ca="1" si="77"/>
        <v>F0</v>
      </c>
      <c r="M773" s="19" t="str">
        <f t="shared" ca="1" si="78"/>
        <v>C2</v>
      </c>
      <c r="N773" s="19" t="str">
        <f t="shared" ca="1" si="79"/>
        <v>C2</v>
      </c>
    </row>
    <row r="774" spans="1:14" s="244" customFormat="1" ht="36" customHeight="1" x14ac:dyDescent="0.2">
      <c r="A774" s="380" t="s">
        <v>876</v>
      </c>
      <c r="B774" s="370" t="s">
        <v>1807</v>
      </c>
      <c r="C774" s="371" t="s">
        <v>910</v>
      </c>
      <c r="D774" s="372" t="s">
        <v>961</v>
      </c>
      <c r="E774" s="373" t="s">
        <v>182</v>
      </c>
      <c r="F774" s="382">
        <v>8</v>
      </c>
      <c r="G774" s="394"/>
      <c r="H774" s="376">
        <f t="shared" si="80"/>
        <v>0</v>
      </c>
      <c r="I774" s="26" t="str">
        <f t="shared" ca="1" si="75"/>
        <v/>
      </c>
      <c r="J774" s="16" t="str">
        <f t="shared" si="76"/>
        <v>B219Detectable Warning Surface TilesCW 3326-R3each</v>
      </c>
      <c r="K774" s="17">
        <f>MATCH(J774,'Pay Items'!$K$1:$K$646,0)</f>
        <v>341</v>
      </c>
      <c r="L774" s="19" t="str">
        <f t="shared" ca="1" si="77"/>
        <v>F0</v>
      </c>
      <c r="M774" s="19" t="str">
        <f t="shared" ca="1" si="78"/>
        <v>C2</v>
      </c>
      <c r="N774" s="19" t="str">
        <f t="shared" ca="1" si="79"/>
        <v>C2</v>
      </c>
    </row>
    <row r="775" spans="1:14" s="244" customFormat="1" ht="36" customHeight="1" x14ac:dyDescent="0.2">
      <c r="A775" s="245"/>
      <c r="B775" s="210"/>
      <c r="C775" s="203" t="s">
        <v>200</v>
      </c>
      <c r="D775" s="198"/>
      <c r="E775" s="211"/>
      <c r="F775" s="198"/>
      <c r="G775" s="199"/>
      <c r="H775" s="376">
        <f t="shared" si="80"/>
        <v>0</v>
      </c>
      <c r="I775" s="26" t="str">
        <f t="shared" ref="I775:I838" ca="1" si="81">IF(CELL("protect",$G775)=1, "LOCKED", "")</f>
        <v>LOCKED</v>
      </c>
      <c r="J775" s="16" t="str">
        <f t="shared" ref="J775:J838" si="82">CLEAN(CONCATENATE(TRIM($A775),TRIM($C775),IF(LEFT($D775)&lt;&gt;"E",TRIM($D775),),TRIM($E775)))</f>
        <v>JOINT AND CRACK SEALING</v>
      </c>
      <c r="K775" s="17">
        <f>MATCH(J775,'Pay Items'!$K$1:$K$646,0)</f>
        <v>436</v>
      </c>
      <c r="L775" s="19" t="str">
        <f t="shared" ref="L775:L838" ca="1" si="83">CELL("format",$F775)</f>
        <v>F0</v>
      </c>
      <c r="M775" s="19" t="str">
        <f t="shared" ref="M775:M838" ca="1" si="84">CELL("format",$G775)</f>
        <v>C2</v>
      </c>
      <c r="N775" s="19" t="str">
        <f t="shared" ref="N775:N838" ca="1" si="85">CELL("format",$H775)</f>
        <v>C2</v>
      </c>
    </row>
    <row r="776" spans="1:14" s="244" customFormat="1" ht="36" customHeight="1" x14ac:dyDescent="0.2">
      <c r="A776" s="369" t="s">
        <v>548</v>
      </c>
      <c r="B776" s="370" t="s">
        <v>1808</v>
      </c>
      <c r="C776" s="371" t="s">
        <v>99</v>
      </c>
      <c r="D776" s="372" t="s">
        <v>737</v>
      </c>
      <c r="E776" s="373" t="s">
        <v>183</v>
      </c>
      <c r="F776" s="382">
        <v>300</v>
      </c>
      <c r="G776" s="375"/>
      <c r="H776" s="376">
        <f t="shared" si="80"/>
        <v>0</v>
      </c>
      <c r="I776" s="26" t="str">
        <f t="shared" ca="1" si="81"/>
        <v/>
      </c>
      <c r="J776" s="16" t="str">
        <f t="shared" si="82"/>
        <v>D006Reflective Crack MaintenanceCW 3250-R7m</v>
      </c>
      <c r="K776" s="17">
        <f>MATCH(J776,'Pay Items'!$K$1:$K$646,0)</f>
        <v>442</v>
      </c>
      <c r="L776" s="19" t="str">
        <f t="shared" ca="1" si="83"/>
        <v>F0</v>
      </c>
      <c r="M776" s="19" t="str">
        <f t="shared" ca="1" si="84"/>
        <v>C2</v>
      </c>
      <c r="N776" s="19" t="str">
        <f t="shared" ca="1" si="85"/>
        <v>C2</v>
      </c>
    </row>
    <row r="777" spans="1:14" s="244" customFormat="1" ht="48" customHeight="1" x14ac:dyDescent="0.2">
      <c r="A777" s="245"/>
      <c r="B777" s="210"/>
      <c r="C777" s="203" t="s">
        <v>201</v>
      </c>
      <c r="D777" s="198"/>
      <c r="E777" s="211"/>
      <c r="F777" s="198"/>
      <c r="G777" s="199"/>
      <c r="H777" s="376">
        <f t="shared" si="80"/>
        <v>0</v>
      </c>
      <c r="I777" s="26" t="str">
        <f t="shared" ca="1" si="81"/>
        <v>LOCKED</v>
      </c>
      <c r="J777" s="16" t="str">
        <f t="shared" si="82"/>
        <v>ASSOCIATED DRAINAGE AND UNDERGROUND WORKS</v>
      </c>
      <c r="K777" s="17">
        <f>MATCH(J777,'Pay Items'!$K$1:$K$646,0)</f>
        <v>444</v>
      </c>
      <c r="L777" s="19" t="str">
        <f t="shared" ca="1" si="83"/>
        <v>F0</v>
      </c>
      <c r="M777" s="19" t="str">
        <f t="shared" ca="1" si="84"/>
        <v>C2</v>
      </c>
      <c r="N777" s="19" t="str">
        <f t="shared" ca="1" si="85"/>
        <v>C2</v>
      </c>
    </row>
    <row r="778" spans="1:14" s="244" customFormat="1" ht="36" customHeight="1" x14ac:dyDescent="0.2">
      <c r="A778" s="369" t="s">
        <v>225</v>
      </c>
      <c r="B778" s="370" t="s">
        <v>1809</v>
      </c>
      <c r="C778" s="371" t="s">
        <v>416</v>
      </c>
      <c r="D778" s="372" t="s">
        <v>11</v>
      </c>
      <c r="E778" s="373"/>
      <c r="F778" s="198"/>
      <c r="G778" s="199"/>
      <c r="H778" s="376">
        <f t="shared" si="80"/>
        <v>0</v>
      </c>
      <c r="I778" s="26" t="str">
        <f t="shared" ca="1" si="81"/>
        <v>LOCKED</v>
      </c>
      <c r="J778" s="16" t="str">
        <f t="shared" si="82"/>
        <v>E003Catch BasinCW 2130-R12</v>
      </c>
      <c r="K778" s="17">
        <f>MATCH(J778,'Pay Items'!$K$1:$K$646,0)</f>
        <v>445</v>
      </c>
      <c r="L778" s="19" t="str">
        <f t="shared" ca="1" si="83"/>
        <v>F0</v>
      </c>
      <c r="M778" s="19" t="str">
        <f t="shared" ca="1" si="84"/>
        <v>C2</v>
      </c>
      <c r="N778" s="19" t="str">
        <f t="shared" ca="1" si="85"/>
        <v>C2</v>
      </c>
    </row>
    <row r="779" spans="1:14" s="244" customFormat="1" ht="36" customHeight="1" x14ac:dyDescent="0.2">
      <c r="A779" s="369" t="s">
        <v>226</v>
      </c>
      <c r="B779" s="378" t="s">
        <v>351</v>
      </c>
      <c r="C779" s="371" t="s">
        <v>985</v>
      </c>
      <c r="D779" s="372"/>
      <c r="E779" s="373" t="s">
        <v>182</v>
      </c>
      <c r="F779" s="382">
        <v>4</v>
      </c>
      <c r="G779" s="375"/>
      <c r="H779" s="376">
        <f t="shared" si="80"/>
        <v>0</v>
      </c>
      <c r="I779" s="26" t="str">
        <f t="shared" ca="1" si="81"/>
        <v/>
      </c>
      <c r="J779" s="16" t="str">
        <f t="shared" si="82"/>
        <v>E004SD-024, 1200 mm deepeach</v>
      </c>
      <c r="K779" s="17">
        <f>MATCH(J779,'Pay Items'!$K$1:$K$646,0)</f>
        <v>446</v>
      </c>
      <c r="L779" s="19" t="str">
        <f t="shared" ca="1" si="83"/>
        <v>F0</v>
      </c>
      <c r="M779" s="19" t="str">
        <f t="shared" ca="1" si="84"/>
        <v>C2</v>
      </c>
      <c r="N779" s="19" t="str">
        <f t="shared" ca="1" si="85"/>
        <v>C2</v>
      </c>
    </row>
    <row r="780" spans="1:14" s="244" customFormat="1" ht="36" customHeight="1" x14ac:dyDescent="0.2">
      <c r="A780" s="369" t="s">
        <v>230</v>
      </c>
      <c r="B780" s="370" t="s">
        <v>1810</v>
      </c>
      <c r="C780" s="371" t="s">
        <v>421</v>
      </c>
      <c r="D780" s="372" t="s">
        <v>11</v>
      </c>
      <c r="E780" s="373"/>
      <c r="F780" s="198"/>
      <c r="G780" s="199"/>
      <c r="H780" s="376">
        <f t="shared" si="80"/>
        <v>0</v>
      </c>
      <c r="I780" s="26" t="str">
        <f t="shared" ca="1" si="81"/>
        <v>LOCKED</v>
      </c>
      <c r="J780" s="16" t="str">
        <f t="shared" si="82"/>
        <v>E008Sewer ServiceCW 2130-R12</v>
      </c>
      <c r="K780" s="17">
        <f>MATCH(J780,'Pay Items'!$K$1:$K$646,0)</f>
        <v>457</v>
      </c>
      <c r="L780" s="19" t="str">
        <f t="shared" ca="1" si="83"/>
        <v>F0</v>
      </c>
      <c r="M780" s="19" t="str">
        <f t="shared" ca="1" si="84"/>
        <v>C2</v>
      </c>
      <c r="N780" s="19" t="str">
        <f t="shared" ca="1" si="85"/>
        <v>C2</v>
      </c>
    </row>
    <row r="781" spans="1:14" s="244" customFormat="1" ht="36" customHeight="1" x14ac:dyDescent="0.2">
      <c r="A781" s="369" t="s">
        <v>54</v>
      </c>
      <c r="B781" s="378" t="s">
        <v>351</v>
      </c>
      <c r="C781" s="371" t="s">
        <v>1565</v>
      </c>
      <c r="D781" s="372"/>
      <c r="E781" s="373"/>
      <c r="F781" s="198"/>
      <c r="G781" s="199"/>
      <c r="H781" s="376">
        <f t="shared" si="80"/>
        <v>0</v>
      </c>
      <c r="I781" s="26" t="str">
        <f t="shared" ca="1" si="81"/>
        <v>LOCKED</v>
      </c>
      <c r="J781" s="16" t="str">
        <f t="shared" si="82"/>
        <v>E009250 mm, PVC</v>
      </c>
      <c r="K781" s="17" t="e">
        <f>MATCH(J781,'Pay Items'!$K$1:$K$646,0)</f>
        <v>#N/A</v>
      </c>
      <c r="L781" s="19" t="str">
        <f t="shared" ca="1" si="83"/>
        <v>F0</v>
      </c>
      <c r="M781" s="19" t="str">
        <f t="shared" ca="1" si="84"/>
        <v>C2</v>
      </c>
      <c r="N781" s="19" t="str">
        <f t="shared" ca="1" si="85"/>
        <v>C2</v>
      </c>
    </row>
    <row r="782" spans="1:14" s="244" customFormat="1" ht="48" customHeight="1" x14ac:dyDescent="0.2">
      <c r="A782" s="369" t="s">
        <v>55</v>
      </c>
      <c r="B782" s="381" t="s">
        <v>701</v>
      </c>
      <c r="C782" s="371" t="s">
        <v>1655</v>
      </c>
      <c r="D782" s="372"/>
      <c r="E782" s="373" t="s">
        <v>183</v>
      </c>
      <c r="F782" s="382">
        <v>10</v>
      </c>
      <c r="G782" s="375"/>
      <c r="H782" s="376">
        <f t="shared" si="80"/>
        <v>0</v>
      </c>
      <c r="I782" s="26" t="str">
        <f t="shared" ca="1" si="81"/>
        <v/>
      </c>
      <c r="J782" s="16" t="str">
        <f t="shared" si="82"/>
        <v>E010In a Trench, Class 3 Sand Bedding, Class 3 Backfillm</v>
      </c>
      <c r="K782" s="17" t="e">
        <f>MATCH(J782,'Pay Items'!$K$1:$K$646,0)</f>
        <v>#N/A</v>
      </c>
      <c r="L782" s="19" t="str">
        <f t="shared" ca="1" si="83"/>
        <v>F0</v>
      </c>
      <c r="M782" s="19" t="str">
        <f t="shared" ca="1" si="84"/>
        <v>C2</v>
      </c>
      <c r="N782" s="19" t="str">
        <f t="shared" ca="1" si="85"/>
        <v>C2</v>
      </c>
    </row>
    <row r="783" spans="1:14" s="244" customFormat="1" ht="36" customHeight="1" x14ac:dyDescent="0.2">
      <c r="A783" s="369" t="s">
        <v>68</v>
      </c>
      <c r="B783" s="370" t="s">
        <v>1811</v>
      </c>
      <c r="C783" s="212" t="s">
        <v>1061</v>
      </c>
      <c r="D783" s="213" t="s">
        <v>1062</v>
      </c>
      <c r="E783" s="373"/>
      <c r="F783" s="198"/>
      <c r="G783" s="199"/>
      <c r="H783" s="376">
        <f t="shared" si="80"/>
        <v>0</v>
      </c>
      <c r="I783" s="26" t="str">
        <f t="shared" ca="1" si="81"/>
        <v>LOCKED</v>
      </c>
      <c r="J783" s="16" t="str">
        <f t="shared" si="82"/>
        <v>E023Frames &amp; CoversCW 3210-R8</v>
      </c>
      <c r="K783" s="17">
        <f>MATCH(J783,'Pay Items'!$K$1:$K$646,0)</f>
        <v>511</v>
      </c>
      <c r="L783" s="19" t="str">
        <f t="shared" ca="1" si="83"/>
        <v>F0</v>
      </c>
      <c r="M783" s="19" t="str">
        <f t="shared" ca="1" si="84"/>
        <v>C2</v>
      </c>
      <c r="N783" s="19" t="str">
        <f t="shared" ca="1" si="85"/>
        <v>C2</v>
      </c>
    </row>
    <row r="784" spans="1:14" s="244" customFormat="1" ht="48" customHeight="1" x14ac:dyDescent="0.2">
      <c r="A784" s="369" t="s">
        <v>69</v>
      </c>
      <c r="B784" s="378" t="s">
        <v>351</v>
      </c>
      <c r="C784" s="214" t="s">
        <v>1215</v>
      </c>
      <c r="D784" s="372"/>
      <c r="E784" s="373" t="s">
        <v>182</v>
      </c>
      <c r="F784" s="382">
        <v>3</v>
      </c>
      <c r="G784" s="375"/>
      <c r="H784" s="376">
        <f t="shared" si="80"/>
        <v>0</v>
      </c>
      <c r="I784" s="26" t="str">
        <f t="shared" ca="1" si="81"/>
        <v/>
      </c>
      <c r="J784" s="16" t="str">
        <f t="shared" si="82"/>
        <v>E024AP-006 - Standard Frame for Manhole and Catch Basineach</v>
      </c>
      <c r="K784" s="17">
        <f>MATCH(J784,'Pay Items'!$K$1:$K$646,0)</f>
        <v>512</v>
      </c>
      <c r="L784" s="19" t="str">
        <f t="shared" ca="1" si="83"/>
        <v>F0</v>
      </c>
      <c r="M784" s="19" t="str">
        <f t="shared" ca="1" si="84"/>
        <v>C2</v>
      </c>
      <c r="N784" s="19" t="str">
        <f t="shared" ca="1" si="85"/>
        <v>C2</v>
      </c>
    </row>
    <row r="785" spans="1:14" s="244" customFormat="1" ht="48" customHeight="1" x14ac:dyDescent="0.2">
      <c r="A785" s="369" t="s">
        <v>70</v>
      </c>
      <c r="B785" s="378" t="s">
        <v>352</v>
      </c>
      <c r="C785" s="214" t="s">
        <v>1216</v>
      </c>
      <c r="D785" s="372"/>
      <c r="E785" s="373" t="s">
        <v>182</v>
      </c>
      <c r="F785" s="382">
        <v>3</v>
      </c>
      <c r="G785" s="375"/>
      <c r="H785" s="376">
        <f t="shared" si="80"/>
        <v>0</v>
      </c>
      <c r="I785" s="26" t="str">
        <f t="shared" ca="1" si="81"/>
        <v/>
      </c>
      <c r="J785" s="16" t="str">
        <f t="shared" si="82"/>
        <v>E025AP-007 - Standard Solid Cover for Standard Frameeach</v>
      </c>
      <c r="K785" s="17">
        <f>MATCH(J785,'Pay Items'!$K$1:$K$646,0)</f>
        <v>513</v>
      </c>
      <c r="L785" s="19" t="str">
        <f t="shared" ca="1" si="83"/>
        <v>F0</v>
      </c>
      <c r="M785" s="19" t="str">
        <f t="shared" ca="1" si="84"/>
        <v>C2</v>
      </c>
      <c r="N785" s="19" t="str">
        <f t="shared" ca="1" si="85"/>
        <v>C2</v>
      </c>
    </row>
    <row r="786" spans="1:14" s="244" customFormat="1" ht="36" customHeight="1" x14ac:dyDescent="0.2">
      <c r="A786" s="369" t="s">
        <v>79</v>
      </c>
      <c r="B786" s="370" t="s">
        <v>1812</v>
      </c>
      <c r="C786" s="384" t="s">
        <v>425</v>
      </c>
      <c r="D786" s="372" t="s">
        <v>11</v>
      </c>
      <c r="E786" s="373"/>
      <c r="F786" s="198"/>
      <c r="G786" s="199"/>
      <c r="H786" s="376">
        <f t="shared" si="80"/>
        <v>0</v>
      </c>
      <c r="I786" s="26" t="str">
        <f t="shared" ca="1" si="81"/>
        <v>LOCKED</v>
      </c>
      <c r="J786" s="16" t="str">
        <f t="shared" si="82"/>
        <v>E036Connecting to Existing SewerCW 2130-R12</v>
      </c>
      <c r="K786" s="17">
        <f>MATCH(J786,'Pay Items'!$K$1:$K$646,0)</f>
        <v>540</v>
      </c>
      <c r="L786" s="19" t="str">
        <f t="shared" ca="1" si="83"/>
        <v>F0</v>
      </c>
      <c r="M786" s="19" t="str">
        <f t="shared" ca="1" si="84"/>
        <v>C2</v>
      </c>
      <c r="N786" s="19" t="str">
        <f t="shared" ca="1" si="85"/>
        <v>C2</v>
      </c>
    </row>
    <row r="787" spans="1:14" s="244" customFormat="1" ht="36" customHeight="1" x14ac:dyDescent="0.2">
      <c r="A787" s="369" t="s">
        <v>80</v>
      </c>
      <c r="B787" s="378" t="s">
        <v>351</v>
      </c>
      <c r="C787" s="384" t="s">
        <v>1568</v>
      </c>
      <c r="D787" s="372"/>
      <c r="E787" s="373"/>
      <c r="F787" s="198"/>
      <c r="G787" s="199"/>
      <c r="H787" s="376">
        <f t="shared" si="80"/>
        <v>0</v>
      </c>
      <c r="I787" s="26" t="str">
        <f t="shared" ca="1" si="81"/>
        <v>LOCKED</v>
      </c>
      <c r="J787" s="16" t="str">
        <f t="shared" si="82"/>
        <v>E037250 mm PVC Connecting Pipe</v>
      </c>
      <c r="K787" s="17" t="e">
        <f>MATCH(J787,'Pay Items'!$K$1:$K$646,0)</f>
        <v>#N/A</v>
      </c>
      <c r="L787" s="19" t="str">
        <f t="shared" ca="1" si="83"/>
        <v>F0</v>
      </c>
      <c r="M787" s="19" t="str">
        <f t="shared" ca="1" si="84"/>
        <v>C2</v>
      </c>
      <c r="N787" s="19" t="str">
        <f t="shared" ca="1" si="85"/>
        <v>C2</v>
      </c>
    </row>
    <row r="788" spans="1:14" s="244" customFormat="1" ht="36" customHeight="1" x14ac:dyDescent="0.2">
      <c r="A788" s="383" t="s">
        <v>81</v>
      </c>
      <c r="B788" s="381" t="s">
        <v>701</v>
      </c>
      <c r="C788" s="371" t="s">
        <v>1722</v>
      </c>
      <c r="D788" s="372"/>
      <c r="E788" s="373" t="s">
        <v>182</v>
      </c>
      <c r="F788" s="382">
        <v>3</v>
      </c>
      <c r="G788" s="375"/>
      <c r="H788" s="376">
        <f t="shared" si="80"/>
        <v>0</v>
      </c>
      <c r="I788" s="26" t="str">
        <f t="shared" ca="1" si="81"/>
        <v/>
      </c>
      <c r="J788" s="16" t="str">
        <f t="shared" si="82"/>
        <v>E038Connecting to 300 mm Clay Combined Sewereach</v>
      </c>
      <c r="K788" s="17" t="e">
        <f>MATCH(J788,'Pay Items'!$K$1:$K$646,0)</f>
        <v>#N/A</v>
      </c>
      <c r="L788" s="19" t="str">
        <f t="shared" ca="1" si="83"/>
        <v>F0</v>
      </c>
      <c r="M788" s="19" t="str">
        <f t="shared" ca="1" si="84"/>
        <v>C2</v>
      </c>
      <c r="N788" s="19" t="str">
        <f t="shared" ca="1" si="85"/>
        <v>C2</v>
      </c>
    </row>
    <row r="789" spans="1:14" s="244" customFormat="1" ht="48" customHeight="1" x14ac:dyDescent="0.2">
      <c r="A789" s="369" t="s">
        <v>85</v>
      </c>
      <c r="B789" s="370" t="s">
        <v>1813</v>
      </c>
      <c r="C789" s="384" t="s">
        <v>728</v>
      </c>
      <c r="D789" s="372" t="s">
        <v>11</v>
      </c>
      <c r="E789" s="373"/>
      <c r="F789" s="198"/>
      <c r="G789" s="199"/>
      <c r="H789" s="376">
        <f t="shared" si="80"/>
        <v>0</v>
      </c>
      <c r="I789" s="26" t="str">
        <f t="shared" ca="1" si="81"/>
        <v>LOCKED</v>
      </c>
      <c r="J789" s="16" t="str">
        <f t="shared" si="82"/>
        <v>E042Connecting New Sewer Service to Existing Sewer ServiceCW 2130-R12</v>
      </c>
      <c r="K789" s="17">
        <f>MATCH(J789,'Pay Items'!$K$1:$K$646,0)</f>
        <v>548</v>
      </c>
      <c r="L789" s="19" t="str">
        <f t="shared" ca="1" si="83"/>
        <v>F0</v>
      </c>
      <c r="M789" s="19" t="str">
        <f t="shared" ca="1" si="84"/>
        <v>C2</v>
      </c>
      <c r="N789" s="19" t="str">
        <f t="shared" ca="1" si="85"/>
        <v>C2</v>
      </c>
    </row>
    <row r="790" spans="1:14" s="244" customFormat="1" ht="36" customHeight="1" x14ac:dyDescent="0.2">
      <c r="A790" s="369" t="s">
        <v>86</v>
      </c>
      <c r="B790" s="378" t="s">
        <v>351</v>
      </c>
      <c r="C790" s="384" t="s">
        <v>1008</v>
      </c>
      <c r="D790" s="372"/>
      <c r="E790" s="373" t="s">
        <v>182</v>
      </c>
      <c r="F790" s="382">
        <v>1</v>
      </c>
      <c r="G790" s="375"/>
      <c r="H790" s="376">
        <f t="shared" si="80"/>
        <v>0</v>
      </c>
      <c r="I790" s="26" t="str">
        <f t="shared" ca="1" si="81"/>
        <v/>
      </c>
      <c r="J790" s="16" t="str">
        <f t="shared" si="82"/>
        <v>E043250 mmeach</v>
      </c>
      <c r="K790" s="17" t="e">
        <f>MATCH(J790,'Pay Items'!$K$1:$K$646,0)</f>
        <v>#N/A</v>
      </c>
      <c r="L790" s="19" t="str">
        <f t="shared" ca="1" si="83"/>
        <v>F0</v>
      </c>
      <c r="M790" s="19" t="str">
        <f t="shared" ca="1" si="84"/>
        <v>C2</v>
      </c>
      <c r="N790" s="19" t="str">
        <f t="shared" ca="1" si="85"/>
        <v>C2</v>
      </c>
    </row>
    <row r="791" spans="1:14" s="244" customFormat="1" ht="36" customHeight="1" x14ac:dyDescent="0.2">
      <c r="A791" s="369" t="s">
        <v>431</v>
      </c>
      <c r="B791" s="370" t="s">
        <v>1814</v>
      </c>
      <c r="C791" s="371" t="s">
        <v>694</v>
      </c>
      <c r="D791" s="372" t="s">
        <v>11</v>
      </c>
      <c r="E791" s="373" t="s">
        <v>182</v>
      </c>
      <c r="F791" s="382">
        <v>4</v>
      </c>
      <c r="G791" s="375"/>
      <c r="H791" s="376">
        <f t="shared" si="80"/>
        <v>0</v>
      </c>
      <c r="I791" s="26" t="str">
        <f t="shared" ca="1" si="81"/>
        <v/>
      </c>
      <c r="J791" s="16" t="str">
        <f t="shared" si="82"/>
        <v>E046Removal of Existing Catch BasinsCW 2130-R12each</v>
      </c>
      <c r="K791" s="17">
        <f>MATCH(J791,'Pay Items'!$K$1:$K$646,0)</f>
        <v>552</v>
      </c>
      <c r="L791" s="19" t="str">
        <f t="shared" ca="1" si="83"/>
        <v>F0</v>
      </c>
      <c r="M791" s="19" t="str">
        <f t="shared" ca="1" si="84"/>
        <v>C2</v>
      </c>
      <c r="N791" s="19" t="str">
        <f t="shared" ca="1" si="85"/>
        <v>C2</v>
      </c>
    </row>
    <row r="792" spans="1:14" s="244" customFormat="1" ht="36" customHeight="1" x14ac:dyDescent="0.2">
      <c r="A792" s="245"/>
      <c r="B792" s="219"/>
      <c r="C792" s="203" t="s">
        <v>202</v>
      </c>
      <c r="D792" s="198"/>
      <c r="E792" s="211"/>
      <c r="F792" s="198"/>
      <c r="G792" s="199"/>
      <c r="H792" s="376">
        <f t="shared" ref="H792:H805" si="86">ROUND(G792*F792,2)</f>
        <v>0</v>
      </c>
      <c r="I792" s="26" t="str">
        <f t="shared" ca="1" si="81"/>
        <v>LOCKED</v>
      </c>
      <c r="J792" s="16" t="str">
        <f t="shared" si="82"/>
        <v>ADJUSTMENTS</v>
      </c>
      <c r="K792" s="17">
        <f>MATCH(J792,'Pay Items'!$K$1:$K$646,0)</f>
        <v>589</v>
      </c>
      <c r="L792" s="19" t="str">
        <f t="shared" ca="1" si="83"/>
        <v>F0</v>
      </c>
      <c r="M792" s="19" t="str">
        <f t="shared" ca="1" si="84"/>
        <v>C2</v>
      </c>
      <c r="N792" s="19" t="str">
        <f t="shared" ca="1" si="85"/>
        <v>C2</v>
      </c>
    </row>
    <row r="793" spans="1:14" s="244" customFormat="1" ht="36" customHeight="1" x14ac:dyDescent="0.2">
      <c r="A793" s="369" t="s">
        <v>231</v>
      </c>
      <c r="B793" s="370" t="s">
        <v>1815</v>
      </c>
      <c r="C793" s="214" t="s">
        <v>1063</v>
      </c>
      <c r="D793" s="213" t="s">
        <v>1062</v>
      </c>
      <c r="E793" s="373" t="s">
        <v>182</v>
      </c>
      <c r="F793" s="382">
        <v>3</v>
      </c>
      <c r="G793" s="375"/>
      <c r="H793" s="376">
        <f t="shared" si="86"/>
        <v>0</v>
      </c>
      <c r="I793" s="26" t="str">
        <f t="shared" ca="1" si="81"/>
        <v/>
      </c>
      <c r="J793" s="16" t="str">
        <f t="shared" si="82"/>
        <v>F001Adjustment of Manholes/Catch Basins FramesCW 3210-R8each</v>
      </c>
      <c r="K793" s="17">
        <f>MATCH(J793,'Pay Items'!$K$1:$K$646,0)</f>
        <v>590</v>
      </c>
      <c r="L793" s="19" t="str">
        <f t="shared" ca="1" si="83"/>
        <v>F0</v>
      </c>
      <c r="M793" s="19" t="str">
        <f t="shared" ca="1" si="84"/>
        <v>C2</v>
      </c>
      <c r="N793" s="19" t="str">
        <f t="shared" ca="1" si="85"/>
        <v>C2</v>
      </c>
    </row>
    <row r="794" spans="1:14" s="244" customFormat="1" ht="36" customHeight="1" x14ac:dyDescent="0.2">
      <c r="A794" s="369" t="s">
        <v>232</v>
      </c>
      <c r="B794" s="370" t="s">
        <v>1816</v>
      </c>
      <c r="C794" s="371" t="s">
        <v>685</v>
      </c>
      <c r="D794" s="372" t="s">
        <v>11</v>
      </c>
      <c r="E794" s="373"/>
      <c r="F794" s="198"/>
      <c r="G794" s="199"/>
      <c r="H794" s="376">
        <f t="shared" si="86"/>
        <v>0</v>
      </c>
      <c r="I794" s="26" t="str">
        <f t="shared" ca="1" si="81"/>
        <v>LOCKED</v>
      </c>
      <c r="J794" s="16" t="str">
        <f t="shared" si="82"/>
        <v>F002Replacing Existing RisersCW 2130-R12</v>
      </c>
      <c r="K794" s="17">
        <f>MATCH(J794,'Pay Items'!$K$1:$K$646,0)</f>
        <v>591</v>
      </c>
      <c r="L794" s="19" t="str">
        <f t="shared" ca="1" si="83"/>
        <v>F0</v>
      </c>
      <c r="M794" s="19" t="str">
        <f t="shared" ca="1" si="84"/>
        <v>C2</v>
      </c>
      <c r="N794" s="19" t="str">
        <f t="shared" ca="1" si="85"/>
        <v>C2</v>
      </c>
    </row>
    <row r="795" spans="1:14" s="244" customFormat="1" ht="36" customHeight="1" x14ac:dyDescent="0.2">
      <c r="A795" s="369" t="s">
        <v>686</v>
      </c>
      <c r="B795" s="378" t="s">
        <v>351</v>
      </c>
      <c r="C795" s="371" t="s">
        <v>696</v>
      </c>
      <c r="D795" s="372"/>
      <c r="E795" s="373" t="s">
        <v>184</v>
      </c>
      <c r="F795" s="393">
        <v>1</v>
      </c>
      <c r="G795" s="375"/>
      <c r="H795" s="376">
        <f t="shared" si="86"/>
        <v>0</v>
      </c>
      <c r="I795" s="26" t="str">
        <f t="shared" ca="1" si="81"/>
        <v/>
      </c>
      <c r="J795" s="16" t="str">
        <f t="shared" si="82"/>
        <v>F002APre-cast Concrete Risersvert. m</v>
      </c>
      <c r="K795" s="17">
        <f>MATCH(J795,'Pay Items'!$K$1:$K$646,0)</f>
        <v>592</v>
      </c>
      <c r="L795" s="19" t="str">
        <f t="shared" ca="1" si="83"/>
        <v>F1</v>
      </c>
      <c r="M795" s="19" t="str">
        <f t="shared" ca="1" si="84"/>
        <v>C2</v>
      </c>
      <c r="N795" s="19" t="str">
        <f t="shared" ca="1" si="85"/>
        <v>C2</v>
      </c>
    </row>
    <row r="796" spans="1:14" s="244" customFormat="1" ht="36" customHeight="1" x14ac:dyDescent="0.2">
      <c r="A796" s="369" t="s">
        <v>233</v>
      </c>
      <c r="B796" s="370" t="s">
        <v>1817</v>
      </c>
      <c r="C796" s="214" t="s">
        <v>1222</v>
      </c>
      <c r="D796" s="213" t="s">
        <v>1062</v>
      </c>
      <c r="E796" s="373"/>
      <c r="F796" s="198"/>
      <c r="G796" s="199"/>
      <c r="H796" s="376">
        <f t="shared" si="86"/>
        <v>0</v>
      </c>
      <c r="I796" s="26" t="str">
        <f t="shared" ca="1" si="81"/>
        <v>LOCKED</v>
      </c>
      <c r="J796" s="16" t="str">
        <f t="shared" si="82"/>
        <v>F003Lifter Rings (AP-010)CW 3210-R8</v>
      </c>
      <c r="K796" s="17">
        <f>MATCH(J796,'Pay Items'!$K$1:$K$646,0)</f>
        <v>595</v>
      </c>
      <c r="L796" s="19" t="str">
        <f t="shared" ca="1" si="83"/>
        <v>F0</v>
      </c>
      <c r="M796" s="19" t="str">
        <f t="shared" ca="1" si="84"/>
        <v>C2</v>
      </c>
      <c r="N796" s="19" t="str">
        <f t="shared" ca="1" si="85"/>
        <v>C2</v>
      </c>
    </row>
    <row r="797" spans="1:14" s="244" customFormat="1" ht="36" customHeight="1" x14ac:dyDescent="0.2">
      <c r="A797" s="369" t="s">
        <v>235</v>
      </c>
      <c r="B797" s="378" t="s">
        <v>351</v>
      </c>
      <c r="C797" s="371" t="s">
        <v>883</v>
      </c>
      <c r="D797" s="372"/>
      <c r="E797" s="373" t="s">
        <v>182</v>
      </c>
      <c r="F797" s="382">
        <v>3</v>
      </c>
      <c r="G797" s="375"/>
      <c r="H797" s="376">
        <f t="shared" si="86"/>
        <v>0</v>
      </c>
      <c r="I797" s="26" t="str">
        <f t="shared" ca="1" si="81"/>
        <v/>
      </c>
      <c r="J797" s="16" t="str">
        <f t="shared" si="82"/>
        <v>F00551 mmeach</v>
      </c>
      <c r="K797" s="17">
        <f>MATCH(J797,'Pay Items'!$K$1:$K$646,0)</f>
        <v>597</v>
      </c>
      <c r="L797" s="19" t="str">
        <f t="shared" ca="1" si="83"/>
        <v>F0</v>
      </c>
      <c r="M797" s="19" t="str">
        <f t="shared" ca="1" si="84"/>
        <v>C2</v>
      </c>
      <c r="N797" s="19" t="str">
        <f t="shared" ca="1" si="85"/>
        <v>C2</v>
      </c>
    </row>
    <row r="798" spans="1:14" s="244" customFormat="1" ht="36" customHeight="1" x14ac:dyDescent="0.2">
      <c r="A798" s="369" t="s">
        <v>238</v>
      </c>
      <c r="B798" s="370" t="s">
        <v>1818</v>
      </c>
      <c r="C798" s="371" t="s">
        <v>600</v>
      </c>
      <c r="D798" s="213" t="s">
        <v>1062</v>
      </c>
      <c r="E798" s="373" t="s">
        <v>182</v>
      </c>
      <c r="F798" s="382">
        <v>5</v>
      </c>
      <c r="G798" s="375"/>
      <c r="H798" s="376">
        <f t="shared" si="86"/>
        <v>0</v>
      </c>
      <c r="I798" s="26" t="str">
        <f t="shared" ca="1" si="81"/>
        <v/>
      </c>
      <c r="J798" s="16" t="str">
        <f t="shared" si="82"/>
        <v>F009Adjustment of Valve BoxesCW 3210-R8each</v>
      </c>
      <c r="K798" s="17">
        <f>MATCH(J798,'Pay Items'!$K$1:$K$646,0)</f>
        <v>600</v>
      </c>
      <c r="L798" s="19" t="str">
        <f t="shared" ca="1" si="83"/>
        <v>F0</v>
      </c>
      <c r="M798" s="19" t="str">
        <f t="shared" ca="1" si="84"/>
        <v>C2</v>
      </c>
      <c r="N798" s="19" t="str">
        <f t="shared" ca="1" si="85"/>
        <v>C2</v>
      </c>
    </row>
    <row r="799" spans="1:14" s="244" customFormat="1" ht="36" customHeight="1" x14ac:dyDescent="0.2">
      <c r="A799" s="369" t="s">
        <v>460</v>
      </c>
      <c r="B799" s="370" t="s">
        <v>1819</v>
      </c>
      <c r="C799" s="371" t="s">
        <v>602</v>
      </c>
      <c r="D799" s="213" t="s">
        <v>1062</v>
      </c>
      <c r="E799" s="373" t="s">
        <v>182</v>
      </c>
      <c r="F799" s="382">
        <v>5</v>
      </c>
      <c r="G799" s="375"/>
      <c r="H799" s="376">
        <f t="shared" si="86"/>
        <v>0</v>
      </c>
      <c r="I799" s="26" t="str">
        <f t="shared" ca="1" si="81"/>
        <v/>
      </c>
      <c r="J799" s="16" t="str">
        <f t="shared" si="82"/>
        <v>F010Valve Box ExtensionsCW 3210-R8each</v>
      </c>
      <c r="K799" s="17">
        <f>MATCH(J799,'Pay Items'!$K$1:$K$646,0)</f>
        <v>601</v>
      </c>
      <c r="L799" s="19" t="str">
        <f t="shared" ca="1" si="83"/>
        <v>F0</v>
      </c>
      <c r="M799" s="19" t="str">
        <f t="shared" ca="1" si="84"/>
        <v>C2</v>
      </c>
      <c r="N799" s="19" t="str">
        <f t="shared" ca="1" si="85"/>
        <v>C2</v>
      </c>
    </row>
    <row r="800" spans="1:14" s="244" customFormat="1" ht="36" customHeight="1" x14ac:dyDescent="0.2">
      <c r="A800" s="369" t="s">
        <v>239</v>
      </c>
      <c r="B800" s="370" t="s">
        <v>1820</v>
      </c>
      <c r="C800" s="371" t="s">
        <v>601</v>
      </c>
      <c r="D800" s="213" t="s">
        <v>1062</v>
      </c>
      <c r="E800" s="373" t="s">
        <v>182</v>
      </c>
      <c r="F800" s="382">
        <v>2</v>
      </c>
      <c r="G800" s="375"/>
      <c r="H800" s="376">
        <f t="shared" si="86"/>
        <v>0</v>
      </c>
      <c r="I800" s="26" t="str">
        <f t="shared" ca="1" si="81"/>
        <v/>
      </c>
      <c r="J800" s="16" t="str">
        <f t="shared" si="82"/>
        <v>F011Adjustment of Curb Stop BoxesCW 3210-R8each</v>
      </c>
      <c r="K800" s="17">
        <f>MATCH(J800,'Pay Items'!$K$1:$K$646,0)</f>
        <v>602</v>
      </c>
      <c r="L800" s="19" t="str">
        <f t="shared" ca="1" si="83"/>
        <v>F0</v>
      </c>
      <c r="M800" s="19" t="str">
        <f t="shared" ca="1" si="84"/>
        <v>C2</v>
      </c>
      <c r="N800" s="19" t="str">
        <f t="shared" ca="1" si="85"/>
        <v>C2</v>
      </c>
    </row>
    <row r="801" spans="1:14" s="244" customFormat="1" ht="36" customHeight="1" x14ac:dyDescent="0.2">
      <c r="A801" s="220" t="s">
        <v>242</v>
      </c>
      <c r="B801" s="221" t="s">
        <v>1821</v>
      </c>
      <c r="C801" s="214" t="s">
        <v>603</v>
      </c>
      <c r="D801" s="213" t="s">
        <v>1062</v>
      </c>
      <c r="E801" s="222" t="s">
        <v>182</v>
      </c>
      <c r="F801" s="223">
        <v>2</v>
      </c>
      <c r="G801" s="385"/>
      <c r="H801" s="376">
        <f t="shared" si="86"/>
        <v>0</v>
      </c>
      <c r="I801" s="26" t="str">
        <f t="shared" ca="1" si="81"/>
        <v/>
      </c>
      <c r="J801" s="16" t="str">
        <f t="shared" si="82"/>
        <v>F018Curb Stop ExtensionsCW 3210-R8each</v>
      </c>
      <c r="K801" s="17">
        <f>MATCH(J801,'Pay Items'!$K$1:$K$646,0)</f>
        <v>603</v>
      </c>
      <c r="L801" s="19" t="str">
        <f t="shared" ca="1" si="83"/>
        <v>F0</v>
      </c>
      <c r="M801" s="19" t="str">
        <f t="shared" ca="1" si="84"/>
        <v>C2</v>
      </c>
      <c r="N801" s="19" t="str">
        <f t="shared" ca="1" si="85"/>
        <v>C2</v>
      </c>
    </row>
    <row r="802" spans="1:14" s="244" customFormat="1" ht="36" customHeight="1" x14ac:dyDescent="0.2">
      <c r="A802" s="245"/>
      <c r="B802" s="202"/>
      <c r="C802" s="203" t="s">
        <v>203</v>
      </c>
      <c r="D802" s="198"/>
      <c r="E802" s="204"/>
      <c r="F802" s="198"/>
      <c r="G802" s="199"/>
      <c r="H802" s="376">
        <f t="shared" si="86"/>
        <v>0</v>
      </c>
      <c r="I802" s="26" t="str">
        <f t="shared" ca="1" si="81"/>
        <v>LOCKED</v>
      </c>
      <c r="J802" s="16" t="str">
        <f t="shared" si="82"/>
        <v>LANDSCAPING</v>
      </c>
      <c r="K802" s="17">
        <f>MATCH(J802,'Pay Items'!$K$1:$K$646,0)</f>
        <v>618</v>
      </c>
      <c r="L802" s="19" t="str">
        <f t="shared" ca="1" si="83"/>
        <v>F0</v>
      </c>
      <c r="M802" s="19" t="str">
        <f t="shared" ca="1" si="84"/>
        <v>C2</v>
      </c>
      <c r="N802" s="19" t="str">
        <f t="shared" ca="1" si="85"/>
        <v>C2</v>
      </c>
    </row>
    <row r="803" spans="1:14" s="244" customFormat="1" ht="36" customHeight="1" x14ac:dyDescent="0.2">
      <c r="A803" s="379" t="s">
        <v>243</v>
      </c>
      <c r="B803" s="370" t="s">
        <v>1822</v>
      </c>
      <c r="C803" s="371" t="s">
        <v>148</v>
      </c>
      <c r="D803" s="372" t="s">
        <v>1541</v>
      </c>
      <c r="E803" s="373"/>
      <c r="F803" s="198"/>
      <c r="G803" s="199"/>
      <c r="H803" s="376">
        <f t="shared" si="86"/>
        <v>0</v>
      </c>
      <c r="I803" s="26" t="str">
        <f t="shared" ca="1" si="81"/>
        <v>LOCKED</v>
      </c>
      <c r="J803" s="16" t="str">
        <f t="shared" si="82"/>
        <v>G001SoddingCW 3510-R10</v>
      </c>
      <c r="K803" s="17">
        <f>MATCH(J803,'Pay Items'!$K$1:$K$646,0)</f>
        <v>619</v>
      </c>
      <c r="L803" s="19" t="str">
        <f t="shared" ca="1" si="83"/>
        <v>F0</v>
      </c>
      <c r="M803" s="19" t="str">
        <f t="shared" ca="1" si="84"/>
        <v>C2</v>
      </c>
      <c r="N803" s="19" t="str">
        <f t="shared" ca="1" si="85"/>
        <v>C2</v>
      </c>
    </row>
    <row r="804" spans="1:14" s="244" customFormat="1" ht="36" customHeight="1" x14ac:dyDescent="0.2">
      <c r="A804" s="379" t="s">
        <v>244</v>
      </c>
      <c r="B804" s="378" t="s">
        <v>351</v>
      </c>
      <c r="C804" s="371" t="s">
        <v>886</v>
      </c>
      <c r="D804" s="372"/>
      <c r="E804" s="373" t="s">
        <v>179</v>
      </c>
      <c r="F804" s="374">
        <v>230</v>
      </c>
      <c r="G804" s="375"/>
      <c r="H804" s="376">
        <f t="shared" si="86"/>
        <v>0</v>
      </c>
      <c r="I804" s="26" t="str">
        <f t="shared" ca="1" si="81"/>
        <v/>
      </c>
      <c r="J804" s="16" t="str">
        <f t="shared" si="82"/>
        <v>G002width &lt; 600 mmm²</v>
      </c>
      <c r="K804" s="17">
        <f>MATCH(J804,'Pay Items'!$K$1:$K$646,0)</f>
        <v>620</v>
      </c>
      <c r="L804" s="19" t="str">
        <f t="shared" ca="1" si="83"/>
        <v>F0</v>
      </c>
      <c r="M804" s="19" t="str">
        <f t="shared" ca="1" si="84"/>
        <v>C2</v>
      </c>
      <c r="N804" s="19" t="str">
        <f t="shared" ca="1" si="85"/>
        <v>C2</v>
      </c>
    </row>
    <row r="805" spans="1:14" s="244" customFormat="1" ht="36" customHeight="1" x14ac:dyDescent="0.2">
      <c r="A805" s="379" t="s">
        <v>245</v>
      </c>
      <c r="B805" s="378" t="s">
        <v>352</v>
      </c>
      <c r="C805" s="371" t="s">
        <v>887</v>
      </c>
      <c r="D805" s="372"/>
      <c r="E805" s="373" t="s">
        <v>179</v>
      </c>
      <c r="F805" s="374">
        <v>237</v>
      </c>
      <c r="G805" s="375"/>
      <c r="H805" s="376">
        <f t="shared" si="86"/>
        <v>0</v>
      </c>
      <c r="I805" s="26" t="str">
        <f t="shared" ca="1" si="81"/>
        <v/>
      </c>
      <c r="J805" s="16" t="str">
        <f t="shared" si="82"/>
        <v>G003width &gt; or = 600 mmm²</v>
      </c>
      <c r="K805" s="17">
        <f>MATCH(J805,'Pay Items'!$K$1:$K$646,0)</f>
        <v>621</v>
      </c>
      <c r="L805" s="19" t="str">
        <f t="shared" ca="1" si="83"/>
        <v>F0</v>
      </c>
      <c r="M805" s="19" t="str">
        <f t="shared" ca="1" si="84"/>
        <v>C2</v>
      </c>
      <c r="N805" s="19" t="str">
        <f t="shared" ca="1" si="85"/>
        <v>C2</v>
      </c>
    </row>
    <row r="806" spans="1:14" s="183" customFormat="1" ht="14.25" customHeight="1" x14ac:dyDescent="0.2">
      <c r="A806" s="180"/>
      <c r="B806" s="224"/>
      <c r="C806" s="225"/>
      <c r="D806" s="186"/>
      <c r="E806" s="173"/>
      <c r="F806" s="187"/>
      <c r="G806" s="172"/>
      <c r="H806" s="188"/>
      <c r="I806" s="26" t="str">
        <f t="shared" ca="1" si="81"/>
        <v>LOCKED</v>
      </c>
      <c r="J806" s="16" t="str">
        <f t="shared" si="82"/>
        <v/>
      </c>
      <c r="K806" s="17" t="e">
        <f>MATCH(J806,'Pay Items'!$K$1:$K$646,0)</f>
        <v>#N/A</v>
      </c>
      <c r="L806" s="19" t="str">
        <f t="shared" ca="1" si="83"/>
        <v>G</v>
      </c>
      <c r="M806" s="19" t="str">
        <f t="shared" ca="1" si="84"/>
        <v>C2</v>
      </c>
      <c r="N806" s="19" t="str">
        <f t="shared" ca="1" si="85"/>
        <v>C2</v>
      </c>
    </row>
    <row r="807" spans="1:14" s="183" customFormat="1" ht="48" customHeight="1" thickBot="1" x14ac:dyDescent="0.25">
      <c r="A807" s="180"/>
      <c r="B807" s="227" t="s">
        <v>1788</v>
      </c>
      <c r="C807" s="422" t="str">
        <f>C727</f>
        <v>CONCRETE PAVEMENT REHABILITATION:  OAKWOOD AVENUE FROM ECCLES STREET TO DARLING STREET</v>
      </c>
      <c r="D807" s="423"/>
      <c r="E807" s="423"/>
      <c r="F807" s="424"/>
      <c r="G807" s="242" t="s">
        <v>1572</v>
      </c>
      <c r="H807" s="242">
        <f>SUM(H727:H806)</f>
        <v>0</v>
      </c>
      <c r="I807" s="26" t="str">
        <f t="shared" ca="1" si="81"/>
        <v>LOCKED</v>
      </c>
      <c r="J807" s="16" t="str">
        <f t="shared" si="82"/>
        <v>CONCRETE PAVEMENT REHABILITATION: OAKWOOD AVENUE FROM ECCLES STREET TO DARLING STREET</v>
      </c>
      <c r="K807" s="17" t="e">
        <f>MATCH(J807,'Pay Items'!$K$1:$K$646,0)</f>
        <v>#N/A</v>
      </c>
      <c r="L807" s="19" t="str">
        <f t="shared" ca="1" si="83"/>
        <v>G</v>
      </c>
      <c r="M807" s="19" t="str">
        <f t="shared" ca="1" si="84"/>
        <v>C2</v>
      </c>
      <c r="N807" s="19" t="str">
        <f t="shared" ca="1" si="85"/>
        <v>C2</v>
      </c>
    </row>
    <row r="808" spans="1:14" s="183" customFormat="1" ht="36" customHeight="1" thickTop="1" x14ac:dyDescent="0.2">
      <c r="A808" s="180"/>
      <c r="B808" s="181" t="s">
        <v>1823</v>
      </c>
      <c r="C808" s="440" t="s">
        <v>1824</v>
      </c>
      <c r="D808" s="441"/>
      <c r="E808" s="441"/>
      <c r="F808" s="442"/>
      <c r="G808" s="180"/>
      <c r="H808" s="182"/>
      <c r="I808" s="26" t="str">
        <f t="shared" ca="1" si="81"/>
        <v>LOCKED</v>
      </c>
      <c r="J808" s="16" t="str">
        <f t="shared" si="82"/>
        <v>WATER AND WASTE WORK</v>
      </c>
      <c r="K808" s="17" t="e">
        <f>MATCH(J808,'Pay Items'!$K$1:$K$646,0)</f>
        <v>#N/A</v>
      </c>
      <c r="L808" s="19" t="str">
        <f t="shared" ca="1" si="83"/>
        <v>G</v>
      </c>
      <c r="M808" s="19" t="str">
        <f t="shared" ca="1" si="84"/>
        <v>C2</v>
      </c>
      <c r="N808" s="19" t="str">
        <f t="shared" ca="1" si="85"/>
        <v>C2</v>
      </c>
    </row>
    <row r="809" spans="1:14" s="272" customFormat="1" ht="36" customHeight="1" x14ac:dyDescent="0.2">
      <c r="A809" s="267"/>
      <c r="B809" s="268"/>
      <c r="C809" s="269" t="s">
        <v>1825</v>
      </c>
      <c r="D809" s="270"/>
      <c r="E809" s="271" t="s">
        <v>174</v>
      </c>
      <c r="F809" s="198"/>
      <c r="G809" s="199"/>
      <c r="H809" s="376">
        <f t="shared" ref="H809:H810" si="87">ROUND(G809*F809,2)</f>
        <v>0</v>
      </c>
      <c r="I809" s="26" t="str">
        <f t="shared" ca="1" si="81"/>
        <v>LOCKED</v>
      </c>
      <c r="J809" s="16" t="str">
        <f t="shared" si="82"/>
        <v>CLARE - MANHOLE REPAIR (MH60010760)</v>
      </c>
      <c r="K809" s="17" t="e">
        <f>MATCH(J809,'Pay Items'!$K$1:$K$646,0)</f>
        <v>#N/A</v>
      </c>
      <c r="L809" s="19" t="str">
        <f t="shared" ca="1" si="83"/>
        <v>F0</v>
      </c>
      <c r="M809" s="19" t="str">
        <f t="shared" ca="1" si="84"/>
        <v>C2</v>
      </c>
      <c r="N809" s="19" t="str">
        <f t="shared" ca="1" si="85"/>
        <v>C2</v>
      </c>
    </row>
    <row r="810" spans="1:14" s="278" customFormat="1" ht="36" customHeight="1" x14ac:dyDescent="0.2">
      <c r="A810" s="273" t="s">
        <v>232</v>
      </c>
      <c r="B810" s="274" t="s">
        <v>1826</v>
      </c>
      <c r="C810" s="275" t="s">
        <v>685</v>
      </c>
      <c r="D810" s="276" t="s">
        <v>11</v>
      </c>
      <c r="E810" s="277"/>
      <c r="F810" s="198"/>
      <c r="G810" s="199"/>
      <c r="H810" s="376">
        <f t="shared" si="87"/>
        <v>0</v>
      </c>
      <c r="I810" s="26" t="str">
        <f t="shared" ca="1" si="81"/>
        <v>LOCKED</v>
      </c>
      <c r="J810" s="16" t="str">
        <f t="shared" si="82"/>
        <v>F002Replacing Existing RisersCW 2130-R12</v>
      </c>
      <c r="K810" s="17">
        <f>MATCH(J810,'Pay Items'!$K$1:$K$646,0)</f>
        <v>591</v>
      </c>
      <c r="L810" s="19" t="str">
        <f t="shared" ca="1" si="83"/>
        <v>F0</v>
      </c>
      <c r="M810" s="19" t="str">
        <f t="shared" ca="1" si="84"/>
        <v>C2</v>
      </c>
      <c r="N810" s="19" t="str">
        <f t="shared" ca="1" si="85"/>
        <v>C2</v>
      </c>
    </row>
    <row r="811" spans="1:14" s="278" customFormat="1" ht="36" customHeight="1" x14ac:dyDescent="0.2">
      <c r="A811" s="273" t="s">
        <v>686</v>
      </c>
      <c r="B811" s="279" t="s">
        <v>351</v>
      </c>
      <c r="C811" s="275" t="s">
        <v>696</v>
      </c>
      <c r="D811" s="276"/>
      <c r="E811" s="277" t="s">
        <v>184</v>
      </c>
      <c r="F811" s="280">
        <v>1.8</v>
      </c>
      <c r="G811" s="405"/>
      <c r="H811" s="281">
        <f>ROUND(G811*F811,2)</f>
        <v>0</v>
      </c>
      <c r="I811" s="26" t="str">
        <f t="shared" ca="1" si="81"/>
        <v/>
      </c>
      <c r="J811" s="16" t="str">
        <f t="shared" si="82"/>
        <v>F002APre-cast Concrete Risersvert. m</v>
      </c>
      <c r="K811" s="17">
        <f>MATCH(J811,'Pay Items'!$K$1:$K$646,0)</f>
        <v>592</v>
      </c>
      <c r="L811" s="19" t="str">
        <f t="shared" ca="1" si="83"/>
        <v>F1</v>
      </c>
      <c r="M811" s="19" t="str">
        <f t="shared" ca="1" si="84"/>
        <v>C2</v>
      </c>
      <c r="N811" s="19" t="str">
        <f t="shared" ca="1" si="85"/>
        <v>C2</v>
      </c>
    </row>
    <row r="812" spans="1:14" s="278" customFormat="1" ht="36" customHeight="1" x14ac:dyDescent="0.2">
      <c r="A812" s="273"/>
      <c r="B812" s="274" t="s">
        <v>1827</v>
      </c>
      <c r="C812" s="282" t="s">
        <v>1828</v>
      </c>
      <c r="D812" s="283" t="s">
        <v>1829</v>
      </c>
      <c r="E812" s="277"/>
      <c r="F812" s="198"/>
      <c r="G812" s="199"/>
      <c r="H812" s="376">
        <f t="shared" ref="H812:H875" si="88">ROUND(G812*F812,2)</f>
        <v>0</v>
      </c>
      <c r="I812" s="26" t="str">
        <f t="shared" ca="1" si="81"/>
        <v>LOCKED</v>
      </c>
      <c r="J812" s="16" t="str">
        <f t="shared" si="82"/>
        <v>Manhole Inspection (following repair)CW 2145-R5</v>
      </c>
      <c r="K812" s="17" t="e">
        <f>MATCH(J812,'Pay Items'!$K$1:$K$646,0)</f>
        <v>#N/A</v>
      </c>
      <c r="L812" s="19" t="str">
        <f t="shared" ca="1" si="83"/>
        <v>F0</v>
      </c>
      <c r="M812" s="19" t="str">
        <f t="shared" ca="1" si="84"/>
        <v>C2</v>
      </c>
      <c r="N812" s="19" t="str">
        <f t="shared" ca="1" si="85"/>
        <v>C2</v>
      </c>
    </row>
    <row r="813" spans="1:14" s="278" customFormat="1" ht="36" customHeight="1" x14ac:dyDescent="0.2">
      <c r="A813" s="273"/>
      <c r="B813" s="279" t="s">
        <v>351</v>
      </c>
      <c r="C813" s="275" t="s">
        <v>1830</v>
      </c>
      <c r="D813" s="276"/>
      <c r="E813" s="277" t="s">
        <v>182</v>
      </c>
      <c r="F813" s="284">
        <v>1</v>
      </c>
      <c r="G813" s="405"/>
      <c r="H813" s="281">
        <f t="shared" si="88"/>
        <v>0</v>
      </c>
      <c r="I813" s="26" t="str">
        <f t="shared" ca="1" si="81"/>
        <v/>
      </c>
      <c r="J813" s="16" t="str">
        <f t="shared" si="82"/>
        <v>Manhole Inspectioneach</v>
      </c>
      <c r="K813" s="17" t="e">
        <f>MATCH(J813,'Pay Items'!$K$1:$K$646,0)</f>
        <v>#N/A</v>
      </c>
      <c r="L813" s="19" t="str">
        <f t="shared" ca="1" si="83"/>
        <v>F0</v>
      </c>
      <c r="M813" s="19" t="str">
        <f t="shared" ca="1" si="84"/>
        <v>C2</v>
      </c>
      <c r="N813" s="19" t="str">
        <f t="shared" ca="1" si="85"/>
        <v>C2</v>
      </c>
    </row>
    <row r="814" spans="1:14" s="272" customFormat="1" ht="36" customHeight="1" x14ac:dyDescent="0.2">
      <c r="A814" s="267"/>
      <c r="B814" s="268"/>
      <c r="C814" s="269" t="s">
        <v>1831</v>
      </c>
      <c r="D814" s="270"/>
      <c r="E814" s="271" t="s">
        <v>174</v>
      </c>
      <c r="F814" s="198"/>
      <c r="G814" s="199"/>
      <c r="H814" s="376">
        <f t="shared" si="88"/>
        <v>0</v>
      </c>
      <c r="I814" s="26" t="str">
        <f t="shared" ca="1" si="81"/>
        <v>LOCKED</v>
      </c>
      <c r="J814" s="16" t="str">
        <f t="shared" si="82"/>
        <v>FISHER - MANHOLE REPAIR (MH60007336)</v>
      </c>
      <c r="K814" s="17" t="e">
        <f>MATCH(J814,'Pay Items'!$K$1:$K$646,0)</f>
        <v>#N/A</v>
      </c>
      <c r="L814" s="19" t="str">
        <f t="shared" ca="1" si="83"/>
        <v>F0</v>
      </c>
      <c r="M814" s="19" t="str">
        <f t="shared" ca="1" si="84"/>
        <v>C2</v>
      </c>
      <c r="N814" s="19" t="str">
        <f t="shared" ca="1" si="85"/>
        <v>C2</v>
      </c>
    </row>
    <row r="815" spans="1:14" s="278" customFormat="1" ht="36" customHeight="1" x14ac:dyDescent="0.2">
      <c r="A815" s="273" t="s">
        <v>232</v>
      </c>
      <c r="B815" s="274" t="s">
        <v>1832</v>
      </c>
      <c r="C815" s="275" t="s">
        <v>685</v>
      </c>
      <c r="D815" s="276" t="s">
        <v>11</v>
      </c>
      <c r="E815" s="277"/>
      <c r="F815" s="198"/>
      <c r="G815" s="199"/>
      <c r="H815" s="376">
        <f t="shared" si="88"/>
        <v>0</v>
      </c>
      <c r="I815" s="26" t="str">
        <f t="shared" ca="1" si="81"/>
        <v>LOCKED</v>
      </c>
      <c r="J815" s="16" t="str">
        <f t="shared" si="82"/>
        <v>F002Replacing Existing RisersCW 2130-R12</v>
      </c>
      <c r="K815" s="17">
        <f>MATCH(J815,'Pay Items'!$K$1:$K$646,0)</f>
        <v>591</v>
      </c>
      <c r="L815" s="19" t="str">
        <f t="shared" ca="1" si="83"/>
        <v>F0</v>
      </c>
      <c r="M815" s="19" t="str">
        <f t="shared" ca="1" si="84"/>
        <v>C2</v>
      </c>
      <c r="N815" s="19" t="str">
        <f t="shared" ca="1" si="85"/>
        <v>C2</v>
      </c>
    </row>
    <row r="816" spans="1:14" s="278" customFormat="1" ht="36" customHeight="1" x14ac:dyDescent="0.2">
      <c r="A816" s="273" t="s">
        <v>686</v>
      </c>
      <c r="B816" s="279" t="s">
        <v>351</v>
      </c>
      <c r="C816" s="275" t="s">
        <v>696</v>
      </c>
      <c r="D816" s="276"/>
      <c r="E816" s="277" t="s">
        <v>184</v>
      </c>
      <c r="F816" s="280">
        <v>1.1000000000000001</v>
      </c>
      <c r="G816" s="405"/>
      <c r="H816" s="281">
        <f t="shared" si="88"/>
        <v>0</v>
      </c>
      <c r="I816" s="26" t="str">
        <f t="shared" ca="1" si="81"/>
        <v/>
      </c>
      <c r="J816" s="16" t="str">
        <f t="shared" si="82"/>
        <v>F002APre-cast Concrete Risersvert. m</v>
      </c>
      <c r="K816" s="17">
        <f>MATCH(J816,'Pay Items'!$K$1:$K$646,0)</f>
        <v>592</v>
      </c>
      <c r="L816" s="19" t="str">
        <f t="shared" ca="1" si="83"/>
        <v>F1</v>
      </c>
      <c r="M816" s="19" t="str">
        <f t="shared" ca="1" si="84"/>
        <v>C2</v>
      </c>
      <c r="N816" s="19" t="str">
        <f t="shared" ca="1" si="85"/>
        <v>C2</v>
      </c>
    </row>
    <row r="817" spans="1:14" s="278" customFormat="1" ht="36" customHeight="1" x14ac:dyDescent="0.2">
      <c r="A817" s="273"/>
      <c r="B817" s="274" t="s">
        <v>1833</v>
      </c>
      <c r="C817" s="282" t="s">
        <v>1828</v>
      </c>
      <c r="D817" s="283" t="s">
        <v>1829</v>
      </c>
      <c r="E817" s="277"/>
      <c r="F817" s="198"/>
      <c r="G817" s="199"/>
      <c r="H817" s="376">
        <f t="shared" si="88"/>
        <v>0</v>
      </c>
      <c r="I817" s="26" t="str">
        <f t="shared" ca="1" si="81"/>
        <v>LOCKED</v>
      </c>
      <c r="J817" s="16" t="str">
        <f t="shared" si="82"/>
        <v>Manhole Inspection (following repair)CW 2145-R5</v>
      </c>
      <c r="K817" s="17" t="e">
        <f>MATCH(J817,'Pay Items'!$K$1:$K$646,0)</f>
        <v>#N/A</v>
      </c>
      <c r="L817" s="19" t="str">
        <f t="shared" ca="1" si="83"/>
        <v>F0</v>
      </c>
      <c r="M817" s="19" t="str">
        <f t="shared" ca="1" si="84"/>
        <v>C2</v>
      </c>
      <c r="N817" s="19" t="str">
        <f t="shared" ca="1" si="85"/>
        <v>C2</v>
      </c>
    </row>
    <row r="818" spans="1:14" s="278" customFormat="1" ht="36" customHeight="1" x14ac:dyDescent="0.2">
      <c r="A818" s="273"/>
      <c r="B818" s="279" t="s">
        <v>351</v>
      </c>
      <c r="C818" s="275" t="s">
        <v>1830</v>
      </c>
      <c r="D818" s="276"/>
      <c r="E818" s="277" t="s">
        <v>182</v>
      </c>
      <c r="F818" s="284">
        <v>1</v>
      </c>
      <c r="G818" s="405"/>
      <c r="H818" s="281">
        <f t="shared" si="88"/>
        <v>0</v>
      </c>
      <c r="I818" s="26" t="str">
        <f t="shared" ca="1" si="81"/>
        <v/>
      </c>
      <c r="J818" s="16" t="str">
        <f t="shared" si="82"/>
        <v>Manhole Inspectioneach</v>
      </c>
      <c r="K818" s="17" t="e">
        <f>MATCH(J818,'Pay Items'!$K$1:$K$646,0)</f>
        <v>#N/A</v>
      </c>
      <c r="L818" s="19" t="str">
        <f t="shared" ca="1" si="83"/>
        <v>F0</v>
      </c>
      <c r="M818" s="19" t="str">
        <f t="shared" ca="1" si="84"/>
        <v>C2</v>
      </c>
      <c r="N818" s="19" t="str">
        <f t="shared" ca="1" si="85"/>
        <v>C2</v>
      </c>
    </row>
    <row r="819" spans="1:14" s="272" customFormat="1" ht="36" customHeight="1" x14ac:dyDescent="0.2">
      <c r="A819" s="267"/>
      <c r="B819" s="268"/>
      <c r="C819" s="269" t="s">
        <v>1834</v>
      </c>
      <c r="D819" s="270"/>
      <c r="E819" s="271" t="s">
        <v>174</v>
      </c>
      <c r="F819" s="198"/>
      <c r="G819" s="199"/>
      <c r="H819" s="376">
        <f t="shared" si="88"/>
        <v>0</v>
      </c>
      <c r="I819" s="26" t="str">
        <f t="shared" ca="1" si="81"/>
        <v>LOCKED</v>
      </c>
      <c r="J819" s="16" t="str">
        <f t="shared" si="82"/>
        <v>FISHER - MANHOLE REPAIR (MH60007325)</v>
      </c>
      <c r="K819" s="17" t="e">
        <f>MATCH(J819,'Pay Items'!$K$1:$K$646,0)</f>
        <v>#N/A</v>
      </c>
      <c r="L819" s="19" t="str">
        <f t="shared" ca="1" si="83"/>
        <v>F0</v>
      </c>
      <c r="M819" s="19" t="str">
        <f t="shared" ca="1" si="84"/>
        <v>C2</v>
      </c>
      <c r="N819" s="19" t="str">
        <f t="shared" ca="1" si="85"/>
        <v>C2</v>
      </c>
    </row>
    <row r="820" spans="1:14" s="278" customFormat="1" ht="36" customHeight="1" x14ac:dyDescent="0.2">
      <c r="A820" s="273" t="s">
        <v>232</v>
      </c>
      <c r="B820" s="274" t="s">
        <v>1835</v>
      </c>
      <c r="C820" s="275" t="s">
        <v>685</v>
      </c>
      <c r="D820" s="276" t="s">
        <v>11</v>
      </c>
      <c r="E820" s="277"/>
      <c r="F820" s="198"/>
      <c r="G820" s="199"/>
      <c r="H820" s="376">
        <f t="shared" si="88"/>
        <v>0</v>
      </c>
      <c r="I820" s="26" t="str">
        <f t="shared" ca="1" si="81"/>
        <v>LOCKED</v>
      </c>
      <c r="J820" s="16" t="str">
        <f t="shared" si="82"/>
        <v>F002Replacing Existing RisersCW 2130-R12</v>
      </c>
      <c r="K820" s="17">
        <f>MATCH(J820,'Pay Items'!$K$1:$K$646,0)</f>
        <v>591</v>
      </c>
      <c r="L820" s="19" t="str">
        <f t="shared" ca="1" si="83"/>
        <v>F0</v>
      </c>
      <c r="M820" s="19" t="str">
        <f t="shared" ca="1" si="84"/>
        <v>C2</v>
      </c>
      <c r="N820" s="19" t="str">
        <f t="shared" ca="1" si="85"/>
        <v>C2</v>
      </c>
    </row>
    <row r="821" spans="1:14" s="278" customFormat="1" ht="36" customHeight="1" x14ac:dyDescent="0.2">
      <c r="A821" s="273" t="s">
        <v>686</v>
      </c>
      <c r="B821" s="279" t="s">
        <v>351</v>
      </c>
      <c r="C821" s="275" t="s">
        <v>696</v>
      </c>
      <c r="D821" s="276"/>
      <c r="E821" s="277" t="s">
        <v>184</v>
      </c>
      <c r="F821" s="280">
        <v>1.3</v>
      </c>
      <c r="G821" s="405"/>
      <c r="H821" s="281">
        <f t="shared" si="88"/>
        <v>0</v>
      </c>
      <c r="I821" s="26" t="str">
        <f t="shared" ca="1" si="81"/>
        <v/>
      </c>
      <c r="J821" s="16" t="str">
        <f t="shared" si="82"/>
        <v>F002APre-cast Concrete Risersvert. m</v>
      </c>
      <c r="K821" s="17">
        <f>MATCH(J821,'Pay Items'!$K$1:$K$646,0)</f>
        <v>592</v>
      </c>
      <c r="L821" s="19" t="str">
        <f t="shared" ca="1" si="83"/>
        <v>F1</v>
      </c>
      <c r="M821" s="19" t="str">
        <f t="shared" ca="1" si="84"/>
        <v>C2</v>
      </c>
      <c r="N821" s="19" t="str">
        <f t="shared" ca="1" si="85"/>
        <v>C2</v>
      </c>
    </row>
    <row r="822" spans="1:14" s="278" customFormat="1" ht="36" customHeight="1" x14ac:dyDescent="0.2">
      <c r="A822" s="273"/>
      <c r="B822" s="274" t="s">
        <v>1836</v>
      </c>
      <c r="C822" s="282" t="s">
        <v>1828</v>
      </c>
      <c r="D822" s="283" t="s">
        <v>1829</v>
      </c>
      <c r="E822" s="277"/>
      <c r="F822" s="198"/>
      <c r="G822" s="199"/>
      <c r="H822" s="376">
        <f t="shared" si="88"/>
        <v>0</v>
      </c>
      <c r="I822" s="26" t="str">
        <f t="shared" ca="1" si="81"/>
        <v>LOCKED</v>
      </c>
      <c r="J822" s="16" t="str">
        <f t="shared" si="82"/>
        <v>Manhole Inspection (following repair)CW 2145-R5</v>
      </c>
      <c r="K822" s="17" t="e">
        <f>MATCH(J822,'Pay Items'!$K$1:$K$646,0)</f>
        <v>#N/A</v>
      </c>
      <c r="L822" s="19" t="str">
        <f t="shared" ca="1" si="83"/>
        <v>F0</v>
      </c>
      <c r="M822" s="19" t="str">
        <f t="shared" ca="1" si="84"/>
        <v>C2</v>
      </c>
      <c r="N822" s="19" t="str">
        <f t="shared" ca="1" si="85"/>
        <v>C2</v>
      </c>
    </row>
    <row r="823" spans="1:14" s="278" customFormat="1" ht="36" customHeight="1" x14ac:dyDescent="0.2">
      <c r="A823" s="273"/>
      <c r="B823" s="279" t="s">
        <v>351</v>
      </c>
      <c r="C823" s="275" t="s">
        <v>1830</v>
      </c>
      <c r="D823" s="276"/>
      <c r="E823" s="277" t="s">
        <v>182</v>
      </c>
      <c r="F823" s="284">
        <v>1</v>
      </c>
      <c r="G823" s="405"/>
      <c r="H823" s="281">
        <f t="shared" si="88"/>
        <v>0</v>
      </c>
      <c r="I823" s="26" t="str">
        <f t="shared" ca="1" si="81"/>
        <v/>
      </c>
      <c r="J823" s="16" t="str">
        <f t="shared" si="82"/>
        <v>Manhole Inspectioneach</v>
      </c>
      <c r="K823" s="17" t="e">
        <f>MATCH(J823,'Pay Items'!$K$1:$K$646,0)</f>
        <v>#N/A</v>
      </c>
      <c r="L823" s="19" t="str">
        <f t="shared" ca="1" si="83"/>
        <v>F0</v>
      </c>
      <c r="M823" s="19" t="str">
        <f t="shared" ca="1" si="84"/>
        <v>C2</v>
      </c>
      <c r="N823" s="19" t="str">
        <f t="shared" ca="1" si="85"/>
        <v>C2</v>
      </c>
    </row>
    <row r="824" spans="1:14" s="272" customFormat="1" ht="36" customHeight="1" x14ac:dyDescent="0.2">
      <c r="A824" s="267"/>
      <c r="B824" s="268"/>
      <c r="C824" s="269" t="s">
        <v>1837</v>
      </c>
      <c r="D824" s="270"/>
      <c r="E824" s="271" t="s">
        <v>174</v>
      </c>
      <c r="F824" s="198"/>
      <c r="G824" s="199"/>
      <c r="H824" s="376">
        <f t="shared" si="88"/>
        <v>0</v>
      </c>
      <c r="I824" s="26" t="str">
        <f t="shared" ca="1" si="81"/>
        <v>LOCKED</v>
      </c>
      <c r="J824" s="16" t="str">
        <f t="shared" si="82"/>
        <v>FISHER - MANHOLE REPAIR (MH60007363)</v>
      </c>
      <c r="K824" s="17" t="e">
        <f>MATCH(J824,'Pay Items'!$K$1:$K$646,0)</f>
        <v>#N/A</v>
      </c>
      <c r="L824" s="19" t="str">
        <f t="shared" ca="1" si="83"/>
        <v>F0</v>
      </c>
      <c r="M824" s="19" t="str">
        <f t="shared" ca="1" si="84"/>
        <v>C2</v>
      </c>
      <c r="N824" s="19" t="str">
        <f t="shared" ca="1" si="85"/>
        <v>C2</v>
      </c>
    </row>
    <row r="825" spans="1:14" s="278" customFormat="1" ht="36" customHeight="1" x14ac:dyDescent="0.2">
      <c r="A825" s="273" t="s">
        <v>232</v>
      </c>
      <c r="B825" s="274" t="s">
        <v>1838</v>
      </c>
      <c r="C825" s="275" t="s">
        <v>685</v>
      </c>
      <c r="D825" s="276" t="s">
        <v>11</v>
      </c>
      <c r="E825" s="277"/>
      <c r="F825" s="198"/>
      <c r="G825" s="199"/>
      <c r="H825" s="376">
        <f t="shared" si="88"/>
        <v>0</v>
      </c>
      <c r="I825" s="26" t="str">
        <f t="shared" ca="1" si="81"/>
        <v>LOCKED</v>
      </c>
      <c r="J825" s="16" t="str">
        <f t="shared" si="82"/>
        <v>F002Replacing Existing RisersCW 2130-R12</v>
      </c>
      <c r="K825" s="17">
        <f>MATCH(J825,'Pay Items'!$K$1:$K$646,0)</f>
        <v>591</v>
      </c>
      <c r="L825" s="19" t="str">
        <f t="shared" ca="1" si="83"/>
        <v>F0</v>
      </c>
      <c r="M825" s="19" t="str">
        <f t="shared" ca="1" si="84"/>
        <v>C2</v>
      </c>
      <c r="N825" s="19" t="str">
        <f t="shared" ca="1" si="85"/>
        <v>C2</v>
      </c>
    </row>
    <row r="826" spans="1:14" s="278" customFormat="1" ht="36" customHeight="1" x14ac:dyDescent="0.2">
      <c r="A826" s="273" t="s">
        <v>686</v>
      </c>
      <c r="B826" s="279" t="s">
        <v>351</v>
      </c>
      <c r="C826" s="275" t="s">
        <v>696</v>
      </c>
      <c r="D826" s="276"/>
      <c r="E826" s="277" t="s">
        <v>184</v>
      </c>
      <c r="F826" s="280">
        <v>2.2000000000000002</v>
      </c>
      <c r="G826" s="405"/>
      <c r="H826" s="281">
        <f t="shared" si="88"/>
        <v>0</v>
      </c>
      <c r="I826" s="26" t="str">
        <f t="shared" ca="1" si="81"/>
        <v/>
      </c>
      <c r="J826" s="16" t="str">
        <f t="shared" si="82"/>
        <v>F002APre-cast Concrete Risersvert. m</v>
      </c>
      <c r="K826" s="17">
        <f>MATCH(J826,'Pay Items'!$K$1:$K$646,0)</f>
        <v>592</v>
      </c>
      <c r="L826" s="19" t="str">
        <f t="shared" ca="1" si="83"/>
        <v>F1</v>
      </c>
      <c r="M826" s="19" t="str">
        <f t="shared" ca="1" si="84"/>
        <v>C2</v>
      </c>
      <c r="N826" s="19" t="str">
        <f t="shared" ca="1" si="85"/>
        <v>C2</v>
      </c>
    </row>
    <row r="827" spans="1:14" s="278" customFormat="1" ht="36" customHeight="1" x14ac:dyDescent="0.2">
      <c r="A827" s="273"/>
      <c r="B827" s="274" t="s">
        <v>1839</v>
      </c>
      <c r="C827" s="282" t="s">
        <v>1828</v>
      </c>
      <c r="D827" s="283" t="s">
        <v>1829</v>
      </c>
      <c r="E827" s="277"/>
      <c r="F827" s="198"/>
      <c r="G827" s="199"/>
      <c r="H827" s="376">
        <f t="shared" si="88"/>
        <v>0</v>
      </c>
      <c r="I827" s="26" t="str">
        <f t="shared" ca="1" si="81"/>
        <v>LOCKED</v>
      </c>
      <c r="J827" s="16" t="str">
        <f t="shared" si="82"/>
        <v>Manhole Inspection (following repair)CW 2145-R5</v>
      </c>
      <c r="K827" s="17" t="e">
        <f>MATCH(J827,'Pay Items'!$K$1:$K$646,0)</f>
        <v>#N/A</v>
      </c>
      <c r="L827" s="19" t="str">
        <f t="shared" ca="1" si="83"/>
        <v>F0</v>
      </c>
      <c r="M827" s="19" t="str">
        <f t="shared" ca="1" si="84"/>
        <v>C2</v>
      </c>
      <c r="N827" s="19" t="str">
        <f t="shared" ca="1" si="85"/>
        <v>C2</v>
      </c>
    </row>
    <row r="828" spans="1:14" s="278" customFormat="1" ht="36" customHeight="1" x14ac:dyDescent="0.2">
      <c r="A828" s="273"/>
      <c r="B828" s="279" t="s">
        <v>351</v>
      </c>
      <c r="C828" s="275" t="s">
        <v>1830</v>
      </c>
      <c r="D828" s="276"/>
      <c r="E828" s="277" t="s">
        <v>182</v>
      </c>
      <c r="F828" s="284">
        <v>1</v>
      </c>
      <c r="G828" s="405"/>
      <c r="H828" s="281">
        <f t="shared" si="88"/>
        <v>0</v>
      </c>
      <c r="I828" s="26" t="str">
        <f t="shared" ca="1" si="81"/>
        <v/>
      </c>
      <c r="J828" s="16" t="str">
        <f t="shared" si="82"/>
        <v>Manhole Inspectioneach</v>
      </c>
      <c r="K828" s="17" t="e">
        <f>MATCH(J828,'Pay Items'!$K$1:$K$646,0)</f>
        <v>#N/A</v>
      </c>
      <c r="L828" s="19" t="str">
        <f t="shared" ca="1" si="83"/>
        <v>F0</v>
      </c>
      <c r="M828" s="19" t="str">
        <f t="shared" ca="1" si="84"/>
        <v>C2</v>
      </c>
      <c r="N828" s="19" t="str">
        <f t="shared" ca="1" si="85"/>
        <v>C2</v>
      </c>
    </row>
    <row r="829" spans="1:14" s="272" customFormat="1" ht="36" customHeight="1" x14ac:dyDescent="0.2">
      <c r="A829" s="267"/>
      <c r="B829" s="268"/>
      <c r="C829" s="269" t="s">
        <v>1840</v>
      </c>
      <c r="D829" s="270"/>
      <c r="E829" s="271" t="s">
        <v>174</v>
      </c>
      <c r="F829" s="198"/>
      <c r="G829" s="199"/>
      <c r="H829" s="376">
        <f t="shared" si="88"/>
        <v>0</v>
      </c>
      <c r="I829" s="26" t="str">
        <f t="shared" ca="1" si="81"/>
        <v>LOCKED</v>
      </c>
      <c r="J829" s="16" t="str">
        <f t="shared" si="82"/>
        <v>DE LEGLISE - MANHOLE REPAIR (MH60018661)</v>
      </c>
      <c r="K829" s="17" t="e">
        <f>MATCH(J829,'Pay Items'!$K$1:$K$646,0)</f>
        <v>#N/A</v>
      </c>
      <c r="L829" s="19" t="str">
        <f t="shared" ca="1" si="83"/>
        <v>F0</v>
      </c>
      <c r="M829" s="19" t="str">
        <f t="shared" ca="1" si="84"/>
        <v>C2</v>
      </c>
      <c r="N829" s="19" t="str">
        <f t="shared" ca="1" si="85"/>
        <v>C2</v>
      </c>
    </row>
    <row r="830" spans="1:14" s="278" customFormat="1" ht="36" customHeight="1" x14ac:dyDescent="0.2">
      <c r="A830" s="273" t="s">
        <v>232</v>
      </c>
      <c r="B830" s="274" t="s">
        <v>1841</v>
      </c>
      <c r="C830" s="275" t="s">
        <v>685</v>
      </c>
      <c r="D830" s="276" t="s">
        <v>11</v>
      </c>
      <c r="E830" s="277"/>
      <c r="F830" s="198"/>
      <c r="G830" s="199"/>
      <c r="H830" s="376">
        <f t="shared" si="88"/>
        <v>0</v>
      </c>
      <c r="I830" s="26" t="str">
        <f t="shared" ca="1" si="81"/>
        <v>LOCKED</v>
      </c>
      <c r="J830" s="16" t="str">
        <f t="shared" si="82"/>
        <v>F002Replacing Existing RisersCW 2130-R12</v>
      </c>
      <c r="K830" s="17">
        <f>MATCH(J830,'Pay Items'!$K$1:$K$646,0)</f>
        <v>591</v>
      </c>
      <c r="L830" s="19" t="str">
        <f t="shared" ca="1" si="83"/>
        <v>F0</v>
      </c>
      <c r="M830" s="19" t="str">
        <f t="shared" ca="1" si="84"/>
        <v>C2</v>
      </c>
      <c r="N830" s="19" t="str">
        <f t="shared" ca="1" si="85"/>
        <v>C2</v>
      </c>
    </row>
    <row r="831" spans="1:14" s="278" customFormat="1" ht="36" customHeight="1" x14ac:dyDescent="0.2">
      <c r="A831" s="273" t="s">
        <v>686</v>
      </c>
      <c r="B831" s="279" t="s">
        <v>351</v>
      </c>
      <c r="C831" s="275" t="s">
        <v>696</v>
      </c>
      <c r="D831" s="276"/>
      <c r="E831" s="277" t="s">
        <v>184</v>
      </c>
      <c r="F831" s="280">
        <v>0.5</v>
      </c>
      <c r="G831" s="405"/>
      <c r="H831" s="281">
        <f t="shared" si="88"/>
        <v>0</v>
      </c>
      <c r="I831" s="26" t="str">
        <f t="shared" ca="1" si="81"/>
        <v/>
      </c>
      <c r="J831" s="16" t="str">
        <f t="shared" si="82"/>
        <v>F002APre-cast Concrete Risersvert. m</v>
      </c>
      <c r="K831" s="17">
        <f>MATCH(J831,'Pay Items'!$K$1:$K$646,0)</f>
        <v>592</v>
      </c>
      <c r="L831" s="19" t="str">
        <f t="shared" ca="1" si="83"/>
        <v>F1</v>
      </c>
      <c r="M831" s="19" t="str">
        <f t="shared" ca="1" si="84"/>
        <v>C2</v>
      </c>
      <c r="N831" s="19" t="str">
        <f t="shared" ca="1" si="85"/>
        <v>C2</v>
      </c>
    </row>
    <row r="832" spans="1:14" s="278" customFormat="1" ht="36" customHeight="1" x14ac:dyDescent="0.2">
      <c r="A832" s="273" t="s">
        <v>68</v>
      </c>
      <c r="B832" s="274" t="s">
        <v>1842</v>
      </c>
      <c r="C832" s="275" t="s">
        <v>1843</v>
      </c>
      <c r="D832" s="276" t="s">
        <v>1062</v>
      </c>
      <c r="E832" s="277"/>
      <c r="F832" s="198"/>
      <c r="G832" s="199"/>
      <c r="H832" s="376">
        <f t="shared" si="88"/>
        <v>0</v>
      </c>
      <c r="I832" s="26" t="str">
        <f t="shared" ca="1" si="81"/>
        <v>LOCKED</v>
      </c>
      <c r="J832" s="16" t="str">
        <f t="shared" si="82"/>
        <v>E023Replacing Existing FrameCW 3210-R8</v>
      </c>
      <c r="K832" s="17" t="e">
        <f>MATCH(J832,'Pay Items'!$K$1:$K$646,0)</f>
        <v>#N/A</v>
      </c>
      <c r="L832" s="19" t="str">
        <f t="shared" ca="1" si="83"/>
        <v>F0</v>
      </c>
      <c r="M832" s="19" t="str">
        <f t="shared" ca="1" si="84"/>
        <v>C2</v>
      </c>
      <c r="N832" s="19" t="str">
        <f t="shared" ca="1" si="85"/>
        <v>C2</v>
      </c>
    </row>
    <row r="833" spans="1:14" s="278" customFormat="1" ht="48" customHeight="1" x14ac:dyDescent="0.2">
      <c r="A833" s="273" t="s">
        <v>69</v>
      </c>
      <c r="B833" s="279" t="s">
        <v>351</v>
      </c>
      <c r="C833" s="275" t="s">
        <v>1215</v>
      </c>
      <c r="D833" s="276"/>
      <c r="E833" s="277" t="s">
        <v>182</v>
      </c>
      <c r="F833" s="284">
        <v>1</v>
      </c>
      <c r="G833" s="405"/>
      <c r="H833" s="281">
        <f t="shared" si="88"/>
        <v>0</v>
      </c>
      <c r="I833" s="26" t="str">
        <f t="shared" ca="1" si="81"/>
        <v/>
      </c>
      <c r="J833" s="16" t="str">
        <f t="shared" si="82"/>
        <v>E024AP-006 - Standard Frame for Manhole and Catch Basineach</v>
      </c>
      <c r="K833" s="17">
        <f>MATCH(J833,'Pay Items'!$K$1:$K$646,0)</f>
        <v>512</v>
      </c>
      <c r="L833" s="19" t="str">
        <f t="shared" ca="1" si="83"/>
        <v>F0</v>
      </c>
      <c r="M833" s="19" t="str">
        <f t="shared" ca="1" si="84"/>
        <v>C2</v>
      </c>
      <c r="N833" s="19" t="str">
        <f t="shared" ca="1" si="85"/>
        <v>C2</v>
      </c>
    </row>
    <row r="834" spans="1:14" s="278" customFormat="1" ht="36" customHeight="1" x14ac:dyDescent="0.2">
      <c r="A834" s="273"/>
      <c r="B834" s="274" t="s">
        <v>1844</v>
      </c>
      <c r="C834" s="282" t="s">
        <v>1828</v>
      </c>
      <c r="D834" s="283" t="s">
        <v>1829</v>
      </c>
      <c r="E834" s="277"/>
      <c r="F834" s="198"/>
      <c r="G834" s="199"/>
      <c r="H834" s="376">
        <f t="shared" si="88"/>
        <v>0</v>
      </c>
      <c r="I834" s="26" t="str">
        <f t="shared" ca="1" si="81"/>
        <v>LOCKED</v>
      </c>
      <c r="J834" s="16" t="str">
        <f t="shared" si="82"/>
        <v>Manhole Inspection (following repair)CW 2145-R5</v>
      </c>
      <c r="K834" s="17" t="e">
        <f>MATCH(J834,'Pay Items'!$K$1:$K$646,0)</f>
        <v>#N/A</v>
      </c>
      <c r="L834" s="19" t="str">
        <f t="shared" ca="1" si="83"/>
        <v>F0</v>
      </c>
      <c r="M834" s="19" t="str">
        <f t="shared" ca="1" si="84"/>
        <v>C2</v>
      </c>
      <c r="N834" s="19" t="str">
        <f t="shared" ca="1" si="85"/>
        <v>C2</v>
      </c>
    </row>
    <row r="835" spans="1:14" s="278" customFormat="1" ht="36" customHeight="1" x14ac:dyDescent="0.2">
      <c r="A835" s="273"/>
      <c r="B835" s="279" t="s">
        <v>351</v>
      </c>
      <c r="C835" s="275" t="s">
        <v>1830</v>
      </c>
      <c r="D835" s="276"/>
      <c r="E835" s="277" t="s">
        <v>182</v>
      </c>
      <c r="F835" s="284">
        <v>1</v>
      </c>
      <c r="G835" s="405"/>
      <c r="H835" s="281">
        <f t="shared" si="88"/>
        <v>0</v>
      </c>
      <c r="I835" s="26" t="str">
        <f t="shared" ca="1" si="81"/>
        <v/>
      </c>
      <c r="J835" s="16" t="str">
        <f t="shared" si="82"/>
        <v>Manhole Inspectioneach</v>
      </c>
      <c r="K835" s="17" t="e">
        <f>MATCH(J835,'Pay Items'!$K$1:$K$646,0)</f>
        <v>#N/A</v>
      </c>
      <c r="L835" s="19" t="str">
        <f t="shared" ca="1" si="83"/>
        <v>F0</v>
      </c>
      <c r="M835" s="19" t="str">
        <f t="shared" ca="1" si="84"/>
        <v>C2</v>
      </c>
      <c r="N835" s="19" t="str">
        <f t="shared" ca="1" si="85"/>
        <v>C2</v>
      </c>
    </row>
    <row r="836" spans="1:14" s="272" customFormat="1" ht="36" customHeight="1" x14ac:dyDescent="0.2">
      <c r="A836" s="267"/>
      <c r="B836" s="268"/>
      <c r="C836" s="269" t="s">
        <v>1845</v>
      </c>
      <c r="D836" s="270"/>
      <c r="E836" s="271" t="s">
        <v>174</v>
      </c>
      <c r="F836" s="198"/>
      <c r="G836" s="199"/>
      <c r="H836" s="376">
        <f t="shared" si="88"/>
        <v>0</v>
      </c>
      <c r="I836" s="26" t="str">
        <f t="shared" ca="1" si="81"/>
        <v>LOCKED</v>
      </c>
      <c r="J836" s="16" t="str">
        <f t="shared" si="82"/>
        <v>CHANCELLOR - MANHOLE REPAIR (MH60013559)</v>
      </c>
      <c r="K836" s="17" t="e">
        <f>MATCH(J836,'Pay Items'!$K$1:$K$646,0)</f>
        <v>#N/A</v>
      </c>
      <c r="L836" s="19" t="str">
        <f t="shared" ca="1" si="83"/>
        <v>F0</v>
      </c>
      <c r="M836" s="19" t="str">
        <f t="shared" ca="1" si="84"/>
        <v>C2</v>
      </c>
      <c r="N836" s="19" t="str">
        <f t="shared" ca="1" si="85"/>
        <v>C2</v>
      </c>
    </row>
    <row r="837" spans="1:14" s="278" customFormat="1" ht="36" customHeight="1" x14ac:dyDescent="0.2">
      <c r="A837" s="273" t="s">
        <v>232</v>
      </c>
      <c r="B837" s="274" t="s">
        <v>1846</v>
      </c>
      <c r="C837" s="275" t="s">
        <v>685</v>
      </c>
      <c r="D837" s="276" t="s">
        <v>11</v>
      </c>
      <c r="E837" s="277"/>
      <c r="F837" s="198"/>
      <c r="G837" s="199"/>
      <c r="H837" s="376">
        <f t="shared" si="88"/>
        <v>0</v>
      </c>
      <c r="I837" s="26" t="str">
        <f t="shared" ca="1" si="81"/>
        <v>LOCKED</v>
      </c>
      <c r="J837" s="16" t="str">
        <f t="shared" si="82"/>
        <v>F002Replacing Existing RisersCW 2130-R12</v>
      </c>
      <c r="K837" s="17">
        <f>MATCH(J837,'Pay Items'!$K$1:$K$646,0)</f>
        <v>591</v>
      </c>
      <c r="L837" s="19" t="str">
        <f t="shared" ca="1" si="83"/>
        <v>F0</v>
      </c>
      <c r="M837" s="19" t="str">
        <f t="shared" ca="1" si="84"/>
        <v>C2</v>
      </c>
      <c r="N837" s="19" t="str">
        <f t="shared" ca="1" si="85"/>
        <v>C2</v>
      </c>
    </row>
    <row r="838" spans="1:14" s="278" customFormat="1" ht="36" customHeight="1" x14ac:dyDescent="0.2">
      <c r="A838" s="273" t="s">
        <v>686</v>
      </c>
      <c r="B838" s="279" t="s">
        <v>351</v>
      </c>
      <c r="C838" s="275" t="s">
        <v>696</v>
      </c>
      <c r="D838" s="276"/>
      <c r="E838" s="277" t="s">
        <v>184</v>
      </c>
      <c r="F838" s="280">
        <v>0.4</v>
      </c>
      <c r="G838" s="405"/>
      <c r="H838" s="281">
        <f t="shared" si="88"/>
        <v>0</v>
      </c>
      <c r="I838" s="26" t="str">
        <f t="shared" ca="1" si="81"/>
        <v/>
      </c>
      <c r="J838" s="16" t="str">
        <f t="shared" si="82"/>
        <v>F002APre-cast Concrete Risersvert. m</v>
      </c>
      <c r="K838" s="17">
        <f>MATCH(J838,'Pay Items'!$K$1:$K$646,0)</f>
        <v>592</v>
      </c>
      <c r="L838" s="19" t="str">
        <f t="shared" ca="1" si="83"/>
        <v>F1</v>
      </c>
      <c r="M838" s="19" t="str">
        <f t="shared" ca="1" si="84"/>
        <v>C2</v>
      </c>
      <c r="N838" s="19" t="str">
        <f t="shared" ca="1" si="85"/>
        <v>C2</v>
      </c>
    </row>
    <row r="839" spans="1:14" s="278" customFormat="1" ht="36" customHeight="1" x14ac:dyDescent="0.2">
      <c r="A839" s="273"/>
      <c r="B839" s="274" t="s">
        <v>1847</v>
      </c>
      <c r="C839" s="282" t="s">
        <v>1828</v>
      </c>
      <c r="D839" s="283" t="s">
        <v>1829</v>
      </c>
      <c r="E839" s="277"/>
      <c r="F839" s="198"/>
      <c r="G839" s="199"/>
      <c r="H839" s="376">
        <f t="shared" si="88"/>
        <v>0</v>
      </c>
      <c r="I839" s="26" t="str">
        <f t="shared" ref="I839:I902" ca="1" si="89">IF(CELL("protect",$G839)=1, "LOCKED", "")</f>
        <v>LOCKED</v>
      </c>
      <c r="J839" s="16" t="str">
        <f t="shared" ref="J839:J902" si="90">CLEAN(CONCATENATE(TRIM($A839),TRIM($C839),IF(LEFT($D839)&lt;&gt;"E",TRIM($D839),),TRIM($E839)))</f>
        <v>Manhole Inspection (following repair)CW 2145-R5</v>
      </c>
      <c r="K839" s="17" t="e">
        <f>MATCH(J839,'Pay Items'!$K$1:$K$646,0)</f>
        <v>#N/A</v>
      </c>
      <c r="L839" s="19" t="str">
        <f t="shared" ref="L839:L902" ca="1" si="91">CELL("format",$F839)</f>
        <v>F0</v>
      </c>
      <c r="M839" s="19" t="str">
        <f t="shared" ref="M839:M902" ca="1" si="92">CELL("format",$G839)</f>
        <v>C2</v>
      </c>
      <c r="N839" s="19" t="str">
        <f t="shared" ref="N839:N902" ca="1" si="93">CELL("format",$H839)</f>
        <v>C2</v>
      </c>
    </row>
    <row r="840" spans="1:14" s="278" customFormat="1" ht="36" customHeight="1" x14ac:dyDescent="0.2">
      <c r="A840" s="273"/>
      <c r="B840" s="279" t="s">
        <v>351</v>
      </c>
      <c r="C840" s="275" t="s">
        <v>1830</v>
      </c>
      <c r="D840" s="276"/>
      <c r="E840" s="277" t="s">
        <v>182</v>
      </c>
      <c r="F840" s="284">
        <v>1</v>
      </c>
      <c r="G840" s="405"/>
      <c r="H840" s="281">
        <f t="shared" si="88"/>
        <v>0</v>
      </c>
      <c r="I840" s="26" t="str">
        <f t="shared" ca="1" si="89"/>
        <v/>
      </c>
      <c r="J840" s="16" t="str">
        <f t="shared" si="90"/>
        <v>Manhole Inspectioneach</v>
      </c>
      <c r="K840" s="17" t="e">
        <f>MATCH(J840,'Pay Items'!$K$1:$K$646,0)</f>
        <v>#N/A</v>
      </c>
      <c r="L840" s="19" t="str">
        <f t="shared" ca="1" si="91"/>
        <v>F0</v>
      </c>
      <c r="M840" s="19" t="str">
        <f t="shared" ca="1" si="92"/>
        <v>C2</v>
      </c>
      <c r="N840" s="19" t="str">
        <f t="shared" ca="1" si="93"/>
        <v>C2</v>
      </c>
    </row>
    <row r="841" spans="1:14" s="285" customFormat="1" ht="36" customHeight="1" x14ac:dyDescent="0.25">
      <c r="A841" s="267"/>
      <c r="B841" s="268"/>
      <c r="C841" s="269" t="s">
        <v>1848</v>
      </c>
      <c r="D841" s="270"/>
      <c r="E841" s="271" t="s">
        <v>174</v>
      </c>
      <c r="F841" s="198"/>
      <c r="G841" s="199"/>
      <c r="H841" s="376">
        <f t="shared" si="88"/>
        <v>0</v>
      </c>
      <c r="I841" s="26" t="str">
        <f t="shared" ca="1" si="89"/>
        <v>LOCKED</v>
      </c>
      <c r="J841" s="16" t="str">
        <f t="shared" si="90"/>
        <v>WILDWOOD H PK - SEWER REPAIR (MA60013272)</v>
      </c>
      <c r="K841" s="17" t="e">
        <f>MATCH(J841,'Pay Items'!$K$1:$K$646,0)</f>
        <v>#N/A</v>
      </c>
      <c r="L841" s="19" t="str">
        <f t="shared" ca="1" si="91"/>
        <v>F0</v>
      </c>
      <c r="M841" s="19" t="str">
        <f t="shared" ca="1" si="92"/>
        <v>C2</v>
      </c>
      <c r="N841" s="19" t="str">
        <f t="shared" ca="1" si="93"/>
        <v>C2</v>
      </c>
    </row>
    <row r="842" spans="1:14" s="286" customFormat="1" ht="36" customHeight="1" x14ac:dyDescent="0.2">
      <c r="A842" s="273" t="s">
        <v>62</v>
      </c>
      <c r="B842" s="274" t="s">
        <v>1849</v>
      </c>
      <c r="C842" s="275" t="s">
        <v>598</v>
      </c>
      <c r="D842" s="276" t="s">
        <v>11</v>
      </c>
      <c r="E842" s="277"/>
      <c r="F842" s="198"/>
      <c r="G842" s="199"/>
      <c r="H842" s="376">
        <f t="shared" si="88"/>
        <v>0</v>
      </c>
      <c r="I842" s="26" t="str">
        <f t="shared" ca="1" si="89"/>
        <v>LOCKED</v>
      </c>
      <c r="J842" s="16" t="str">
        <f t="shared" si="90"/>
        <v>E017Sewer Repair - Up to 3.0 Meters LongCW 2130-R12</v>
      </c>
      <c r="K842" s="17">
        <f>MATCH(J842,'Pay Items'!$K$1:$K$646,0)</f>
        <v>468</v>
      </c>
      <c r="L842" s="19" t="str">
        <f t="shared" ca="1" si="91"/>
        <v>F0</v>
      </c>
      <c r="M842" s="19" t="str">
        <f t="shared" ca="1" si="92"/>
        <v>C2</v>
      </c>
      <c r="N842" s="19" t="str">
        <f t="shared" ca="1" si="93"/>
        <v>C2</v>
      </c>
    </row>
    <row r="843" spans="1:14" s="286" customFormat="1" ht="36" customHeight="1" x14ac:dyDescent="0.2">
      <c r="A843" s="406" t="s">
        <v>1018</v>
      </c>
      <c r="B843" s="279" t="s">
        <v>351</v>
      </c>
      <c r="C843" s="275" t="s">
        <v>1850</v>
      </c>
      <c r="D843" s="276"/>
      <c r="E843" s="277"/>
      <c r="F843" s="198"/>
      <c r="G843" s="199"/>
      <c r="H843" s="376">
        <f t="shared" si="88"/>
        <v>0</v>
      </c>
      <c r="I843" s="26" t="str">
        <f t="shared" ca="1" si="89"/>
        <v>LOCKED</v>
      </c>
      <c r="J843" s="16" t="str">
        <f t="shared" si="90"/>
        <v>E017C200 mm, WWS</v>
      </c>
      <c r="K843" s="17" t="e">
        <f>MATCH(J843,'Pay Items'!$K$1:$K$646,0)</f>
        <v>#N/A</v>
      </c>
      <c r="L843" s="19" t="str">
        <f t="shared" ca="1" si="91"/>
        <v>F0</v>
      </c>
      <c r="M843" s="19" t="str">
        <f t="shared" ca="1" si="92"/>
        <v>C2</v>
      </c>
      <c r="N843" s="19" t="str">
        <f t="shared" ca="1" si="93"/>
        <v>C2</v>
      </c>
    </row>
    <row r="844" spans="1:14" s="286" customFormat="1" ht="36" customHeight="1" x14ac:dyDescent="0.2">
      <c r="A844" s="406" t="s">
        <v>1019</v>
      </c>
      <c r="B844" s="288" t="s">
        <v>701</v>
      </c>
      <c r="C844" s="289" t="s">
        <v>1851</v>
      </c>
      <c r="D844" s="290"/>
      <c r="E844" s="291" t="s">
        <v>182</v>
      </c>
      <c r="F844" s="284">
        <v>1</v>
      </c>
      <c r="G844" s="405"/>
      <c r="H844" s="281">
        <f t="shared" si="88"/>
        <v>0</v>
      </c>
      <c r="I844" s="26" t="str">
        <f t="shared" ca="1" si="89"/>
        <v/>
      </c>
      <c r="J844" s="16" t="str">
        <f t="shared" si="90"/>
        <v>E017DClass 3 Backfilleach</v>
      </c>
      <c r="K844" s="17" t="e">
        <f>MATCH(J844,'Pay Items'!$K$1:$K$646,0)</f>
        <v>#N/A</v>
      </c>
      <c r="L844" s="19" t="str">
        <f t="shared" ca="1" si="91"/>
        <v>F0</v>
      </c>
      <c r="M844" s="19" t="str">
        <f t="shared" ca="1" si="92"/>
        <v>C2</v>
      </c>
      <c r="N844" s="19" t="str">
        <f t="shared" ca="1" si="93"/>
        <v>C2</v>
      </c>
    </row>
    <row r="845" spans="1:14" s="292" customFormat="1" ht="36" customHeight="1" x14ac:dyDescent="0.2">
      <c r="A845" s="273" t="s">
        <v>65</v>
      </c>
      <c r="B845" s="274" t="s">
        <v>1852</v>
      </c>
      <c r="C845" s="289" t="s">
        <v>675</v>
      </c>
      <c r="D845" s="290" t="s">
        <v>11</v>
      </c>
      <c r="E845" s="277"/>
      <c r="F845" s="198"/>
      <c r="G845" s="199"/>
      <c r="H845" s="376">
        <f t="shared" si="88"/>
        <v>0</v>
      </c>
      <c r="I845" s="26" t="str">
        <f t="shared" ca="1" si="89"/>
        <v>LOCKED</v>
      </c>
      <c r="J845" s="16" t="str">
        <f t="shared" si="90"/>
        <v>E020Sewer Repair - In Addition to First 3.0 MetersCW 2130-R12</v>
      </c>
      <c r="K845" s="17">
        <f>MATCH(J845,'Pay Items'!$K$1:$K$646,0)</f>
        <v>485</v>
      </c>
      <c r="L845" s="19" t="str">
        <f t="shared" ca="1" si="91"/>
        <v>F0</v>
      </c>
      <c r="M845" s="19" t="str">
        <f t="shared" ca="1" si="92"/>
        <v>C2</v>
      </c>
      <c r="N845" s="19" t="str">
        <f t="shared" ca="1" si="93"/>
        <v>C2</v>
      </c>
    </row>
    <row r="846" spans="1:14" s="278" customFormat="1" ht="36" customHeight="1" x14ac:dyDescent="0.2">
      <c r="A846" s="273" t="s">
        <v>1028</v>
      </c>
      <c r="B846" s="279" t="s">
        <v>351</v>
      </c>
      <c r="C846" s="275" t="s">
        <v>1853</v>
      </c>
      <c r="D846" s="276"/>
      <c r="E846" s="277"/>
      <c r="F846" s="198"/>
      <c r="G846" s="199"/>
      <c r="H846" s="376">
        <f t="shared" si="88"/>
        <v>0</v>
      </c>
      <c r="I846" s="26" t="str">
        <f t="shared" ca="1" si="89"/>
        <v>LOCKED</v>
      </c>
      <c r="J846" s="16" t="str">
        <f t="shared" si="90"/>
        <v>E020C300 mm, CS</v>
      </c>
      <c r="K846" s="17" t="e">
        <f>MATCH(J846,'Pay Items'!$K$1:$K$646,0)</f>
        <v>#N/A</v>
      </c>
      <c r="L846" s="19" t="str">
        <f t="shared" ca="1" si="91"/>
        <v>F0</v>
      </c>
      <c r="M846" s="19" t="str">
        <f t="shared" ca="1" si="92"/>
        <v>C2</v>
      </c>
      <c r="N846" s="19" t="str">
        <f t="shared" ca="1" si="93"/>
        <v>C2</v>
      </c>
    </row>
    <row r="847" spans="1:14" s="278" customFormat="1" ht="36" customHeight="1" x14ac:dyDescent="0.2">
      <c r="A847" s="273" t="s">
        <v>1029</v>
      </c>
      <c r="B847" s="288" t="s">
        <v>701</v>
      </c>
      <c r="C847" s="289" t="s">
        <v>1851</v>
      </c>
      <c r="D847" s="276"/>
      <c r="E847" s="277" t="s">
        <v>183</v>
      </c>
      <c r="F847" s="280">
        <v>0.5</v>
      </c>
      <c r="G847" s="405"/>
      <c r="H847" s="281">
        <f t="shared" si="88"/>
        <v>0</v>
      </c>
      <c r="I847" s="26" t="str">
        <f t="shared" ca="1" si="89"/>
        <v/>
      </c>
      <c r="J847" s="16" t="str">
        <f t="shared" si="90"/>
        <v>E020DClass 3 Backfillm</v>
      </c>
      <c r="K847" s="17" t="e">
        <f>MATCH(J847,'Pay Items'!$K$1:$K$646,0)</f>
        <v>#N/A</v>
      </c>
      <c r="L847" s="19" t="str">
        <f t="shared" ca="1" si="91"/>
        <v>F1</v>
      </c>
      <c r="M847" s="19" t="str">
        <f t="shared" ca="1" si="92"/>
        <v>C2</v>
      </c>
      <c r="N847" s="19" t="str">
        <f t="shared" ca="1" si="93"/>
        <v>C2</v>
      </c>
    </row>
    <row r="848" spans="1:14" s="286" customFormat="1" ht="48" customHeight="1" x14ac:dyDescent="0.2">
      <c r="A848" s="406" t="s">
        <v>85</v>
      </c>
      <c r="B848" s="293" t="s">
        <v>1854</v>
      </c>
      <c r="C848" s="294" t="s">
        <v>728</v>
      </c>
      <c r="D848" s="295" t="s">
        <v>11</v>
      </c>
      <c r="E848" s="291"/>
      <c r="F848" s="198"/>
      <c r="G848" s="199"/>
      <c r="H848" s="376">
        <f t="shared" si="88"/>
        <v>0</v>
      </c>
      <c r="I848" s="26" t="str">
        <f t="shared" ca="1" si="89"/>
        <v>LOCKED</v>
      </c>
      <c r="J848" s="16" t="str">
        <f t="shared" si="90"/>
        <v>E042Connecting New Sewer Service to Existing Sewer ServiceCW 2130-R12</v>
      </c>
      <c r="K848" s="17">
        <f>MATCH(J848,'Pay Items'!$K$1:$K$646,0)</f>
        <v>548</v>
      </c>
      <c r="L848" s="19" t="str">
        <f t="shared" ca="1" si="91"/>
        <v>F0</v>
      </c>
      <c r="M848" s="19" t="str">
        <f t="shared" ca="1" si="92"/>
        <v>C2</v>
      </c>
      <c r="N848" s="19" t="str">
        <f t="shared" ca="1" si="93"/>
        <v>C2</v>
      </c>
    </row>
    <row r="849" spans="1:14" s="286" customFormat="1" ht="36" customHeight="1" x14ac:dyDescent="0.2">
      <c r="A849" s="406" t="s">
        <v>86</v>
      </c>
      <c r="B849" s="296" t="s">
        <v>351</v>
      </c>
      <c r="C849" s="294" t="s">
        <v>889</v>
      </c>
      <c r="D849" s="295"/>
      <c r="E849" s="291" t="s">
        <v>182</v>
      </c>
      <c r="F849" s="284">
        <v>1</v>
      </c>
      <c r="G849" s="405"/>
      <c r="H849" s="281">
        <f t="shared" si="88"/>
        <v>0</v>
      </c>
      <c r="I849" s="26" t="str">
        <f t="shared" ca="1" si="89"/>
        <v/>
      </c>
      <c r="J849" s="16" t="str">
        <f t="shared" si="90"/>
        <v>E043150 mmeach</v>
      </c>
      <c r="K849" s="17" t="e">
        <f>MATCH(J849,'Pay Items'!$K$1:$K$646,0)</f>
        <v>#N/A</v>
      </c>
      <c r="L849" s="19" t="str">
        <f t="shared" ca="1" si="91"/>
        <v>F0</v>
      </c>
      <c r="M849" s="19" t="str">
        <f t="shared" ca="1" si="92"/>
        <v>C2</v>
      </c>
      <c r="N849" s="19" t="str">
        <f t="shared" ca="1" si="93"/>
        <v>C2</v>
      </c>
    </row>
    <row r="850" spans="1:14" s="286" customFormat="1" ht="36" customHeight="1" x14ac:dyDescent="0.2">
      <c r="A850" s="273" t="s">
        <v>1002</v>
      </c>
      <c r="B850" s="274" t="s">
        <v>1855</v>
      </c>
      <c r="C850" s="297" t="s">
        <v>1856</v>
      </c>
      <c r="D850" s="298" t="s">
        <v>1857</v>
      </c>
      <c r="E850" s="291"/>
      <c r="F850" s="198"/>
      <c r="G850" s="199"/>
      <c r="H850" s="376">
        <f t="shared" si="88"/>
        <v>0</v>
      </c>
      <c r="I850" s="26" t="str">
        <f t="shared" ca="1" si="89"/>
        <v>LOCKED</v>
      </c>
      <c r="J850" s="16" t="str">
        <f t="shared" si="90"/>
        <v>E022ASewer Inspection (following repair)CW2145-R5</v>
      </c>
      <c r="K850" s="17" t="e">
        <f>MATCH(J850,'Pay Items'!$K$1:$K$646,0)</f>
        <v>#N/A</v>
      </c>
      <c r="L850" s="19" t="str">
        <f t="shared" ca="1" si="91"/>
        <v>F0</v>
      </c>
      <c r="M850" s="19" t="str">
        <f t="shared" ca="1" si="92"/>
        <v>C2</v>
      </c>
      <c r="N850" s="19" t="str">
        <f t="shared" ca="1" si="93"/>
        <v>C2</v>
      </c>
    </row>
    <row r="851" spans="1:14" s="286" customFormat="1" ht="36" customHeight="1" x14ac:dyDescent="0.2">
      <c r="A851" s="406" t="s">
        <v>1036</v>
      </c>
      <c r="B851" s="279" t="s">
        <v>351</v>
      </c>
      <c r="C851" s="275" t="s">
        <v>1850</v>
      </c>
      <c r="D851" s="290"/>
      <c r="E851" s="291" t="s">
        <v>183</v>
      </c>
      <c r="F851" s="284">
        <v>86</v>
      </c>
      <c r="G851" s="405"/>
      <c r="H851" s="281">
        <f t="shared" si="88"/>
        <v>0</v>
      </c>
      <c r="I851" s="26" t="str">
        <f t="shared" ca="1" si="89"/>
        <v/>
      </c>
      <c r="J851" s="16" t="str">
        <f t="shared" si="90"/>
        <v>E022C200 mm, WWSm</v>
      </c>
      <c r="K851" s="17" t="e">
        <f>MATCH(J851,'Pay Items'!$K$1:$K$646,0)</f>
        <v>#N/A</v>
      </c>
      <c r="L851" s="19" t="str">
        <f t="shared" ca="1" si="91"/>
        <v>F0</v>
      </c>
      <c r="M851" s="19" t="str">
        <f t="shared" ca="1" si="92"/>
        <v>C2</v>
      </c>
      <c r="N851" s="19" t="str">
        <f t="shared" ca="1" si="93"/>
        <v>C2</v>
      </c>
    </row>
    <row r="852" spans="1:14" s="285" customFormat="1" ht="36" customHeight="1" x14ac:dyDescent="0.25">
      <c r="A852" s="267"/>
      <c r="B852" s="268"/>
      <c r="C852" s="269" t="s">
        <v>1858</v>
      </c>
      <c r="D852" s="270"/>
      <c r="E852" s="271" t="s">
        <v>174</v>
      </c>
      <c r="F852" s="198"/>
      <c r="G852" s="199"/>
      <c r="H852" s="376">
        <f t="shared" si="88"/>
        <v>0</v>
      </c>
      <c r="I852" s="26" t="str">
        <f t="shared" ca="1" si="89"/>
        <v>LOCKED</v>
      </c>
      <c r="J852" s="16" t="str">
        <f t="shared" si="90"/>
        <v>WILDWOOD H PK - SEWER REPAIR (MA60013331)</v>
      </c>
      <c r="K852" s="17" t="e">
        <f>MATCH(J852,'Pay Items'!$K$1:$K$646,0)</f>
        <v>#N/A</v>
      </c>
      <c r="L852" s="19" t="str">
        <f t="shared" ca="1" si="91"/>
        <v>F0</v>
      </c>
      <c r="M852" s="19" t="str">
        <f t="shared" ca="1" si="92"/>
        <v>C2</v>
      </c>
      <c r="N852" s="19" t="str">
        <f t="shared" ca="1" si="93"/>
        <v>C2</v>
      </c>
    </row>
    <row r="853" spans="1:14" s="286" customFormat="1" ht="36" customHeight="1" x14ac:dyDescent="0.2">
      <c r="A853" s="273" t="s">
        <v>62</v>
      </c>
      <c r="B853" s="274" t="s">
        <v>1859</v>
      </c>
      <c r="C853" s="275" t="s">
        <v>598</v>
      </c>
      <c r="D853" s="276" t="s">
        <v>11</v>
      </c>
      <c r="E853" s="277"/>
      <c r="F853" s="198"/>
      <c r="G853" s="199"/>
      <c r="H853" s="376">
        <f t="shared" si="88"/>
        <v>0</v>
      </c>
      <c r="I853" s="26" t="str">
        <f t="shared" ca="1" si="89"/>
        <v>LOCKED</v>
      </c>
      <c r="J853" s="16" t="str">
        <f t="shared" si="90"/>
        <v>E017Sewer Repair - Up to 3.0 Meters LongCW 2130-R12</v>
      </c>
      <c r="K853" s="17">
        <f>MATCH(J853,'Pay Items'!$K$1:$K$646,0)</f>
        <v>468</v>
      </c>
      <c r="L853" s="19" t="str">
        <f t="shared" ca="1" si="91"/>
        <v>F0</v>
      </c>
      <c r="M853" s="19" t="str">
        <f t="shared" ca="1" si="92"/>
        <v>C2</v>
      </c>
      <c r="N853" s="19" t="str">
        <f t="shared" ca="1" si="93"/>
        <v>C2</v>
      </c>
    </row>
    <row r="854" spans="1:14" s="286" customFormat="1" ht="36" customHeight="1" x14ac:dyDescent="0.2">
      <c r="A854" s="406" t="s">
        <v>1018</v>
      </c>
      <c r="B854" s="279" t="s">
        <v>351</v>
      </c>
      <c r="C854" s="275" t="s">
        <v>1850</v>
      </c>
      <c r="D854" s="276"/>
      <c r="E854" s="277"/>
      <c r="F854" s="198"/>
      <c r="G854" s="199"/>
      <c r="H854" s="376">
        <f t="shared" si="88"/>
        <v>0</v>
      </c>
      <c r="I854" s="26" t="str">
        <f t="shared" ca="1" si="89"/>
        <v>LOCKED</v>
      </c>
      <c r="J854" s="16" t="str">
        <f t="shared" si="90"/>
        <v>E017C200 mm, WWS</v>
      </c>
      <c r="K854" s="17" t="e">
        <f>MATCH(J854,'Pay Items'!$K$1:$K$646,0)</f>
        <v>#N/A</v>
      </c>
      <c r="L854" s="19" t="str">
        <f t="shared" ca="1" si="91"/>
        <v>F0</v>
      </c>
      <c r="M854" s="19" t="str">
        <f t="shared" ca="1" si="92"/>
        <v>C2</v>
      </c>
      <c r="N854" s="19" t="str">
        <f t="shared" ca="1" si="93"/>
        <v>C2</v>
      </c>
    </row>
    <row r="855" spans="1:14" s="286" customFormat="1" ht="36" customHeight="1" x14ac:dyDescent="0.2">
      <c r="A855" s="406" t="s">
        <v>1019</v>
      </c>
      <c r="B855" s="288" t="s">
        <v>701</v>
      </c>
      <c r="C855" s="289" t="s">
        <v>1851</v>
      </c>
      <c r="D855" s="290"/>
      <c r="E855" s="291" t="s">
        <v>182</v>
      </c>
      <c r="F855" s="284">
        <v>2</v>
      </c>
      <c r="G855" s="405"/>
      <c r="H855" s="281">
        <f t="shared" si="88"/>
        <v>0</v>
      </c>
      <c r="I855" s="26" t="str">
        <f t="shared" ca="1" si="89"/>
        <v/>
      </c>
      <c r="J855" s="16" t="str">
        <f t="shared" si="90"/>
        <v>E017DClass 3 Backfilleach</v>
      </c>
      <c r="K855" s="17" t="e">
        <f>MATCH(J855,'Pay Items'!$K$1:$K$646,0)</f>
        <v>#N/A</v>
      </c>
      <c r="L855" s="19" t="str">
        <f t="shared" ca="1" si="91"/>
        <v>F0</v>
      </c>
      <c r="M855" s="19" t="str">
        <f t="shared" ca="1" si="92"/>
        <v>C2</v>
      </c>
      <c r="N855" s="19" t="str">
        <f t="shared" ca="1" si="93"/>
        <v>C2</v>
      </c>
    </row>
    <row r="856" spans="1:14" s="286" customFormat="1" ht="36" customHeight="1" x14ac:dyDescent="0.2">
      <c r="A856" s="273" t="s">
        <v>1002</v>
      </c>
      <c r="B856" s="274" t="s">
        <v>1860</v>
      </c>
      <c r="C856" s="297" t="s">
        <v>1856</v>
      </c>
      <c r="D856" s="298" t="s">
        <v>1857</v>
      </c>
      <c r="E856" s="291"/>
      <c r="F856" s="198"/>
      <c r="G856" s="199"/>
      <c r="H856" s="376">
        <f t="shared" si="88"/>
        <v>0</v>
      </c>
      <c r="I856" s="26" t="str">
        <f t="shared" ca="1" si="89"/>
        <v>LOCKED</v>
      </c>
      <c r="J856" s="16" t="str">
        <f t="shared" si="90"/>
        <v>E022ASewer Inspection (following repair)CW2145-R5</v>
      </c>
      <c r="K856" s="17" t="e">
        <f>MATCH(J856,'Pay Items'!$K$1:$K$646,0)</f>
        <v>#N/A</v>
      </c>
      <c r="L856" s="19" t="str">
        <f t="shared" ca="1" si="91"/>
        <v>F0</v>
      </c>
      <c r="M856" s="19" t="str">
        <f t="shared" ca="1" si="92"/>
        <v>C2</v>
      </c>
      <c r="N856" s="19" t="str">
        <f t="shared" ca="1" si="93"/>
        <v>C2</v>
      </c>
    </row>
    <row r="857" spans="1:14" s="286" customFormat="1" ht="36" customHeight="1" x14ac:dyDescent="0.2">
      <c r="A857" s="406" t="s">
        <v>1036</v>
      </c>
      <c r="B857" s="279" t="s">
        <v>351</v>
      </c>
      <c r="C857" s="275" t="s">
        <v>1850</v>
      </c>
      <c r="D857" s="290"/>
      <c r="E857" s="291" t="s">
        <v>183</v>
      </c>
      <c r="F857" s="284">
        <v>65</v>
      </c>
      <c r="G857" s="405"/>
      <c r="H857" s="281">
        <f t="shared" si="88"/>
        <v>0</v>
      </c>
      <c r="I857" s="26" t="str">
        <f t="shared" ca="1" si="89"/>
        <v/>
      </c>
      <c r="J857" s="16" t="str">
        <f t="shared" si="90"/>
        <v>E022C200 mm, WWSm</v>
      </c>
      <c r="K857" s="17" t="e">
        <f>MATCH(J857,'Pay Items'!$K$1:$K$646,0)</f>
        <v>#N/A</v>
      </c>
      <c r="L857" s="19" t="str">
        <f t="shared" ca="1" si="91"/>
        <v>F0</v>
      </c>
      <c r="M857" s="19" t="str">
        <f t="shared" ca="1" si="92"/>
        <v>C2</v>
      </c>
      <c r="N857" s="19" t="str">
        <f t="shared" ca="1" si="93"/>
        <v>C2</v>
      </c>
    </row>
    <row r="858" spans="1:14" s="285" customFormat="1" ht="36" customHeight="1" x14ac:dyDescent="0.25">
      <c r="A858" s="267"/>
      <c r="B858" s="268"/>
      <c r="C858" s="269" t="s">
        <v>1861</v>
      </c>
      <c r="D858" s="270"/>
      <c r="E858" s="271" t="s">
        <v>174</v>
      </c>
      <c r="F858" s="198"/>
      <c r="G858" s="199"/>
      <c r="H858" s="376">
        <f t="shared" si="88"/>
        <v>0</v>
      </c>
      <c r="I858" s="26" t="str">
        <f t="shared" ca="1" si="89"/>
        <v>LOCKED</v>
      </c>
      <c r="J858" s="16" t="str">
        <f t="shared" si="90"/>
        <v>WILDWOOD H PK - SEWER REPAIR (MA60013278)</v>
      </c>
      <c r="K858" s="17" t="e">
        <f>MATCH(J858,'Pay Items'!$K$1:$K$646,0)</f>
        <v>#N/A</v>
      </c>
      <c r="L858" s="19" t="str">
        <f t="shared" ca="1" si="91"/>
        <v>F0</v>
      </c>
      <c r="M858" s="19" t="str">
        <f t="shared" ca="1" si="92"/>
        <v>C2</v>
      </c>
      <c r="N858" s="19" t="str">
        <f t="shared" ca="1" si="93"/>
        <v>C2</v>
      </c>
    </row>
    <row r="859" spans="1:14" s="286" customFormat="1" ht="36" customHeight="1" x14ac:dyDescent="0.2">
      <c r="A859" s="273" t="s">
        <v>62</v>
      </c>
      <c r="B859" s="274" t="s">
        <v>1862</v>
      </c>
      <c r="C859" s="275" t="s">
        <v>598</v>
      </c>
      <c r="D859" s="276" t="s">
        <v>11</v>
      </c>
      <c r="E859" s="277"/>
      <c r="F859" s="198"/>
      <c r="G859" s="199"/>
      <c r="H859" s="376">
        <f t="shared" si="88"/>
        <v>0</v>
      </c>
      <c r="I859" s="26" t="str">
        <f t="shared" ca="1" si="89"/>
        <v>LOCKED</v>
      </c>
      <c r="J859" s="16" t="str">
        <f t="shared" si="90"/>
        <v>E017Sewer Repair - Up to 3.0 Meters LongCW 2130-R12</v>
      </c>
      <c r="K859" s="17">
        <f>MATCH(J859,'Pay Items'!$K$1:$K$646,0)</f>
        <v>468</v>
      </c>
      <c r="L859" s="19" t="str">
        <f t="shared" ca="1" si="91"/>
        <v>F0</v>
      </c>
      <c r="M859" s="19" t="str">
        <f t="shared" ca="1" si="92"/>
        <v>C2</v>
      </c>
      <c r="N859" s="19" t="str">
        <f t="shared" ca="1" si="93"/>
        <v>C2</v>
      </c>
    </row>
    <row r="860" spans="1:14" s="286" customFormat="1" ht="36" customHeight="1" x14ac:dyDescent="0.2">
      <c r="A860" s="406" t="s">
        <v>1018</v>
      </c>
      <c r="B860" s="279" t="s">
        <v>351</v>
      </c>
      <c r="C860" s="275" t="s">
        <v>1850</v>
      </c>
      <c r="D860" s="276"/>
      <c r="E860" s="277"/>
      <c r="F860" s="198"/>
      <c r="G860" s="199"/>
      <c r="H860" s="376">
        <f t="shared" si="88"/>
        <v>0</v>
      </c>
      <c r="I860" s="26" t="str">
        <f t="shared" ca="1" si="89"/>
        <v>LOCKED</v>
      </c>
      <c r="J860" s="16" t="str">
        <f t="shared" si="90"/>
        <v>E017C200 mm, WWS</v>
      </c>
      <c r="K860" s="17" t="e">
        <f>MATCH(J860,'Pay Items'!$K$1:$K$646,0)</f>
        <v>#N/A</v>
      </c>
      <c r="L860" s="19" t="str">
        <f t="shared" ca="1" si="91"/>
        <v>F0</v>
      </c>
      <c r="M860" s="19" t="str">
        <f t="shared" ca="1" si="92"/>
        <v>C2</v>
      </c>
      <c r="N860" s="19" t="str">
        <f t="shared" ca="1" si="93"/>
        <v>C2</v>
      </c>
    </row>
    <row r="861" spans="1:14" s="286" customFormat="1" ht="36" customHeight="1" x14ac:dyDescent="0.2">
      <c r="A861" s="406" t="s">
        <v>1019</v>
      </c>
      <c r="B861" s="288" t="s">
        <v>701</v>
      </c>
      <c r="C861" s="289" t="s">
        <v>1851</v>
      </c>
      <c r="D861" s="290"/>
      <c r="E861" s="291" t="s">
        <v>182</v>
      </c>
      <c r="F861" s="284">
        <v>1</v>
      </c>
      <c r="G861" s="405"/>
      <c r="H861" s="281">
        <f t="shared" si="88"/>
        <v>0</v>
      </c>
      <c r="I861" s="26" t="str">
        <f t="shared" ca="1" si="89"/>
        <v/>
      </c>
      <c r="J861" s="16" t="str">
        <f t="shared" si="90"/>
        <v>E017DClass 3 Backfilleach</v>
      </c>
      <c r="K861" s="17" t="e">
        <f>MATCH(J861,'Pay Items'!$K$1:$K$646,0)</f>
        <v>#N/A</v>
      </c>
      <c r="L861" s="19" t="str">
        <f t="shared" ca="1" si="91"/>
        <v>F0</v>
      </c>
      <c r="M861" s="19" t="str">
        <f t="shared" ca="1" si="92"/>
        <v>C2</v>
      </c>
      <c r="N861" s="19" t="str">
        <f t="shared" ca="1" si="93"/>
        <v>C2</v>
      </c>
    </row>
    <row r="862" spans="1:14" s="286" customFormat="1" ht="36" customHeight="1" x14ac:dyDescent="0.2">
      <c r="A862" s="273" t="s">
        <v>1002</v>
      </c>
      <c r="B862" s="274" t="s">
        <v>1863</v>
      </c>
      <c r="C862" s="297" t="s">
        <v>1856</v>
      </c>
      <c r="D862" s="298" t="s">
        <v>1857</v>
      </c>
      <c r="E862" s="291"/>
      <c r="F862" s="198"/>
      <c r="G862" s="199"/>
      <c r="H862" s="376">
        <f t="shared" si="88"/>
        <v>0</v>
      </c>
      <c r="I862" s="26" t="str">
        <f t="shared" ca="1" si="89"/>
        <v>LOCKED</v>
      </c>
      <c r="J862" s="16" t="str">
        <f t="shared" si="90"/>
        <v>E022ASewer Inspection (following repair)CW2145-R5</v>
      </c>
      <c r="K862" s="17" t="e">
        <f>MATCH(J862,'Pay Items'!$K$1:$K$646,0)</f>
        <v>#N/A</v>
      </c>
      <c r="L862" s="19" t="str">
        <f t="shared" ca="1" si="91"/>
        <v>F0</v>
      </c>
      <c r="M862" s="19" t="str">
        <f t="shared" ca="1" si="92"/>
        <v>C2</v>
      </c>
      <c r="N862" s="19" t="str">
        <f t="shared" ca="1" si="93"/>
        <v>C2</v>
      </c>
    </row>
    <row r="863" spans="1:14" s="286" customFormat="1" ht="36" customHeight="1" x14ac:dyDescent="0.2">
      <c r="A863" s="406" t="s">
        <v>1036</v>
      </c>
      <c r="B863" s="279" t="s">
        <v>351</v>
      </c>
      <c r="C863" s="275" t="s">
        <v>1850</v>
      </c>
      <c r="D863" s="290"/>
      <c r="E863" s="291" t="s">
        <v>183</v>
      </c>
      <c r="F863" s="284">
        <v>79</v>
      </c>
      <c r="G863" s="405"/>
      <c r="H863" s="281">
        <f t="shared" si="88"/>
        <v>0</v>
      </c>
      <c r="I863" s="26" t="str">
        <f t="shared" ca="1" si="89"/>
        <v/>
      </c>
      <c r="J863" s="16" t="str">
        <f t="shared" si="90"/>
        <v>E022C200 mm, WWSm</v>
      </c>
      <c r="K863" s="17" t="e">
        <f>MATCH(J863,'Pay Items'!$K$1:$K$646,0)</f>
        <v>#N/A</v>
      </c>
      <c r="L863" s="19" t="str">
        <f t="shared" ca="1" si="91"/>
        <v>F0</v>
      </c>
      <c r="M863" s="19" t="str">
        <f t="shared" ca="1" si="92"/>
        <v>C2</v>
      </c>
      <c r="N863" s="19" t="str">
        <f t="shared" ca="1" si="93"/>
        <v>C2</v>
      </c>
    </row>
    <row r="864" spans="1:14" s="299" customFormat="1" ht="36" customHeight="1" x14ac:dyDescent="0.2">
      <c r="A864" s="267"/>
      <c r="B864" s="268"/>
      <c r="C864" s="269" t="s">
        <v>1864</v>
      </c>
      <c r="D864" s="270"/>
      <c r="E864" s="271" t="s">
        <v>174</v>
      </c>
      <c r="F864" s="198"/>
      <c r="G864" s="199"/>
      <c r="H864" s="376">
        <f t="shared" si="88"/>
        <v>0</v>
      </c>
      <c r="I864" s="26" t="str">
        <f t="shared" ca="1" si="89"/>
        <v>LOCKED</v>
      </c>
      <c r="J864" s="16" t="str">
        <f t="shared" si="90"/>
        <v>WILDWOOD H PK - MANHOLE REPAIR (MH60011471)</v>
      </c>
      <c r="K864" s="17" t="e">
        <f>MATCH(J864,'Pay Items'!$K$1:$K$646,0)</f>
        <v>#N/A</v>
      </c>
      <c r="L864" s="19" t="str">
        <f t="shared" ca="1" si="91"/>
        <v>F0</v>
      </c>
      <c r="M864" s="19" t="str">
        <f t="shared" ca="1" si="92"/>
        <v>C2</v>
      </c>
      <c r="N864" s="19" t="str">
        <f t="shared" ca="1" si="93"/>
        <v>C2</v>
      </c>
    </row>
    <row r="865" spans="1:14" s="300" customFormat="1" ht="36" customHeight="1" x14ac:dyDescent="0.2">
      <c r="A865" s="273"/>
      <c r="B865" s="274" t="s">
        <v>1865</v>
      </c>
      <c r="C865" s="275" t="s">
        <v>1866</v>
      </c>
      <c r="D865" s="276" t="s">
        <v>11</v>
      </c>
      <c r="E865" s="277"/>
      <c r="F865" s="198"/>
      <c r="G865" s="199"/>
      <c r="H865" s="376">
        <f t="shared" si="88"/>
        <v>0</v>
      </c>
      <c r="I865" s="26" t="str">
        <f t="shared" ca="1" si="89"/>
        <v>LOCKED</v>
      </c>
      <c r="J865" s="16" t="str">
        <f t="shared" si="90"/>
        <v>Replace Existing ManholeCW 2130-R12</v>
      </c>
      <c r="K865" s="17" t="e">
        <f>MATCH(J865,'Pay Items'!$K$1:$K$646,0)</f>
        <v>#N/A</v>
      </c>
      <c r="L865" s="19" t="str">
        <f t="shared" ca="1" si="91"/>
        <v>F0</v>
      </c>
      <c r="M865" s="19" t="str">
        <f t="shared" ca="1" si="92"/>
        <v>C2</v>
      </c>
      <c r="N865" s="19" t="str">
        <f t="shared" ca="1" si="93"/>
        <v>C2</v>
      </c>
    </row>
    <row r="866" spans="1:14" s="300" customFormat="1" ht="36" customHeight="1" x14ac:dyDescent="0.2">
      <c r="A866" s="273"/>
      <c r="B866" s="279" t="s">
        <v>351</v>
      </c>
      <c r="C866" s="275" t="s">
        <v>1867</v>
      </c>
      <c r="D866" s="276"/>
      <c r="E866" s="277" t="s">
        <v>184</v>
      </c>
      <c r="F866" s="280">
        <v>2.4</v>
      </c>
      <c r="G866" s="405"/>
      <c r="H866" s="281">
        <f t="shared" si="88"/>
        <v>0</v>
      </c>
      <c r="I866" s="26" t="str">
        <f t="shared" ca="1" si="89"/>
        <v/>
      </c>
      <c r="J866" s="16" t="str">
        <f t="shared" si="90"/>
        <v>Pre-cast Concrete Base and Risersvert. m</v>
      </c>
      <c r="K866" s="17" t="e">
        <f>MATCH(J866,'Pay Items'!$K$1:$K$646,0)</f>
        <v>#N/A</v>
      </c>
      <c r="L866" s="19" t="str">
        <f t="shared" ca="1" si="91"/>
        <v>F1</v>
      </c>
      <c r="M866" s="19" t="str">
        <f t="shared" ca="1" si="92"/>
        <v>C2</v>
      </c>
      <c r="N866" s="19" t="str">
        <f t="shared" ca="1" si="93"/>
        <v>C2</v>
      </c>
    </row>
    <row r="867" spans="1:14" s="300" customFormat="1" ht="36" customHeight="1" x14ac:dyDescent="0.2">
      <c r="A867" s="273"/>
      <c r="B867" s="274" t="s">
        <v>1868</v>
      </c>
      <c r="C867" s="282" t="s">
        <v>1869</v>
      </c>
      <c r="D867" s="283" t="s">
        <v>1829</v>
      </c>
      <c r="E867" s="277"/>
      <c r="F867" s="198"/>
      <c r="G867" s="199"/>
      <c r="H867" s="376">
        <f t="shared" si="88"/>
        <v>0</v>
      </c>
      <c r="I867" s="26" t="str">
        <f t="shared" ca="1" si="89"/>
        <v>LOCKED</v>
      </c>
      <c r="J867" s="16" t="str">
        <f t="shared" si="90"/>
        <v>Manhole Inspection (following replacement)CW 2145-R5</v>
      </c>
      <c r="K867" s="17" t="e">
        <f>MATCH(J867,'Pay Items'!$K$1:$K$646,0)</f>
        <v>#N/A</v>
      </c>
      <c r="L867" s="19" t="str">
        <f t="shared" ca="1" si="91"/>
        <v>F0</v>
      </c>
      <c r="M867" s="19" t="str">
        <f t="shared" ca="1" si="92"/>
        <v>C2</v>
      </c>
      <c r="N867" s="19" t="str">
        <f t="shared" ca="1" si="93"/>
        <v>C2</v>
      </c>
    </row>
    <row r="868" spans="1:14" s="300" customFormat="1" ht="36" customHeight="1" x14ac:dyDescent="0.2">
      <c r="A868" s="273"/>
      <c r="B868" s="279" t="s">
        <v>351</v>
      </c>
      <c r="C868" s="275" t="s">
        <v>1830</v>
      </c>
      <c r="D868" s="276"/>
      <c r="E868" s="277" t="s">
        <v>182</v>
      </c>
      <c r="F868" s="284">
        <v>1</v>
      </c>
      <c r="G868" s="405"/>
      <c r="H868" s="281">
        <f t="shared" si="88"/>
        <v>0</v>
      </c>
      <c r="I868" s="26" t="str">
        <f t="shared" ca="1" si="89"/>
        <v/>
      </c>
      <c r="J868" s="16" t="str">
        <f t="shared" si="90"/>
        <v>Manhole Inspectioneach</v>
      </c>
      <c r="K868" s="17" t="e">
        <f>MATCH(J868,'Pay Items'!$K$1:$K$646,0)</f>
        <v>#N/A</v>
      </c>
      <c r="L868" s="19" t="str">
        <f t="shared" ca="1" si="91"/>
        <v>F0</v>
      </c>
      <c r="M868" s="19" t="str">
        <f t="shared" ca="1" si="92"/>
        <v>C2</v>
      </c>
      <c r="N868" s="19" t="str">
        <f t="shared" ca="1" si="93"/>
        <v>C2</v>
      </c>
    </row>
    <row r="869" spans="1:14" s="272" customFormat="1" ht="36" customHeight="1" x14ac:dyDescent="0.2">
      <c r="A869" s="267"/>
      <c r="B869" s="268"/>
      <c r="C869" s="269" t="s">
        <v>1870</v>
      </c>
      <c r="D869" s="270"/>
      <c r="E869" s="271" t="s">
        <v>174</v>
      </c>
      <c r="F869" s="198"/>
      <c r="G869" s="199"/>
      <c r="H869" s="376">
        <f t="shared" si="88"/>
        <v>0</v>
      </c>
      <c r="I869" s="26" t="str">
        <f t="shared" ca="1" si="89"/>
        <v>LOCKED</v>
      </c>
      <c r="J869" s="16" t="str">
        <f t="shared" si="90"/>
        <v>WILDWOOD H PK - MANHOLE REPAIR (MH60011480)</v>
      </c>
      <c r="K869" s="17" t="e">
        <f>MATCH(J869,'Pay Items'!$K$1:$K$646,0)</f>
        <v>#N/A</v>
      </c>
      <c r="L869" s="19" t="str">
        <f t="shared" ca="1" si="91"/>
        <v>F0</v>
      </c>
      <c r="M869" s="19" t="str">
        <f t="shared" ca="1" si="92"/>
        <v>C2</v>
      </c>
      <c r="N869" s="19" t="str">
        <f t="shared" ca="1" si="93"/>
        <v>C2</v>
      </c>
    </row>
    <row r="870" spans="1:14" s="278" customFormat="1" ht="36" customHeight="1" x14ac:dyDescent="0.2">
      <c r="A870" s="273" t="s">
        <v>232</v>
      </c>
      <c r="B870" s="274" t="s">
        <v>1871</v>
      </c>
      <c r="C870" s="275" t="s">
        <v>685</v>
      </c>
      <c r="D870" s="276" t="s">
        <v>11</v>
      </c>
      <c r="E870" s="277"/>
      <c r="F870" s="198"/>
      <c r="G870" s="199"/>
      <c r="H870" s="376">
        <f t="shared" si="88"/>
        <v>0</v>
      </c>
      <c r="I870" s="26" t="str">
        <f t="shared" ca="1" si="89"/>
        <v>LOCKED</v>
      </c>
      <c r="J870" s="16" t="str">
        <f t="shared" si="90"/>
        <v>F002Replacing Existing RisersCW 2130-R12</v>
      </c>
      <c r="K870" s="17">
        <f>MATCH(J870,'Pay Items'!$K$1:$K$646,0)</f>
        <v>591</v>
      </c>
      <c r="L870" s="19" t="str">
        <f t="shared" ca="1" si="91"/>
        <v>F0</v>
      </c>
      <c r="M870" s="19" t="str">
        <f t="shared" ca="1" si="92"/>
        <v>C2</v>
      </c>
      <c r="N870" s="19" t="str">
        <f t="shared" ca="1" si="93"/>
        <v>C2</v>
      </c>
    </row>
    <row r="871" spans="1:14" s="278" customFormat="1" ht="36" customHeight="1" x14ac:dyDescent="0.2">
      <c r="A871" s="273" t="s">
        <v>686</v>
      </c>
      <c r="B871" s="279" t="s">
        <v>351</v>
      </c>
      <c r="C871" s="275" t="s">
        <v>696</v>
      </c>
      <c r="D871" s="276"/>
      <c r="E871" s="277" t="s">
        <v>184</v>
      </c>
      <c r="F871" s="280">
        <v>0.3</v>
      </c>
      <c r="G871" s="405"/>
      <c r="H871" s="281">
        <f t="shared" si="88"/>
        <v>0</v>
      </c>
      <c r="I871" s="26" t="str">
        <f t="shared" ca="1" si="89"/>
        <v/>
      </c>
      <c r="J871" s="16" t="str">
        <f t="shared" si="90"/>
        <v>F002APre-cast Concrete Risersvert. m</v>
      </c>
      <c r="K871" s="17">
        <f>MATCH(J871,'Pay Items'!$K$1:$K$646,0)</f>
        <v>592</v>
      </c>
      <c r="L871" s="19" t="str">
        <f t="shared" ca="1" si="91"/>
        <v>F1</v>
      </c>
      <c r="M871" s="19" t="str">
        <f t="shared" ca="1" si="92"/>
        <v>C2</v>
      </c>
      <c r="N871" s="19" t="str">
        <f t="shared" ca="1" si="93"/>
        <v>C2</v>
      </c>
    </row>
    <row r="872" spans="1:14" s="278" customFormat="1" ht="36" customHeight="1" x14ac:dyDescent="0.2">
      <c r="A872" s="273"/>
      <c r="B872" s="274" t="s">
        <v>1872</v>
      </c>
      <c r="C872" s="282" t="s">
        <v>1828</v>
      </c>
      <c r="D872" s="283" t="s">
        <v>1829</v>
      </c>
      <c r="E872" s="277"/>
      <c r="F872" s="198"/>
      <c r="G872" s="199"/>
      <c r="H872" s="376">
        <f t="shared" si="88"/>
        <v>0</v>
      </c>
      <c r="I872" s="26" t="str">
        <f t="shared" ca="1" si="89"/>
        <v>LOCKED</v>
      </c>
      <c r="J872" s="16" t="str">
        <f t="shared" si="90"/>
        <v>Manhole Inspection (following repair)CW 2145-R5</v>
      </c>
      <c r="K872" s="17" t="e">
        <f>MATCH(J872,'Pay Items'!$K$1:$K$646,0)</f>
        <v>#N/A</v>
      </c>
      <c r="L872" s="19" t="str">
        <f t="shared" ca="1" si="91"/>
        <v>F0</v>
      </c>
      <c r="M872" s="19" t="str">
        <f t="shared" ca="1" si="92"/>
        <v>C2</v>
      </c>
      <c r="N872" s="19" t="str">
        <f t="shared" ca="1" si="93"/>
        <v>C2</v>
      </c>
    </row>
    <row r="873" spans="1:14" s="278" customFormat="1" ht="36" customHeight="1" x14ac:dyDescent="0.2">
      <c r="A873" s="273"/>
      <c r="B873" s="279" t="s">
        <v>351</v>
      </c>
      <c r="C873" s="275" t="s">
        <v>1830</v>
      </c>
      <c r="D873" s="276"/>
      <c r="E873" s="277" t="s">
        <v>182</v>
      </c>
      <c r="F873" s="284">
        <v>1</v>
      </c>
      <c r="G873" s="405"/>
      <c r="H873" s="281">
        <f t="shared" si="88"/>
        <v>0</v>
      </c>
      <c r="I873" s="26" t="str">
        <f t="shared" ca="1" si="89"/>
        <v/>
      </c>
      <c r="J873" s="16" t="str">
        <f t="shared" si="90"/>
        <v>Manhole Inspectioneach</v>
      </c>
      <c r="K873" s="17" t="e">
        <f>MATCH(J873,'Pay Items'!$K$1:$K$646,0)</f>
        <v>#N/A</v>
      </c>
      <c r="L873" s="19" t="str">
        <f t="shared" ca="1" si="91"/>
        <v>F0</v>
      </c>
      <c r="M873" s="19" t="str">
        <f t="shared" ca="1" si="92"/>
        <v>C2</v>
      </c>
      <c r="N873" s="19" t="str">
        <f t="shared" ca="1" si="93"/>
        <v>C2</v>
      </c>
    </row>
    <row r="874" spans="1:14" s="272" customFormat="1" ht="36" customHeight="1" x14ac:dyDescent="0.2">
      <c r="A874" s="267"/>
      <c r="B874" s="268"/>
      <c r="C874" s="269" t="s">
        <v>1873</v>
      </c>
      <c r="D874" s="270"/>
      <c r="E874" s="271" t="s">
        <v>174</v>
      </c>
      <c r="F874" s="198"/>
      <c r="G874" s="199"/>
      <c r="H874" s="376">
        <f t="shared" si="88"/>
        <v>0</v>
      </c>
      <c r="I874" s="26" t="str">
        <f t="shared" ca="1" si="89"/>
        <v>LOCKED</v>
      </c>
      <c r="J874" s="16" t="str">
        <f t="shared" si="90"/>
        <v>WILDWOOD H PK - MANHOLE REPAIR (MH60011478)</v>
      </c>
      <c r="K874" s="17" t="e">
        <f>MATCH(J874,'Pay Items'!$K$1:$K$646,0)</f>
        <v>#N/A</v>
      </c>
      <c r="L874" s="19" t="str">
        <f t="shared" ca="1" si="91"/>
        <v>F0</v>
      </c>
      <c r="M874" s="19" t="str">
        <f t="shared" ca="1" si="92"/>
        <v>C2</v>
      </c>
      <c r="N874" s="19" t="str">
        <f t="shared" ca="1" si="93"/>
        <v>C2</v>
      </c>
    </row>
    <row r="875" spans="1:14" s="278" customFormat="1" ht="36" customHeight="1" x14ac:dyDescent="0.2">
      <c r="A875" s="273" t="s">
        <v>232</v>
      </c>
      <c r="B875" s="274" t="s">
        <v>1874</v>
      </c>
      <c r="C875" s="275" t="s">
        <v>685</v>
      </c>
      <c r="D875" s="276" t="s">
        <v>11</v>
      </c>
      <c r="E875" s="277"/>
      <c r="F875" s="198"/>
      <c r="G875" s="199"/>
      <c r="H875" s="376">
        <f t="shared" si="88"/>
        <v>0</v>
      </c>
      <c r="I875" s="26" t="str">
        <f t="shared" ca="1" si="89"/>
        <v>LOCKED</v>
      </c>
      <c r="J875" s="16" t="str">
        <f t="shared" si="90"/>
        <v>F002Replacing Existing RisersCW 2130-R12</v>
      </c>
      <c r="K875" s="17">
        <f>MATCH(J875,'Pay Items'!$K$1:$K$646,0)</f>
        <v>591</v>
      </c>
      <c r="L875" s="19" t="str">
        <f t="shared" ca="1" si="91"/>
        <v>F0</v>
      </c>
      <c r="M875" s="19" t="str">
        <f t="shared" ca="1" si="92"/>
        <v>C2</v>
      </c>
      <c r="N875" s="19" t="str">
        <f t="shared" ca="1" si="93"/>
        <v>C2</v>
      </c>
    </row>
    <row r="876" spans="1:14" s="278" customFormat="1" ht="36" customHeight="1" x14ac:dyDescent="0.2">
      <c r="A876" s="273" t="s">
        <v>686</v>
      </c>
      <c r="B876" s="279" t="s">
        <v>351</v>
      </c>
      <c r="C876" s="275" t="s">
        <v>696</v>
      </c>
      <c r="D876" s="276"/>
      <c r="E876" s="277" t="s">
        <v>184</v>
      </c>
      <c r="F876" s="280">
        <v>0.5</v>
      </c>
      <c r="G876" s="405"/>
      <c r="H876" s="281">
        <f t="shared" ref="H876:H928" si="94">ROUND(G876*F876,2)</f>
        <v>0</v>
      </c>
      <c r="I876" s="26" t="str">
        <f t="shared" ca="1" si="89"/>
        <v/>
      </c>
      <c r="J876" s="16" t="str">
        <f t="shared" si="90"/>
        <v>F002APre-cast Concrete Risersvert. m</v>
      </c>
      <c r="K876" s="17">
        <f>MATCH(J876,'Pay Items'!$K$1:$K$646,0)</f>
        <v>592</v>
      </c>
      <c r="L876" s="19" t="str">
        <f t="shared" ca="1" si="91"/>
        <v>F1</v>
      </c>
      <c r="M876" s="19" t="str">
        <f t="shared" ca="1" si="92"/>
        <v>C2</v>
      </c>
      <c r="N876" s="19" t="str">
        <f t="shared" ca="1" si="93"/>
        <v>C2</v>
      </c>
    </row>
    <row r="877" spans="1:14" s="278" customFormat="1" ht="36" customHeight="1" x14ac:dyDescent="0.2">
      <c r="A877" s="273"/>
      <c r="B877" s="274" t="s">
        <v>1875</v>
      </c>
      <c r="C877" s="282" t="s">
        <v>1828</v>
      </c>
      <c r="D877" s="283" t="s">
        <v>1829</v>
      </c>
      <c r="E877" s="277"/>
      <c r="F877" s="198"/>
      <c r="G877" s="199"/>
      <c r="H877" s="376">
        <f t="shared" si="94"/>
        <v>0</v>
      </c>
      <c r="I877" s="26" t="str">
        <f t="shared" ca="1" si="89"/>
        <v>LOCKED</v>
      </c>
      <c r="J877" s="16" t="str">
        <f t="shared" si="90"/>
        <v>Manhole Inspection (following repair)CW 2145-R5</v>
      </c>
      <c r="K877" s="17" t="e">
        <f>MATCH(J877,'Pay Items'!$K$1:$K$646,0)</f>
        <v>#N/A</v>
      </c>
      <c r="L877" s="19" t="str">
        <f t="shared" ca="1" si="91"/>
        <v>F0</v>
      </c>
      <c r="M877" s="19" t="str">
        <f t="shared" ca="1" si="92"/>
        <v>C2</v>
      </c>
      <c r="N877" s="19" t="str">
        <f t="shared" ca="1" si="93"/>
        <v>C2</v>
      </c>
    </row>
    <row r="878" spans="1:14" s="278" customFormat="1" ht="36" customHeight="1" x14ac:dyDescent="0.2">
      <c r="A878" s="273"/>
      <c r="B878" s="279" t="s">
        <v>351</v>
      </c>
      <c r="C878" s="275" t="s">
        <v>1830</v>
      </c>
      <c r="D878" s="276"/>
      <c r="E878" s="277" t="s">
        <v>182</v>
      </c>
      <c r="F878" s="284">
        <v>1</v>
      </c>
      <c r="G878" s="405"/>
      <c r="H878" s="281">
        <f t="shared" si="94"/>
        <v>0</v>
      </c>
      <c r="I878" s="26" t="str">
        <f t="shared" ca="1" si="89"/>
        <v/>
      </c>
      <c r="J878" s="16" t="str">
        <f t="shared" si="90"/>
        <v>Manhole Inspectioneach</v>
      </c>
      <c r="K878" s="17" t="e">
        <f>MATCH(J878,'Pay Items'!$K$1:$K$646,0)</f>
        <v>#N/A</v>
      </c>
      <c r="L878" s="19" t="str">
        <f t="shared" ca="1" si="91"/>
        <v>F0</v>
      </c>
      <c r="M878" s="19" t="str">
        <f t="shared" ca="1" si="92"/>
        <v>C2</v>
      </c>
      <c r="N878" s="19" t="str">
        <f t="shared" ca="1" si="93"/>
        <v>C2</v>
      </c>
    </row>
    <row r="879" spans="1:14" s="272" customFormat="1" ht="36" customHeight="1" x14ac:dyDescent="0.2">
      <c r="A879" s="267"/>
      <c r="B879" s="268"/>
      <c r="C879" s="269" t="s">
        <v>1876</v>
      </c>
      <c r="D879" s="270"/>
      <c r="E879" s="271" t="s">
        <v>174</v>
      </c>
      <c r="F879" s="198"/>
      <c r="G879" s="199"/>
      <c r="H879" s="376">
        <f t="shared" si="94"/>
        <v>0</v>
      </c>
      <c r="I879" s="26" t="str">
        <f t="shared" ca="1" si="89"/>
        <v>LOCKED</v>
      </c>
      <c r="J879" s="16" t="str">
        <f t="shared" si="90"/>
        <v>WILDWOOD H PK - MANHOLE REPAIR (MH60011472)</v>
      </c>
      <c r="K879" s="17" t="e">
        <f>MATCH(J879,'Pay Items'!$K$1:$K$646,0)</f>
        <v>#N/A</v>
      </c>
      <c r="L879" s="19" t="str">
        <f t="shared" ca="1" si="91"/>
        <v>F0</v>
      </c>
      <c r="M879" s="19" t="str">
        <f t="shared" ca="1" si="92"/>
        <v>C2</v>
      </c>
      <c r="N879" s="19" t="str">
        <f t="shared" ca="1" si="93"/>
        <v>C2</v>
      </c>
    </row>
    <row r="880" spans="1:14" s="278" customFormat="1" ht="36" customHeight="1" x14ac:dyDescent="0.2">
      <c r="A880" s="273" t="s">
        <v>232</v>
      </c>
      <c r="B880" s="274" t="s">
        <v>1877</v>
      </c>
      <c r="C880" s="275" t="s">
        <v>685</v>
      </c>
      <c r="D880" s="276" t="s">
        <v>11</v>
      </c>
      <c r="E880" s="277"/>
      <c r="F880" s="198"/>
      <c r="G880" s="199"/>
      <c r="H880" s="376">
        <f t="shared" si="94"/>
        <v>0</v>
      </c>
      <c r="I880" s="26" t="str">
        <f t="shared" ca="1" si="89"/>
        <v>LOCKED</v>
      </c>
      <c r="J880" s="16" t="str">
        <f t="shared" si="90"/>
        <v>F002Replacing Existing RisersCW 2130-R12</v>
      </c>
      <c r="K880" s="17">
        <f>MATCH(J880,'Pay Items'!$K$1:$K$646,0)</f>
        <v>591</v>
      </c>
      <c r="L880" s="19" t="str">
        <f t="shared" ca="1" si="91"/>
        <v>F0</v>
      </c>
      <c r="M880" s="19" t="str">
        <f t="shared" ca="1" si="92"/>
        <v>C2</v>
      </c>
      <c r="N880" s="19" t="str">
        <f t="shared" ca="1" si="93"/>
        <v>C2</v>
      </c>
    </row>
    <row r="881" spans="1:14" s="278" customFormat="1" ht="36" customHeight="1" x14ac:dyDescent="0.2">
      <c r="A881" s="273" t="s">
        <v>686</v>
      </c>
      <c r="B881" s="279" t="s">
        <v>351</v>
      </c>
      <c r="C881" s="275" t="s">
        <v>696</v>
      </c>
      <c r="D881" s="276"/>
      <c r="E881" s="277" t="s">
        <v>184</v>
      </c>
      <c r="F881" s="280">
        <v>0.8</v>
      </c>
      <c r="G881" s="405"/>
      <c r="H881" s="281">
        <f t="shared" si="94"/>
        <v>0</v>
      </c>
      <c r="I881" s="26" t="str">
        <f t="shared" ca="1" si="89"/>
        <v/>
      </c>
      <c r="J881" s="16" t="str">
        <f t="shared" si="90"/>
        <v>F002APre-cast Concrete Risersvert. m</v>
      </c>
      <c r="K881" s="17">
        <f>MATCH(J881,'Pay Items'!$K$1:$K$646,0)</f>
        <v>592</v>
      </c>
      <c r="L881" s="19" t="str">
        <f t="shared" ca="1" si="91"/>
        <v>F1</v>
      </c>
      <c r="M881" s="19" t="str">
        <f t="shared" ca="1" si="92"/>
        <v>C2</v>
      </c>
      <c r="N881" s="19" t="str">
        <f t="shared" ca="1" si="93"/>
        <v>C2</v>
      </c>
    </row>
    <row r="882" spans="1:14" s="278" customFormat="1" ht="36" customHeight="1" x14ac:dyDescent="0.2">
      <c r="A882" s="273"/>
      <c r="B882" s="274" t="s">
        <v>1878</v>
      </c>
      <c r="C882" s="282" t="s">
        <v>1828</v>
      </c>
      <c r="D882" s="283" t="s">
        <v>1829</v>
      </c>
      <c r="E882" s="277"/>
      <c r="F882" s="198"/>
      <c r="G882" s="199"/>
      <c r="H882" s="376">
        <f t="shared" si="94"/>
        <v>0</v>
      </c>
      <c r="I882" s="26" t="str">
        <f t="shared" ca="1" si="89"/>
        <v>LOCKED</v>
      </c>
      <c r="J882" s="16" t="str">
        <f t="shared" si="90"/>
        <v>Manhole Inspection (following repair)CW 2145-R5</v>
      </c>
      <c r="K882" s="17" t="e">
        <f>MATCH(J882,'Pay Items'!$K$1:$K$646,0)</f>
        <v>#N/A</v>
      </c>
      <c r="L882" s="19" t="str">
        <f t="shared" ca="1" si="91"/>
        <v>F0</v>
      </c>
      <c r="M882" s="19" t="str">
        <f t="shared" ca="1" si="92"/>
        <v>C2</v>
      </c>
      <c r="N882" s="19" t="str">
        <f t="shared" ca="1" si="93"/>
        <v>C2</v>
      </c>
    </row>
    <row r="883" spans="1:14" s="278" customFormat="1" ht="36" customHeight="1" x14ac:dyDescent="0.2">
      <c r="A883" s="273"/>
      <c r="B883" s="279" t="s">
        <v>351</v>
      </c>
      <c r="C883" s="275" t="s">
        <v>1830</v>
      </c>
      <c r="D883" s="276"/>
      <c r="E883" s="277" t="s">
        <v>182</v>
      </c>
      <c r="F883" s="284">
        <v>1</v>
      </c>
      <c r="G883" s="405"/>
      <c r="H883" s="281">
        <f t="shared" si="94"/>
        <v>0</v>
      </c>
      <c r="I883" s="26" t="str">
        <f t="shared" ca="1" si="89"/>
        <v/>
      </c>
      <c r="J883" s="16" t="str">
        <f t="shared" si="90"/>
        <v>Manhole Inspectioneach</v>
      </c>
      <c r="K883" s="17" t="e">
        <f>MATCH(J883,'Pay Items'!$K$1:$K$646,0)</f>
        <v>#N/A</v>
      </c>
      <c r="L883" s="19" t="str">
        <f t="shared" ca="1" si="91"/>
        <v>F0</v>
      </c>
      <c r="M883" s="19" t="str">
        <f t="shared" ca="1" si="92"/>
        <v>C2</v>
      </c>
      <c r="N883" s="19" t="str">
        <f t="shared" ca="1" si="93"/>
        <v>C2</v>
      </c>
    </row>
    <row r="884" spans="1:14" s="285" customFormat="1" ht="36" customHeight="1" x14ac:dyDescent="0.25">
      <c r="A884" s="267"/>
      <c r="B884" s="268"/>
      <c r="C884" s="269" t="s">
        <v>1879</v>
      </c>
      <c r="D884" s="270"/>
      <c r="E884" s="271" t="s">
        <v>174</v>
      </c>
      <c r="F884" s="198"/>
      <c r="G884" s="199"/>
      <c r="H884" s="376">
        <f t="shared" si="94"/>
        <v>0</v>
      </c>
      <c r="I884" s="26" t="str">
        <f t="shared" ca="1" si="89"/>
        <v>LOCKED</v>
      </c>
      <c r="J884" s="16" t="str">
        <f t="shared" si="90"/>
        <v>WILDWOOD G PK - SEWER REPAIR (MA60013264)</v>
      </c>
      <c r="K884" s="17" t="e">
        <f>MATCH(J884,'Pay Items'!$K$1:$K$646,0)</f>
        <v>#N/A</v>
      </c>
      <c r="L884" s="19" t="str">
        <f t="shared" ca="1" si="91"/>
        <v>F0</v>
      </c>
      <c r="M884" s="19" t="str">
        <f t="shared" ca="1" si="92"/>
        <v>C2</v>
      </c>
      <c r="N884" s="19" t="str">
        <f t="shared" ca="1" si="93"/>
        <v>C2</v>
      </c>
    </row>
    <row r="885" spans="1:14" s="286" customFormat="1" ht="36" customHeight="1" x14ac:dyDescent="0.2">
      <c r="A885" s="273" t="s">
        <v>62</v>
      </c>
      <c r="B885" s="274" t="s">
        <v>1880</v>
      </c>
      <c r="C885" s="275" t="s">
        <v>598</v>
      </c>
      <c r="D885" s="276" t="s">
        <v>11</v>
      </c>
      <c r="E885" s="277"/>
      <c r="F885" s="198"/>
      <c r="G885" s="199"/>
      <c r="H885" s="376">
        <f t="shared" si="94"/>
        <v>0</v>
      </c>
      <c r="I885" s="26" t="str">
        <f t="shared" ca="1" si="89"/>
        <v>LOCKED</v>
      </c>
      <c r="J885" s="16" t="str">
        <f t="shared" si="90"/>
        <v>E017Sewer Repair - Up to 3.0 Meters LongCW 2130-R12</v>
      </c>
      <c r="K885" s="17">
        <f>MATCH(J885,'Pay Items'!$K$1:$K$646,0)</f>
        <v>468</v>
      </c>
      <c r="L885" s="19" t="str">
        <f t="shared" ca="1" si="91"/>
        <v>F0</v>
      </c>
      <c r="M885" s="19" t="str">
        <f t="shared" ca="1" si="92"/>
        <v>C2</v>
      </c>
      <c r="N885" s="19" t="str">
        <f t="shared" ca="1" si="93"/>
        <v>C2</v>
      </c>
    </row>
    <row r="886" spans="1:14" s="286" customFormat="1" ht="36" customHeight="1" x14ac:dyDescent="0.2">
      <c r="A886" s="406" t="s">
        <v>1018</v>
      </c>
      <c r="B886" s="279" t="s">
        <v>351</v>
      </c>
      <c r="C886" s="275" t="s">
        <v>1850</v>
      </c>
      <c r="D886" s="276"/>
      <c r="E886" s="277"/>
      <c r="F886" s="198"/>
      <c r="G886" s="199"/>
      <c r="H886" s="376">
        <f t="shared" si="94"/>
        <v>0</v>
      </c>
      <c r="I886" s="26" t="str">
        <f t="shared" ca="1" si="89"/>
        <v>LOCKED</v>
      </c>
      <c r="J886" s="16" t="str">
        <f t="shared" si="90"/>
        <v>E017C200 mm, WWS</v>
      </c>
      <c r="K886" s="17" t="e">
        <f>MATCH(J886,'Pay Items'!$K$1:$K$646,0)</f>
        <v>#N/A</v>
      </c>
      <c r="L886" s="19" t="str">
        <f t="shared" ca="1" si="91"/>
        <v>F0</v>
      </c>
      <c r="M886" s="19" t="str">
        <f t="shared" ca="1" si="92"/>
        <v>C2</v>
      </c>
      <c r="N886" s="19" t="str">
        <f t="shared" ca="1" si="93"/>
        <v>C2</v>
      </c>
    </row>
    <row r="887" spans="1:14" s="286" customFormat="1" ht="36" customHeight="1" x14ac:dyDescent="0.2">
      <c r="A887" s="406" t="s">
        <v>1019</v>
      </c>
      <c r="B887" s="288" t="s">
        <v>701</v>
      </c>
      <c r="C887" s="289" t="s">
        <v>1851</v>
      </c>
      <c r="D887" s="290"/>
      <c r="E887" s="291" t="s">
        <v>182</v>
      </c>
      <c r="F887" s="284">
        <v>2</v>
      </c>
      <c r="G887" s="405"/>
      <c r="H887" s="281">
        <f t="shared" si="94"/>
        <v>0</v>
      </c>
      <c r="I887" s="26" t="str">
        <f t="shared" ca="1" si="89"/>
        <v/>
      </c>
      <c r="J887" s="16" t="str">
        <f t="shared" si="90"/>
        <v>E017DClass 3 Backfilleach</v>
      </c>
      <c r="K887" s="17" t="e">
        <f>MATCH(J887,'Pay Items'!$K$1:$K$646,0)</f>
        <v>#N/A</v>
      </c>
      <c r="L887" s="19" t="str">
        <f t="shared" ca="1" si="91"/>
        <v>F0</v>
      </c>
      <c r="M887" s="19" t="str">
        <f t="shared" ca="1" si="92"/>
        <v>C2</v>
      </c>
      <c r="N887" s="19" t="str">
        <f t="shared" ca="1" si="93"/>
        <v>C2</v>
      </c>
    </row>
    <row r="888" spans="1:14" s="286" customFormat="1" ht="36" customHeight="1" x14ac:dyDescent="0.2">
      <c r="A888" s="273" t="s">
        <v>1002</v>
      </c>
      <c r="B888" s="274" t="s">
        <v>1881</v>
      </c>
      <c r="C888" s="297" t="s">
        <v>1856</v>
      </c>
      <c r="D888" s="298" t="s">
        <v>1857</v>
      </c>
      <c r="E888" s="291"/>
      <c r="F888" s="198"/>
      <c r="G888" s="199"/>
      <c r="H888" s="376">
        <f t="shared" si="94"/>
        <v>0</v>
      </c>
      <c r="I888" s="26" t="str">
        <f t="shared" ca="1" si="89"/>
        <v>LOCKED</v>
      </c>
      <c r="J888" s="16" t="str">
        <f t="shared" si="90"/>
        <v>E022ASewer Inspection (following repair)CW2145-R5</v>
      </c>
      <c r="K888" s="17" t="e">
        <f>MATCH(J888,'Pay Items'!$K$1:$K$646,0)</f>
        <v>#N/A</v>
      </c>
      <c r="L888" s="19" t="str">
        <f t="shared" ca="1" si="91"/>
        <v>F0</v>
      </c>
      <c r="M888" s="19" t="str">
        <f t="shared" ca="1" si="92"/>
        <v>C2</v>
      </c>
      <c r="N888" s="19" t="str">
        <f t="shared" ca="1" si="93"/>
        <v>C2</v>
      </c>
    </row>
    <row r="889" spans="1:14" s="286" customFormat="1" ht="36" customHeight="1" x14ac:dyDescent="0.2">
      <c r="A889" s="406" t="s">
        <v>1036</v>
      </c>
      <c r="B889" s="279" t="s">
        <v>351</v>
      </c>
      <c r="C889" s="275" t="s">
        <v>1850</v>
      </c>
      <c r="D889" s="290"/>
      <c r="E889" s="291" t="s">
        <v>183</v>
      </c>
      <c r="F889" s="284">
        <v>87</v>
      </c>
      <c r="G889" s="405"/>
      <c r="H889" s="281">
        <f t="shared" si="94"/>
        <v>0</v>
      </c>
      <c r="I889" s="26" t="str">
        <f t="shared" ca="1" si="89"/>
        <v/>
      </c>
      <c r="J889" s="16" t="str">
        <f t="shared" si="90"/>
        <v>E022C200 mm, WWSm</v>
      </c>
      <c r="K889" s="17" t="e">
        <f>MATCH(J889,'Pay Items'!$K$1:$K$646,0)</f>
        <v>#N/A</v>
      </c>
      <c r="L889" s="19" t="str">
        <f t="shared" ca="1" si="91"/>
        <v>F0</v>
      </c>
      <c r="M889" s="19" t="str">
        <f t="shared" ca="1" si="92"/>
        <v>C2</v>
      </c>
      <c r="N889" s="19" t="str">
        <f t="shared" ca="1" si="93"/>
        <v>C2</v>
      </c>
    </row>
    <row r="890" spans="1:14" s="285" customFormat="1" ht="36" customHeight="1" x14ac:dyDescent="0.25">
      <c r="A890" s="267"/>
      <c r="B890" s="268"/>
      <c r="C890" s="269" t="s">
        <v>1882</v>
      </c>
      <c r="D890" s="270"/>
      <c r="E890" s="271" t="s">
        <v>174</v>
      </c>
      <c r="F890" s="198"/>
      <c r="G890" s="199"/>
      <c r="H890" s="376">
        <f t="shared" si="94"/>
        <v>0</v>
      </c>
      <c r="I890" s="26" t="str">
        <f t="shared" ca="1" si="89"/>
        <v>LOCKED</v>
      </c>
      <c r="J890" s="16" t="str">
        <f t="shared" si="90"/>
        <v>WILDWOOD G PK - SEWER REPAIR (MA60013292)</v>
      </c>
      <c r="K890" s="17" t="e">
        <f>MATCH(J890,'Pay Items'!$K$1:$K$646,0)</f>
        <v>#N/A</v>
      </c>
      <c r="L890" s="19" t="str">
        <f t="shared" ca="1" si="91"/>
        <v>F0</v>
      </c>
      <c r="M890" s="19" t="str">
        <f t="shared" ca="1" si="92"/>
        <v>C2</v>
      </c>
      <c r="N890" s="19" t="str">
        <f t="shared" ca="1" si="93"/>
        <v>C2</v>
      </c>
    </row>
    <row r="891" spans="1:14" s="286" customFormat="1" ht="36" customHeight="1" x14ac:dyDescent="0.2">
      <c r="A891" s="273" t="s">
        <v>62</v>
      </c>
      <c r="B891" s="274" t="s">
        <v>1883</v>
      </c>
      <c r="C891" s="275" t="s">
        <v>598</v>
      </c>
      <c r="D891" s="276" t="s">
        <v>11</v>
      </c>
      <c r="E891" s="277"/>
      <c r="F891" s="198"/>
      <c r="G891" s="199"/>
      <c r="H891" s="376">
        <f t="shared" si="94"/>
        <v>0</v>
      </c>
      <c r="I891" s="26" t="str">
        <f t="shared" ca="1" si="89"/>
        <v>LOCKED</v>
      </c>
      <c r="J891" s="16" t="str">
        <f t="shared" si="90"/>
        <v>E017Sewer Repair - Up to 3.0 Meters LongCW 2130-R12</v>
      </c>
      <c r="K891" s="17">
        <f>MATCH(J891,'Pay Items'!$K$1:$K$646,0)</f>
        <v>468</v>
      </c>
      <c r="L891" s="19" t="str">
        <f t="shared" ca="1" si="91"/>
        <v>F0</v>
      </c>
      <c r="M891" s="19" t="str">
        <f t="shared" ca="1" si="92"/>
        <v>C2</v>
      </c>
      <c r="N891" s="19" t="str">
        <f t="shared" ca="1" si="93"/>
        <v>C2</v>
      </c>
    </row>
    <row r="892" spans="1:14" s="286" customFormat="1" ht="36" customHeight="1" x14ac:dyDescent="0.2">
      <c r="A892" s="406" t="s">
        <v>1018</v>
      </c>
      <c r="B892" s="279" t="s">
        <v>351</v>
      </c>
      <c r="C892" s="275" t="s">
        <v>1850</v>
      </c>
      <c r="D892" s="276"/>
      <c r="E892" s="277"/>
      <c r="F892" s="198"/>
      <c r="G892" s="199"/>
      <c r="H892" s="376">
        <f t="shared" si="94"/>
        <v>0</v>
      </c>
      <c r="I892" s="26" t="str">
        <f t="shared" ca="1" si="89"/>
        <v>LOCKED</v>
      </c>
      <c r="J892" s="16" t="str">
        <f t="shared" si="90"/>
        <v>E017C200 mm, WWS</v>
      </c>
      <c r="K892" s="17" t="e">
        <f>MATCH(J892,'Pay Items'!$K$1:$K$646,0)</f>
        <v>#N/A</v>
      </c>
      <c r="L892" s="19" t="str">
        <f t="shared" ca="1" si="91"/>
        <v>F0</v>
      </c>
      <c r="M892" s="19" t="str">
        <f t="shared" ca="1" si="92"/>
        <v>C2</v>
      </c>
      <c r="N892" s="19" t="str">
        <f t="shared" ca="1" si="93"/>
        <v>C2</v>
      </c>
    </row>
    <row r="893" spans="1:14" s="286" customFormat="1" ht="36" customHeight="1" x14ac:dyDescent="0.2">
      <c r="A893" s="406" t="s">
        <v>1019</v>
      </c>
      <c r="B893" s="288" t="s">
        <v>701</v>
      </c>
      <c r="C893" s="289" t="s">
        <v>1851</v>
      </c>
      <c r="D893" s="290"/>
      <c r="E893" s="291" t="s">
        <v>182</v>
      </c>
      <c r="F893" s="284">
        <v>2</v>
      </c>
      <c r="G893" s="405"/>
      <c r="H893" s="281">
        <f t="shared" si="94"/>
        <v>0</v>
      </c>
      <c r="I893" s="26" t="str">
        <f t="shared" ca="1" si="89"/>
        <v/>
      </c>
      <c r="J893" s="16" t="str">
        <f t="shared" si="90"/>
        <v>E017DClass 3 Backfilleach</v>
      </c>
      <c r="K893" s="17" t="e">
        <f>MATCH(J893,'Pay Items'!$K$1:$K$646,0)</f>
        <v>#N/A</v>
      </c>
      <c r="L893" s="19" t="str">
        <f t="shared" ca="1" si="91"/>
        <v>F0</v>
      </c>
      <c r="M893" s="19" t="str">
        <f t="shared" ca="1" si="92"/>
        <v>C2</v>
      </c>
      <c r="N893" s="19" t="str">
        <f t="shared" ca="1" si="93"/>
        <v>C2</v>
      </c>
    </row>
    <row r="894" spans="1:14" s="286" customFormat="1" ht="36" customHeight="1" x14ac:dyDescent="0.2">
      <c r="A894" s="273" t="s">
        <v>1002</v>
      </c>
      <c r="B894" s="274" t="s">
        <v>1884</v>
      </c>
      <c r="C894" s="297" t="s">
        <v>1856</v>
      </c>
      <c r="D894" s="298" t="s">
        <v>1857</v>
      </c>
      <c r="E894" s="291"/>
      <c r="F894" s="198"/>
      <c r="G894" s="199"/>
      <c r="H894" s="376">
        <f t="shared" si="94"/>
        <v>0</v>
      </c>
      <c r="I894" s="26" t="str">
        <f t="shared" ca="1" si="89"/>
        <v>LOCKED</v>
      </c>
      <c r="J894" s="16" t="str">
        <f t="shared" si="90"/>
        <v>E022ASewer Inspection (following repair)CW2145-R5</v>
      </c>
      <c r="K894" s="17" t="e">
        <f>MATCH(J894,'Pay Items'!$K$1:$K$646,0)</f>
        <v>#N/A</v>
      </c>
      <c r="L894" s="19" t="str">
        <f t="shared" ca="1" si="91"/>
        <v>F0</v>
      </c>
      <c r="M894" s="19" t="str">
        <f t="shared" ca="1" si="92"/>
        <v>C2</v>
      </c>
      <c r="N894" s="19" t="str">
        <f t="shared" ca="1" si="93"/>
        <v>C2</v>
      </c>
    </row>
    <row r="895" spans="1:14" s="286" customFormat="1" ht="36" customHeight="1" x14ac:dyDescent="0.2">
      <c r="A895" s="406" t="s">
        <v>1036</v>
      </c>
      <c r="B895" s="279" t="s">
        <v>351</v>
      </c>
      <c r="C895" s="275" t="s">
        <v>1850</v>
      </c>
      <c r="D895" s="290"/>
      <c r="E895" s="291" t="s">
        <v>183</v>
      </c>
      <c r="F895" s="284">
        <v>103</v>
      </c>
      <c r="G895" s="405"/>
      <c r="H895" s="281">
        <f t="shared" si="94"/>
        <v>0</v>
      </c>
      <c r="I895" s="26" t="str">
        <f t="shared" ca="1" si="89"/>
        <v/>
      </c>
      <c r="J895" s="16" t="str">
        <f t="shared" si="90"/>
        <v>E022C200 mm, WWSm</v>
      </c>
      <c r="K895" s="17" t="e">
        <f>MATCH(J895,'Pay Items'!$K$1:$K$646,0)</f>
        <v>#N/A</v>
      </c>
      <c r="L895" s="19" t="str">
        <f t="shared" ca="1" si="91"/>
        <v>F0</v>
      </c>
      <c r="M895" s="19" t="str">
        <f t="shared" ca="1" si="92"/>
        <v>C2</v>
      </c>
      <c r="N895" s="19" t="str">
        <f t="shared" ca="1" si="93"/>
        <v>C2</v>
      </c>
    </row>
    <row r="896" spans="1:14" s="299" customFormat="1" ht="36" customHeight="1" x14ac:dyDescent="0.2">
      <c r="A896" s="267"/>
      <c r="B896" s="268"/>
      <c r="C896" s="269" t="s">
        <v>1885</v>
      </c>
      <c r="D896" s="270"/>
      <c r="E896" s="271" t="s">
        <v>174</v>
      </c>
      <c r="F896" s="198"/>
      <c r="G896" s="199"/>
      <c r="H896" s="376">
        <f t="shared" si="94"/>
        <v>0</v>
      </c>
      <c r="I896" s="26" t="str">
        <f t="shared" ca="1" si="89"/>
        <v>LOCKED</v>
      </c>
      <c r="J896" s="16" t="str">
        <f t="shared" si="90"/>
        <v>WILDWOOD G PK - MANHOLE REPAIR (MH60011413)</v>
      </c>
      <c r="K896" s="17" t="e">
        <f>MATCH(J896,'Pay Items'!$K$1:$K$646,0)</f>
        <v>#N/A</v>
      </c>
      <c r="L896" s="19" t="str">
        <f t="shared" ca="1" si="91"/>
        <v>F0</v>
      </c>
      <c r="M896" s="19" t="str">
        <f t="shared" ca="1" si="92"/>
        <v>C2</v>
      </c>
      <c r="N896" s="19" t="str">
        <f t="shared" ca="1" si="93"/>
        <v>C2</v>
      </c>
    </row>
    <row r="897" spans="1:14" s="300" customFormat="1" ht="36" customHeight="1" x14ac:dyDescent="0.2">
      <c r="A897" s="273"/>
      <c r="B897" s="274" t="s">
        <v>1886</v>
      </c>
      <c r="C897" s="275" t="s">
        <v>1866</v>
      </c>
      <c r="D897" s="276" t="s">
        <v>11</v>
      </c>
      <c r="E897" s="277"/>
      <c r="F897" s="198"/>
      <c r="G897" s="199"/>
      <c r="H897" s="376">
        <f t="shared" si="94"/>
        <v>0</v>
      </c>
      <c r="I897" s="26" t="str">
        <f t="shared" ca="1" si="89"/>
        <v>LOCKED</v>
      </c>
      <c r="J897" s="16" t="str">
        <f t="shared" si="90"/>
        <v>Replace Existing ManholeCW 2130-R12</v>
      </c>
      <c r="K897" s="17" t="e">
        <f>MATCH(J897,'Pay Items'!$K$1:$K$646,0)</f>
        <v>#N/A</v>
      </c>
      <c r="L897" s="19" t="str">
        <f t="shared" ca="1" si="91"/>
        <v>F0</v>
      </c>
      <c r="M897" s="19" t="str">
        <f t="shared" ca="1" si="92"/>
        <v>C2</v>
      </c>
      <c r="N897" s="19" t="str">
        <f t="shared" ca="1" si="93"/>
        <v>C2</v>
      </c>
    </row>
    <row r="898" spans="1:14" s="300" customFormat="1" ht="36" customHeight="1" x14ac:dyDescent="0.2">
      <c r="A898" s="273"/>
      <c r="B898" s="279" t="s">
        <v>351</v>
      </c>
      <c r="C898" s="275" t="s">
        <v>1867</v>
      </c>
      <c r="D898" s="276"/>
      <c r="E898" s="277" t="s">
        <v>184</v>
      </c>
      <c r="F898" s="280">
        <v>2.6</v>
      </c>
      <c r="G898" s="405"/>
      <c r="H898" s="281">
        <f t="shared" si="94"/>
        <v>0</v>
      </c>
      <c r="I898" s="26" t="str">
        <f t="shared" ca="1" si="89"/>
        <v/>
      </c>
      <c r="J898" s="16" t="str">
        <f t="shared" si="90"/>
        <v>Pre-cast Concrete Base and Risersvert. m</v>
      </c>
      <c r="K898" s="17" t="e">
        <f>MATCH(J898,'Pay Items'!$K$1:$K$646,0)</f>
        <v>#N/A</v>
      </c>
      <c r="L898" s="19" t="str">
        <f t="shared" ca="1" si="91"/>
        <v>F1</v>
      </c>
      <c r="M898" s="19" t="str">
        <f t="shared" ca="1" si="92"/>
        <v>C2</v>
      </c>
      <c r="N898" s="19" t="str">
        <f t="shared" ca="1" si="93"/>
        <v>C2</v>
      </c>
    </row>
    <row r="899" spans="1:14" s="300" customFormat="1" ht="36" customHeight="1" x14ac:dyDescent="0.2">
      <c r="A899" s="273"/>
      <c r="B899" s="274" t="s">
        <v>1887</v>
      </c>
      <c r="C899" s="282" t="s">
        <v>1869</v>
      </c>
      <c r="D899" s="283" t="s">
        <v>1829</v>
      </c>
      <c r="E899" s="277"/>
      <c r="F899" s="198"/>
      <c r="G899" s="199"/>
      <c r="H899" s="376">
        <f t="shared" si="94"/>
        <v>0</v>
      </c>
      <c r="I899" s="26" t="str">
        <f t="shared" ca="1" si="89"/>
        <v>LOCKED</v>
      </c>
      <c r="J899" s="16" t="str">
        <f t="shared" si="90"/>
        <v>Manhole Inspection (following replacement)CW 2145-R5</v>
      </c>
      <c r="K899" s="17" t="e">
        <f>MATCH(J899,'Pay Items'!$K$1:$K$646,0)</f>
        <v>#N/A</v>
      </c>
      <c r="L899" s="19" t="str">
        <f t="shared" ca="1" si="91"/>
        <v>F0</v>
      </c>
      <c r="M899" s="19" t="str">
        <f t="shared" ca="1" si="92"/>
        <v>C2</v>
      </c>
      <c r="N899" s="19" t="str">
        <f t="shared" ca="1" si="93"/>
        <v>C2</v>
      </c>
    </row>
    <row r="900" spans="1:14" s="300" customFormat="1" ht="36" customHeight="1" x14ac:dyDescent="0.2">
      <c r="A900" s="273"/>
      <c r="B900" s="279" t="s">
        <v>351</v>
      </c>
      <c r="C900" s="275" t="s">
        <v>1830</v>
      </c>
      <c r="D900" s="276"/>
      <c r="E900" s="277" t="s">
        <v>182</v>
      </c>
      <c r="F900" s="284">
        <v>1</v>
      </c>
      <c r="G900" s="405"/>
      <c r="H900" s="281">
        <f t="shared" si="94"/>
        <v>0</v>
      </c>
      <c r="I900" s="26" t="str">
        <f t="shared" ca="1" si="89"/>
        <v/>
      </c>
      <c r="J900" s="16" t="str">
        <f t="shared" si="90"/>
        <v>Manhole Inspectioneach</v>
      </c>
      <c r="K900" s="17" t="e">
        <f>MATCH(J900,'Pay Items'!$K$1:$K$646,0)</f>
        <v>#N/A</v>
      </c>
      <c r="L900" s="19" t="str">
        <f t="shared" ca="1" si="91"/>
        <v>F0</v>
      </c>
      <c r="M900" s="19" t="str">
        <f t="shared" ca="1" si="92"/>
        <v>C2</v>
      </c>
      <c r="N900" s="19" t="str">
        <f t="shared" ca="1" si="93"/>
        <v>C2</v>
      </c>
    </row>
    <row r="901" spans="1:14" s="272" customFormat="1" ht="36" customHeight="1" x14ac:dyDescent="0.2">
      <c r="A901" s="267"/>
      <c r="B901" s="268"/>
      <c r="C901" s="269" t="s">
        <v>1888</v>
      </c>
      <c r="D901" s="270"/>
      <c r="E901" s="271" t="s">
        <v>174</v>
      </c>
      <c r="F901" s="198"/>
      <c r="G901" s="199"/>
      <c r="H901" s="376">
        <f t="shared" si="94"/>
        <v>0</v>
      </c>
      <c r="I901" s="26" t="str">
        <f t="shared" ca="1" si="89"/>
        <v>LOCKED</v>
      </c>
      <c r="J901" s="16" t="str">
        <f t="shared" si="90"/>
        <v>WILDWOOD G PK - MANHOLE REPAIR (MH60011427)</v>
      </c>
      <c r="K901" s="17" t="e">
        <f>MATCH(J901,'Pay Items'!$K$1:$K$646,0)</f>
        <v>#N/A</v>
      </c>
      <c r="L901" s="19" t="str">
        <f t="shared" ca="1" si="91"/>
        <v>F0</v>
      </c>
      <c r="M901" s="19" t="str">
        <f t="shared" ca="1" si="92"/>
        <v>C2</v>
      </c>
      <c r="N901" s="19" t="str">
        <f t="shared" ca="1" si="93"/>
        <v>C2</v>
      </c>
    </row>
    <row r="902" spans="1:14" s="278" customFormat="1" ht="36" customHeight="1" x14ac:dyDescent="0.2">
      <c r="A902" s="273" t="s">
        <v>232</v>
      </c>
      <c r="B902" s="274" t="s">
        <v>1889</v>
      </c>
      <c r="C902" s="275" t="s">
        <v>685</v>
      </c>
      <c r="D902" s="276" t="s">
        <v>11</v>
      </c>
      <c r="E902" s="277"/>
      <c r="F902" s="198"/>
      <c r="G902" s="199"/>
      <c r="H902" s="376">
        <f t="shared" si="94"/>
        <v>0</v>
      </c>
      <c r="I902" s="26" t="str">
        <f t="shared" ca="1" si="89"/>
        <v>LOCKED</v>
      </c>
      <c r="J902" s="16" t="str">
        <f t="shared" si="90"/>
        <v>F002Replacing Existing RisersCW 2130-R12</v>
      </c>
      <c r="K902" s="17">
        <f>MATCH(J902,'Pay Items'!$K$1:$K$646,0)</f>
        <v>591</v>
      </c>
      <c r="L902" s="19" t="str">
        <f t="shared" ca="1" si="91"/>
        <v>F0</v>
      </c>
      <c r="M902" s="19" t="str">
        <f t="shared" ca="1" si="92"/>
        <v>C2</v>
      </c>
      <c r="N902" s="19" t="str">
        <f t="shared" ca="1" si="93"/>
        <v>C2</v>
      </c>
    </row>
    <row r="903" spans="1:14" s="278" customFormat="1" ht="36" customHeight="1" x14ac:dyDescent="0.2">
      <c r="A903" s="273" t="s">
        <v>686</v>
      </c>
      <c r="B903" s="279" t="s">
        <v>351</v>
      </c>
      <c r="C903" s="275" t="s">
        <v>696</v>
      </c>
      <c r="D903" s="276"/>
      <c r="E903" s="277" t="s">
        <v>184</v>
      </c>
      <c r="F903" s="280">
        <v>0.8</v>
      </c>
      <c r="G903" s="405"/>
      <c r="H903" s="281">
        <f t="shared" si="94"/>
        <v>0</v>
      </c>
      <c r="I903" s="26" t="str">
        <f t="shared" ref="I903:I966" ca="1" si="95">IF(CELL("protect",$G903)=1, "LOCKED", "")</f>
        <v/>
      </c>
      <c r="J903" s="16" t="str">
        <f t="shared" ref="J903:J966" si="96">CLEAN(CONCATENATE(TRIM($A903),TRIM($C903),IF(LEFT($D903)&lt;&gt;"E",TRIM($D903),),TRIM($E903)))</f>
        <v>F002APre-cast Concrete Risersvert. m</v>
      </c>
      <c r="K903" s="17">
        <f>MATCH(J903,'Pay Items'!$K$1:$K$646,0)</f>
        <v>592</v>
      </c>
      <c r="L903" s="19" t="str">
        <f t="shared" ref="L903:L966" ca="1" si="97">CELL("format",$F903)</f>
        <v>F1</v>
      </c>
      <c r="M903" s="19" t="str">
        <f t="shared" ref="M903:M966" ca="1" si="98">CELL("format",$G903)</f>
        <v>C2</v>
      </c>
      <c r="N903" s="19" t="str">
        <f t="shared" ref="N903:N966" ca="1" si="99">CELL("format",$H903)</f>
        <v>C2</v>
      </c>
    </row>
    <row r="904" spans="1:14" s="278" customFormat="1" ht="36" customHeight="1" x14ac:dyDescent="0.2">
      <c r="A904" s="273"/>
      <c r="B904" s="274" t="s">
        <v>1890</v>
      </c>
      <c r="C904" s="282" t="s">
        <v>1828</v>
      </c>
      <c r="D904" s="283" t="s">
        <v>1829</v>
      </c>
      <c r="E904" s="277"/>
      <c r="F904" s="198"/>
      <c r="G904" s="199"/>
      <c r="H904" s="376">
        <f t="shared" si="94"/>
        <v>0</v>
      </c>
      <c r="I904" s="26" t="str">
        <f t="shared" ca="1" si="95"/>
        <v>LOCKED</v>
      </c>
      <c r="J904" s="16" t="str">
        <f t="shared" si="96"/>
        <v>Manhole Inspection (following repair)CW 2145-R5</v>
      </c>
      <c r="K904" s="17" t="e">
        <f>MATCH(J904,'Pay Items'!$K$1:$K$646,0)</f>
        <v>#N/A</v>
      </c>
      <c r="L904" s="19" t="str">
        <f t="shared" ca="1" si="97"/>
        <v>F0</v>
      </c>
      <c r="M904" s="19" t="str">
        <f t="shared" ca="1" si="98"/>
        <v>C2</v>
      </c>
      <c r="N904" s="19" t="str">
        <f t="shared" ca="1" si="99"/>
        <v>C2</v>
      </c>
    </row>
    <row r="905" spans="1:14" s="278" customFormat="1" ht="36" customHeight="1" x14ac:dyDescent="0.2">
      <c r="A905" s="273"/>
      <c r="B905" s="279" t="s">
        <v>351</v>
      </c>
      <c r="C905" s="275" t="s">
        <v>1830</v>
      </c>
      <c r="D905" s="276"/>
      <c r="E905" s="277" t="s">
        <v>182</v>
      </c>
      <c r="F905" s="284">
        <v>1</v>
      </c>
      <c r="G905" s="405"/>
      <c r="H905" s="281">
        <f t="shared" si="94"/>
        <v>0</v>
      </c>
      <c r="I905" s="26" t="str">
        <f t="shared" ca="1" si="95"/>
        <v/>
      </c>
      <c r="J905" s="16" t="str">
        <f t="shared" si="96"/>
        <v>Manhole Inspectioneach</v>
      </c>
      <c r="K905" s="17" t="e">
        <f>MATCH(J905,'Pay Items'!$K$1:$K$646,0)</f>
        <v>#N/A</v>
      </c>
      <c r="L905" s="19" t="str">
        <f t="shared" ca="1" si="97"/>
        <v>F0</v>
      </c>
      <c r="M905" s="19" t="str">
        <f t="shared" ca="1" si="98"/>
        <v>C2</v>
      </c>
      <c r="N905" s="19" t="str">
        <f t="shared" ca="1" si="99"/>
        <v>C2</v>
      </c>
    </row>
    <row r="906" spans="1:14" s="299" customFormat="1" ht="36" customHeight="1" x14ac:dyDescent="0.2">
      <c r="A906" s="267"/>
      <c r="B906" s="268"/>
      <c r="C906" s="269" t="s">
        <v>1891</v>
      </c>
      <c r="D906" s="270"/>
      <c r="E906" s="271" t="s">
        <v>174</v>
      </c>
      <c r="F906" s="198"/>
      <c r="G906" s="199"/>
      <c r="H906" s="376">
        <f t="shared" si="94"/>
        <v>0</v>
      </c>
      <c r="I906" s="26" t="str">
        <f t="shared" ca="1" si="95"/>
        <v>LOCKED</v>
      </c>
      <c r="J906" s="16" t="str">
        <f t="shared" si="96"/>
        <v>WILDWOOD G PK - MANHOLE REPAIR (MH60011423)</v>
      </c>
      <c r="K906" s="17" t="e">
        <f>MATCH(J906,'Pay Items'!$K$1:$K$646,0)</f>
        <v>#N/A</v>
      </c>
      <c r="L906" s="19" t="str">
        <f t="shared" ca="1" si="97"/>
        <v>F0</v>
      </c>
      <c r="M906" s="19" t="str">
        <f t="shared" ca="1" si="98"/>
        <v>C2</v>
      </c>
      <c r="N906" s="19" t="str">
        <f t="shared" ca="1" si="99"/>
        <v>C2</v>
      </c>
    </row>
    <row r="907" spans="1:14" s="300" customFormat="1" ht="36" customHeight="1" x14ac:dyDescent="0.2">
      <c r="A907" s="273"/>
      <c r="B907" s="274" t="s">
        <v>1892</v>
      </c>
      <c r="C907" s="275" t="s">
        <v>1866</v>
      </c>
      <c r="D907" s="276" t="s">
        <v>11</v>
      </c>
      <c r="E907" s="277"/>
      <c r="F907" s="198"/>
      <c r="G907" s="199"/>
      <c r="H907" s="376">
        <f t="shared" si="94"/>
        <v>0</v>
      </c>
      <c r="I907" s="26" t="str">
        <f t="shared" ca="1" si="95"/>
        <v>LOCKED</v>
      </c>
      <c r="J907" s="16" t="str">
        <f t="shared" si="96"/>
        <v>Replace Existing ManholeCW 2130-R12</v>
      </c>
      <c r="K907" s="17" t="e">
        <f>MATCH(J907,'Pay Items'!$K$1:$K$646,0)</f>
        <v>#N/A</v>
      </c>
      <c r="L907" s="19" t="str">
        <f t="shared" ca="1" si="97"/>
        <v>F0</v>
      </c>
      <c r="M907" s="19" t="str">
        <f t="shared" ca="1" si="98"/>
        <v>C2</v>
      </c>
      <c r="N907" s="19" t="str">
        <f t="shared" ca="1" si="99"/>
        <v>C2</v>
      </c>
    </row>
    <row r="908" spans="1:14" s="300" customFormat="1" ht="36" customHeight="1" x14ac:dyDescent="0.2">
      <c r="A908" s="273"/>
      <c r="B908" s="279" t="s">
        <v>351</v>
      </c>
      <c r="C908" s="275" t="s">
        <v>1867</v>
      </c>
      <c r="D908" s="276"/>
      <c r="E908" s="277" t="s">
        <v>184</v>
      </c>
      <c r="F908" s="280">
        <v>2.8</v>
      </c>
      <c r="G908" s="405"/>
      <c r="H908" s="281">
        <f t="shared" si="94"/>
        <v>0</v>
      </c>
      <c r="I908" s="26" t="str">
        <f t="shared" ca="1" si="95"/>
        <v/>
      </c>
      <c r="J908" s="16" t="str">
        <f t="shared" si="96"/>
        <v>Pre-cast Concrete Base and Risersvert. m</v>
      </c>
      <c r="K908" s="17" t="e">
        <f>MATCH(J908,'Pay Items'!$K$1:$K$646,0)</f>
        <v>#N/A</v>
      </c>
      <c r="L908" s="19" t="str">
        <f t="shared" ca="1" si="97"/>
        <v>F1</v>
      </c>
      <c r="M908" s="19" t="str">
        <f t="shared" ca="1" si="98"/>
        <v>C2</v>
      </c>
      <c r="N908" s="19" t="str">
        <f t="shared" ca="1" si="99"/>
        <v>C2</v>
      </c>
    </row>
    <row r="909" spans="1:14" s="300" customFormat="1" ht="36" customHeight="1" x14ac:dyDescent="0.2">
      <c r="A909" s="273"/>
      <c r="B909" s="274" t="s">
        <v>1893</v>
      </c>
      <c r="C909" s="282" t="s">
        <v>1869</v>
      </c>
      <c r="D909" s="283" t="s">
        <v>1829</v>
      </c>
      <c r="E909" s="277"/>
      <c r="F909" s="198"/>
      <c r="G909" s="199"/>
      <c r="H909" s="376">
        <f t="shared" si="94"/>
        <v>0</v>
      </c>
      <c r="I909" s="26" t="str">
        <f t="shared" ca="1" si="95"/>
        <v>LOCKED</v>
      </c>
      <c r="J909" s="16" t="str">
        <f t="shared" si="96"/>
        <v>Manhole Inspection (following replacement)CW 2145-R5</v>
      </c>
      <c r="K909" s="17" t="e">
        <f>MATCH(J909,'Pay Items'!$K$1:$K$646,0)</f>
        <v>#N/A</v>
      </c>
      <c r="L909" s="19" t="str">
        <f t="shared" ca="1" si="97"/>
        <v>F0</v>
      </c>
      <c r="M909" s="19" t="str">
        <f t="shared" ca="1" si="98"/>
        <v>C2</v>
      </c>
      <c r="N909" s="19" t="str">
        <f t="shared" ca="1" si="99"/>
        <v>C2</v>
      </c>
    </row>
    <row r="910" spans="1:14" s="300" customFormat="1" ht="36" customHeight="1" x14ac:dyDescent="0.2">
      <c r="A910" s="273"/>
      <c r="B910" s="279" t="s">
        <v>351</v>
      </c>
      <c r="C910" s="275" t="s">
        <v>1830</v>
      </c>
      <c r="D910" s="276"/>
      <c r="E910" s="277" t="s">
        <v>182</v>
      </c>
      <c r="F910" s="284">
        <v>1</v>
      </c>
      <c r="G910" s="405"/>
      <c r="H910" s="281">
        <f t="shared" si="94"/>
        <v>0</v>
      </c>
      <c r="I910" s="26" t="str">
        <f t="shared" ca="1" si="95"/>
        <v/>
      </c>
      <c r="J910" s="16" t="str">
        <f t="shared" si="96"/>
        <v>Manhole Inspectioneach</v>
      </c>
      <c r="K910" s="17" t="e">
        <f>MATCH(J910,'Pay Items'!$K$1:$K$646,0)</f>
        <v>#N/A</v>
      </c>
      <c r="L910" s="19" t="str">
        <f t="shared" ca="1" si="97"/>
        <v>F0</v>
      </c>
      <c r="M910" s="19" t="str">
        <f t="shared" ca="1" si="98"/>
        <v>C2</v>
      </c>
      <c r="N910" s="19" t="str">
        <f t="shared" ca="1" si="99"/>
        <v>C2</v>
      </c>
    </row>
    <row r="911" spans="1:14" s="300" customFormat="1" ht="48" customHeight="1" x14ac:dyDescent="0.2">
      <c r="A911" s="273"/>
      <c r="B911" s="274"/>
      <c r="C911" s="301" t="s">
        <v>1894</v>
      </c>
      <c r="D911" s="283"/>
      <c r="E911" s="277" t="s">
        <v>174</v>
      </c>
      <c r="F911" s="198"/>
      <c r="G911" s="199"/>
      <c r="H911" s="376">
        <f t="shared" si="94"/>
        <v>0</v>
      </c>
      <c r="I911" s="26" t="str">
        <f t="shared" ca="1" si="95"/>
        <v>LOCKED</v>
      </c>
      <c r="J911" s="16" t="str">
        <f t="shared" si="96"/>
        <v>SEWER INSPECTIONS DURING CONSTRUCTION</v>
      </c>
      <c r="K911" s="17" t="e">
        <f>MATCH(J911,'Pay Items'!$K$1:$K$646,0)</f>
        <v>#N/A</v>
      </c>
      <c r="L911" s="19" t="str">
        <f t="shared" ca="1" si="97"/>
        <v>F0</v>
      </c>
      <c r="M911" s="19" t="str">
        <f t="shared" ca="1" si="98"/>
        <v>C2</v>
      </c>
      <c r="N911" s="19" t="str">
        <f t="shared" ca="1" si="99"/>
        <v>C2</v>
      </c>
    </row>
    <row r="912" spans="1:14" s="300" customFormat="1" ht="36" customHeight="1" x14ac:dyDescent="0.2">
      <c r="A912" s="273"/>
      <c r="B912" s="274" t="s">
        <v>1895</v>
      </c>
      <c r="C912" s="282" t="s">
        <v>1896</v>
      </c>
      <c r="D912" s="283" t="s">
        <v>1857</v>
      </c>
      <c r="E912" s="277"/>
      <c r="F912" s="198"/>
      <c r="G912" s="199"/>
      <c r="H912" s="376">
        <f t="shared" si="94"/>
        <v>0</v>
      </c>
      <c r="I912" s="26" t="str">
        <f t="shared" ca="1" si="95"/>
        <v>LOCKED</v>
      </c>
      <c r="J912" s="16" t="str">
        <f t="shared" si="96"/>
        <v>Markham Rd (MA60015856)CW2145-R5</v>
      </c>
      <c r="K912" s="17" t="e">
        <f>MATCH(J912,'Pay Items'!$K$1:$K$646,0)</f>
        <v>#N/A</v>
      </c>
      <c r="L912" s="19" t="str">
        <f t="shared" ca="1" si="97"/>
        <v>F0</v>
      </c>
      <c r="M912" s="19" t="str">
        <f t="shared" ca="1" si="98"/>
        <v>C2</v>
      </c>
      <c r="N912" s="19" t="str">
        <f t="shared" ca="1" si="99"/>
        <v>C2</v>
      </c>
    </row>
    <row r="913" spans="1:14" s="300" customFormat="1" ht="36" customHeight="1" x14ac:dyDescent="0.2">
      <c r="A913" s="273"/>
      <c r="B913" s="279" t="s">
        <v>351</v>
      </c>
      <c r="C913" s="282" t="s">
        <v>1897</v>
      </c>
      <c r="D913" s="283"/>
      <c r="E913" s="277" t="s">
        <v>183</v>
      </c>
      <c r="F913" s="284">
        <v>61</v>
      </c>
      <c r="G913" s="405"/>
      <c r="H913" s="281">
        <f t="shared" si="94"/>
        <v>0</v>
      </c>
      <c r="I913" s="26" t="str">
        <f t="shared" ca="1" si="95"/>
        <v/>
      </c>
      <c r="J913" s="16" t="str">
        <f t="shared" si="96"/>
        <v>750 mm, LDSm</v>
      </c>
      <c r="K913" s="17" t="e">
        <f>MATCH(J913,'Pay Items'!$K$1:$K$646,0)</f>
        <v>#N/A</v>
      </c>
      <c r="L913" s="19" t="str">
        <f t="shared" ca="1" si="97"/>
        <v>F0</v>
      </c>
      <c r="M913" s="19" t="str">
        <f t="shared" ca="1" si="98"/>
        <v>C2</v>
      </c>
      <c r="N913" s="19" t="str">
        <f t="shared" ca="1" si="99"/>
        <v>C2</v>
      </c>
    </row>
    <row r="914" spans="1:14" s="300" customFormat="1" ht="36" customHeight="1" x14ac:dyDescent="0.2">
      <c r="A914" s="273"/>
      <c r="B914" s="274" t="s">
        <v>1898</v>
      </c>
      <c r="C914" s="282" t="s">
        <v>1899</v>
      </c>
      <c r="D914" s="283" t="s">
        <v>1857</v>
      </c>
      <c r="E914" s="277"/>
      <c r="F914" s="198"/>
      <c r="G914" s="199"/>
      <c r="H914" s="376">
        <f t="shared" si="94"/>
        <v>0</v>
      </c>
      <c r="I914" s="26" t="str">
        <f t="shared" ca="1" si="95"/>
        <v>LOCKED</v>
      </c>
      <c r="J914" s="16" t="str">
        <f t="shared" si="96"/>
        <v>Markham Rd (MA60015837)CW2145-R5</v>
      </c>
      <c r="K914" s="17" t="e">
        <f>MATCH(J914,'Pay Items'!$K$1:$K$646,0)</f>
        <v>#N/A</v>
      </c>
      <c r="L914" s="19" t="str">
        <f t="shared" ca="1" si="97"/>
        <v>F0</v>
      </c>
      <c r="M914" s="19" t="str">
        <f t="shared" ca="1" si="98"/>
        <v>C2</v>
      </c>
      <c r="N914" s="19" t="str">
        <f t="shared" ca="1" si="99"/>
        <v>C2</v>
      </c>
    </row>
    <row r="915" spans="1:14" s="300" customFormat="1" ht="36" customHeight="1" x14ac:dyDescent="0.2">
      <c r="A915" s="273"/>
      <c r="B915" s="279" t="s">
        <v>351</v>
      </c>
      <c r="C915" s="282" t="s">
        <v>1897</v>
      </c>
      <c r="D915" s="283"/>
      <c r="E915" s="277" t="s">
        <v>183</v>
      </c>
      <c r="F915" s="284">
        <v>77</v>
      </c>
      <c r="G915" s="405"/>
      <c r="H915" s="281">
        <f t="shared" si="94"/>
        <v>0</v>
      </c>
      <c r="I915" s="26" t="str">
        <f t="shared" ca="1" si="95"/>
        <v/>
      </c>
      <c r="J915" s="16" t="str">
        <f t="shared" si="96"/>
        <v>750 mm, LDSm</v>
      </c>
      <c r="K915" s="17" t="e">
        <f>MATCH(J915,'Pay Items'!$K$1:$K$646,0)</f>
        <v>#N/A</v>
      </c>
      <c r="L915" s="19" t="str">
        <f t="shared" ca="1" si="97"/>
        <v>F0</v>
      </c>
      <c r="M915" s="19" t="str">
        <f t="shared" ca="1" si="98"/>
        <v>C2</v>
      </c>
      <c r="N915" s="19" t="str">
        <f t="shared" ca="1" si="99"/>
        <v>C2</v>
      </c>
    </row>
    <row r="916" spans="1:14" s="300" customFormat="1" ht="36" customHeight="1" x14ac:dyDescent="0.2">
      <c r="A916" s="273"/>
      <c r="B916" s="274" t="s">
        <v>1900</v>
      </c>
      <c r="C916" s="282" t="s">
        <v>1901</v>
      </c>
      <c r="D916" s="283" t="s">
        <v>1857</v>
      </c>
      <c r="E916" s="277"/>
      <c r="F916" s="198"/>
      <c r="G916" s="199"/>
      <c r="H916" s="376">
        <f t="shared" si="94"/>
        <v>0</v>
      </c>
      <c r="I916" s="26" t="str">
        <f t="shared" ca="1" si="95"/>
        <v>LOCKED</v>
      </c>
      <c r="J916" s="16" t="str">
        <f t="shared" si="96"/>
        <v>Markham Rd (MA70032033)CW2145-R5</v>
      </c>
      <c r="K916" s="17" t="e">
        <f>MATCH(J916,'Pay Items'!$K$1:$K$646,0)</f>
        <v>#N/A</v>
      </c>
      <c r="L916" s="19" t="str">
        <f t="shared" ca="1" si="97"/>
        <v>F0</v>
      </c>
      <c r="M916" s="19" t="str">
        <f t="shared" ca="1" si="98"/>
        <v>C2</v>
      </c>
      <c r="N916" s="19" t="str">
        <f t="shared" ca="1" si="99"/>
        <v>C2</v>
      </c>
    </row>
    <row r="917" spans="1:14" s="300" customFormat="1" ht="36" customHeight="1" x14ac:dyDescent="0.2">
      <c r="A917" s="273"/>
      <c r="B917" s="279" t="s">
        <v>351</v>
      </c>
      <c r="C917" s="282" t="s">
        <v>1902</v>
      </c>
      <c r="D917" s="283"/>
      <c r="E917" s="277" t="s">
        <v>183</v>
      </c>
      <c r="F917" s="284">
        <v>93</v>
      </c>
      <c r="G917" s="405"/>
      <c r="H917" s="281">
        <f t="shared" si="94"/>
        <v>0</v>
      </c>
      <c r="I917" s="26" t="str">
        <f t="shared" ca="1" si="95"/>
        <v/>
      </c>
      <c r="J917" s="16" t="str">
        <f t="shared" si="96"/>
        <v>600 mm, LDSm</v>
      </c>
      <c r="K917" s="17" t="e">
        <f>MATCH(J917,'Pay Items'!$K$1:$K$646,0)</f>
        <v>#N/A</v>
      </c>
      <c r="L917" s="19" t="str">
        <f t="shared" ca="1" si="97"/>
        <v>F0</v>
      </c>
      <c r="M917" s="19" t="str">
        <f t="shared" ca="1" si="98"/>
        <v>C2</v>
      </c>
      <c r="N917" s="19" t="str">
        <f t="shared" ca="1" si="99"/>
        <v>C2</v>
      </c>
    </row>
    <row r="918" spans="1:14" s="300" customFormat="1" ht="36" customHeight="1" x14ac:dyDescent="0.2">
      <c r="A918" s="273"/>
      <c r="B918" s="274" t="s">
        <v>1903</v>
      </c>
      <c r="C918" s="282" t="s">
        <v>1904</v>
      </c>
      <c r="D918" s="283" t="s">
        <v>1857</v>
      </c>
      <c r="E918" s="277"/>
      <c r="F918" s="198"/>
      <c r="G918" s="199"/>
      <c r="H918" s="376">
        <f t="shared" si="94"/>
        <v>0</v>
      </c>
      <c r="I918" s="26" t="str">
        <f t="shared" ca="1" si="95"/>
        <v>LOCKED</v>
      </c>
      <c r="J918" s="16" t="str">
        <f t="shared" si="96"/>
        <v>Markham Rd (MA60015804)CW2145-R5</v>
      </c>
      <c r="K918" s="17" t="e">
        <f>MATCH(J918,'Pay Items'!$K$1:$K$646,0)</f>
        <v>#N/A</v>
      </c>
      <c r="L918" s="19" t="str">
        <f t="shared" ca="1" si="97"/>
        <v>F0</v>
      </c>
      <c r="M918" s="19" t="str">
        <f t="shared" ca="1" si="98"/>
        <v>C2</v>
      </c>
      <c r="N918" s="19" t="str">
        <f t="shared" ca="1" si="99"/>
        <v>C2</v>
      </c>
    </row>
    <row r="919" spans="1:14" s="300" customFormat="1" ht="36" customHeight="1" x14ac:dyDescent="0.2">
      <c r="A919" s="273"/>
      <c r="B919" s="279" t="s">
        <v>351</v>
      </c>
      <c r="C919" s="282" t="s">
        <v>1897</v>
      </c>
      <c r="D919" s="283"/>
      <c r="E919" s="277" t="s">
        <v>183</v>
      </c>
      <c r="F919" s="284">
        <v>90</v>
      </c>
      <c r="G919" s="405"/>
      <c r="H919" s="281">
        <f t="shared" si="94"/>
        <v>0</v>
      </c>
      <c r="I919" s="26" t="str">
        <f t="shared" ca="1" si="95"/>
        <v/>
      </c>
      <c r="J919" s="16" t="str">
        <f t="shared" si="96"/>
        <v>750 mm, LDSm</v>
      </c>
      <c r="K919" s="17" t="e">
        <f>MATCH(J919,'Pay Items'!$K$1:$K$646,0)</f>
        <v>#N/A</v>
      </c>
      <c r="L919" s="19" t="str">
        <f t="shared" ca="1" si="97"/>
        <v>F0</v>
      </c>
      <c r="M919" s="19" t="str">
        <f t="shared" ca="1" si="98"/>
        <v>C2</v>
      </c>
      <c r="N919" s="19" t="str">
        <f t="shared" ca="1" si="99"/>
        <v>C2</v>
      </c>
    </row>
    <row r="920" spans="1:14" s="300" customFormat="1" ht="36" customHeight="1" x14ac:dyDescent="0.2">
      <c r="A920" s="273"/>
      <c r="B920" s="274" t="s">
        <v>1905</v>
      </c>
      <c r="C920" s="282" t="s">
        <v>1906</v>
      </c>
      <c r="D920" s="283" t="s">
        <v>1857</v>
      </c>
      <c r="E920" s="277"/>
      <c r="F920" s="198"/>
      <c r="G920" s="199"/>
      <c r="H920" s="376">
        <f t="shared" si="94"/>
        <v>0</v>
      </c>
      <c r="I920" s="26" t="str">
        <f t="shared" ca="1" si="95"/>
        <v>LOCKED</v>
      </c>
      <c r="J920" s="16" t="str">
        <f t="shared" si="96"/>
        <v>Markham Rd (MA60015797)CW2145-R5</v>
      </c>
      <c r="K920" s="17" t="e">
        <f>MATCH(J920,'Pay Items'!$K$1:$K$646,0)</f>
        <v>#N/A</v>
      </c>
      <c r="L920" s="19" t="str">
        <f t="shared" ca="1" si="97"/>
        <v>F0</v>
      </c>
      <c r="M920" s="19" t="str">
        <f t="shared" ca="1" si="98"/>
        <v>C2</v>
      </c>
      <c r="N920" s="19" t="str">
        <f t="shared" ca="1" si="99"/>
        <v>C2</v>
      </c>
    </row>
    <row r="921" spans="1:14" s="300" customFormat="1" ht="36" customHeight="1" x14ac:dyDescent="0.2">
      <c r="A921" s="273"/>
      <c r="B921" s="279" t="s">
        <v>351</v>
      </c>
      <c r="C921" s="282" t="s">
        <v>1897</v>
      </c>
      <c r="D921" s="283"/>
      <c r="E921" s="277" t="s">
        <v>183</v>
      </c>
      <c r="F921" s="284">
        <v>35</v>
      </c>
      <c r="G921" s="405"/>
      <c r="H921" s="281">
        <f t="shared" si="94"/>
        <v>0</v>
      </c>
      <c r="I921" s="26" t="str">
        <f t="shared" ca="1" si="95"/>
        <v/>
      </c>
      <c r="J921" s="16" t="str">
        <f t="shared" si="96"/>
        <v>750 mm, LDSm</v>
      </c>
      <c r="K921" s="17" t="e">
        <f>MATCH(J921,'Pay Items'!$K$1:$K$646,0)</f>
        <v>#N/A</v>
      </c>
      <c r="L921" s="19" t="str">
        <f t="shared" ca="1" si="97"/>
        <v>F0</v>
      </c>
      <c r="M921" s="19" t="str">
        <f t="shared" ca="1" si="98"/>
        <v>C2</v>
      </c>
      <c r="N921" s="19" t="str">
        <f t="shared" ca="1" si="99"/>
        <v>C2</v>
      </c>
    </row>
    <row r="922" spans="1:14" s="300" customFormat="1" ht="36" customHeight="1" x14ac:dyDescent="0.2">
      <c r="A922" s="273"/>
      <c r="B922" s="274" t="s">
        <v>1907</v>
      </c>
      <c r="C922" s="282" t="s">
        <v>1908</v>
      </c>
      <c r="D922" s="283" t="s">
        <v>1857</v>
      </c>
      <c r="E922" s="277"/>
      <c r="F922" s="198"/>
      <c r="G922" s="199"/>
      <c r="H922" s="376">
        <f t="shared" si="94"/>
        <v>0</v>
      </c>
      <c r="I922" s="26" t="str">
        <f t="shared" ca="1" si="95"/>
        <v>LOCKED</v>
      </c>
      <c r="J922" s="16" t="str">
        <f t="shared" si="96"/>
        <v>Chancellor Dr (MA60015852)CW2145-R5</v>
      </c>
      <c r="K922" s="17" t="e">
        <f>MATCH(J922,'Pay Items'!$K$1:$K$646,0)</f>
        <v>#N/A</v>
      </c>
      <c r="L922" s="19" t="str">
        <f t="shared" ca="1" si="97"/>
        <v>F0</v>
      </c>
      <c r="M922" s="19" t="str">
        <f t="shared" ca="1" si="98"/>
        <v>C2</v>
      </c>
      <c r="N922" s="19" t="str">
        <f t="shared" ca="1" si="99"/>
        <v>C2</v>
      </c>
    </row>
    <row r="923" spans="1:14" s="300" customFormat="1" ht="36" customHeight="1" x14ac:dyDescent="0.2">
      <c r="A923" s="273"/>
      <c r="B923" s="279" t="s">
        <v>351</v>
      </c>
      <c r="C923" s="282" t="s">
        <v>1902</v>
      </c>
      <c r="D923" s="283"/>
      <c r="E923" s="277" t="s">
        <v>183</v>
      </c>
      <c r="F923" s="284">
        <v>95</v>
      </c>
      <c r="G923" s="405"/>
      <c r="H923" s="281">
        <f t="shared" si="94"/>
        <v>0</v>
      </c>
      <c r="I923" s="26" t="str">
        <f t="shared" ca="1" si="95"/>
        <v/>
      </c>
      <c r="J923" s="16" t="str">
        <f t="shared" si="96"/>
        <v>600 mm, LDSm</v>
      </c>
      <c r="K923" s="17" t="e">
        <f>MATCH(J923,'Pay Items'!$K$1:$K$646,0)</f>
        <v>#N/A</v>
      </c>
      <c r="L923" s="19" t="str">
        <f t="shared" ca="1" si="97"/>
        <v>F0</v>
      </c>
      <c r="M923" s="19" t="str">
        <f t="shared" ca="1" si="98"/>
        <v>C2</v>
      </c>
      <c r="N923" s="19" t="str">
        <f t="shared" ca="1" si="99"/>
        <v>C2</v>
      </c>
    </row>
    <row r="924" spans="1:14" s="300" customFormat="1" ht="60" customHeight="1" x14ac:dyDescent="0.2">
      <c r="A924" s="273"/>
      <c r="B924" s="274" t="s">
        <v>1909</v>
      </c>
      <c r="C924" s="282" t="s">
        <v>1910</v>
      </c>
      <c r="D924" s="283" t="s">
        <v>1857</v>
      </c>
      <c r="E924" s="277"/>
      <c r="F924" s="198"/>
      <c r="G924" s="199"/>
      <c r="H924" s="376">
        <f t="shared" si="94"/>
        <v>0</v>
      </c>
      <c r="I924" s="26" t="str">
        <f t="shared" ca="1" si="95"/>
        <v>LOCKED</v>
      </c>
      <c r="J924" s="16" t="str">
        <f t="shared" si="96"/>
        <v>Pembina Highway, Dowker Avenue, Crane Avenue and Fletcher Crescent Back Lane (CL60017459)CW2145-R5</v>
      </c>
      <c r="K924" s="17" t="e">
        <f>MATCH(J924,'Pay Items'!$K$1:$K$646,0)</f>
        <v>#N/A</v>
      </c>
      <c r="L924" s="19" t="str">
        <f t="shared" ca="1" si="97"/>
        <v>F0</v>
      </c>
      <c r="M924" s="19" t="str">
        <f t="shared" ca="1" si="98"/>
        <v>C2</v>
      </c>
      <c r="N924" s="19" t="str">
        <f t="shared" ca="1" si="99"/>
        <v>C2</v>
      </c>
    </row>
    <row r="925" spans="1:14" s="300" customFormat="1" ht="36" customHeight="1" x14ac:dyDescent="0.2">
      <c r="A925" s="273"/>
      <c r="B925" s="279" t="s">
        <v>351</v>
      </c>
      <c r="C925" s="282" t="s">
        <v>1911</v>
      </c>
      <c r="D925" s="283"/>
      <c r="E925" s="277" t="s">
        <v>183</v>
      </c>
      <c r="F925" s="284">
        <v>34</v>
      </c>
      <c r="G925" s="405"/>
      <c r="H925" s="281">
        <f t="shared" si="94"/>
        <v>0</v>
      </c>
      <c r="I925" s="26" t="str">
        <f t="shared" ca="1" si="95"/>
        <v/>
      </c>
      <c r="J925" s="16" t="str">
        <f t="shared" si="96"/>
        <v>250 mm, LDSm</v>
      </c>
      <c r="K925" s="17" t="e">
        <f>MATCH(J925,'Pay Items'!$K$1:$K$646,0)</f>
        <v>#N/A</v>
      </c>
      <c r="L925" s="19" t="str">
        <f t="shared" ca="1" si="97"/>
        <v>F0</v>
      </c>
      <c r="M925" s="19" t="str">
        <f t="shared" ca="1" si="98"/>
        <v>C2</v>
      </c>
      <c r="N925" s="19" t="str">
        <f t="shared" ca="1" si="99"/>
        <v>C2</v>
      </c>
    </row>
    <row r="926" spans="1:14" s="300" customFormat="1" ht="60" customHeight="1" x14ac:dyDescent="0.2">
      <c r="A926" s="273"/>
      <c r="B926" s="274" t="s">
        <v>1912</v>
      </c>
      <c r="C926" s="282" t="s">
        <v>1913</v>
      </c>
      <c r="D926" s="283" t="s">
        <v>1857</v>
      </c>
      <c r="E926" s="277"/>
      <c r="F926" s="198"/>
      <c r="G926" s="199"/>
      <c r="H926" s="376">
        <f t="shared" si="94"/>
        <v>0</v>
      </c>
      <c r="I926" s="26" t="str">
        <f t="shared" ca="1" si="95"/>
        <v>LOCKED</v>
      </c>
      <c r="J926" s="16" t="str">
        <f t="shared" si="96"/>
        <v>Pembina Highway, Dowker Avenue, Crane Avenue and Fletcher Crescent Back Lane (CL60017408)CW2145-R5</v>
      </c>
      <c r="K926" s="17" t="e">
        <f>MATCH(J926,'Pay Items'!$K$1:$K$646,0)</f>
        <v>#N/A</v>
      </c>
      <c r="L926" s="19" t="str">
        <f t="shared" ca="1" si="97"/>
        <v>F0</v>
      </c>
      <c r="M926" s="19" t="str">
        <f t="shared" ca="1" si="98"/>
        <v>C2</v>
      </c>
      <c r="N926" s="19" t="str">
        <f t="shared" ca="1" si="99"/>
        <v>C2</v>
      </c>
    </row>
    <row r="927" spans="1:14" s="300" customFormat="1" ht="36" customHeight="1" x14ac:dyDescent="0.2">
      <c r="A927" s="273"/>
      <c r="B927" s="279" t="s">
        <v>351</v>
      </c>
      <c r="C927" s="282" t="s">
        <v>1911</v>
      </c>
      <c r="D927" s="283"/>
      <c r="E927" s="277" t="s">
        <v>183</v>
      </c>
      <c r="F927" s="284">
        <v>32</v>
      </c>
      <c r="G927" s="405"/>
      <c r="H927" s="281">
        <f t="shared" si="94"/>
        <v>0</v>
      </c>
      <c r="I927" s="26" t="str">
        <f t="shared" ca="1" si="95"/>
        <v/>
      </c>
      <c r="J927" s="16" t="str">
        <f t="shared" si="96"/>
        <v>250 mm, LDSm</v>
      </c>
      <c r="K927" s="17" t="e">
        <f>MATCH(J927,'Pay Items'!$K$1:$K$646,0)</f>
        <v>#N/A</v>
      </c>
      <c r="L927" s="19" t="str">
        <f t="shared" ca="1" si="97"/>
        <v>F0</v>
      </c>
      <c r="M927" s="19" t="str">
        <f t="shared" ca="1" si="98"/>
        <v>C2</v>
      </c>
      <c r="N927" s="19" t="str">
        <f t="shared" ca="1" si="99"/>
        <v>C2</v>
      </c>
    </row>
    <row r="928" spans="1:14" s="300" customFormat="1" ht="14.25" customHeight="1" x14ac:dyDescent="0.2">
      <c r="A928" s="273"/>
      <c r="B928" s="279"/>
      <c r="C928" s="275"/>
      <c r="D928" s="276"/>
      <c r="E928" s="277"/>
      <c r="F928" s="198"/>
      <c r="G928" s="199"/>
      <c r="H928" s="376">
        <f t="shared" si="94"/>
        <v>0</v>
      </c>
      <c r="I928" s="26" t="str">
        <f t="shared" ca="1" si="95"/>
        <v>LOCKED</v>
      </c>
      <c r="J928" s="16" t="str">
        <f t="shared" si="96"/>
        <v/>
      </c>
      <c r="K928" s="17" t="e">
        <f>MATCH(J928,'Pay Items'!$K$1:$K$646,0)</f>
        <v>#N/A</v>
      </c>
      <c r="L928" s="19" t="str">
        <f t="shared" ca="1" si="97"/>
        <v>F0</v>
      </c>
      <c r="M928" s="19" t="str">
        <f t="shared" ca="1" si="98"/>
        <v>C2</v>
      </c>
      <c r="N928" s="19" t="str">
        <f t="shared" ca="1" si="99"/>
        <v>C2</v>
      </c>
    </row>
    <row r="929" spans="1:14" s="183" customFormat="1" ht="30" customHeight="1" thickBot="1" x14ac:dyDescent="0.25">
      <c r="A929" s="242"/>
      <c r="B929" s="227" t="str">
        <f>B808</f>
        <v>K</v>
      </c>
      <c r="C929" s="422" t="str">
        <f>C808</f>
        <v>WATER AND WASTE WORK</v>
      </c>
      <c r="D929" s="423"/>
      <c r="E929" s="423"/>
      <c r="F929" s="424"/>
      <c r="G929" s="242" t="s">
        <v>1572</v>
      </c>
      <c r="H929" s="242">
        <f>SUM(H808:H928)</f>
        <v>0</v>
      </c>
      <c r="I929" s="26" t="str">
        <f t="shared" ca="1" si="95"/>
        <v>LOCKED</v>
      </c>
      <c r="J929" s="16" t="str">
        <f t="shared" si="96"/>
        <v>WATER AND WASTE WORK</v>
      </c>
      <c r="K929" s="17" t="e">
        <f>MATCH(J929,'Pay Items'!$K$1:$K$646,0)</f>
        <v>#N/A</v>
      </c>
      <c r="L929" s="19" t="str">
        <f t="shared" ca="1" si="97"/>
        <v>G</v>
      </c>
      <c r="M929" s="19" t="str">
        <f t="shared" ca="1" si="98"/>
        <v>C2</v>
      </c>
      <c r="N929" s="19" t="str">
        <f t="shared" ca="1" si="99"/>
        <v>C2</v>
      </c>
    </row>
    <row r="930" spans="1:14" ht="48" customHeight="1" thickTop="1" x14ac:dyDescent="0.2">
      <c r="A930" s="172"/>
      <c r="B930" s="434" t="s">
        <v>1914</v>
      </c>
      <c r="C930" s="435"/>
      <c r="D930" s="435"/>
      <c r="E930" s="435"/>
      <c r="F930" s="435"/>
      <c r="G930" s="436"/>
      <c r="H930" s="177"/>
      <c r="I930" s="26" t="str">
        <f t="shared" ca="1" si="95"/>
        <v>LOCKED</v>
      </c>
      <c r="J930" s="16" t="str">
        <f t="shared" si="96"/>
        <v/>
      </c>
      <c r="K930" s="17" t="e">
        <f>MATCH(J930,'Pay Items'!$K$1:$K$646,0)</f>
        <v>#N/A</v>
      </c>
      <c r="L930" s="19" t="str">
        <f t="shared" ca="1" si="97"/>
        <v>G</v>
      </c>
      <c r="M930" s="19" t="str">
        <f t="shared" ca="1" si="98"/>
        <v>G</v>
      </c>
      <c r="N930" s="19" t="str">
        <f t="shared" ca="1" si="99"/>
        <v>G</v>
      </c>
    </row>
    <row r="931" spans="1:14" s="272" customFormat="1" ht="36" customHeight="1" x14ac:dyDescent="0.2">
      <c r="A931" s="267"/>
      <c r="B931" s="302" t="s">
        <v>1915</v>
      </c>
      <c r="C931" s="303" t="s">
        <v>1916</v>
      </c>
      <c r="D931" s="270"/>
      <c r="E931" s="271" t="s">
        <v>174</v>
      </c>
      <c r="F931" s="198"/>
      <c r="G931" s="199"/>
      <c r="H931" s="376">
        <f t="shared" ref="H931:H942" si="100">ROUND(G931*F931,2)</f>
        <v>0</v>
      </c>
      <c r="I931" s="26" t="str">
        <f t="shared" ca="1" si="95"/>
        <v>LOCKED</v>
      </c>
      <c r="J931" s="16" t="str">
        <f t="shared" si="96"/>
        <v>NEW STREET LIGHT INSTALLATION</v>
      </c>
      <c r="K931" s="17" t="e">
        <f>MATCH(J931,'Pay Items'!$K$1:$K$646,0)</f>
        <v>#N/A</v>
      </c>
      <c r="L931" s="19" t="str">
        <f t="shared" ca="1" si="97"/>
        <v>F0</v>
      </c>
      <c r="M931" s="19" t="str">
        <f t="shared" ca="1" si="98"/>
        <v>C2</v>
      </c>
      <c r="N931" s="19" t="str">
        <f t="shared" ca="1" si="99"/>
        <v>C2</v>
      </c>
    </row>
    <row r="932" spans="1:14" s="309" customFormat="1" ht="36" customHeight="1" x14ac:dyDescent="0.2">
      <c r="A932" s="304"/>
      <c r="B932" s="305"/>
      <c r="C932" s="306" t="s">
        <v>1917</v>
      </c>
      <c r="D932" s="307"/>
      <c r="E932" s="308" t="s">
        <v>174</v>
      </c>
      <c r="F932" s="198"/>
      <c r="G932" s="199"/>
      <c r="H932" s="376">
        <f t="shared" si="100"/>
        <v>0</v>
      </c>
      <c r="I932" s="26" t="str">
        <f t="shared" ca="1" si="95"/>
        <v>LOCKED</v>
      </c>
      <c r="J932" s="16" t="str">
        <f t="shared" si="96"/>
        <v>DE L'EGLISE</v>
      </c>
      <c r="K932" s="17" t="e">
        <f>MATCH(J932,'Pay Items'!$K$1:$K$646,0)</f>
        <v>#N/A</v>
      </c>
      <c r="L932" s="19" t="str">
        <f t="shared" ca="1" si="97"/>
        <v>F0</v>
      </c>
      <c r="M932" s="19" t="str">
        <f t="shared" ca="1" si="98"/>
        <v>C2</v>
      </c>
      <c r="N932" s="19" t="str">
        <f t="shared" ca="1" si="99"/>
        <v>C2</v>
      </c>
    </row>
    <row r="933" spans="1:14" s="309" customFormat="1" ht="72" customHeight="1" x14ac:dyDescent="0.2">
      <c r="A933" s="304"/>
      <c r="B933" s="310" t="s">
        <v>1918</v>
      </c>
      <c r="C933" s="311" t="s">
        <v>1919</v>
      </c>
      <c r="D933" s="312" t="s">
        <v>1334</v>
      </c>
      <c r="E933" s="313" t="s">
        <v>182</v>
      </c>
      <c r="F933" s="284">
        <v>9</v>
      </c>
      <c r="G933" s="407"/>
      <c r="H933" s="314">
        <f t="shared" si="100"/>
        <v>0</v>
      </c>
      <c r="I933" s="26" t="str">
        <f t="shared" ca="1" si="95"/>
        <v/>
      </c>
      <c r="J933" s="16" t="str">
        <f t="shared" si="96"/>
        <v>Removal of 25'/35' street light pole and precast, poured in place concrete, steel power installed base or direct buried including davit arm, luminaire and appurtenanceseach</v>
      </c>
      <c r="K933" s="17" t="e">
        <f>MATCH(J933,'Pay Items'!$K$1:$K$646,0)</f>
        <v>#N/A</v>
      </c>
      <c r="L933" s="19" t="str">
        <f t="shared" ca="1" si="97"/>
        <v>F0</v>
      </c>
      <c r="M933" s="19" t="str">
        <f t="shared" ca="1" si="98"/>
        <v>C2</v>
      </c>
      <c r="N933" s="19" t="str">
        <f t="shared" ca="1" si="99"/>
        <v>C2</v>
      </c>
    </row>
    <row r="934" spans="1:14" s="309" customFormat="1" ht="60" customHeight="1" x14ac:dyDescent="0.2">
      <c r="A934" s="304"/>
      <c r="B934" s="315" t="s">
        <v>1920</v>
      </c>
      <c r="C934" s="311" t="s">
        <v>1921</v>
      </c>
      <c r="D934" s="316" t="s">
        <v>1334</v>
      </c>
      <c r="E934" s="313" t="s">
        <v>1922</v>
      </c>
      <c r="F934" s="284">
        <v>900</v>
      </c>
      <c r="G934" s="407"/>
      <c r="H934" s="314">
        <f t="shared" si="100"/>
        <v>0</v>
      </c>
      <c r="I934" s="26" t="str">
        <f t="shared" ca="1" si="95"/>
        <v/>
      </c>
      <c r="J934" s="16" t="str">
        <f t="shared" si="96"/>
        <v>Installation of 50 mm conduit(s) by boring method complete with cable insertion (#4 AL C/N or 1/0 AL Triplex).lin.m</v>
      </c>
      <c r="K934" s="17" t="e">
        <f>MATCH(J934,'Pay Items'!$K$1:$K$646,0)</f>
        <v>#N/A</v>
      </c>
      <c r="L934" s="19" t="str">
        <f t="shared" ca="1" si="97"/>
        <v>F0</v>
      </c>
      <c r="M934" s="19" t="str">
        <f t="shared" ca="1" si="98"/>
        <v>C2</v>
      </c>
      <c r="N934" s="19" t="str">
        <f t="shared" ca="1" si="99"/>
        <v>C2</v>
      </c>
    </row>
    <row r="935" spans="1:14" s="309" customFormat="1" ht="60" customHeight="1" x14ac:dyDescent="0.2">
      <c r="A935" s="304"/>
      <c r="B935" s="315" t="s">
        <v>1923</v>
      </c>
      <c r="C935" s="311" t="s">
        <v>1924</v>
      </c>
      <c r="D935" s="316" t="s">
        <v>1334</v>
      </c>
      <c r="E935" s="313" t="s">
        <v>182</v>
      </c>
      <c r="F935" s="284">
        <v>9</v>
      </c>
      <c r="G935" s="407"/>
      <c r="H935" s="314">
        <f t="shared" si="100"/>
        <v>0</v>
      </c>
      <c r="I935" s="26" t="str">
        <f t="shared" ca="1" si="95"/>
        <v/>
      </c>
      <c r="J935" s="16" t="str">
        <f t="shared" si="96"/>
        <v>Installation of 25'/35' pole, davit arm and precast concrete base including luminaire and appurtenances.each</v>
      </c>
      <c r="K935" s="17" t="e">
        <f>MATCH(J935,'Pay Items'!$K$1:$K$646,0)</f>
        <v>#N/A</v>
      </c>
      <c r="L935" s="19" t="str">
        <f t="shared" ca="1" si="97"/>
        <v>F0</v>
      </c>
      <c r="M935" s="19" t="str">
        <f t="shared" ca="1" si="98"/>
        <v>C2</v>
      </c>
      <c r="N935" s="19" t="str">
        <f t="shared" ca="1" si="99"/>
        <v>C2</v>
      </c>
    </row>
    <row r="936" spans="1:14" s="309" customFormat="1" ht="108" customHeight="1" x14ac:dyDescent="0.2">
      <c r="A936" s="304"/>
      <c r="B936" s="315" t="s">
        <v>1925</v>
      </c>
      <c r="C936" s="317" t="s">
        <v>1926</v>
      </c>
      <c r="D936" s="316" t="s">
        <v>1334</v>
      </c>
      <c r="E936" s="313" t="s">
        <v>182</v>
      </c>
      <c r="F936" s="284">
        <v>5</v>
      </c>
      <c r="G936" s="407"/>
      <c r="H936" s="314">
        <f t="shared" si="100"/>
        <v>0</v>
      </c>
      <c r="I936" s="26" t="str">
        <f t="shared" ca="1" si="95"/>
        <v/>
      </c>
      <c r="J936" s="16" t="str">
        <f t="shared" si="96"/>
        <v>Installation of one (1) 10' ground rod at every 3rd street light, at the end of every street light circuit and anywhere else as shown on the design drawings. Trench #4 ground wire up to 1 m from rod location to new street light and connect (hammerlock) to top of the ground rod.each</v>
      </c>
      <c r="K936" s="17" t="e">
        <f>MATCH(J936,'Pay Items'!$K$1:$K$646,0)</f>
        <v>#VALUE!</v>
      </c>
      <c r="L936" s="19" t="str">
        <f t="shared" ca="1" si="97"/>
        <v>F0</v>
      </c>
      <c r="M936" s="19" t="str">
        <f t="shared" ca="1" si="98"/>
        <v>C2</v>
      </c>
      <c r="N936" s="19" t="str">
        <f t="shared" ca="1" si="99"/>
        <v>C2</v>
      </c>
    </row>
    <row r="937" spans="1:14" s="309" customFormat="1" ht="60" customHeight="1" x14ac:dyDescent="0.2">
      <c r="A937" s="304"/>
      <c r="B937" s="315" t="s">
        <v>1927</v>
      </c>
      <c r="C937" s="317" t="s">
        <v>1928</v>
      </c>
      <c r="D937" s="316" t="s">
        <v>1334</v>
      </c>
      <c r="E937" s="313" t="s">
        <v>182</v>
      </c>
      <c r="F937" s="284">
        <v>2</v>
      </c>
      <c r="G937" s="407"/>
      <c r="H937" s="314">
        <f t="shared" si="100"/>
        <v>0</v>
      </c>
      <c r="I937" s="26" t="str">
        <f t="shared" ca="1" si="95"/>
        <v/>
      </c>
      <c r="J937" s="16" t="str">
        <f t="shared" si="96"/>
        <v>Install lower 3 m of Cable Guard, ground lug, cable up pole, and first 3 m section of ground rod per Standard CD 315-5.each</v>
      </c>
      <c r="K937" s="17" t="e">
        <f>MATCH(J937,'Pay Items'!$K$1:$K$646,0)</f>
        <v>#N/A</v>
      </c>
      <c r="L937" s="19" t="str">
        <f t="shared" ca="1" si="97"/>
        <v>F0</v>
      </c>
      <c r="M937" s="19" t="str">
        <f t="shared" ca="1" si="98"/>
        <v>C2</v>
      </c>
      <c r="N937" s="19" t="str">
        <f t="shared" ca="1" si="99"/>
        <v>C2</v>
      </c>
    </row>
    <row r="938" spans="1:14" s="309" customFormat="1" ht="60" customHeight="1" x14ac:dyDescent="0.2">
      <c r="A938" s="304"/>
      <c r="B938" s="315" t="s">
        <v>1929</v>
      </c>
      <c r="C938" s="317" t="s">
        <v>1930</v>
      </c>
      <c r="D938" s="316" t="s">
        <v>1334</v>
      </c>
      <c r="E938" s="313" t="s">
        <v>182</v>
      </c>
      <c r="F938" s="284">
        <v>2</v>
      </c>
      <c r="G938" s="407"/>
      <c r="H938" s="314">
        <f t="shared" si="100"/>
        <v>0</v>
      </c>
      <c r="I938" s="26" t="str">
        <f t="shared" ca="1" si="95"/>
        <v/>
      </c>
      <c r="J938" s="16" t="str">
        <f t="shared" si="96"/>
        <v>Installation and connection of externally-mounted relay and PEC per Standards CD 315-12 and CD 315-13.each</v>
      </c>
      <c r="K938" s="17" t="e">
        <f>MATCH(J938,'Pay Items'!$K$1:$K$646,0)</f>
        <v>#N/A</v>
      </c>
      <c r="L938" s="19" t="str">
        <f t="shared" ca="1" si="97"/>
        <v>F0</v>
      </c>
      <c r="M938" s="19" t="str">
        <f t="shared" ca="1" si="98"/>
        <v>C2</v>
      </c>
      <c r="N938" s="19" t="str">
        <f t="shared" ca="1" si="99"/>
        <v>C2</v>
      </c>
    </row>
    <row r="939" spans="1:14" s="309" customFormat="1" ht="60" customHeight="1" x14ac:dyDescent="0.2">
      <c r="A939" s="304"/>
      <c r="B939" s="315" t="s">
        <v>1931</v>
      </c>
      <c r="C939" s="317" t="s">
        <v>1932</v>
      </c>
      <c r="D939" s="316" t="s">
        <v>1334</v>
      </c>
      <c r="E939" s="313" t="s">
        <v>1933</v>
      </c>
      <c r="F939" s="284">
        <v>9</v>
      </c>
      <c r="G939" s="407"/>
      <c r="H939" s="314">
        <f t="shared" si="100"/>
        <v>0</v>
      </c>
      <c r="I939" s="26" t="str">
        <f t="shared" ca="1" si="95"/>
        <v/>
      </c>
      <c r="J939" s="16" t="str">
        <f t="shared" si="96"/>
        <v>Terminate 2/C #12 copper conductor to street light cables per Standard CD310-4, CD310-9 or CD310-10.set</v>
      </c>
      <c r="K939" s="17" t="e">
        <f>MATCH(J939,'Pay Items'!$K$1:$K$646,0)</f>
        <v>#N/A</v>
      </c>
      <c r="L939" s="19" t="str">
        <f t="shared" ca="1" si="97"/>
        <v>F0</v>
      </c>
      <c r="M939" s="19" t="str">
        <f t="shared" ca="1" si="98"/>
        <v>C2</v>
      </c>
      <c r="N939" s="19" t="str">
        <f t="shared" ca="1" si="99"/>
        <v>C2</v>
      </c>
    </row>
    <row r="940" spans="1:14" s="309" customFormat="1" ht="48" customHeight="1" x14ac:dyDescent="0.2">
      <c r="A940" s="304"/>
      <c r="B940" s="315" t="s">
        <v>1934</v>
      </c>
      <c r="C940" s="318" t="s">
        <v>1935</v>
      </c>
      <c r="D940" s="316" t="s">
        <v>1334</v>
      </c>
      <c r="E940" s="313" t="s">
        <v>1933</v>
      </c>
      <c r="F940" s="284">
        <v>1</v>
      </c>
      <c r="G940" s="407"/>
      <c r="H940" s="314">
        <f t="shared" si="100"/>
        <v>0</v>
      </c>
      <c r="I940" s="26" t="str">
        <f t="shared" ca="1" si="95"/>
        <v/>
      </c>
      <c r="J940" s="16" t="str">
        <f t="shared" si="96"/>
        <v>Splicing #4 Al C/N or 2 single conductor street light cables.set</v>
      </c>
      <c r="K940" s="17" t="e">
        <f>MATCH(J940,'Pay Items'!$K$1:$K$646,0)</f>
        <v>#N/A</v>
      </c>
      <c r="L940" s="19" t="str">
        <f t="shared" ca="1" si="97"/>
        <v>F0</v>
      </c>
      <c r="M940" s="19" t="str">
        <f t="shared" ca="1" si="98"/>
        <v>C2</v>
      </c>
      <c r="N940" s="19" t="str">
        <f t="shared" ca="1" si="99"/>
        <v>C2</v>
      </c>
    </row>
    <row r="941" spans="1:14" s="309" customFormat="1" ht="72" customHeight="1" x14ac:dyDescent="0.2">
      <c r="A941" s="304"/>
      <c r="B941" s="315" t="s">
        <v>1936</v>
      </c>
      <c r="C941" s="318" t="s">
        <v>1937</v>
      </c>
      <c r="D941" s="316" t="s">
        <v>1334</v>
      </c>
      <c r="E941" s="319" t="s">
        <v>1938</v>
      </c>
      <c r="F941" s="284">
        <v>9</v>
      </c>
      <c r="G941" s="407"/>
      <c r="H941" s="314">
        <f t="shared" si="100"/>
        <v>0</v>
      </c>
      <c r="I941" s="26" t="str">
        <f t="shared" ca="1" si="95"/>
        <v/>
      </c>
      <c r="J941" s="16" t="str">
        <f t="shared" si="96"/>
        <v>Installation of overhead span of #6 duplex between new or existing streetlight poles and connect luminaire to provide temporary Overhead Feed.per span</v>
      </c>
      <c r="K941" s="17" t="e">
        <f>MATCH(J941,'Pay Items'!$K$1:$K$646,0)</f>
        <v>#N/A</v>
      </c>
      <c r="L941" s="19" t="str">
        <f t="shared" ca="1" si="97"/>
        <v>F0</v>
      </c>
      <c r="M941" s="19" t="str">
        <f t="shared" ca="1" si="98"/>
        <v>C2</v>
      </c>
      <c r="N941" s="19" t="str">
        <f t="shared" ca="1" si="99"/>
        <v>C2</v>
      </c>
    </row>
    <row r="942" spans="1:14" s="309" customFormat="1" ht="60" customHeight="1" x14ac:dyDescent="0.2">
      <c r="A942" s="304"/>
      <c r="B942" s="315" t="s">
        <v>1939</v>
      </c>
      <c r="C942" s="318" t="s">
        <v>1940</v>
      </c>
      <c r="D942" s="316" t="s">
        <v>1334</v>
      </c>
      <c r="E942" s="319" t="s">
        <v>1938</v>
      </c>
      <c r="F942" s="284">
        <v>9</v>
      </c>
      <c r="G942" s="407"/>
      <c r="H942" s="314">
        <f t="shared" si="100"/>
        <v>0</v>
      </c>
      <c r="I942" s="26" t="str">
        <f t="shared" ca="1" si="95"/>
        <v/>
      </c>
      <c r="J942" s="16" t="str">
        <f t="shared" si="96"/>
        <v>Removal of overhead span of #6 duplex between new or existing streetlight poles to remove temporary Overhead Feed.per span</v>
      </c>
      <c r="K942" s="17" t="e">
        <f>MATCH(J942,'Pay Items'!$K$1:$K$646,0)</f>
        <v>#N/A</v>
      </c>
      <c r="L942" s="19" t="str">
        <f t="shared" ca="1" si="97"/>
        <v>F0</v>
      </c>
      <c r="M942" s="19" t="str">
        <f t="shared" ca="1" si="98"/>
        <v>C2</v>
      </c>
      <c r="N942" s="19" t="str">
        <f t="shared" ca="1" si="99"/>
        <v>C2</v>
      </c>
    </row>
    <row r="943" spans="1:14" s="183" customFormat="1" ht="36" customHeight="1" thickBot="1" x14ac:dyDescent="0.25">
      <c r="A943" s="242"/>
      <c r="B943" s="227" t="str">
        <f>B931</f>
        <v>L</v>
      </c>
      <c r="C943" s="422" t="str">
        <f>C931</f>
        <v>NEW STREET LIGHT INSTALLATION</v>
      </c>
      <c r="D943" s="423"/>
      <c r="E943" s="423"/>
      <c r="F943" s="424"/>
      <c r="G943" s="242" t="s">
        <v>1572</v>
      </c>
      <c r="H943" s="242">
        <f>SUM(H930:H942)</f>
        <v>0</v>
      </c>
      <c r="I943" s="26" t="str">
        <f t="shared" ca="1" si="95"/>
        <v>LOCKED</v>
      </c>
      <c r="J943" s="16" t="str">
        <f t="shared" si="96"/>
        <v>NEW STREET LIGHT INSTALLATION</v>
      </c>
      <c r="K943" s="17" t="e">
        <f>MATCH(J943,'Pay Items'!$K$1:$K$646,0)</f>
        <v>#N/A</v>
      </c>
      <c r="L943" s="19" t="str">
        <f t="shared" ca="1" si="97"/>
        <v>G</v>
      </c>
      <c r="M943" s="19" t="str">
        <f t="shared" ca="1" si="98"/>
        <v>C2</v>
      </c>
      <c r="N943" s="19" t="str">
        <f t="shared" ca="1" si="99"/>
        <v>C2</v>
      </c>
    </row>
    <row r="944" spans="1:14" s="309" customFormat="1" ht="36" customHeight="1" thickTop="1" x14ac:dyDescent="0.2">
      <c r="A944" s="304"/>
      <c r="B944" s="320" t="s">
        <v>1941</v>
      </c>
      <c r="C944" s="425" t="s">
        <v>1942</v>
      </c>
      <c r="D944" s="426"/>
      <c r="E944" s="426"/>
      <c r="F944" s="427"/>
      <c r="G944" s="304"/>
      <c r="H944" s="321"/>
      <c r="I944" s="26" t="str">
        <f t="shared" ca="1" si="95"/>
        <v>LOCKED</v>
      </c>
      <c r="J944" s="16" t="str">
        <f t="shared" si="96"/>
        <v>MOBILIZATION /DEMOLIBIZATION</v>
      </c>
      <c r="K944" s="17" t="e">
        <f>MATCH(J944,'Pay Items'!$K$1:$K$646,0)</f>
        <v>#N/A</v>
      </c>
      <c r="L944" s="19" t="str">
        <f t="shared" ca="1" si="97"/>
        <v>G</v>
      </c>
      <c r="M944" s="19" t="str">
        <f t="shared" ca="1" si="98"/>
        <v>C2</v>
      </c>
      <c r="N944" s="19" t="str">
        <f t="shared" ca="1" si="99"/>
        <v>C2</v>
      </c>
    </row>
    <row r="945" spans="1:14" s="325" customFormat="1" ht="36" customHeight="1" x14ac:dyDescent="0.2">
      <c r="A945" s="322" t="s">
        <v>1238</v>
      </c>
      <c r="B945" s="315" t="s">
        <v>1958</v>
      </c>
      <c r="C945" s="311" t="s">
        <v>1943</v>
      </c>
      <c r="D945" s="213" t="s">
        <v>1944</v>
      </c>
      <c r="E945" s="313" t="s">
        <v>1945</v>
      </c>
      <c r="F945" s="323">
        <v>1</v>
      </c>
      <c r="G945" s="324"/>
      <c r="H945" s="314">
        <f t="shared" ref="H945" si="101">ROUND(G945*F945,2)</f>
        <v>0</v>
      </c>
      <c r="I945" s="26" t="str">
        <f t="shared" ca="1" si="95"/>
        <v/>
      </c>
      <c r="J945" s="16" t="str">
        <f t="shared" si="96"/>
        <v>I001Mobilization/DemobilizationL. sum</v>
      </c>
      <c r="K945" s="17" t="e">
        <f>MATCH(J945,'Pay Items'!$K$1:$K$646,0)</f>
        <v>#N/A</v>
      </c>
      <c r="L945" s="19" t="str">
        <f t="shared" ca="1" si="97"/>
        <v>F0</v>
      </c>
      <c r="M945" s="19" t="str">
        <f t="shared" ca="1" si="98"/>
        <v>C2</v>
      </c>
      <c r="N945" s="19" t="str">
        <f t="shared" ca="1" si="99"/>
        <v>C2</v>
      </c>
    </row>
    <row r="946" spans="1:14" s="309" customFormat="1" ht="36" customHeight="1" thickBot="1" x14ac:dyDescent="0.25">
      <c r="A946" s="326"/>
      <c r="B946" s="327" t="str">
        <f>B944</f>
        <v>M</v>
      </c>
      <c r="C946" s="428" t="str">
        <f>C944</f>
        <v>MOBILIZATION /DEMOLIBIZATION</v>
      </c>
      <c r="D946" s="429"/>
      <c r="E946" s="429"/>
      <c r="F946" s="430"/>
      <c r="G946" s="328" t="s">
        <v>1572</v>
      </c>
      <c r="H946" s="329">
        <f>H945</f>
        <v>0</v>
      </c>
      <c r="I946" s="26" t="str">
        <f t="shared" ca="1" si="95"/>
        <v>LOCKED</v>
      </c>
      <c r="J946" s="16" t="str">
        <f t="shared" si="96"/>
        <v>MOBILIZATION /DEMOLIBIZATION</v>
      </c>
      <c r="K946" s="17" t="e">
        <f>MATCH(J946,'Pay Items'!$K$1:$K$646,0)</f>
        <v>#N/A</v>
      </c>
      <c r="L946" s="19" t="str">
        <f t="shared" ca="1" si="97"/>
        <v>G</v>
      </c>
      <c r="M946" s="19" t="str">
        <f t="shared" ca="1" si="98"/>
        <v>C2</v>
      </c>
      <c r="N946" s="19" t="str">
        <f t="shared" ca="1" si="99"/>
        <v>C2</v>
      </c>
    </row>
    <row r="947" spans="1:14" ht="36" customHeight="1" thickTop="1" x14ac:dyDescent="0.3">
      <c r="A947" s="330"/>
      <c r="B947" s="331"/>
      <c r="C947" s="332" t="s">
        <v>1946</v>
      </c>
      <c r="D947" s="333"/>
      <c r="E947" s="333"/>
      <c r="F947" s="333"/>
      <c r="G947" s="333"/>
      <c r="H947" s="334"/>
      <c r="I947" s="26" t="str">
        <f t="shared" ca="1" si="95"/>
        <v>LOCKED</v>
      </c>
      <c r="J947" s="16" t="str">
        <f t="shared" si="96"/>
        <v>SUMMARY</v>
      </c>
      <c r="K947" s="17" t="e">
        <f>MATCH(J947,'Pay Items'!$K$1:$K$646,0)</f>
        <v>#N/A</v>
      </c>
      <c r="L947" s="19" t="str">
        <f t="shared" ca="1" si="97"/>
        <v>G</v>
      </c>
      <c r="M947" s="19" t="str">
        <f t="shared" ca="1" si="98"/>
        <v>G</v>
      </c>
      <c r="N947" s="19" t="str">
        <f t="shared" ca="1" si="99"/>
        <v>G</v>
      </c>
    </row>
    <row r="948" spans="1:14" s="183" customFormat="1" ht="36" customHeight="1" x14ac:dyDescent="0.2">
      <c r="A948" s="335"/>
      <c r="B948" s="431" t="str">
        <f>B7</f>
        <v>PART 1      CITY FUNDED WORK</v>
      </c>
      <c r="C948" s="432"/>
      <c r="D948" s="432"/>
      <c r="E948" s="432"/>
      <c r="F948" s="432"/>
      <c r="G948" s="336"/>
      <c r="H948" s="337"/>
      <c r="I948" s="26" t="str">
        <f t="shared" ca="1" si="95"/>
        <v>LOCKED</v>
      </c>
      <c r="J948" s="16" t="str">
        <f t="shared" si="96"/>
        <v/>
      </c>
      <c r="K948" s="17" t="e">
        <f>MATCH(J948,'Pay Items'!$K$1:$K$646,0)</f>
        <v>#N/A</v>
      </c>
      <c r="L948" s="19" t="str">
        <f t="shared" ca="1" si="97"/>
        <v>G</v>
      </c>
      <c r="M948" s="19" t="str">
        <f t="shared" ca="1" si="98"/>
        <v>G</v>
      </c>
      <c r="N948" s="19" t="str">
        <f t="shared" ca="1" si="99"/>
        <v>G</v>
      </c>
    </row>
    <row r="949" spans="1:14" ht="48" customHeight="1" thickBot="1" x14ac:dyDescent="0.25">
      <c r="A949" s="226"/>
      <c r="B949" s="227" t="str">
        <f>B8</f>
        <v>A</v>
      </c>
      <c r="C949" s="433" t="str">
        <f>C8</f>
        <v>ASPHALT MILL &amp; FILL:  BALTIMORE ROAD FROM HAY STREET TO FISHER AVENUE</v>
      </c>
      <c r="D949" s="423"/>
      <c r="E949" s="423"/>
      <c r="F949" s="424"/>
      <c r="G949" s="226" t="s">
        <v>1572</v>
      </c>
      <c r="H949" s="226">
        <f>H77</f>
        <v>0</v>
      </c>
      <c r="I949" s="26" t="str">
        <f t="shared" ca="1" si="95"/>
        <v>LOCKED</v>
      </c>
      <c r="J949" s="16" t="str">
        <f t="shared" si="96"/>
        <v>ASPHALT MILL &amp; FILL: BALTIMORE ROAD FROM HAY STREET TO FISHER AVENUE</v>
      </c>
      <c r="K949" s="17" t="e">
        <f>MATCH(J949,'Pay Items'!$K$1:$K$646,0)</f>
        <v>#N/A</v>
      </c>
      <c r="L949" s="19" t="str">
        <f t="shared" ca="1" si="97"/>
        <v>G</v>
      </c>
      <c r="M949" s="19" t="str">
        <f t="shared" ca="1" si="98"/>
        <v>C2</v>
      </c>
      <c r="N949" s="19" t="str">
        <f t="shared" ca="1" si="99"/>
        <v>C2</v>
      </c>
    </row>
    <row r="950" spans="1:14" ht="48" customHeight="1" thickTop="1" thickBot="1" x14ac:dyDescent="0.25">
      <c r="A950" s="226"/>
      <c r="B950" s="227" t="str">
        <f>B78</f>
        <v>B</v>
      </c>
      <c r="C950" s="414" t="str">
        <f>C78</f>
        <v>ASPHALT RECONSTRUCTION:  CHANCELLOR DRIVE FROM MARKHAM ROAD TO LAKEPOINT ROAD</v>
      </c>
      <c r="D950" s="417"/>
      <c r="E950" s="417"/>
      <c r="F950" s="418"/>
      <c r="G950" s="226" t="s">
        <v>1572</v>
      </c>
      <c r="H950" s="226">
        <f>H162</f>
        <v>0</v>
      </c>
      <c r="I950" s="26" t="str">
        <f t="shared" ca="1" si="95"/>
        <v>LOCKED</v>
      </c>
      <c r="J950" s="16" t="str">
        <f t="shared" si="96"/>
        <v>ASPHALT RECONSTRUCTION: CHANCELLOR DRIVE FROM MARKHAM ROAD TO LAKEPOINT ROAD</v>
      </c>
      <c r="K950" s="17" t="e">
        <f>MATCH(J950,'Pay Items'!$K$1:$K$646,0)</f>
        <v>#N/A</v>
      </c>
      <c r="L950" s="19" t="str">
        <f t="shared" ca="1" si="97"/>
        <v>G</v>
      </c>
      <c r="M950" s="19" t="str">
        <f t="shared" ca="1" si="98"/>
        <v>C2</v>
      </c>
      <c r="N950" s="19" t="str">
        <f t="shared" ca="1" si="99"/>
        <v>C2</v>
      </c>
    </row>
    <row r="951" spans="1:14" ht="48" customHeight="1" thickTop="1" thickBot="1" x14ac:dyDescent="0.25">
      <c r="A951" s="226"/>
      <c r="B951" s="227" t="str">
        <f>B163</f>
        <v>C</v>
      </c>
      <c r="C951" s="414" t="str">
        <f>C163</f>
        <v>ASPHALT RECONSTRUCTION:  DE L'EGLISE AVENUE FROM ST. PIERRE STREET TO CAMPEAU STREET</v>
      </c>
      <c r="D951" s="417"/>
      <c r="E951" s="417"/>
      <c r="F951" s="418"/>
      <c r="G951" s="226" t="s">
        <v>1572</v>
      </c>
      <c r="H951" s="226">
        <f>H246</f>
        <v>0</v>
      </c>
      <c r="I951" s="26" t="str">
        <f t="shared" ca="1" si="95"/>
        <v>LOCKED</v>
      </c>
      <c r="J951" s="16" t="str">
        <f t="shared" si="96"/>
        <v>ASPHALT RECONSTRUCTION: DE L'EGLISE AVENUE FROM ST. PIERRE STREET TO CAMPEAU STREET</v>
      </c>
      <c r="K951" s="17" t="e">
        <f>MATCH(J951,'Pay Items'!$K$1:$K$646,0)</f>
        <v>#N/A</v>
      </c>
      <c r="L951" s="19" t="str">
        <f t="shared" ca="1" si="97"/>
        <v>G</v>
      </c>
      <c r="M951" s="19" t="str">
        <f t="shared" ca="1" si="98"/>
        <v>C2</v>
      </c>
      <c r="N951" s="19" t="str">
        <f t="shared" ca="1" si="99"/>
        <v>C2</v>
      </c>
    </row>
    <row r="952" spans="1:14" ht="48" customHeight="1" thickTop="1" thickBot="1" x14ac:dyDescent="0.25">
      <c r="A952" s="226"/>
      <c r="B952" s="227" t="str">
        <f>B247</f>
        <v>D</v>
      </c>
      <c r="C952" s="414" t="str">
        <f>C247</f>
        <v xml:space="preserve">ASPHALT REHABILITATION:  MARKHAM ROAD FROM CHANCELLOR DRIVE EAST TO FOREST LAKE DRIVE </v>
      </c>
      <c r="D952" s="415"/>
      <c r="E952" s="415"/>
      <c r="F952" s="416"/>
      <c r="G952" s="226" t="s">
        <v>1572</v>
      </c>
      <c r="H952" s="226">
        <f>H321</f>
        <v>0</v>
      </c>
      <c r="I952" s="26" t="str">
        <f t="shared" ca="1" si="95"/>
        <v>LOCKED</v>
      </c>
      <c r="J952" s="16" t="str">
        <f t="shared" si="96"/>
        <v>ASPHALT REHABILITATION: MARKHAM ROAD FROM CHANCELLOR DRIVE EAST TO FOREST LAKE DRIVE</v>
      </c>
      <c r="K952" s="17" t="e">
        <f>MATCH(J952,'Pay Items'!$K$1:$K$646,0)</f>
        <v>#N/A</v>
      </c>
      <c r="L952" s="19" t="str">
        <f t="shared" ca="1" si="97"/>
        <v>F0</v>
      </c>
      <c r="M952" s="19" t="str">
        <f t="shared" ca="1" si="98"/>
        <v>C2</v>
      </c>
      <c r="N952" s="19" t="str">
        <f t="shared" ca="1" si="99"/>
        <v>C2</v>
      </c>
    </row>
    <row r="953" spans="1:14" ht="48" customHeight="1" thickTop="1" thickBot="1" x14ac:dyDescent="0.25">
      <c r="A953" s="226"/>
      <c r="B953" s="227" t="str">
        <f>B322</f>
        <v>E</v>
      </c>
      <c r="C953" s="414" t="str">
        <f>C322</f>
        <v>ASPHALT RECONSTRUCTION:  PEMBINA HIGHWAY, DOWKER AVENUE, CRANE AVENUE AND FLETCHER CRESCENT BACK LANE</v>
      </c>
      <c r="D953" s="415"/>
      <c r="E953" s="415"/>
      <c r="F953" s="416"/>
      <c r="G953" s="226" t="s">
        <v>1572</v>
      </c>
      <c r="H953" s="226">
        <f>H389</f>
        <v>0</v>
      </c>
      <c r="I953" s="26" t="str">
        <f t="shared" ca="1" si="95"/>
        <v>LOCKED</v>
      </c>
      <c r="J953" s="16" t="str">
        <f t="shared" si="96"/>
        <v>ASPHALT RECONSTRUCTION: PEMBINA HIGHWAY, DOWKER AVENUE, CRANE AVENUE AND FLETCHER CRESCENT BACK LANE</v>
      </c>
      <c r="K953" s="17" t="e">
        <f>MATCH(J953,'Pay Items'!$K$1:$K$646,0)</f>
        <v>#N/A</v>
      </c>
      <c r="L953" s="19" t="str">
        <f t="shared" ca="1" si="97"/>
        <v>F0</v>
      </c>
      <c r="M953" s="19" t="str">
        <f t="shared" ca="1" si="98"/>
        <v>C2</v>
      </c>
      <c r="N953" s="19" t="str">
        <f t="shared" ca="1" si="99"/>
        <v>C2</v>
      </c>
    </row>
    <row r="954" spans="1:14" ht="48" customHeight="1" thickTop="1" thickBot="1" x14ac:dyDescent="0.25">
      <c r="A954" s="226"/>
      <c r="B954" s="227" t="str">
        <f>B390</f>
        <v>F</v>
      </c>
      <c r="C954" s="414" t="str">
        <f>C390</f>
        <v>ASPHALT REHABILITATION:  WARSAW AVENUE FROM LILAC STREET TO HUGO STREET NORTH</v>
      </c>
      <c r="D954" s="415"/>
      <c r="E954" s="415"/>
      <c r="F954" s="416"/>
      <c r="G954" s="226" t="s">
        <v>1572</v>
      </c>
      <c r="H954" s="226">
        <f>H468</f>
        <v>0</v>
      </c>
      <c r="I954" s="26" t="str">
        <f t="shared" ca="1" si="95"/>
        <v>LOCKED</v>
      </c>
      <c r="J954" s="16" t="str">
        <f t="shared" si="96"/>
        <v>ASPHALT REHABILITATION: WARSAW AVENUE FROM LILAC STREET TO HUGO STREET NORTH</v>
      </c>
      <c r="K954" s="17" t="e">
        <f>MATCH(J954,'Pay Items'!$K$1:$K$646,0)</f>
        <v>#N/A</v>
      </c>
      <c r="L954" s="19" t="str">
        <f t="shared" ca="1" si="97"/>
        <v>F0</v>
      </c>
      <c r="M954" s="19" t="str">
        <f t="shared" ca="1" si="98"/>
        <v>C2</v>
      </c>
      <c r="N954" s="19" t="str">
        <f t="shared" ca="1" si="99"/>
        <v>C2</v>
      </c>
    </row>
    <row r="955" spans="1:14" ht="48" customHeight="1" thickTop="1" thickBot="1" x14ac:dyDescent="0.25">
      <c r="A955" s="226"/>
      <c r="B955" s="227" t="str">
        <f>B469</f>
        <v>G</v>
      </c>
      <c r="C955" s="414" t="str">
        <f>C469</f>
        <v>ASPHALT REHABILITATION:  WILDWOOD PARK G FROM SOUTH DRIVE TO WILDWOOD STREET, AND WILDWOOD PARK H FROM SOUTH DRIVE TO SOUTH DRIVE</v>
      </c>
      <c r="D955" s="415"/>
      <c r="E955" s="415"/>
      <c r="F955" s="416"/>
      <c r="G955" s="226" t="s">
        <v>1572</v>
      </c>
      <c r="H955" s="226">
        <f>H538</f>
        <v>0</v>
      </c>
      <c r="I955" s="26" t="str">
        <f t="shared" ca="1" si="95"/>
        <v>LOCKED</v>
      </c>
      <c r="J955" s="16" t="str">
        <f t="shared" si="96"/>
        <v>ASPHALT REHABILITATION: WILDWOOD PARK G FROM SOUTH DRIVE TO WILDWOOD STREET, AND WILDWOOD PARK H FROM SOUTH DRIVE TO SOUTH DRIVE</v>
      </c>
      <c r="K955" s="17" t="e">
        <f>MATCH(J955,'Pay Items'!$K$1:$K$646,0)</f>
        <v>#N/A</v>
      </c>
      <c r="L955" s="19" t="str">
        <f t="shared" ca="1" si="97"/>
        <v>F0</v>
      </c>
      <c r="M955" s="19" t="str">
        <f t="shared" ca="1" si="98"/>
        <v>C2</v>
      </c>
      <c r="N955" s="19" t="str">
        <f t="shared" ca="1" si="99"/>
        <v>C2</v>
      </c>
    </row>
    <row r="956" spans="1:14" ht="48" customHeight="1" thickTop="1" thickBot="1" x14ac:dyDescent="0.25">
      <c r="A956" s="226"/>
      <c r="B956" s="227" t="str">
        <f>B539</f>
        <v>H</v>
      </c>
      <c r="C956" s="414" t="str">
        <f>C539</f>
        <v>CONCRETE PAVEMENT REHABILITATION:  CLARE AVENUE FROM CASEY STREET TO ECCLES STREET</v>
      </c>
      <c r="D956" s="415"/>
      <c r="E956" s="415"/>
      <c r="F956" s="416"/>
      <c r="G956" s="226" t="s">
        <v>1572</v>
      </c>
      <c r="H956" s="226">
        <f>H626</f>
        <v>0</v>
      </c>
      <c r="I956" s="26" t="str">
        <f t="shared" ca="1" si="95"/>
        <v>LOCKED</v>
      </c>
      <c r="J956" s="16" t="str">
        <f t="shared" si="96"/>
        <v>CONCRETE PAVEMENT REHABILITATION: CLARE AVENUE FROM CASEY STREET TO ECCLES STREET</v>
      </c>
      <c r="K956" s="17" t="e">
        <f>MATCH(J956,'Pay Items'!$K$1:$K$646,0)</f>
        <v>#N/A</v>
      </c>
      <c r="L956" s="19" t="str">
        <f t="shared" ca="1" si="97"/>
        <v>F0</v>
      </c>
      <c r="M956" s="19" t="str">
        <f t="shared" ca="1" si="98"/>
        <v>C2</v>
      </c>
      <c r="N956" s="19" t="str">
        <f t="shared" ca="1" si="99"/>
        <v>C2</v>
      </c>
    </row>
    <row r="957" spans="1:14" ht="48" customHeight="1" thickTop="1" thickBot="1" x14ac:dyDescent="0.25">
      <c r="A957" s="226"/>
      <c r="B957" s="338" t="str">
        <f>B627</f>
        <v>I</v>
      </c>
      <c r="C957" s="414" t="str">
        <f>C627</f>
        <v>CONCRETE PAVEMENT REHABILITATION:  FISHER STREET FROM OAKWOOD AVENUE TO ECCLES STREET, AND FROM CHURCHILL DRIVE TO MONTGOMERY STREET</v>
      </c>
      <c r="D957" s="415"/>
      <c r="E957" s="415"/>
      <c r="F957" s="416"/>
      <c r="G957" s="226" t="s">
        <v>1572</v>
      </c>
      <c r="H957" s="226">
        <f>H726</f>
        <v>0</v>
      </c>
      <c r="I957" s="26" t="str">
        <f t="shared" ca="1" si="95"/>
        <v>LOCKED</v>
      </c>
      <c r="J957" s="16" t="str">
        <f t="shared" si="96"/>
        <v>CONCRETE PAVEMENT REHABILITATION: FISHER STREET FROM OAKWOOD AVENUE TO ECCLES STREET, AND FROM CHURCHILL DRIVE TO MONTGOMERY STREET</v>
      </c>
      <c r="K957" s="17" t="e">
        <f>MATCH(J957,'Pay Items'!$K$1:$K$646,0)</f>
        <v>#N/A</v>
      </c>
      <c r="L957" s="19" t="str">
        <f t="shared" ca="1" si="97"/>
        <v>F0</v>
      </c>
      <c r="M957" s="19" t="str">
        <f t="shared" ca="1" si="98"/>
        <v>C2</v>
      </c>
      <c r="N957" s="19" t="str">
        <f t="shared" ca="1" si="99"/>
        <v>C2</v>
      </c>
    </row>
    <row r="958" spans="1:14" ht="48" customHeight="1" thickTop="1" thickBot="1" x14ac:dyDescent="0.25">
      <c r="A958" s="226"/>
      <c r="B958" s="227" t="str">
        <f>B727</f>
        <v>J</v>
      </c>
      <c r="C958" s="414" t="str">
        <f>C727</f>
        <v>CONCRETE PAVEMENT REHABILITATION:  OAKWOOD AVENUE FROM ECCLES STREET TO DARLING STREET</v>
      </c>
      <c r="D958" s="415"/>
      <c r="E958" s="415"/>
      <c r="F958" s="416"/>
      <c r="G958" s="226" t="s">
        <v>1572</v>
      </c>
      <c r="H958" s="226">
        <f>H807</f>
        <v>0</v>
      </c>
      <c r="I958" s="26" t="str">
        <f t="shared" ca="1" si="95"/>
        <v>LOCKED</v>
      </c>
      <c r="J958" s="16" t="str">
        <f t="shared" si="96"/>
        <v>CONCRETE PAVEMENT REHABILITATION: OAKWOOD AVENUE FROM ECCLES STREET TO DARLING STREET</v>
      </c>
      <c r="K958" s="17" t="e">
        <f>MATCH(J958,'Pay Items'!$K$1:$K$646,0)</f>
        <v>#N/A</v>
      </c>
      <c r="L958" s="19" t="str">
        <f t="shared" ca="1" si="97"/>
        <v>F0</v>
      </c>
      <c r="M958" s="19" t="str">
        <f t="shared" ca="1" si="98"/>
        <v>C2</v>
      </c>
      <c r="N958" s="19" t="str">
        <f t="shared" ca="1" si="99"/>
        <v>C2</v>
      </c>
    </row>
    <row r="959" spans="1:14" ht="48" customHeight="1" thickTop="1" thickBot="1" x14ac:dyDescent="0.25">
      <c r="A959" s="226"/>
      <c r="B959" s="227" t="str">
        <f>B808</f>
        <v>K</v>
      </c>
      <c r="C959" s="414" t="str">
        <f>C808</f>
        <v>WATER AND WASTE WORK</v>
      </c>
      <c r="D959" s="417"/>
      <c r="E959" s="417"/>
      <c r="F959" s="418"/>
      <c r="G959" s="226" t="s">
        <v>1572</v>
      </c>
      <c r="H959" s="226">
        <f>H929</f>
        <v>0</v>
      </c>
      <c r="I959" s="26" t="str">
        <f t="shared" ca="1" si="95"/>
        <v>LOCKED</v>
      </c>
      <c r="J959" s="16" t="str">
        <f t="shared" si="96"/>
        <v>WATER AND WASTE WORK</v>
      </c>
      <c r="K959" s="17" t="e">
        <f>MATCH(J959,'Pay Items'!$K$1:$K$646,0)</f>
        <v>#N/A</v>
      </c>
      <c r="L959" s="19" t="str">
        <f t="shared" ca="1" si="97"/>
        <v>G</v>
      </c>
      <c r="M959" s="19" t="str">
        <f t="shared" ca="1" si="98"/>
        <v>C2</v>
      </c>
      <c r="N959" s="19" t="str">
        <f t="shared" ca="1" si="99"/>
        <v>C2</v>
      </c>
    </row>
    <row r="960" spans="1:14" ht="36" customHeight="1" thickTop="1" thickBot="1" x14ac:dyDescent="0.3">
      <c r="A960" s="226"/>
      <c r="B960" s="339"/>
      <c r="C960" s="340"/>
      <c r="D960" s="341"/>
      <c r="E960" s="342"/>
      <c r="F960" s="342"/>
      <c r="G960" s="343" t="s">
        <v>1948</v>
      </c>
      <c r="H960" s="344">
        <f>SUM(H949:H959)</f>
        <v>0</v>
      </c>
      <c r="I960" s="26" t="str">
        <f t="shared" ca="1" si="95"/>
        <v>LOCKED</v>
      </c>
      <c r="J960" s="16" t="str">
        <f t="shared" si="96"/>
        <v/>
      </c>
      <c r="K960" s="17" t="e">
        <f>MATCH(J960,'Pay Items'!$K$1:$K$646,0)</f>
        <v>#N/A</v>
      </c>
      <c r="L960" s="19" t="str">
        <f t="shared" ca="1" si="97"/>
        <v>F0</v>
      </c>
      <c r="M960" s="19" t="str">
        <f t="shared" ca="1" si="98"/>
        <v>C2</v>
      </c>
      <c r="N960" s="19" t="str">
        <f t="shared" ca="1" si="99"/>
        <v>C2</v>
      </c>
    </row>
    <row r="961" spans="1:14" s="183" customFormat="1" ht="48" customHeight="1" thickTop="1" thickBot="1" x14ac:dyDescent="0.25">
      <c r="A961" s="242"/>
      <c r="B961" s="419" t="str">
        <f>B930</f>
        <v>PART 2      MANITOBA HYDRO/PROVINCIALLY FUNDED WORK
                 (See B9.6, B17.2.1, B18.6, D3.1.5, D15.2-3)</v>
      </c>
      <c r="C961" s="420"/>
      <c r="D961" s="420"/>
      <c r="E961" s="420"/>
      <c r="F961" s="420"/>
      <c r="G961" s="421"/>
      <c r="H961" s="345"/>
      <c r="I961" s="26" t="str">
        <f t="shared" ca="1" si="95"/>
        <v>LOCKED</v>
      </c>
      <c r="J961" s="16" t="str">
        <f t="shared" si="96"/>
        <v/>
      </c>
      <c r="K961" s="17" t="e">
        <f>MATCH(J961,'Pay Items'!$K$1:$K$646,0)</f>
        <v>#N/A</v>
      </c>
      <c r="L961" s="19" t="str">
        <f t="shared" ca="1" si="97"/>
        <v>G</v>
      </c>
      <c r="M961" s="19" t="str">
        <f t="shared" ca="1" si="98"/>
        <v>G</v>
      </c>
      <c r="N961" s="19" t="str">
        <f t="shared" ca="1" si="99"/>
        <v>C2</v>
      </c>
    </row>
    <row r="962" spans="1:14" ht="36" customHeight="1" thickTop="1" thickBot="1" x14ac:dyDescent="0.25">
      <c r="A962" s="346"/>
      <c r="B962" s="227" t="str">
        <f>B931</f>
        <v>L</v>
      </c>
      <c r="C962" s="414" t="str">
        <f>C931</f>
        <v>NEW STREET LIGHT INSTALLATION</v>
      </c>
      <c r="D962" s="417"/>
      <c r="E962" s="417"/>
      <c r="F962" s="418"/>
      <c r="G962" s="346" t="s">
        <v>1572</v>
      </c>
      <c r="H962" s="346">
        <f>H943</f>
        <v>0</v>
      </c>
      <c r="I962" s="26" t="str">
        <f t="shared" ca="1" si="95"/>
        <v>LOCKED</v>
      </c>
      <c r="J962" s="16" t="str">
        <f t="shared" si="96"/>
        <v>NEW STREET LIGHT INSTALLATION</v>
      </c>
      <c r="K962" s="17" t="e">
        <f>MATCH(J962,'Pay Items'!$K$1:$K$646,0)</f>
        <v>#N/A</v>
      </c>
      <c r="L962" s="19" t="str">
        <f t="shared" ca="1" si="97"/>
        <v>G</v>
      </c>
      <c r="M962" s="19" t="str">
        <f t="shared" ca="1" si="98"/>
        <v>C2</v>
      </c>
      <c r="N962" s="19" t="str">
        <f t="shared" ca="1" si="99"/>
        <v>C2</v>
      </c>
    </row>
    <row r="963" spans="1:14" ht="36" customHeight="1" thickTop="1" thickBot="1" x14ac:dyDescent="0.3">
      <c r="A963" s="226"/>
      <c r="B963" s="347"/>
      <c r="C963" s="340"/>
      <c r="D963" s="341"/>
      <c r="E963" s="342"/>
      <c r="F963" s="342"/>
      <c r="G963" s="348" t="s">
        <v>1949</v>
      </c>
      <c r="H963" s="178">
        <f>SUM(H962:H962)</f>
        <v>0</v>
      </c>
      <c r="I963" s="26" t="str">
        <f t="shared" ca="1" si="95"/>
        <v>LOCKED</v>
      </c>
      <c r="J963" s="16" t="str">
        <f t="shared" si="96"/>
        <v/>
      </c>
      <c r="K963" s="17" t="e">
        <f>MATCH(J963,'Pay Items'!$K$1:$K$646,0)</f>
        <v>#N/A</v>
      </c>
      <c r="L963" s="19" t="str">
        <f t="shared" ca="1" si="97"/>
        <v>F0</v>
      </c>
      <c r="M963" s="19" t="str">
        <f t="shared" ca="1" si="98"/>
        <v>C2</v>
      </c>
      <c r="N963" s="19" t="str">
        <f t="shared" ca="1" si="99"/>
        <v>C2</v>
      </c>
    </row>
    <row r="964" spans="1:14" ht="36" customHeight="1" thickTop="1" thickBot="1" x14ac:dyDescent="0.3">
      <c r="A964" s="226"/>
      <c r="B964" s="349" t="str">
        <f>B944</f>
        <v>M</v>
      </c>
      <c r="C964" s="414" t="str">
        <f>C944</f>
        <v>MOBILIZATION /DEMOLIBIZATION</v>
      </c>
      <c r="D964" s="417"/>
      <c r="E964" s="417"/>
      <c r="F964" s="418"/>
      <c r="G964" s="350" t="s">
        <v>1950</v>
      </c>
      <c r="H964" s="351">
        <f>H946</f>
        <v>0</v>
      </c>
      <c r="I964" s="26" t="str">
        <f t="shared" ca="1" si="95"/>
        <v>LOCKED</v>
      </c>
      <c r="J964" s="16" t="str">
        <f t="shared" si="96"/>
        <v>MOBILIZATION /DEMOLIBIZATION</v>
      </c>
      <c r="K964" s="17" t="e">
        <f>MATCH(J964,'Pay Items'!$K$1:$K$646,0)</f>
        <v>#N/A</v>
      </c>
      <c r="L964" s="19" t="str">
        <f t="shared" ca="1" si="97"/>
        <v>G</v>
      </c>
      <c r="M964" s="19" t="str">
        <f t="shared" ca="1" si="98"/>
        <v>C2</v>
      </c>
      <c r="N964" s="19" t="str">
        <f t="shared" ca="1" si="99"/>
        <v>C2</v>
      </c>
    </row>
    <row r="965" spans="1:14" ht="37.9" customHeight="1" thickTop="1" x14ac:dyDescent="0.2">
      <c r="A965" s="172"/>
      <c r="B965" s="410" t="s">
        <v>1951</v>
      </c>
      <c r="C965" s="411"/>
      <c r="D965" s="411"/>
      <c r="E965" s="411"/>
      <c r="F965" s="411"/>
      <c r="G965" s="412">
        <f>H960+H963+H964</f>
        <v>0</v>
      </c>
      <c r="H965" s="413"/>
      <c r="I965" s="26" t="str">
        <f t="shared" ca="1" si="95"/>
        <v>LOCKED</v>
      </c>
      <c r="J965" s="16" t="str">
        <f t="shared" si="96"/>
        <v/>
      </c>
      <c r="K965" s="17" t="e">
        <f>MATCH(J965,'Pay Items'!$K$1:$K$646,0)</f>
        <v>#N/A</v>
      </c>
      <c r="L965" s="19" t="str">
        <f t="shared" ca="1" si="97"/>
        <v>G</v>
      </c>
      <c r="M965" s="19" t="str">
        <f t="shared" ca="1" si="98"/>
        <v>C2</v>
      </c>
      <c r="N965" s="19" t="str">
        <f t="shared" ca="1" si="99"/>
        <v>G</v>
      </c>
    </row>
    <row r="966" spans="1:14" ht="15.95" customHeight="1" x14ac:dyDescent="0.2">
      <c r="A966" s="352"/>
      <c r="B966" s="353"/>
      <c r="C966" s="354"/>
      <c r="D966" s="355"/>
      <c r="E966" s="354"/>
      <c r="F966" s="354"/>
      <c r="G966" s="356"/>
      <c r="H966" s="357"/>
      <c r="I966" s="26" t="str">
        <f t="shared" ca="1" si="95"/>
        <v>LOCKED</v>
      </c>
      <c r="J966" s="16" t="str">
        <f t="shared" si="96"/>
        <v/>
      </c>
      <c r="K966" s="17" t="e">
        <f>MATCH(J966,'Pay Items'!$K$1:$K$646,0)</f>
        <v>#N/A</v>
      </c>
      <c r="L966" s="19" t="str">
        <f t="shared" ca="1" si="97"/>
        <v>G</v>
      </c>
      <c r="M966" s="19" t="str">
        <f t="shared" ca="1" si="98"/>
        <v>C2</v>
      </c>
      <c r="N966" s="19" t="str">
        <f t="shared" ca="1" si="99"/>
        <v>G</v>
      </c>
    </row>
  </sheetData>
  <sheetProtection algorithmName="SHA-512" hashValue="pF88LdfP8ZTkUZWF0Yc2cg2z3aMJWe+UqXmSYo3tnLWtSaqaZ4h9dEnaHbQ+K3O1Nc04GC3ocUNxDppEA3R/+g==" saltValue="WTJYhLMlbXMC/SwIWLqsXQ==" spinCount="100000" sheet="1" objects="1" scenarios="1" selectLockedCells="1"/>
  <mergeCells count="44">
    <mergeCell ref="B965:F965"/>
    <mergeCell ref="G965:H965"/>
    <mergeCell ref="C957:F957"/>
    <mergeCell ref="C958:F958"/>
    <mergeCell ref="C959:F959"/>
    <mergeCell ref="B961:G961"/>
    <mergeCell ref="C962:F962"/>
    <mergeCell ref="C964:F964"/>
    <mergeCell ref="C956:F956"/>
    <mergeCell ref="C943:F943"/>
    <mergeCell ref="C944:F944"/>
    <mergeCell ref="C946:F946"/>
    <mergeCell ref="B948:F948"/>
    <mergeCell ref="C949:F949"/>
    <mergeCell ref="C950:F950"/>
    <mergeCell ref="C951:F951"/>
    <mergeCell ref="C952:F952"/>
    <mergeCell ref="C953:F953"/>
    <mergeCell ref="C954:F954"/>
    <mergeCell ref="C955:F955"/>
    <mergeCell ref="B930:G930"/>
    <mergeCell ref="C468:F468"/>
    <mergeCell ref="C469:F469"/>
    <mergeCell ref="C538:F538"/>
    <mergeCell ref="C539:F539"/>
    <mergeCell ref="C626:F626"/>
    <mergeCell ref="C627:F627"/>
    <mergeCell ref="C726:F726"/>
    <mergeCell ref="C727:F727"/>
    <mergeCell ref="C807:F807"/>
    <mergeCell ref="C808:F808"/>
    <mergeCell ref="C929:F929"/>
    <mergeCell ref="C390:F390"/>
    <mergeCell ref="B7:F7"/>
    <mergeCell ref="C8:F8"/>
    <mergeCell ref="C77:F77"/>
    <mergeCell ref="C78:F78"/>
    <mergeCell ref="C162:F162"/>
    <mergeCell ref="C163:F163"/>
    <mergeCell ref="C246:F246"/>
    <mergeCell ref="C247:F247"/>
    <mergeCell ref="C321:F321"/>
    <mergeCell ref="C322:F322"/>
    <mergeCell ref="C389:F389"/>
  </mergeCells>
  <conditionalFormatting sqref="D945 D15:D16 D39:D44 D95:D97 D154:D155 D180:D182 D236:D237 D257:D259 D312 D369:D370 D372:D373 D384 D397:D399 D403:D405 D424:D429 D432:D433 D457 D476:D478 D482:D484 D493:D497 D500:D501 D528 D556:D558 D577:D584 D616 D634 D644:D646 D649:D651 D679:D680 D715 D734:D736 D743:D745 D764:D768 D797 D100:D103 D107:D109 D26 D239 D314 D772:D773 D351:D355 D636:D637">
    <cfRule type="cellIs" dxfId="1878" priority="1377" stopIfTrue="1" operator="equal">
      <formula>"CW 2130-R11"</formula>
    </cfRule>
    <cfRule type="cellIs" dxfId="1877" priority="1378" stopIfTrue="1" operator="equal">
      <formula>"CW 3120-R2"</formula>
    </cfRule>
    <cfRule type="cellIs" dxfId="1876" priority="1379" stopIfTrue="1" operator="equal">
      <formula>"CW 3240-R7"</formula>
    </cfRule>
  </conditionalFormatting>
  <conditionalFormatting sqref="G945">
    <cfRule type="expression" dxfId="1875" priority="1376">
      <formula>G945&gt;G965*0.05</formula>
    </cfRule>
  </conditionalFormatting>
  <conditionalFormatting sqref="D10">
    <cfRule type="cellIs" dxfId="1874" priority="1373" stopIfTrue="1" operator="equal">
      <formula>"CW 2130-R11"</formula>
    </cfRule>
    <cfRule type="cellIs" dxfId="1873" priority="1374" stopIfTrue="1" operator="equal">
      <formula>"CW 3120-R2"</formula>
    </cfRule>
    <cfRule type="cellIs" dxfId="1872" priority="1375" stopIfTrue="1" operator="equal">
      <formula>"CW 3240-R7"</formula>
    </cfRule>
  </conditionalFormatting>
  <conditionalFormatting sqref="D11">
    <cfRule type="cellIs" dxfId="1871" priority="1370" stopIfTrue="1" operator="equal">
      <formula>"CW 2130-R11"</formula>
    </cfRule>
    <cfRule type="cellIs" dxfId="1870" priority="1371" stopIfTrue="1" operator="equal">
      <formula>"CW 3120-R2"</formula>
    </cfRule>
    <cfRule type="cellIs" dxfId="1869" priority="1372" stopIfTrue="1" operator="equal">
      <formula>"CW 3240-R7"</formula>
    </cfRule>
  </conditionalFormatting>
  <conditionalFormatting sqref="D13">
    <cfRule type="cellIs" dxfId="1868" priority="1367" stopIfTrue="1" operator="equal">
      <formula>"CW 2130-R11"</formula>
    </cfRule>
    <cfRule type="cellIs" dxfId="1867" priority="1368" stopIfTrue="1" operator="equal">
      <formula>"CW 3120-R2"</formula>
    </cfRule>
    <cfRule type="cellIs" dxfId="1866" priority="1369" stopIfTrue="1" operator="equal">
      <formula>"CW 3240-R7"</formula>
    </cfRule>
  </conditionalFormatting>
  <conditionalFormatting sqref="D12">
    <cfRule type="cellIs" dxfId="1865" priority="1364" stopIfTrue="1" operator="equal">
      <formula>"CW 2130-R11"</formula>
    </cfRule>
    <cfRule type="cellIs" dxfId="1864" priority="1365" stopIfTrue="1" operator="equal">
      <formula>"CW 3120-R2"</formula>
    </cfRule>
    <cfRule type="cellIs" dxfId="1863" priority="1366" stopIfTrue="1" operator="equal">
      <formula>"CW 3240-R7"</formula>
    </cfRule>
  </conditionalFormatting>
  <conditionalFormatting sqref="D17">
    <cfRule type="cellIs" dxfId="1862" priority="1361" stopIfTrue="1" operator="equal">
      <formula>"CW 2130-R11"</formula>
    </cfRule>
    <cfRule type="cellIs" dxfId="1861" priority="1362" stopIfTrue="1" operator="equal">
      <formula>"CW 3120-R2"</formula>
    </cfRule>
    <cfRule type="cellIs" dxfId="1860" priority="1363" stopIfTrue="1" operator="equal">
      <formula>"CW 3240-R7"</formula>
    </cfRule>
  </conditionalFormatting>
  <conditionalFormatting sqref="D18">
    <cfRule type="cellIs" dxfId="1859" priority="1358" stopIfTrue="1" operator="equal">
      <formula>"CW 2130-R11"</formula>
    </cfRule>
    <cfRule type="cellIs" dxfId="1858" priority="1359" stopIfTrue="1" operator="equal">
      <formula>"CW 3120-R2"</formula>
    </cfRule>
    <cfRule type="cellIs" dxfId="1857" priority="1360" stopIfTrue="1" operator="equal">
      <formula>"CW 3240-R7"</formula>
    </cfRule>
  </conditionalFormatting>
  <conditionalFormatting sqref="D20">
    <cfRule type="cellIs" dxfId="1856" priority="1355" stopIfTrue="1" operator="equal">
      <formula>"CW 2130-R11"</formula>
    </cfRule>
    <cfRule type="cellIs" dxfId="1855" priority="1356" stopIfTrue="1" operator="equal">
      <formula>"CW 3120-R2"</formula>
    </cfRule>
    <cfRule type="cellIs" dxfId="1854" priority="1357" stopIfTrue="1" operator="equal">
      <formula>"CW 3240-R7"</formula>
    </cfRule>
  </conditionalFormatting>
  <conditionalFormatting sqref="D21:D25">
    <cfRule type="cellIs" dxfId="1853" priority="1352" stopIfTrue="1" operator="equal">
      <formula>"CW 2130-R11"</formula>
    </cfRule>
    <cfRule type="cellIs" dxfId="1852" priority="1353" stopIfTrue="1" operator="equal">
      <formula>"CW 3120-R2"</formula>
    </cfRule>
    <cfRule type="cellIs" dxfId="1851" priority="1354" stopIfTrue="1" operator="equal">
      <formula>"CW 3240-R7"</formula>
    </cfRule>
  </conditionalFormatting>
  <conditionalFormatting sqref="D27:D30">
    <cfRule type="cellIs" dxfId="1850" priority="1349" stopIfTrue="1" operator="equal">
      <formula>"CW 2130-R11"</formula>
    </cfRule>
    <cfRule type="cellIs" dxfId="1849" priority="1350" stopIfTrue="1" operator="equal">
      <formula>"CW 3120-R2"</formula>
    </cfRule>
    <cfRule type="cellIs" dxfId="1848" priority="1351" stopIfTrue="1" operator="equal">
      <formula>"CW 3240-R7"</formula>
    </cfRule>
  </conditionalFormatting>
  <conditionalFormatting sqref="D31">
    <cfRule type="cellIs" dxfId="1847" priority="1346" stopIfTrue="1" operator="equal">
      <formula>"CW 2130-R11"</formula>
    </cfRule>
    <cfRule type="cellIs" dxfId="1846" priority="1347" stopIfTrue="1" operator="equal">
      <formula>"CW 3120-R2"</formula>
    </cfRule>
    <cfRule type="cellIs" dxfId="1845" priority="1348" stopIfTrue="1" operator="equal">
      <formula>"CW 3240-R7"</formula>
    </cfRule>
  </conditionalFormatting>
  <conditionalFormatting sqref="D32">
    <cfRule type="cellIs" dxfId="1844" priority="1343" stopIfTrue="1" operator="equal">
      <formula>"CW 2130-R11"</formula>
    </cfRule>
    <cfRule type="cellIs" dxfId="1843" priority="1344" stopIfTrue="1" operator="equal">
      <formula>"CW 3120-R2"</formula>
    </cfRule>
    <cfRule type="cellIs" dxfId="1842" priority="1345" stopIfTrue="1" operator="equal">
      <formula>"CW 3240-R7"</formula>
    </cfRule>
  </conditionalFormatting>
  <conditionalFormatting sqref="D33">
    <cfRule type="cellIs" dxfId="1841" priority="1340" stopIfTrue="1" operator="equal">
      <formula>"CW 2130-R11"</formula>
    </cfRule>
    <cfRule type="cellIs" dxfId="1840" priority="1341" stopIfTrue="1" operator="equal">
      <formula>"CW 3120-R2"</formula>
    </cfRule>
    <cfRule type="cellIs" dxfId="1839" priority="1342" stopIfTrue="1" operator="equal">
      <formula>"CW 3240-R7"</formula>
    </cfRule>
  </conditionalFormatting>
  <conditionalFormatting sqref="D34:D35">
    <cfRule type="cellIs" dxfId="1838" priority="1337" stopIfTrue="1" operator="equal">
      <formula>"CW 2130-R11"</formula>
    </cfRule>
    <cfRule type="cellIs" dxfId="1837" priority="1338" stopIfTrue="1" operator="equal">
      <formula>"CW 3120-R2"</formula>
    </cfRule>
    <cfRule type="cellIs" dxfId="1836" priority="1339" stopIfTrue="1" operator="equal">
      <formula>"CW 3240-R7"</formula>
    </cfRule>
  </conditionalFormatting>
  <conditionalFormatting sqref="D36:D37">
    <cfRule type="cellIs" dxfId="1835" priority="1334" stopIfTrue="1" operator="equal">
      <formula>"CW 2130-R11"</formula>
    </cfRule>
    <cfRule type="cellIs" dxfId="1834" priority="1335" stopIfTrue="1" operator="equal">
      <formula>"CW 3120-R2"</formula>
    </cfRule>
    <cfRule type="cellIs" dxfId="1833" priority="1336" stopIfTrue="1" operator="equal">
      <formula>"CW 3240-R7"</formula>
    </cfRule>
  </conditionalFormatting>
  <conditionalFormatting sqref="D38">
    <cfRule type="cellIs" dxfId="1832" priority="1331" stopIfTrue="1" operator="equal">
      <formula>"CW 2130-R11"</formula>
    </cfRule>
    <cfRule type="cellIs" dxfId="1831" priority="1332" stopIfTrue="1" operator="equal">
      <formula>"CW 3120-R2"</formula>
    </cfRule>
    <cfRule type="cellIs" dxfId="1830" priority="1333" stopIfTrue="1" operator="equal">
      <formula>"CW 3240-R7"</formula>
    </cfRule>
  </conditionalFormatting>
  <conditionalFormatting sqref="D45">
    <cfRule type="cellIs" dxfId="1829" priority="1328" stopIfTrue="1" operator="equal">
      <formula>"CW 2130-R11"</formula>
    </cfRule>
    <cfRule type="cellIs" dxfId="1828" priority="1329" stopIfTrue="1" operator="equal">
      <formula>"CW 3120-R2"</formula>
    </cfRule>
    <cfRule type="cellIs" dxfId="1827" priority="1330" stopIfTrue="1" operator="equal">
      <formula>"CW 3240-R7"</formula>
    </cfRule>
  </conditionalFormatting>
  <conditionalFormatting sqref="D46">
    <cfRule type="cellIs" dxfId="1826" priority="1325" stopIfTrue="1" operator="equal">
      <formula>"CW 2130-R11"</formula>
    </cfRule>
    <cfRule type="cellIs" dxfId="1825" priority="1326" stopIfTrue="1" operator="equal">
      <formula>"CW 3120-R2"</formula>
    </cfRule>
    <cfRule type="cellIs" dxfId="1824" priority="1327" stopIfTrue="1" operator="equal">
      <formula>"CW 3240-R7"</formula>
    </cfRule>
  </conditionalFormatting>
  <conditionalFormatting sqref="D47">
    <cfRule type="cellIs" dxfId="1823" priority="1322" stopIfTrue="1" operator="equal">
      <formula>"CW 2130-R11"</formula>
    </cfRule>
    <cfRule type="cellIs" dxfId="1822" priority="1323" stopIfTrue="1" operator="equal">
      <formula>"CW 3120-R2"</formula>
    </cfRule>
    <cfRule type="cellIs" dxfId="1821" priority="1324" stopIfTrue="1" operator="equal">
      <formula>"CW 3240-R7"</formula>
    </cfRule>
  </conditionalFormatting>
  <conditionalFormatting sqref="D48">
    <cfRule type="cellIs" dxfId="1820" priority="1319" stopIfTrue="1" operator="equal">
      <formula>"CW 2130-R11"</formula>
    </cfRule>
    <cfRule type="cellIs" dxfId="1819" priority="1320" stopIfTrue="1" operator="equal">
      <formula>"CW 3120-R2"</formula>
    </cfRule>
    <cfRule type="cellIs" dxfId="1818" priority="1321" stopIfTrue="1" operator="equal">
      <formula>"CW 3240-R7"</formula>
    </cfRule>
  </conditionalFormatting>
  <conditionalFormatting sqref="D50">
    <cfRule type="cellIs" dxfId="1817" priority="1316" stopIfTrue="1" operator="equal">
      <formula>"CW 2130-R11"</formula>
    </cfRule>
    <cfRule type="cellIs" dxfId="1816" priority="1317" stopIfTrue="1" operator="equal">
      <formula>"CW 3120-R2"</formula>
    </cfRule>
    <cfRule type="cellIs" dxfId="1815" priority="1318" stopIfTrue="1" operator="equal">
      <formula>"CW 3240-R7"</formula>
    </cfRule>
  </conditionalFormatting>
  <conditionalFormatting sqref="D52 D362:D364 D367">
    <cfRule type="cellIs" dxfId="1814" priority="1314" stopIfTrue="1" operator="equal">
      <formula>"CW 3120-R2"</formula>
    </cfRule>
    <cfRule type="cellIs" dxfId="1813" priority="1315" stopIfTrue="1" operator="equal">
      <formula>"CW 3240-R7"</formula>
    </cfRule>
  </conditionalFormatting>
  <conditionalFormatting sqref="D53">
    <cfRule type="cellIs" dxfId="1812" priority="1311" stopIfTrue="1" operator="equal">
      <formula>"CW 2130-R11"</formula>
    </cfRule>
    <cfRule type="cellIs" dxfId="1811" priority="1312" stopIfTrue="1" operator="equal">
      <formula>"CW 3120-R2"</formula>
    </cfRule>
    <cfRule type="cellIs" dxfId="1810" priority="1313" stopIfTrue="1" operator="equal">
      <formula>"CW 3240-R7"</formula>
    </cfRule>
  </conditionalFormatting>
  <conditionalFormatting sqref="D54:D56">
    <cfRule type="cellIs" dxfId="1809" priority="1309" stopIfTrue="1" operator="equal">
      <formula>"CW 3120-R2"</formula>
    </cfRule>
    <cfRule type="cellIs" dxfId="1808" priority="1310" stopIfTrue="1" operator="equal">
      <formula>"CW 3240-R7"</formula>
    </cfRule>
  </conditionalFormatting>
  <conditionalFormatting sqref="D58:D59">
    <cfRule type="cellIs" dxfId="1807" priority="1306" stopIfTrue="1" operator="equal">
      <formula>"CW 2130-R11"</formula>
    </cfRule>
    <cfRule type="cellIs" dxfId="1806" priority="1307" stopIfTrue="1" operator="equal">
      <formula>"CW 3120-R2"</formula>
    </cfRule>
    <cfRule type="cellIs" dxfId="1805" priority="1308" stopIfTrue="1" operator="equal">
      <formula>"CW 3240-R7"</formula>
    </cfRule>
  </conditionalFormatting>
  <conditionalFormatting sqref="D57">
    <cfRule type="cellIs" dxfId="1804" priority="1304" stopIfTrue="1" operator="equal">
      <formula>"CW 3120-R2"</formula>
    </cfRule>
    <cfRule type="cellIs" dxfId="1803" priority="1305" stopIfTrue="1" operator="equal">
      <formula>"CW 3240-R7"</formula>
    </cfRule>
  </conditionalFormatting>
  <conditionalFormatting sqref="D63">
    <cfRule type="cellIs" dxfId="1802" priority="1302" stopIfTrue="1" operator="equal">
      <formula>"CW 3120-R2"</formula>
    </cfRule>
    <cfRule type="cellIs" dxfId="1801" priority="1303" stopIfTrue="1" operator="equal">
      <formula>"CW 3240-R7"</formula>
    </cfRule>
  </conditionalFormatting>
  <conditionalFormatting sqref="D65">
    <cfRule type="cellIs" dxfId="1800" priority="1299" stopIfTrue="1" operator="equal">
      <formula>"CW 2130-R11"</formula>
    </cfRule>
    <cfRule type="cellIs" dxfId="1799" priority="1300" stopIfTrue="1" operator="equal">
      <formula>"CW 3120-R2"</formula>
    </cfRule>
    <cfRule type="cellIs" dxfId="1798" priority="1301" stopIfTrue="1" operator="equal">
      <formula>"CW 3240-R7"</formula>
    </cfRule>
  </conditionalFormatting>
  <conditionalFormatting sqref="D66">
    <cfRule type="cellIs" dxfId="1797" priority="1296" stopIfTrue="1" operator="equal">
      <formula>"CW 2130-R11"</formula>
    </cfRule>
    <cfRule type="cellIs" dxfId="1796" priority="1297" stopIfTrue="1" operator="equal">
      <formula>"CW 3120-R2"</formula>
    </cfRule>
    <cfRule type="cellIs" dxfId="1795" priority="1298" stopIfTrue="1" operator="equal">
      <formula>"CW 3240-R7"</formula>
    </cfRule>
  </conditionalFormatting>
  <conditionalFormatting sqref="D67">
    <cfRule type="cellIs" dxfId="1794" priority="1293" stopIfTrue="1" operator="equal">
      <formula>"CW 2130-R11"</formula>
    </cfRule>
    <cfRule type="cellIs" dxfId="1793" priority="1294" stopIfTrue="1" operator="equal">
      <formula>"CW 3120-R2"</formula>
    </cfRule>
    <cfRule type="cellIs" dxfId="1792" priority="1295" stopIfTrue="1" operator="equal">
      <formula>"CW 3240-R7"</formula>
    </cfRule>
  </conditionalFormatting>
  <conditionalFormatting sqref="D68:D70">
    <cfRule type="cellIs" dxfId="1791" priority="1290" stopIfTrue="1" operator="equal">
      <formula>"CW 2130-R11"</formula>
    </cfRule>
    <cfRule type="cellIs" dxfId="1790" priority="1291" stopIfTrue="1" operator="equal">
      <formula>"CW 3120-R2"</formula>
    </cfRule>
    <cfRule type="cellIs" dxfId="1789" priority="1292" stopIfTrue="1" operator="equal">
      <formula>"CW 3240-R7"</formula>
    </cfRule>
  </conditionalFormatting>
  <conditionalFormatting sqref="D71">
    <cfRule type="cellIs" dxfId="1788" priority="1287" stopIfTrue="1" operator="equal">
      <formula>"CW 2130-R11"</formula>
    </cfRule>
    <cfRule type="cellIs" dxfId="1787" priority="1288" stopIfTrue="1" operator="equal">
      <formula>"CW 3120-R2"</formula>
    </cfRule>
    <cfRule type="cellIs" dxfId="1786" priority="1289" stopIfTrue="1" operator="equal">
      <formula>"CW 3240-R7"</formula>
    </cfRule>
  </conditionalFormatting>
  <conditionalFormatting sqref="D73:D75">
    <cfRule type="cellIs" dxfId="1785" priority="1284" stopIfTrue="1" operator="equal">
      <formula>"CW 2130-R11"</formula>
    </cfRule>
    <cfRule type="cellIs" dxfId="1784" priority="1285" stopIfTrue="1" operator="equal">
      <formula>"CW 3120-R2"</formula>
    </cfRule>
    <cfRule type="cellIs" dxfId="1783" priority="1286" stopIfTrue="1" operator="equal">
      <formula>"CW 3240-R7"</formula>
    </cfRule>
  </conditionalFormatting>
  <conditionalFormatting sqref="D80:D81">
    <cfRule type="cellIs" dxfId="1782" priority="1281" stopIfTrue="1" operator="equal">
      <formula>"CW 2130-R11"</formula>
    </cfRule>
    <cfRule type="cellIs" dxfId="1781" priority="1282" stopIfTrue="1" operator="equal">
      <formula>"CW 3120-R2"</formula>
    </cfRule>
    <cfRule type="cellIs" dxfId="1780" priority="1283" stopIfTrue="1" operator="equal">
      <formula>"CW 3240-R7"</formula>
    </cfRule>
  </conditionalFormatting>
  <conditionalFormatting sqref="D82">
    <cfRule type="cellIs" dxfId="1779" priority="1278" stopIfTrue="1" operator="equal">
      <formula>"CW 2130-R11"</formula>
    </cfRule>
    <cfRule type="cellIs" dxfId="1778" priority="1279" stopIfTrue="1" operator="equal">
      <formula>"CW 3120-R2"</formula>
    </cfRule>
    <cfRule type="cellIs" dxfId="1777" priority="1280" stopIfTrue="1" operator="equal">
      <formula>"CW 3240-R7"</formula>
    </cfRule>
  </conditionalFormatting>
  <conditionalFormatting sqref="D83">
    <cfRule type="cellIs" dxfId="1776" priority="1275" stopIfTrue="1" operator="equal">
      <formula>"CW 2130-R11"</formula>
    </cfRule>
    <cfRule type="cellIs" dxfId="1775" priority="1276" stopIfTrue="1" operator="equal">
      <formula>"CW 3120-R2"</formula>
    </cfRule>
    <cfRule type="cellIs" dxfId="1774" priority="1277" stopIfTrue="1" operator="equal">
      <formula>"CW 3240-R7"</formula>
    </cfRule>
  </conditionalFormatting>
  <conditionalFormatting sqref="D84">
    <cfRule type="cellIs" dxfId="1773" priority="1272" stopIfTrue="1" operator="equal">
      <formula>"CW 2130-R11"</formula>
    </cfRule>
    <cfRule type="cellIs" dxfId="1772" priority="1273" stopIfTrue="1" operator="equal">
      <formula>"CW 3120-R2"</formula>
    </cfRule>
    <cfRule type="cellIs" dxfId="1771" priority="1274" stopIfTrue="1" operator="equal">
      <formula>"CW 3240-R7"</formula>
    </cfRule>
  </conditionalFormatting>
  <conditionalFormatting sqref="D85">
    <cfRule type="cellIs" dxfId="1770" priority="1269" stopIfTrue="1" operator="equal">
      <formula>"CW 2130-R11"</formula>
    </cfRule>
    <cfRule type="cellIs" dxfId="1769" priority="1270" stopIfTrue="1" operator="equal">
      <formula>"CW 3120-R2"</formula>
    </cfRule>
    <cfRule type="cellIs" dxfId="1768" priority="1271" stopIfTrue="1" operator="equal">
      <formula>"CW 3240-R7"</formula>
    </cfRule>
  </conditionalFormatting>
  <conditionalFormatting sqref="D86">
    <cfRule type="cellIs" dxfId="1767" priority="1266" stopIfTrue="1" operator="equal">
      <formula>"CW 2130-R11"</formula>
    </cfRule>
    <cfRule type="cellIs" dxfId="1766" priority="1267" stopIfTrue="1" operator="equal">
      <formula>"CW 3120-R2"</formula>
    </cfRule>
    <cfRule type="cellIs" dxfId="1765" priority="1268" stopIfTrue="1" operator="equal">
      <formula>"CW 3240-R7"</formula>
    </cfRule>
  </conditionalFormatting>
  <conditionalFormatting sqref="D87">
    <cfRule type="cellIs" dxfId="1764" priority="1263" stopIfTrue="1" operator="equal">
      <formula>"CW 2130-R11"</formula>
    </cfRule>
    <cfRule type="cellIs" dxfId="1763" priority="1264" stopIfTrue="1" operator="equal">
      <formula>"CW 3120-R2"</formula>
    </cfRule>
    <cfRule type="cellIs" dxfId="1762" priority="1265" stopIfTrue="1" operator="equal">
      <formula>"CW 3240-R7"</formula>
    </cfRule>
  </conditionalFormatting>
  <conditionalFormatting sqref="D88">
    <cfRule type="cellIs" dxfId="1761" priority="1260" stopIfTrue="1" operator="equal">
      <formula>"CW 2130-R11"</formula>
    </cfRule>
    <cfRule type="cellIs" dxfId="1760" priority="1261" stopIfTrue="1" operator="equal">
      <formula>"CW 3120-R2"</formula>
    </cfRule>
    <cfRule type="cellIs" dxfId="1759" priority="1262" stopIfTrue="1" operator="equal">
      <formula>"CW 3240-R7"</formula>
    </cfRule>
  </conditionalFormatting>
  <conditionalFormatting sqref="D89">
    <cfRule type="cellIs" dxfId="1758" priority="1257" stopIfTrue="1" operator="equal">
      <formula>"CW 2130-R11"</formula>
    </cfRule>
    <cfRule type="cellIs" dxfId="1757" priority="1258" stopIfTrue="1" operator="equal">
      <formula>"CW 3120-R2"</formula>
    </cfRule>
    <cfRule type="cellIs" dxfId="1756" priority="1259" stopIfTrue="1" operator="equal">
      <formula>"CW 3240-R7"</formula>
    </cfRule>
  </conditionalFormatting>
  <conditionalFormatting sqref="D90">
    <cfRule type="cellIs" dxfId="1755" priority="1254" stopIfTrue="1" operator="equal">
      <formula>"CW 2130-R11"</formula>
    </cfRule>
    <cfRule type="cellIs" dxfId="1754" priority="1255" stopIfTrue="1" operator="equal">
      <formula>"CW 3120-R2"</formula>
    </cfRule>
    <cfRule type="cellIs" dxfId="1753" priority="1256" stopIfTrue="1" operator="equal">
      <formula>"CW 3240-R7"</formula>
    </cfRule>
  </conditionalFormatting>
  <conditionalFormatting sqref="D92:D94">
    <cfRule type="cellIs" dxfId="1752" priority="1251" stopIfTrue="1" operator="equal">
      <formula>"CW 2130-R11"</formula>
    </cfRule>
    <cfRule type="cellIs" dxfId="1751" priority="1252" stopIfTrue="1" operator="equal">
      <formula>"CW 3120-R2"</formula>
    </cfRule>
    <cfRule type="cellIs" dxfId="1750" priority="1253" stopIfTrue="1" operator="equal">
      <formula>"CW 3240-R7"</formula>
    </cfRule>
  </conditionalFormatting>
  <conditionalFormatting sqref="D98">
    <cfRule type="cellIs" dxfId="1749" priority="1248" stopIfTrue="1" operator="equal">
      <formula>"CW 2130-R11"</formula>
    </cfRule>
    <cfRule type="cellIs" dxfId="1748" priority="1249" stopIfTrue="1" operator="equal">
      <formula>"CW 3120-R2"</formula>
    </cfRule>
    <cfRule type="cellIs" dxfId="1747" priority="1250" stopIfTrue="1" operator="equal">
      <formula>"CW 3240-R7"</formula>
    </cfRule>
  </conditionalFormatting>
  <conditionalFormatting sqref="D99">
    <cfRule type="cellIs" dxfId="1746" priority="1245" stopIfTrue="1" operator="equal">
      <formula>"CW 2130-R11"</formula>
    </cfRule>
    <cfRule type="cellIs" dxfId="1745" priority="1246" stopIfTrue="1" operator="equal">
      <formula>"CW 3120-R2"</formula>
    </cfRule>
    <cfRule type="cellIs" dxfId="1744" priority="1247" stopIfTrue="1" operator="equal">
      <formula>"CW 3240-R7"</formula>
    </cfRule>
  </conditionalFormatting>
  <conditionalFormatting sqref="D110">
    <cfRule type="cellIs" dxfId="1743" priority="1242" stopIfTrue="1" operator="equal">
      <formula>"CW 2130-R11"</formula>
    </cfRule>
    <cfRule type="cellIs" dxfId="1742" priority="1243" stopIfTrue="1" operator="equal">
      <formula>"CW 3120-R2"</formula>
    </cfRule>
    <cfRule type="cellIs" dxfId="1741" priority="1244" stopIfTrue="1" operator="equal">
      <formula>"CW 3240-R7"</formula>
    </cfRule>
  </conditionalFormatting>
  <conditionalFormatting sqref="D111">
    <cfRule type="cellIs" dxfId="1740" priority="1239" stopIfTrue="1" operator="equal">
      <formula>"CW 2130-R11"</formula>
    </cfRule>
    <cfRule type="cellIs" dxfId="1739" priority="1240" stopIfTrue="1" operator="equal">
      <formula>"CW 3120-R2"</formula>
    </cfRule>
    <cfRule type="cellIs" dxfId="1738" priority="1241" stopIfTrue="1" operator="equal">
      <formula>"CW 3240-R7"</formula>
    </cfRule>
  </conditionalFormatting>
  <conditionalFormatting sqref="D113">
    <cfRule type="cellIs" dxfId="1737" priority="1236" stopIfTrue="1" operator="equal">
      <formula>"CW 2130-R11"</formula>
    </cfRule>
    <cfRule type="cellIs" dxfId="1736" priority="1237" stopIfTrue="1" operator="equal">
      <formula>"CW 3120-R2"</formula>
    </cfRule>
    <cfRule type="cellIs" dxfId="1735" priority="1238" stopIfTrue="1" operator="equal">
      <formula>"CW 3240-R7"</formula>
    </cfRule>
  </conditionalFormatting>
  <conditionalFormatting sqref="D114">
    <cfRule type="cellIs" dxfId="1734" priority="1233" stopIfTrue="1" operator="equal">
      <formula>"CW 2130-R11"</formula>
    </cfRule>
    <cfRule type="cellIs" dxfId="1733" priority="1234" stopIfTrue="1" operator="equal">
      <formula>"CW 3120-R2"</formula>
    </cfRule>
    <cfRule type="cellIs" dxfId="1732" priority="1235" stopIfTrue="1" operator="equal">
      <formula>"CW 3240-R7"</formula>
    </cfRule>
  </conditionalFormatting>
  <conditionalFormatting sqref="D115">
    <cfRule type="cellIs" dxfId="1731" priority="1230" stopIfTrue="1" operator="equal">
      <formula>"CW 2130-R11"</formula>
    </cfRule>
    <cfRule type="cellIs" dxfId="1730" priority="1231" stopIfTrue="1" operator="equal">
      <formula>"CW 3120-R2"</formula>
    </cfRule>
    <cfRule type="cellIs" dxfId="1729" priority="1232" stopIfTrue="1" operator="equal">
      <formula>"CW 3240-R7"</formula>
    </cfRule>
  </conditionalFormatting>
  <conditionalFormatting sqref="D116">
    <cfRule type="cellIs" dxfId="1728" priority="1227" stopIfTrue="1" operator="equal">
      <formula>"CW 2130-R11"</formula>
    </cfRule>
    <cfRule type="cellIs" dxfId="1727" priority="1228" stopIfTrue="1" operator="equal">
      <formula>"CW 3120-R2"</formula>
    </cfRule>
    <cfRule type="cellIs" dxfId="1726" priority="1229" stopIfTrue="1" operator="equal">
      <formula>"CW 3240-R7"</formula>
    </cfRule>
  </conditionalFormatting>
  <conditionalFormatting sqref="D117:D118">
    <cfRule type="cellIs" dxfId="1725" priority="1224" stopIfTrue="1" operator="equal">
      <formula>"CW 2130-R11"</formula>
    </cfRule>
    <cfRule type="cellIs" dxfId="1724" priority="1225" stopIfTrue="1" operator="equal">
      <formula>"CW 3120-R2"</formula>
    </cfRule>
    <cfRule type="cellIs" dxfId="1723" priority="1226" stopIfTrue="1" operator="equal">
      <formula>"CW 3240-R7"</formula>
    </cfRule>
  </conditionalFormatting>
  <conditionalFormatting sqref="D119">
    <cfRule type="cellIs" dxfId="1722" priority="1221" stopIfTrue="1" operator="equal">
      <formula>"CW 2130-R11"</formula>
    </cfRule>
    <cfRule type="cellIs" dxfId="1721" priority="1222" stopIfTrue="1" operator="equal">
      <formula>"CW 3120-R2"</formula>
    </cfRule>
    <cfRule type="cellIs" dxfId="1720" priority="1223" stopIfTrue="1" operator="equal">
      <formula>"CW 3240-R7"</formula>
    </cfRule>
  </conditionalFormatting>
  <conditionalFormatting sqref="D120:D121">
    <cfRule type="cellIs" dxfId="1719" priority="1218" stopIfTrue="1" operator="equal">
      <formula>"CW 2130-R11"</formula>
    </cfRule>
    <cfRule type="cellIs" dxfId="1718" priority="1219" stopIfTrue="1" operator="equal">
      <formula>"CW 3120-R2"</formula>
    </cfRule>
    <cfRule type="cellIs" dxfId="1717" priority="1220" stopIfTrue="1" operator="equal">
      <formula>"CW 3240-R7"</formula>
    </cfRule>
  </conditionalFormatting>
  <conditionalFormatting sqref="D122">
    <cfRule type="cellIs" dxfId="1716" priority="1215" stopIfTrue="1" operator="equal">
      <formula>"CW 2130-R11"</formula>
    </cfRule>
    <cfRule type="cellIs" dxfId="1715" priority="1216" stopIfTrue="1" operator="equal">
      <formula>"CW 3120-R2"</formula>
    </cfRule>
    <cfRule type="cellIs" dxfId="1714" priority="1217" stopIfTrue="1" operator="equal">
      <formula>"CW 3240-R7"</formula>
    </cfRule>
  </conditionalFormatting>
  <conditionalFormatting sqref="D125:D126">
    <cfRule type="cellIs" dxfId="1713" priority="1212" stopIfTrue="1" operator="equal">
      <formula>"CW 2130-R11"</formula>
    </cfRule>
    <cfRule type="cellIs" dxfId="1712" priority="1213" stopIfTrue="1" operator="equal">
      <formula>"CW 3120-R2"</formula>
    </cfRule>
    <cfRule type="cellIs" dxfId="1711" priority="1214" stopIfTrue="1" operator="equal">
      <formula>"CW 3240-R7"</formula>
    </cfRule>
  </conditionalFormatting>
  <conditionalFormatting sqref="D129">
    <cfRule type="cellIs" dxfId="1710" priority="1209" stopIfTrue="1" operator="equal">
      <formula>"CW 2130-R11"</formula>
    </cfRule>
    <cfRule type="cellIs" dxfId="1709" priority="1210" stopIfTrue="1" operator="equal">
      <formula>"CW 3120-R2"</formula>
    </cfRule>
    <cfRule type="cellIs" dxfId="1708" priority="1211" stopIfTrue="1" operator="equal">
      <formula>"CW 3240-R7"</formula>
    </cfRule>
  </conditionalFormatting>
  <conditionalFormatting sqref="D131">
    <cfRule type="cellIs" dxfId="1707" priority="1207" stopIfTrue="1" operator="equal">
      <formula>"CW 3120-R2"</formula>
    </cfRule>
    <cfRule type="cellIs" dxfId="1706" priority="1208" stopIfTrue="1" operator="equal">
      <formula>"CW 3240-R7"</formula>
    </cfRule>
  </conditionalFormatting>
  <conditionalFormatting sqref="D132">
    <cfRule type="cellIs" dxfId="1705" priority="1204" stopIfTrue="1" operator="equal">
      <formula>"CW 2130-R11"</formula>
    </cfRule>
    <cfRule type="cellIs" dxfId="1704" priority="1205" stopIfTrue="1" operator="equal">
      <formula>"CW 3120-R2"</formula>
    </cfRule>
    <cfRule type="cellIs" dxfId="1703" priority="1206" stopIfTrue="1" operator="equal">
      <formula>"CW 3240-R7"</formula>
    </cfRule>
  </conditionalFormatting>
  <conditionalFormatting sqref="D133:D135">
    <cfRule type="cellIs" dxfId="1702" priority="1202" stopIfTrue="1" operator="equal">
      <formula>"CW 3120-R2"</formula>
    </cfRule>
    <cfRule type="cellIs" dxfId="1701" priority="1203" stopIfTrue="1" operator="equal">
      <formula>"CW 3240-R7"</formula>
    </cfRule>
  </conditionalFormatting>
  <conditionalFormatting sqref="D137:D138">
    <cfRule type="cellIs" dxfId="1700" priority="1199" stopIfTrue="1" operator="equal">
      <formula>"CW 2130-R11"</formula>
    </cfRule>
    <cfRule type="cellIs" dxfId="1699" priority="1200" stopIfTrue="1" operator="equal">
      <formula>"CW 3120-R2"</formula>
    </cfRule>
    <cfRule type="cellIs" dxfId="1698" priority="1201" stopIfTrue="1" operator="equal">
      <formula>"CW 3240-R7"</formula>
    </cfRule>
  </conditionalFormatting>
  <conditionalFormatting sqref="D136">
    <cfRule type="cellIs" dxfId="1697" priority="1197" stopIfTrue="1" operator="equal">
      <formula>"CW 3120-R2"</formula>
    </cfRule>
    <cfRule type="cellIs" dxfId="1696" priority="1198" stopIfTrue="1" operator="equal">
      <formula>"CW 3240-R7"</formula>
    </cfRule>
  </conditionalFormatting>
  <conditionalFormatting sqref="D142">
    <cfRule type="cellIs" dxfId="1695" priority="1192" stopIfTrue="1" operator="equal">
      <formula>"CW 2130-R11"</formula>
    </cfRule>
    <cfRule type="cellIs" dxfId="1694" priority="1193" stopIfTrue="1" operator="equal">
      <formula>"CW 3120-R2"</formula>
    </cfRule>
    <cfRule type="cellIs" dxfId="1693" priority="1194" stopIfTrue="1" operator="equal">
      <formula>"CW 3240-R7"</formula>
    </cfRule>
  </conditionalFormatting>
  <conditionalFormatting sqref="D141">
    <cfRule type="cellIs" dxfId="1692" priority="1195" stopIfTrue="1" operator="equal">
      <formula>"CW 3120-R2"</formula>
    </cfRule>
    <cfRule type="cellIs" dxfId="1691" priority="1196" stopIfTrue="1" operator="equal">
      <formula>"CW 3240-R7"</formula>
    </cfRule>
  </conditionalFormatting>
  <conditionalFormatting sqref="D143:D144">
    <cfRule type="cellIs" dxfId="1690" priority="1189" stopIfTrue="1" operator="equal">
      <formula>"CW 2130-R11"</formula>
    </cfRule>
    <cfRule type="cellIs" dxfId="1689" priority="1190" stopIfTrue="1" operator="equal">
      <formula>"CW 3120-R2"</formula>
    </cfRule>
    <cfRule type="cellIs" dxfId="1688" priority="1191" stopIfTrue="1" operator="equal">
      <formula>"CW 3240-R7"</formula>
    </cfRule>
  </conditionalFormatting>
  <conditionalFormatting sqref="D145:D146">
    <cfRule type="cellIs" dxfId="1687" priority="1187" stopIfTrue="1" operator="equal">
      <formula>"CW 3120-R2"</formula>
    </cfRule>
    <cfRule type="cellIs" dxfId="1686" priority="1188" stopIfTrue="1" operator="equal">
      <formula>"CW 3240-R7"</formula>
    </cfRule>
  </conditionalFormatting>
  <conditionalFormatting sqref="D147">
    <cfRule type="cellIs" dxfId="1685" priority="1185" stopIfTrue="1" operator="equal">
      <formula>"CW 2130-R11"</formula>
    </cfRule>
    <cfRule type="cellIs" dxfId="1684" priority="1186" stopIfTrue="1" operator="equal">
      <formula>"CW 3240-R7"</formula>
    </cfRule>
  </conditionalFormatting>
  <conditionalFormatting sqref="D153">
    <cfRule type="cellIs" dxfId="1683" priority="1180" stopIfTrue="1" operator="equal">
      <formula>"CW 2130-R11"</formula>
    </cfRule>
    <cfRule type="cellIs" dxfId="1682" priority="1181" stopIfTrue="1" operator="equal">
      <formula>"CW 3120-R2"</formula>
    </cfRule>
    <cfRule type="cellIs" dxfId="1681" priority="1182" stopIfTrue="1" operator="equal">
      <formula>"CW 3240-R7"</formula>
    </cfRule>
  </conditionalFormatting>
  <conditionalFormatting sqref="D152">
    <cfRule type="cellIs" dxfId="1680" priority="1183" stopIfTrue="1" operator="equal">
      <formula>"CW 3120-R2"</formula>
    </cfRule>
    <cfRule type="cellIs" dxfId="1679" priority="1184" stopIfTrue="1" operator="equal">
      <formula>"CW 3240-R7"</formula>
    </cfRule>
  </conditionalFormatting>
  <conditionalFormatting sqref="D151">
    <cfRule type="cellIs" dxfId="1678" priority="1177" stopIfTrue="1" operator="equal">
      <formula>"CW 2130-R11"</formula>
    </cfRule>
    <cfRule type="cellIs" dxfId="1677" priority="1178" stopIfTrue="1" operator="equal">
      <formula>"CW 3120-R2"</formula>
    </cfRule>
    <cfRule type="cellIs" dxfId="1676" priority="1179" stopIfTrue="1" operator="equal">
      <formula>"CW 3240-R7"</formula>
    </cfRule>
  </conditionalFormatting>
  <conditionalFormatting sqref="D156">
    <cfRule type="cellIs" dxfId="1675" priority="1174" stopIfTrue="1" operator="equal">
      <formula>"CW 2130-R11"</formula>
    </cfRule>
    <cfRule type="cellIs" dxfId="1674" priority="1175" stopIfTrue="1" operator="equal">
      <formula>"CW 3120-R2"</formula>
    </cfRule>
    <cfRule type="cellIs" dxfId="1673" priority="1176" stopIfTrue="1" operator="equal">
      <formula>"CW 3240-R7"</formula>
    </cfRule>
  </conditionalFormatting>
  <conditionalFormatting sqref="D158:D160">
    <cfRule type="cellIs" dxfId="1672" priority="1171" stopIfTrue="1" operator="equal">
      <formula>"CW 2130-R11"</formula>
    </cfRule>
    <cfRule type="cellIs" dxfId="1671" priority="1172" stopIfTrue="1" operator="equal">
      <formula>"CW 3120-R2"</formula>
    </cfRule>
    <cfRule type="cellIs" dxfId="1670" priority="1173" stopIfTrue="1" operator="equal">
      <formula>"CW 3240-R7"</formula>
    </cfRule>
  </conditionalFormatting>
  <conditionalFormatting sqref="D165:D166">
    <cfRule type="cellIs" dxfId="1669" priority="1168" stopIfTrue="1" operator="equal">
      <formula>"CW 2130-R11"</formula>
    </cfRule>
    <cfRule type="cellIs" dxfId="1668" priority="1169" stopIfTrue="1" operator="equal">
      <formula>"CW 3120-R2"</formula>
    </cfRule>
    <cfRule type="cellIs" dxfId="1667" priority="1170" stopIfTrue="1" operator="equal">
      <formula>"CW 3240-R7"</formula>
    </cfRule>
  </conditionalFormatting>
  <conditionalFormatting sqref="D167">
    <cfRule type="cellIs" dxfId="1666" priority="1165" stopIfTrue="1" operator="equal">
      <formula>"CW 2130-R11"</formula>
    </cfRule>
    <cfRule type="cellIs" dxfId="1665" priority="1166" stopIfTrue="1" operator="equal">
      <formula>"CW 3120-R2"</formula>
    </cfRule>
    <cfRule type="cellIs" dxfId="1664" priority="1167" stopIfTrue="1" operator="equal">
      <formula>"CW 3240-R7"</formula>
    </cfRule>
  </conditionalFormatting>
  <conditionalFormatting sqref="D168">
    <cfRule type="cellIs" dxfId="1663" priority="1162" stopIfTrue="1" operator="equal">
      <formula>"CW 2130-R11"</formula>
    </cfRule>
    <cfRule type="cellIs" dxfId="1662" priority="1163" stopIfTrue="1" operator="equal">
      <formula>"CW 3120-R2"</formula>
    </cfRule>
    <cfRule type="cellIs" dxfId="1661" priority="1164" stopIfTrue="1" operator="equal">
      <formula>"CW 3240-R7"</formula>
    </cfRule>
  </conditionalFormatting>
  <conditionalFormatting sqref="D169">
    <cfRule type="cellIs" dxfId="1660" priority="1159" stopIfTrue="1" operator="equal">
      <formula>"CW 2130-R11"</formula>
    </cfRule>
    <cfRule type="cellIs" dxfId="1659" priority="1160" stopIfTrue="1" operator="equal">
      <formula>"CW 3120-R2"</formula>
    </cfRule>
    <cfRule type="cellIs" dxfId="1658" priority="1161" stopIfTrue="1" operator="equal">
      <formula>"CW 3240-R7"</formula>
    </cfRule>
  </conditionalFormatting>
  <conditionalFormatting sqref="D170">
    <cfRule type="cellIs" dxfId="1657" priority="1156" stopIfTrue="1" operator="equal">
      <formula>"CW 2130-R11"</formula>
    </cfRule>
    <cfRule type="cellIs" dxfId="1656" priority="1157" stopIfTrue="1" operator="equal">
      <formula>"CW 3120-R2"</formula>
    </cfRule>
    <cfRule type="cellIs" dxfId="1655" priority="1158" stopIfTrue="1" operator="equal">
      <formula>"CW 3240-R7"</formula>
    </cfRule>
  </conditionalFormatting>
  <conditionalFormatting sqref="D171">
    <cfRule type="cellIs" dxfId="1654" priority="1153" stopIfTrue="1" operator="equal">
      <formula>"CW 2130-R11"</formula>
    </cfRule>
    <cfRule type="cellIs" dxfId="1653" priority="1154" stopIfTrue="1" operator="equal">
      <formula>"CW 3120-R2"</formula>
    </cfRule>
    <cfRule type="cellIs" dxfId="1652" priority="1155" stopIfTrue="1" operator="equal">
      <formula>"CW 3240-R7"</formula>
    </cfRule>
  </conditionalFormatting>
  <conditionalFormatting sqref="D172">
    <cfRule type="cellIs" dxfId="1651" priority="1150" stopIfTrue="1" operator="equal">
      <formula>"CW 2130-R11"</formula>
    </cfRule>
    <cfRule type="cellIs" dxfId="1650" priority="1151" stopIfTrue="1" operator="equal">
      <formula>"CW 3120-R2"</formula>
    </cfRule>
    <cfRule type="cellIs" dxfId="1649" priority="1152" stopIfTrue="1" operator="equal">
      <formula>"CW 3240-R7"</formula>
    </cfRule>
  </conditionalFormatting>
  <conditionalFormatting sqref="D173">
    <cfRule type="cellIs" dxfId="1648" priority="1147" stopIfTrue="1" operator="equal">
      <formula>"CW 2130-R11"</formula>
    </cfRule>
    <cfRule type="cellIs" dxfId="1647" priority="1148" stopIfTrue="1" operator="equal">
      <formula>"CW 3120-R2"</formula>
    </cfRule>
    <cfRule type="cellIs" dxfId="1646" priority="1149" stopIfTrue="1" operator="equal">
      <formula>"CW 3240-R7"</formula>
    </cfRule>
  </conditionalFormatting>
  <conditionalFormatting sqref="D174">
    <cfRule type="cellIs" dxfId="1645" priority="1144" stopIfTrue="1" operator="equal">
      <formula>"CW 2130-R11"</formula>
    </cfRule>
    <cfRule type="cellIs" dxfId="1644" priority="1145" stopIfTrue="1" operator="equal">
      <formula>"CW 3120-R2"</formula>
    </cfRule>
    <cfRule type="cellIs" dxfId="1643" priority="1146" stopIfTrue="1" operator="equal">
      <formula>"CW 3240-R7"</formula>
    </cfRule>
  </conditionalFormatting>
  <conditionalFormatting sqref="D175">
    <cfRule type="cellIs" dxfId="1642" priority="1141" stopIfTrue="1" operator="equal">
      <formula>"CW 2130-R11"</formula>
    </cfRule>
    <cfRule type="cellIs" dxfId="1641" priority="1142" stopIfTrue="1" operator="equal">
      <formula>"CW 3120-R2"</formula>
    </cfRule>
    <cfRule type="cellIs" dxfId="1640" priority="1143" stopIfTrue="1" operator="equal">
      <formula>"CW 3240-R7"</formula>
    </cfRule>
  </conditionalFormatting>
  <conditionalFormatting sqref="D177:D179">
    <cfRule type="cellIs" dxfId="1639" priority="1138" stopIfTrue="1" operator="equal">
      <formula>"CW 2130-R11"</formula>
    </cfRule>
    <cfRule type="cellIs" dxfId="1638" priority="1139" stopIfTrue="1" operator="equal">
      <formula>"CW 3120-R2"</formula>
    </cfRule>
    <cfRule type="cellIs" dxfId="1637" priority="1140" stopIfTrue="1" operator="equal">
      <formula>"CW 3240-R7"</formula>
    </cfRule>
  </conditionalFormatting>
  <conditionalFormatting sqref="D183">
    <cfRule type="cellIs" dxfId="1636" priority="1135" stopIfTrue="1" operator="equal">
      <formula>"CW 2130-R11"</formula>
    </cfRule>
    <cfRule type="cellIs" dxfId="1635" priority="1136" stopIfTrue="1" operator="equal">
      <formula>"CW 3120-R2"</formula>
    </cfRule>
    <cfRule type="cellIs" dxfId="1634" priority="1137" stopIfTrue="1" operator="equal">
      <formula>"CW 3240-R7"</formula>
    </cfRule>
  </conditionalFormatting>
  <conditionalFormatting sqref="D184">
    <cfRule type="cellIs" dxfId="1633" priority="1132" stopIfTrue="1" operator="equal">
      <formula>"CW 2130-R11"</formula>
    </cfRule>
    <cfRule type="cellIs" dxfId="1632" priority="1133" stopIfTrue="1" operator="equal">
      <formula>"CW 3120-R2"</formula>
    </cfRule>
    <cfRule type="cellIs" dxfId="1631" priority="1134" stopIfTrue="1" operator="equal">
      <formula>"CW 3240-R7"</formula>
    </cfRule>
  </conditionalFormatting>
  <conditionalFormatting sqref="D185:D186">
    <cfRule type="cellIs" dxfId="1630" priority="1129" stopIfTrue="1" operator="equal">
      <formula>"CW 2130-R11"</formula>
    </cfRule>
    <cfRule type="cellIs" dxfId="1629" priority="1130" stopIfTrue="1" operator="equal">
      <formula>"CW 3120-R2"</formula>
    </cfRule>
    <cfRule type="cellIs" dxfId="1628" priority="1131" stopIfTrue="1" operator="equal">
      <formula>"CW 3240-R7"</formula>
    </cfRule>
  </conditionalFormatting>
  <conditionalFormatting sqref="D187:D188">
    <cfRule type="cellIs" dxfId="1627" priority="1126" stopIfTrue="1" operator="equal">
      <formula>"CW 2130-R11"</formula>
    </cfRule>
    <cfRule type="cellIs" dxfId="1626" priority="1127" stopIfTrue="1" operator="equal">
      <formula>"CW 3120-R2"</formula>
    </cfRule>
    <cfRule type="cellIs" dxfId="1625" priority="1128" stopIfTrue="1" operator="equal">
      <formula>"CW 3240-R7"</formula>
    </cfRule>
  </conditionalFormatting>
  <conditionalFormatting sqref="D192:D194">
    <cfRule type="cellIs" dxfId="1624" priority="1123" stopIfTrue="1" operator="equal">
      <formula>"CW 2130-R11"</formula>
    </cfRule>
    <cfRule type="cellIs" dxfId="1623" priority="1124" stopIfTrue="1" operator="equal">
      <formula>"CW 3120-R2"</formula>
    </cfRule>
    <cfRule type="cellIs" dxfId="1622" priority="1125" stopIfTrue="1" operator="equal">
      <formula>"CW 3240-R7"</formula>
    </cfRule>
  </conditionalFormatting>
  <conditionalFormatting sqref="D195">
    <cfRule type="cellIs" dxfId="1621" priority="1120" stopIfTrue="1" operator="equal">
      <formula>"CW 2130-R11"</formula>
    </cfRule>
    <cfRule type="cellIs" dxfId="1620" priority="1121" stopIfTrue="1" operator="equal">
      <formula>"CW 3120-R2"</formula>
    </cfRule>
    <cfRule type="cellIs" dxfId="1619" priority="1122" stopIfTrue="1" operator="equal">
      <formula>"CW 3240-R7"</formula>
    </cfRule>
  </conditionalFormatting>
  <conditionalFormatting sqref="D199">
    <cfRule type="cellIs" dxfId="1618" priority="1117" stopIfTrue="1" operator="equal">
      <formula>"CW 2130-R11"</formula>
    </cfRule>
    <cfRule type="cellIs" dxfId="1617" priority="1118" stopIfTrue="1" operator="equal">
      <formula>"CW 3120-R2"</formula>
    </cfRule>
    <cfRule type="cellIs" dxfId="1616" priority="1119" stopIfTrue="1" operator="equal">
      <formula>"CW 3240-R7"</formula>
    </cfRule>
  </conditionalFormatting>
  <conditionalFormatting sqref="D200">
    <cfRule type="cellIs" dxfId="1615" priority="1114" stopIfTrue="1" operator="equal">
      <formula>"CW 2130-R11"</formula>
    </cfRule>
    <cfRule type="cellIs" dxfId="1614" priority="1115" stopIfTrue="1" operator="equal">
      <formula>"CW 3120-R2"</formula>
    </cfRule>
    <cfRule type="cellIs" dxfId="1613" priority="1116" stopIfTrue="1" operator="equal">
      <formula>"CW 3240-R7"</formula>
    </cfRule>
  </conditionalFormatting>
  <conditionalFormatting sqref="D201">
    <cfRule type="cellIs" dxfId="1612" priority="1111" stopIfTrue="1" operator="equal">
      <formula>"CW 2130-R11"</formula>
    </cfRule>
    <cfRule type="cellIs" dxfId="1611" priority="1112" stopIfTrue="1" operator="equal">
      <formula>"CW 3120-R2"</formula>
    </cfRule>
    <cfRule type="cellIs" dxfId="1610" priority="1113" stopIfTrue="1" operator="equal">
      <formula>"CW 3240-R7"</formula>
    </cfRule>
  </conditionalFormatting>
  <conditionalFormatting sqref="D202">
    <cfRule type="cellIs" dxfId="1609" priority="1108" stopIfTrue="1" operator="equal">
      <formula>"CW 2130-R11"</formula>
    </cfRule>
    <cfRule type="cellIs" dxfId="1608" priority="1109" stopIfTrue="1" operator="equal">
      <formula>"CW 3120-R2"</formula>
    </cfRule>
    <cfRule type="cellIs" dxfId="1607" priority="1110" stopIfTrue="1" operator="equal">
      <formula>"CW 3240-R7"</formula>
    </cfRule>
  </conditionalFormatting>
  <conditionalFormatting sqref="D203:D204">
    <cfRule type="cellIs" dxfId="1606" priority="1105" stopIfTrue="1" operator="equal">
      <formula>"CW 2130-R11"</formula>
    </cfRule>
    <cfRule type="cellIs" dxfId="1605" priority="1106" stopIfTrue="1" operator="equal">
      <formula>"CW 3120-R2"</formula>
    </cfRule>
    <cfRule type="cellIs" dxfId="1604" priority="1107" stopIfTrue="1" operator="equal">
      <formula>"CW 3240-R7"</formula>
    </cfRule>
  </conditionalFormatting>
  <conditionalFormatting sqref="D205">
    <cfRule type="cellIs" dxfId="1603" priority="1102" stopIfTrue="1" operator="equal">
      <formula>"CW 2130-R11"</formula>
    </cfRule>
    <cfRule type="cellIs" dxfId="1602" priority="1103" stopIfTrue="1" operator="equal">
      <formula>"CW 3120-R2"</formula>
    </cfRule>
    <cfRule type="cellIs" dxfId="1601" priority="1104" stopIfTrue="1" operator="equal">
      <formula>"CW 3240-R7"</formula>
    </cfRule>
  </conditionalFormatting>
  <conditionalFormatting sqref="D206:D207">
    <cfRule type="cellIs" dxfId="1600" priority="1099" stopIfTrue="1" operator="equal">
      <formula>"CW 2130-R11"</formula>
    </cfRule>
    <cfRule type="cellIs" dxfId="1599" priority="1100" stopIfTrue="1" operator="equal">
      <formula>"CW 3120-R2"</formula>
    </cfRule>
    <cfRule type="cellIs" dxfId="1598" priority="1101" stopIfTrue="1" operator="equal">
      <formula>"CW 3240-R7"</formula>
    </cfRule>
  </conditionalFormatting>
  <conditionalFormatting sqref="D208">
    <cfRule type="cellIs" dxfId="1597" priority="1096" stopIfTrue="1" operator="equal">
      <formula>"CW 2130-R11"</formula>
    </cfRule>
    <cfRule type="cellIs" dxfId="1596" priority="1097" stopIfTrue="1" operator="equal">
      <formula>"CW 3120-R2"</formula>
    </cfRule>
    <cfRule type="cellIs" dxfId="1595" priority="1098" stopIfTrue="1" operator="equal">
      <formula>"CW 3240-R7"</formula>
    </cfRule>
  </conditionalFormatting>
  <conditionalFormatting sqref="D211:D212">
    <cfRule type="cellIs" dxfId="1594" priority="1093" stopIfTrue="1" operator="equal">
      <formula>"CW 2130-R11"</formula>
    </cfRule>
    <cfRule type="cellIs" dxfId="1593" priority="1094" stopIfTrue="1" operator="equal">
      <formula>"CW 3120-R2"</formula>
    </cfRule>
    <cfRule type="cellIs" dxfId="1592" priority="1095" stopIfTrue="1" operator="equal">
      <formula>"CW 3240-R7"</formula>
    </cfRule>
  </conditionalFormatting>
  <conditionalFormatting sqref="D215">
    <cfRule type="cellIs" dxfId="1591" priority="1090" stopIfTrue="1" operator="equal">
      <formula>"CW 2130-R11"</formula>
    </cfRule>
    <cfRule type="cellIs" dxfId="1590" priority="1091" stopIfTrue="1" operator="equal">
      <formula>"CW 3120-R2"</formula>
    </cfRule>
    <cfRule type="cellIs" dxfId="1589" priority="1092" stopIfTrue="1" operator="equal">
      <formula>"CW 3240-R7"</formula>
    </cfRule>
  </conditionalFormatting>
  <conditionalFormatting sqref="D217">
    <cfRule type="cellIs" dxfId="1588" priority="1088" stopIfTrue="1" operator="equal">
      <formula>"CW 3120-R2"</formula>
    </cfRule>
    <cfRule type="cellIs" dxfId="1587" priority="1089" stopIfTrue="1" operator="equal">
      <formula>"CW 3240-R7"</formula>
    </cfRule>
  </conditionalFormatting>
  <conditionalFormatting sqref="D218">
    <cfRule type="cellIs" dxfId="1586" priority="1085" stopIfTrue="1" operator="equal">
      <formula>"CW 2130-R11"</formula>
    </cfRule>
    <cfRule type="cellIs" dxfId="1585" priority="1086" stopIfTrue="1" operator="equal">
      <formula>"CW 3120-R2"</formula>
    </cfRule>
    <cfRule type="cellIs" dxfId="1584" priority="1087" stopIfTrue="1" operator="equal">
      <formula>"CW 3240-R7"</formula>
    </cfRule>
  </conditionalFormatting>
  <conditionalFormatting sqref="D219:D221">
    <cfRule type="cellIs" dxfId="1583" priority="1083" stopIfTrue="1" operator="equal">
      <formula>"CW 3120-R2"</formula>
    </cfRule>
    <cfRule type="cellIs" dxfId="1582" priority="1084" stopIfTrue="1" operator="equal">
      <formula>"CW 3240-R7"</formula>
    </cfRule>
  </conditionalFormatting>
  <conditionalFormatting sqref="D223:D224">
    <cfRule type="cellIs" dxfId="1581" priority="1080" stopIfTrue="1" operator="equal">
      <formula>"CW 2130-R11"</formula>
    </cfRule>
    <cfRule type="cellIs" dxfId="1580" priority="1081" stopIfTrue="1" operator="equal">
      <formula>"CW 3120-R2"</formula>
    </cfRule>
    <cfRule type="cellIs" dxfId="1579" priority="1082" stopIfTrue="1" operator="equal">
      <formula>"CW 3240-R7"</formula>
    </cfRule>
  </conditionalFormatting>
  <conditionalFormatting sqref="D222">
    <cfRule type="cellIs" dxfId="1578" priority="1078" stopIfTrue="1" operator="equal">
      <formula>"CW 3120-R2"</formula>
    </cfRule>
    <cfRule type="cellIs" dxfId="1577" priority="1079" stopIfTrue="1" operator="equal">
      <formula>"CW 3240-R7"</formula>
    </cfRule>
  </conditionalFormatting>
  <conditionalFormatting sqref="D225:D226">
    <cfRule type="cellIs" dxfId="1576" priority="1076" stopIfTrue="1" operator="equal">
      <formula>"CW 3120-R2"</formula>
    </cfRule>
    <cfRule type="cellIs" dxfId="1575" priority="1077" stopIfTrue="1" operator="equal">
      <formula>"CW 3240-R7"</formula>
    </cfRule>
  </conditionalFormatting>
  <conditionalFormatting sqref="D227">
    <cfRule type="cellIs" dxfId="1574" priority="1074" stopIfTrue="1" operator="equal">
      <formula>"CW 3120-R2"</formula>
    </cfRule>
    <cfRule type="cellIs" dxfId="1573" priority="1075" stopIfTrue="1" operator="equal">
      <formula>"CW 3240-R7"</formula>
    </cfRule>
  </conditionalFormatting>
  <conditionalFormatting sqref="D228">
    <cfRule type="cellIs" dxfId="1572" priority="1072" stopIfTrue="1" operator="equal">
      <formula>"CW 2130-R11"</formula>
    </cfRule>
    <cfRule type="cellIs" dxfId="1571" priority="1073" stopIfTrue="1" operator="equal">
      <formula>"CW 3240-R7"</formula>
    </cfRule>
  </conditionalFormatting>
  <conditionalFormatting sqref="D234">
    <cfRule type="cellIs" dxfId="1570" priority="1067" stopIfTrue="1" operator="equal">
      <formula>"CW 2130-R11"</formula>
    </cfRule>
    <cfRule type="cellIs" dxfId="1569" priority="1068" stopIfTrue="1" operator="equal">
      <formula>"CW 3120-R2"</formula>
    </cfRule>
    <cfRule type="cellIs" dxfId="1568" priority="1069" stopIfTrue="1" operator="equal">
      <formula>"CW 3240-R7"</formula>
    </cfRule>
  </conditionalFormatting>
  <conditionalFormatting sqref="D233">
    <cfRule type="cellIs" dxfId="1567" priority="1070" stopIfTrue="1" operator="equal">
      <formula>"CW 3120-R2"</formula>
    </cfRule>
    <cfRule type="cellIs" dxfId="1566" priority="1071" stopIfTrue="1" operator="equal">
      <formula>"CW 3240-R7"</formula>
    </cfRule>
  </conditionalFormatting>
  <conditionalFormatting sqref="D232">
    <cfRule type="cellIs" dxfId="1565" priority="1064" stopIfTrue="1" operator="equal">
      <formula>"CW 2130-R11"</formula>
    </cfRule>
    <cfRule type="cellIs" dxfId="1564" priority="1065" stopIfTrue="1" operator="equal">
      <formula>"CW 3120-R2"</formula>
    </cfRule>
    <cfRule type="cellIs" dxfId="1563" priority="1066" stopIfTrue="1" operator="equal">
      <formula>"CW 3240-R7"</formula>
    </cfRule>
  </conditionalFormatting>
  <conditionalFormatting sqref="D235">
    <cfRule type="cellIs" dxfId="1562" priority="1061" stopIfTrue="1" operator="equal">
      <formula>"CW 2130-R11"</formula>
    </cfRule>
    <cfRule type="cellIs" dxfId="1561" priority="1062" stopIfTrue="1" operator="equal">
      <formula>"CW 3120-R2"</formula>
    </cfRule>
    <cfRule type="cellIs" dxfId="1560" priority="1063" stopIfTrue="1" operator="equal">
      <formula>"CW 3240-R7"</formula>
    </cfRule>
  </conditionalFormatting>
  <conditionalFormatting sqref="D240">
    <cfRule type="cellIs" dxfId="1559" priority="1058" stopIfTrue="1" operator="equal">
      <formula>"CW 2130-R11"</formula>
    </cfRule>
    <cfRule type="cellIs" dxfId="1558" priority="1059" stopIfTrue="1" operator="equal">
      <formula>"CW 3120-R2"</formula>
    </cfRule>
    <cfRule type="cellIs" dxfId="1557" priority="1060" stopIfTrue="1" operator="equal">
      <formula>"CW 3240-R7"</formula>
    </cfRule>
  </conditionalFormatting>
  <conditionalFormatting sqref="D242:D244">
    <cfRule type="cellIs" dxfId="1556" priority="1055" stopIfTrue="1" operator="equal">
      <formula>"CW 2130-R11"</formula>
    </cfRule>
    <cfRule type="cellIs" dxfId="1555" priority="1056" stopIfTrue="1" operator="equal">
      <formula>"CW 3120-R2"</formula>
    </cfRule>
    <cfRule type="cellIs" dxfId="1554" priority="1057" stopIfTrue="1" operator="equal">
      <formula>"CW 3240-R7"</formula>
    </cfRule>
  </conditionalFormatting>
  <conditionalFormatting sqref="D249">
    <cfRule type="cellIs" dxfId="1553" priority="1052" stopIfTrue="1" operator="equal">
      <formula>"CW 2130-R11"</formula>
    </cfRule>
    <cfRule type="cellIs" dxfId="1552" priority="1053" stopIfTrue="1" operator="equal">
      <formula>"CW 3120-R2"</formula>
    </cfRule>
    <cfRule type="cellIs" dxfId="1551" priority="1054" stopIfTrue="1" operator="equal">
      <formula>"CW 3240-R7"</formula>
    </cfRule>
  </conditionalFormatting>
  <conditionalFormatting sqref="D250">
    <cfRule type="cellIs" dxfId="1550" priority="1049" stopIfTrue="1" operator="equal">
      <formula>"CW 2130-R11"</formula>
    </cfRule>
    <cfRule type="cellIs" dxfId="1549" priority="1050" stopIfTrue="1" operator="equal">
      <formula>"CW 3120-R2"</formula>
    </cfRule>
    <cfRule type="cellIs" dxfId="1548" priority="1051" stopIfTrue="1" operator="equal">
      <formula>"CW 3240-R7"</formula>
    </cfRule>
  </conditionalFormatting>
  <conditionalFormatting sqref="D251">
    <cfRule type="cellIs" dxfId="1547" priority="1046" stopIfTrue="1" operator="equal">
      <formula>"CW 2130-R11"</formula>
    </cfRule>
    <cfRule type="cellIs" dxfId="1546" priority="1047" stopIfTrue="1" operator="equal">
      <formula>"CW 3120-R2"</formula>
    </cfRule>
    <cfRule type="cellIs" dxfId="1545" priority="1048" stopIfTrue="1" operator="equal">
      <formula>"CW 3240-R7"</formula>
    </cfRule>
  </conditionalFormatting>
  <conditionalFormatting sqref="D252">
    <cfRule type="cellIs" dxfId="1544" priority="1043" stopIfTrue="1" operator="equal">
      <formula>"CW 2130-R11"</formula>
    </cfRule>
    <cfRule type="cellIs" dxfId="1543" priority="1044" stopIfTrue="1" operator="equal">
      <formula>"CW 3120-R2"</formula>
    </cfRule>
    <cfRule type="cellIs" dxfId="1542" priority="1045" stopIfTrue="1" operator="equal">
      <formula>"CW 3240-R7"</formula>
    </cfRule>
  </conditionalFormatting>
  <conditionalFormatting sqref="D254:D256">
    <cfRule type="cellIs" dxfId="1541" priority="1040" stopIfTrue="1" operator="equal">
      <formula>"CW 2130-R11"</formula>
    </cfRule>
    <cfRule type="cellIs" dxfId="1540" priority="1041" stopIfTrue="1" operator="equal">
      <formula>"CW 3120-R2"</formula>
    </cfRule>
    <cfRule type="cellIs" dxfId="1539" priority="1042" stopIfTrue="1" operator="equal">
      <formula>"CW 3240-R7"</formula>
    </cfRule>
  </conditionalFormatting>
  <conditionalFormatting sqref="D260">
    <cfRule type="cellIs" dxfId="1538" priority="1037" stopIfTrue="1" operator="equal">
      <formula>"CW 2130-R11"</formula>
    </cfRule>
    <cfRule type="cellIs" dxfId="1537" priority="1038" stopIfTrue="1" operator="equal">
      <formula>"CW 3120-R2"</formula>
    </cfRule>
    <cfRule type="cellIs" dxfId="1536" priority="1039" stopIfTrue="1" operator="equal">
      <formula>"CW 3240-R7"</formula>
    </cfRule>
  </conditionalFormatting>
  <conditionalFormatting sqref="D261">
    <cfRule type="cellIs" dxfId="1535" priority="1034" stopIfTrue="1" operator="equal">
      <formula>"CW 2130-R11"</formula>
    </cfRule>
    <cfRule type="cellIs" dxfId="1534" priority="1035" stopIfTrue="1" operator="equal">
      <formula>"CW 3120-R2"</formula>
    </cfRule>
    <cfRule type="cellIs" dxfId="1533" priority="1036" stopIfTrue="1" operator="equal">
      <formula>"CW 3240-R7"</formula>
    </cfRule>
  </conditionalFormatting>
  <conditionalFormatting sqref="D262">
    <cfRule type="cellIs" dxfId="1532" priority="1031" stopIfTrue="1" operator="equal">
      <formula>"CW 2130-R11"</formula>
    </cfRule>
    <cfRule type="cellIs" dxfId="1531" priority="1032" stopIfTrue="1" operator="equal">
      <formula>"CW 3120-R2"</formula>
    </cfRule>
    <cfRule type="cellIs" dxfId="1530" priority="1033" stopIfTrue="1" operator="equal">
      <formula>"CW 3240-R7"</formula>
    </cfRule>
  </conditionalFormatting>
  <conditionalFormatting sqref="D264:D265">
    <cfRule type="cellIs" dxfId="1529" priority="1028" stopIfTrue="1" operator="equal">
      <formula>"CW 2130-R11"</formula>
    </cfRule>
    <cfRule type="cellIs" dxfId="1528" priority="1029" stopIfTrue="1" operator="equal">
      <formula>"CW 3120-R2"</formula>
    </cfRule>
    <cfRule type="cellIs" dxfId="1527" priority="1030" stopIfTrue="1" operator="equal">
      <formula>"CW 3240-R7"</formula>
    </cfRule>
  </conditionalFormatting>
  <conditionalFormatting sqref="D267:D269">
    <cfRule type="cellIs" dxfId="1526" priority="1025" stopIfTrue="1" operator="equal">
      <formula>"CW 2130-R11"</formula>
    </cfRule>
    <cfRule type="cellIs" dxfId="1525" priority="1026" stopIfTrue="1" operator="equal">
      <formula>"CW 3120-R2"</formula>
    </cfRule>
    <cfRule type="cellIs" dxfId="1524" priority="1027" stopIfTrue="1" operator="equal">
      <formula>"CW 3240-R7"</formula>
    </cfRule>
  </conditionalFormatting>
  <conditionalFormatting sqref="D270">
    <cfRule type="cellIs" dxfId="1523" priority="1022" stopIfTrue="1" operator="equal">
      <formula>"CW 2130-R11"</formula>
    </cfRule>
    <cfRule type="cellIs" dxfId="1522" priority="1023" stopIfTrue="1" operator="equal">
      <formula>"CW 3120-R2"</formula>
    </cfRule>
    <cfRule type="cellIs" dxfId="1521" priority="1024" stopIfTrue="1" operator="equal">
      <formula>"CW 3240-R7"</formula>
    </cfRule>
  </conditionalFormatting>
  <conditionalFormatting sqref="D276">
    <cfRule type="cellIs" dxfId="1520" priority="1019" stopIfTrue="1" operator="equal">
      <formula>"CW 2130-R11"</formula>
    </cfRule>
    <cfRule type="cellIs" dxfId="1519" priority="1020" stopIfTrue="1" operator="equal">
      <formula>"CW 3120-R2"</formula>
    </cfRule>
    <cfRule type="cellIs" dxfId="1518" priority="1021" stopIfTrue="1" operator="equal">
      <formula>"CW 3240-R7"</formula>
    </cfRule>
  </conditionalFormatting>
  <conditionalFormatting sqref="D278">
    <cfRule type="cellIs" dxfId="1517" priority="1016" stopIfTrue="1" operator="equal">
      <formula>"CW 2130-R11"</formula>
    </cfRule>
    <cfRule type="cellIs" dxfId="1516" priority="1017" stopIfTrue="1" operator="equal">
      <formula>"CW 3120-R2"</formula>
    </cfRule>
    <cfRule type="cellIs" dxfId="1515" priority="1018" stopIfTrue="1" operator="equal">
      <formula>"CW 3240-R7"</formula>
    </cfRule>
  </conditionalFormatting>
  <conditionalFormatting sqref="D279">
    <cfRule type="cellIs" dxfId="1514" priority="1013" stopIfTrue="1" operator="equal">
      <formula>"CW 2130-R11"</formula>
    </cfRule>
    <cfRule type="cellIs" dxfId="1513" priority="1014" stopIfTrue="1" operator="equal">
      <formula>"CW 3120-R2"</formula>
    </cfRule>
    <cfRule type="cellIs" dxfId="1512" priority="1015" stopIfTrue="1" operator="equal">
      <formula>"CW 3240-R7"</formula>
    </cfRule>
  </conditionalFormatting>
  <conditionalFormatting sqref="D280">
    <cfRule type="cellIs" dxfId="1511" priority="1010" stopIfTrue="1" operator="equal">
      <formula>"CW 2130-R11"</formula>
    </cfRule>
    <cfRule type="cellIs" dxfId="1510" priority="1011" stopIfTrue="1" operator="equal">
      <formula>"CW 3120-R2"</formula>
    </cfRule>
    <cfRule type="cellIs" dxfId="1509" priority="1012" stopIfTrue="1" operator="equal">
      <formula>"CW 3240-R7"</formula>
    </cfRule>
  </conditionalFormatting>
  <conditionalFormatting sqref="D281">
    <cfRule type="cellIs" dxfId="1508" priority="1007" stopIfTrue="1" operator="equal">
      <formula>"CW 2130-R11"</formula>
    </cfRule>
    <cfRule type="cellIs" dxfId="1507" priority="1008" stopIfTrue="1" operator="equal">
      <formula>"CW 3120-R2"</formula>
    </cfRule>
    <cfRule type="cellIs" dxfId="1506" priority="1009" stopIfTrue="1" operator="equal">
      <formula>"CW 3240-R7"</formula>
    </cfRule>
  </conditionalFormatting>
  <conditionalFormatting sqref="D282">
    <cfRule type="cellIs" dxfId="1505" priority="1004" stopIfTrue="1" operator="equal">
      <formula>"CW 2130-R11"</formula>
    </cfRule>
    <cfRule type="cellIs" dxfId="1504" priority="1005" stopIfTrue="1" operator="equal">
      <formula>"CW 3120-R2"</formula>
    </cfRule>
    <cfRule type="cellIs" dxfId="1503" priority="1006" stopIfTrue="1" operator="equal">
      <formula>"CW 3240-R7"</formula>
    </cfRule>
  </conditionalFormatting>
  <conditionalFormatting sqref="D285">
    <cfRule type="cellIs" dxfId="1502" priority="1001" stopIfTrue="1" operator="equal">
      <formula>"CW 2130-R11"</formula>
    </cfRule>
    <cfRule type="cellIs" dxfId="1501" priority="1002" stopIfTrue="1" operator="equal">
      <formula>"CW 3120-R2"</formula>
    </cfRule>
    <cfRule type="cellIs" dxfId="1500" priority="1003" stopIfTrue="1" operator="equal">
      <formula>"CW 3240-R7"</formula>
    </cfRule>
  </conditionalFormatting>
  <conditionalFormatting sqref="D286:D287">
    <cfRule type="cellIs" dxfId="1499" priority="998" stopIfTrue="1" operator="equal">
      <formula>"CW 2130-R11"</formula>
    </cfRule>
    <cfRule type="cellIs" dxfId="1498" priority="999" stopIfTrue="1" operator="equal">
      <formula>"CW 3120-R2"</formula>
    </cfRule>
    <cfRule type="cellIs" dxfId="1497" priority="1000" stopIfTrue="1" operator="equal">
      <formula>"CW 3240-R7"</formula>
    </cfRule>
  </conditionalFormatting>
  <conditionalFormatting sqref="D288">
    <cfRule type="cellIs" dxfId="1496" priority="995" stopIfTrue="1" operator="equal">
      <formula>"CW 2130-R11"</formula>
    </cfRule>
    <cfRule type="cellIs" dxfId="1495" priority="996" stopIfTrue="1" operator="equal">
      <formula>"CW 3120-R2"</formula>
    </cfRule>
    <cfRule type="cellIs" dxfId="1494" priority="997" stopIfTrue="1" operator="equal">
      <formula>"CW 3240-R7"</formula>
    </cfRule>
  </conditionalFormatting>
  <conditionalFormatting sqref="D291:D292">
    <cfRule type="cellIs" dxfId="1493" priority="992" stopIfTrue="1" operator="equal">
      <formula>"CW 2130-R11"</formula>
    </cfRule>
    <cfRule type="cellIs" dxfId="1492" priority="993" stopIfTrue="1" operator="equal">
      <formula>"CW 3120-R2"</formula>
    </cfRule>
    <cfRule type="cellIs" dxfId="1491" priority="994" stopIfTrue="1" operator="equal">
      <formula>"CW 3240-R7"</formula>
    </cfRule>
  </conditionalFormatting>
  <conditionalFormatting sqref="D294">
    <cfRule type="cellIs" dxfId="1490" priority="989" stopIfTrue="1" operator="equal">
      <formula>"CW 2130-R11"</formula>
    </cfRule>
    <cfRule type="cellIs" dxfId="1489" priority="990" stopIfTrue="1" operator="equal">
      <formula>"CW 3120-R2"</formula>
    </cfRule>
    <cfRule type="cellIs" dxfId="1488" priority="991" stopIfTrue="1" operator="equal">
      <formula>"CW 3240-R7"</formula>
    </cfRule>
  </conditionalFormatting>
  <conditionalFormatting sqref="D296">
    <cfRule type="cellIs" dxfId="1487" priority="987" stopIfTrue="1" operator="equal">
      <formula>"CW 3120-R2"</formula>
    </cfRule>
    <cfRule type="cellIs" dxfId="1486" priority="988" stopIfTrue="1" operator="equal">
      <formula>"CW 3240-R7"</formula>
    </cfRule>
  </conditionalFormatting>
  <conditionalFormatting sqref="D297">
    <cfRule type="cellIs" dxfId="1485" priority="984" stopIfTrue="1" operator="equal">
      <formula>"CW 2130-R11"</formula>
    </cfRule>
    <cfRule type="cellIs" dxfId="1484" priority="985" stopIfTrue="1" operator="equal">
      <formula>"CW 3120-R2"</formula>
    </cfRule>
    <cfRule type="cellIs" dxfId="1483" priority="986" stopIfTrue="1" operator="equal">
      <formula>"CW 3240-R7"</formula>
    </cfRule>
  </conditionalFormatting>
  <conditionalFormatting sqref="D298:D300">
    <cfRule type="cellIs" dxfId="1482" priority="982" stopIfTrue="1" operator="equal">
      <formula>"CW 3120-R2"</formula>
    </cfRule>
    <cfRule type="cellIs" dxfId="1481" priority="983" stopIfTrue="1" operator="equal">
      <formula>"CW 3240-R7"</formula>
    </cfRule>
  </conditionalFormatting>
  <conditionalFormatting sqref="D302:D303">
    <cfRule type="cellIs" dxfId="1480" priority="979" stopIfTrue="1" operator="equal">
      <formula>"CW 2130-R11"</formula>
    </cfRule>
    <cfRule type="cellIs" dxfId="1479" priority="980" stopIfTrue="1" operator="equal">
      <formula>"CW 3120-R2"</formula>
    </cfRule>
    <cfRule type="cellIs" dxfId="1478" priority="981" stopIfTrue="1" operator="equal">
      <formula>"CW 3240-R7"</formula>
    </cfRule>
  </conditionalFormatting>
  <conditionalFormatting sqref="D301">
    <cfRule type="cellIs" dxfId="1477" priority="977" stopIfTrue="1" operator="equal">
      <formula>"CW 3120-R2"</formula>
    </cfRule>
    <cfRule type="cellIs" dxfId="1476" priority="978" stopIfTrue="1" operator="equal">
      <formula>"CW 3240-R7"</formula>
    </cfRule>
  </conditionalFormatting>
  <conditionalFormatting sqref="D304:D305">
    <cfRule type="cellIs" dxfId="1475" priority="975" stopIfTrue="1" operator="equal">
      <formula>"CW 3120-R2"</formula>
    </cfRule>
    <cfRule type="cellIs" dxfId="1474" priority="976" stopIfTrue="1" operator="equal">
      <formula>"CW 3240-R7"</formula>
    </cfRule>
  </conditionalFormatting>
  <conditionalFormatting sqref="D306:D307">
    <cfRule type="cellIs" dxfId="1473" priority="973" stopIfTrue="1" operator="equal">
      <formula>"CW 3120-R2"</formula>
    </cfRule>
    <cfRule type="cellIs" dxfId="1472" priority="974" stopIfTrue="1" operator="equal">
      <formula>"CW 3240-R7"</formula>
    </cfRule>
  </conditionalFormatting>
  <conditionalFormatting sqref="D311">
    <cfRule type="cellIs" dxfId="1471" priority="968" stopIfTrue="1" operator="equal">
      <formula>"CW 2130-R11"</formula>
    </cfRule>
    <cfRule type="cellIs" dxfId="1470" priority="969" stopIfTrue="1" operator="equal">
      <formula>"CW 3120-R2"</formula>
    </cfRule>
    <cfRule type="cellIs" dxfId="1469" priority="970" stopIfTrue="1" operator="equal">
      <formula>"CW 3240-R7"</formula>
    </cfRule>
  </conditionalFormatting>
  <conditionalFormatting sqref="D310">
    <cfRule type="cellIs" dxfId="1468" priority="971" stopIfTrue="1" operator="equal">
      <formula>"CW 3120-R2"</formula>
    </cfRule>
    <cfRule type="cellIs" dxfId="1467" priority="972" stopIfTrue="1" operator="equal">
      <formula>"CW 3240-R7"</formula>
    </cfRule>
  </conditionalFormatting>
  <conditionalFormatting sqref="D309">
    <cfRule type="cellIs" dxfId="1466" priority="965" stopIfTrue="1" operator="equal">
      <formula>"CW 2130-R11"</formula>
    </cfRule>
    <cfRule type="cellIs" dxfId="1465" priority="966" stopIfTrue="1" operator="equal">
      <formula>"CW 3120-R2"</formula>
    </cfRule>
    <cfRule type="cellIs" dxfId="1464" priority="967" stopIfTrue="1" operator="equal">
      <formula>"CW 3240-R7"</formula>
    </cfRule>
  </conditionalFormatting>
  <conditionalFormatting sqref="D315">
    <cfRule type="cellIs" dxfId="1463" priority="962" stopIfTrue="1" operator="equal">
      <formula>"CW 2130-R11"</formula>
    </cfRule>
    <cfRule type="cellIs" dxfId="1462" priority="963" stopIfTrue="1" operator="equal">
      <formula>"CW 3120-R2"</formula>
    </cfRule>
    <cfRule type="cellIs" dxfId="1461" priority="964" stopIfTrue="1" operator="equal">
      <formula>"CW 3240-R7"</formula>
    </cfRule>
  </conditionalFormatting>
  <conditionalFormatting sqref="D317:D319">
    <cfRule type="cellIs" dxfId="1460" priority="959" stopIfTrue="1" operator="equal">
      <formula>"CW 2130-R11"</formula>
    </cfRule>
    <cfRule type="cellIs" dxfId="1459" priority="960" stopIfTrue="1" operator="equal">
      <formula>"CW 3120-R2"</formula>
    </cfRule>
    <cfRule type="cellIs" dxfId="1458" priority="961" stopIfTrue="1" operator="equal">
      <formula>"CW 3240-R7"</formula>
    </cfRule>
  </conditionalFormatting>
  <conditionalFormatting sqref="D324:D325">
    <cfRule type="cellIs" dxfId="1457" priority="956" stopIfTrue="1" operator="equal">
      <formula>"CW 2130-R11"</formula>
    </cfRule>
    <cfRule type="cellIs" dxfId="1456" priority="957" stopIfTrue="1" operator="equal">
      <formula>"CW 3120-R2"</formula>
    </cfRule>
    <cfRule type="cellIs" dxfId="1455" priority="958" stopIfTrue="1" operator="equal">
      <formula>"CW 3240-R7"</formula>
    </cfRule>
  </conditionalFormatting>
  <conditionalFormatting sqref="D326">
    <cfRule type="cellIs" dxfId="1454" priority="953" stopIfTrue="1" operator="equal">
      <formula>"CW 2130-R11"</formula>
    </cfRule>
    <cfRule type="cellIs" dxfId="1453" priority="954" stopIfTrue="1" operator="equal">
      <formula>"CW 3120-R2"</formula>
    </cfRule>
    <cfRule type="cellIs" dxfId="1452" priority="955" stopIfTrue="1" operator="equal">
      <formula>"CW 3240-R7"</formula>
    </cfRule>
  </conditionalFormatting>
  <conditionalFormatting sqref="D327">
    <cfRule type="cellIs" dxfId="1451" priority="950" stopIfTrue="1" operator="equal">
      <formula>"CW 2130-R11"</formula>
    </cfRule>
    <cfRule type="cellIs" dxfId="1450" priority="951" stopIfTrue="1" operator="equal">
      <formula>"CW 3120-R2"</formula>
    </cfRule>
    <cfRule type="cellIs" dxfId="1449" priority="952" stopIfTrue="1" operator="equal">
      <formula>"CW 3240-R7"</formula>
    </cfRule>
  </conditionalFormatting>
  <conditionalFormatting sqref="D328">
    <cfRule type="cellIs" dxfId="1448" priority="947" stopIfTrue="1" operator="equal">
      <formula>"CW 2130-R11"</formula>
    </cfRule>
    <cfRule type="cellIs" dxfId="1447" priority="948" stopIfTrue="1" operator="equal">
      <formula>"CW 3120-R2"</formula>
    </cfRule>
    <cfRule type="cellIs" dxfId="1446" priority="949" stopIfTrue="1" operator="equal">
      <formula>"CW 3240-R7"</formula>
    </cfRule>
  </conditionalFormatting>
  <conditionalFormatting sqref="D329">
    <cfRule type="cellIs" dxfId="1445" priority="944" stopIfTrue="1" operator="equal">
      <formula>"CW 2130-R11"</formula>
    </cfRule>
    <cfRule type="cellIs" dxfId="1444" priority="945" stopIfTrue="1" operator="equal">
      <formula>"CW 3120-R2"</formula>
    </cfRule>
    <cfRule type="cellIs" dxfId="1443" priority="946" stopIfTrue="1" operator="equal">
      <formula>"CW 3240-R7"</formula>
    </cfRule>
  </conditionalFormatting>
  <conditionalFormatting sqref="D330">
    <cfRule type="cellIs" dxfId="1442" priority="941" stopIfTrue="1" operator="equal">
      <formula>"CW 2130-R11"</formula>
    </cfRule>
    <cfRule type="cellIs" dxfId="1441" priority="942" stopIfTrue="1" operator="equal">
      <formula>"CW 3120-R2"</formula>
    </cfRule>
    <cfRule type="cellIs" dxfId="1440" priority="943" stopIfTrue="1" operator="equal">
      <formula>"CW 3240-R7"</formula>
    </cfRule>
  </conditionalFormatting>
  <conditionalFormatting sqref="D331">
    <cfRule type="cellIs" dxfId="1439" priority="938" stopIfTrue="1" operator="equal">
      <formula>"CW 2130-R11"</formula>
    </cfRule>
    <cfRule type="cellIs" dxfId="1438" priority="939" stopIfTrue="1" operator="equal">
      <formula>"CW 3120-R2"</formula>
    </cfRule>
    <cfRule type="cellIs" dxfId="1437" priority="940" stopIfTrue="1" operator="equal">
      <formula>"CW 3240-R7"</formula>
    </cfRule>
  </conditionalFormatting>
  <conditionalFormatting sqref="D332">
    <cfRule type="cellIs" dxfId="1436" priority="935" stopIfTrue="1" operator="equal">
      <formula>"CW 2130-R11"</formula>
    </cfRule>
    <cfRule type="cellIs" dxfId="1435" priority="936" stopIfTrue="1" operator="equal">
      <formula>"CW 3120-R2"</formula>
    </cfRule>
    <cfRule type="cellIs" dxfId="1434" priority="937" stopIfTrue="1" operator="equal">
      <formula>"CW 3240-R7"</formula>
    </cfRule>
  </conditionalFormatting>
  <conditionalFormatting sqref="D333">
    <cfRule type="cellIs" dxfId="1433" priority="932" stopIfTrue="1" operator="equal">
      <formula>"CW 2130-R11"</formula>
    </cfRule>
    <cfRule type="cellIs" dxfId="1432" priority="933" stopIfTrue="1" operator="equal">
      <formula>"CW 3120-R2"</formula>
    </cfRule>
    <cfRule type="cellIs" dxfId="1431" priority="934" stopIfTrue="1" operator="equal">
      <formula>"CW 3240-R7"</formula>
    </cfRule>
  </conditionalFormatting>
  <conditionalFormatting sqref="D334">
    <cfRule type="cellIs" dxfId="1430" priority="929" stopIfTrue="1" operator="equal">
      <formula>"CW 2130-R11"</formula>
    </cfRule>
    <cfRule type="cellIs" dxfId="1429" priority="930" stopIfTrue="1" operator="equal">
      <formula>"CW 3120-R2"</formula>
    </cfRule>
    <cfRule type="cellIs" dxfId="1428" priority="931" stopIfTrue="1" operator="equal">
      <formula>"CW 3240-R7"</formula>
    </cfRule>
  </conditionalFormatting>
  <conditionalFormatting sqref="D336:D339">
    <cfRule type="cellIs" dxfId="1427" priority="926" stopIfTrue="1" operator="equal">
      <formula>"CW 2130-R11"</formula>
    </cfRule>
    <cfRule type="cellIs" dxfId="1426" priority="927" stopIfTrue="1" operator="equal">
      <formula>"CW 3120-R2"</formula>
    </cfRule>
    <cfRule type="cellIs" dxfId="1425" priority="928" stopIfTrue="1" operator="equal">
      <formula>"CW 3240-R7"</formula>
    </cfRule>
  </conditionalFormatting>
  <conditionalFormatting sqref="D340">
    <cfRule type="cellIs" dxfId="1424" priority="923" stopIfTrue="1" operator="equal">
      <formula>"CW 2130-R11"</formula>
    </cfRule>
    <cfRule type="cellIs" dxfId="1423" priority="924" stopIfTrue="1" operator="equal">
      <formula>"CW 3120-R2"</formula>
    </cfRule>
    <cfRule type="cellIs" dxfId="1422" priority="925" stopIfTrue="1" operator="equal">
      <formula>"CW 3240-R7"</formula>
    </cfRule>
  </conditionalFormatting>
  <conditionalFormatting sqref="D341:D342">
    <cfRule type="cellIs" dxfId="1421" priority="920" stopIfTrue="1" operator="equal">
      <formula>"CW 2130-R11"</formula>
    </cfRule>
    <cfRule type="cellIs" dxfId="1420" priority="921" stopIfTrue="1" operator="equal">
      <formula>"CW 3120-R2"</formula>
    </cfRule>
    <cfRule type="cellIs" dxfId="1419" priority="922" stopIfTrue="1" operator="equal">
      <formula>"CW 3240-R7"</formula>
    </cfRule>
  </conditionalFormatting>
  <conditionalFormatting sqref="D344">
    <cfRule type="cellIs" dxfId="1418" priority="917" stopIfTrue="1" operator="equal">
      <formula>"CW 2130-R11"</formula>
    </cfRule>
    <cfRule type="cellIs" dxfId="1417" priority="918" stopIfTrue="1" operator="equal">
      <formula>"CW 3120-R2"</formula>
    </cfRule>
    <cfRule type="cellIs" dxfId="1416" priority="919" stopIfTrue="1" operator="equal">
      <formula>"CW 3240-R7"</formula>
    </cfRule>
  </conditionalFormatting>
  <conditionalFormatting sqref="D345">
    <cfRule type="cellIs" dxfId="1415" priority="914" stopIfTrue="1" operator="equal">
      <formula>"CW 2130-R11"</formula>
    </cfRule>
    <cfRule type="cellIs" dxfId="1414" priority="915" stopIfTrue="1" operator="equal">
      <formula>"CW 3120-R2"</formula>
    </cfRule>
    <cfRule type="cellIs" dxfId="1413" priority="916" stopIfTrue="1" operator="equal">
      <formula>"CW 3240-R7"</formula>
    </cfRule>
  </conditionalFormatting>
  <conditionalFormatting sqref="D346">
    <cfRule type="cellIs" dxfId="1412" priority="911" stopIfTrue="1" operator="equal">
      <formula>"CW 2130-R11"</formula>
    </cfRule>
    <cfRule type="cellIs" dxfId="1411" priority="912" stopIfTrue="1" operator="equal">
      <formula>"CW 3120-R2"</formula>
    </cfRule>
    <cfRule type="cellIs" dxfId="1410" priority="913" stopIfTrue="1" operator="equal">
      <formula>"CW 3240-R7"</formula>
    </cfRule>
  </conditionalFormatting>
  <conditionalFormatting sqref="D347">
    <cfRule type="cellIs" dxfId="1409" priority="908" stopIfTrue="1" operator="equal">
      <formula>"CW 2130-R11"</formula>
    </cfRule>
    <cfRule type="cellIs" dxfId="1408" priority="909" stopIfTrue="1" operator="equal">
      <formula>"CW 3120-R2"</formula>
    </cfRule>
    <cfRule type="cellIs" dxfId="1407" priority="910" stopIfTrue="1" operator="equal">
      <formula>"CW 3240-R7"</formula>
    </cfRule>
  </conditionalFormatting>
  <conditionalFormatting sqref="D358">
    <cfRule type="cellIs" dxfId="1406" priority="905" stopIfTrue="1" operator="equal">
      <formula>"CW 2130-R11"</formula>
    </cfRule>
    <cfRule type="cellIs" dxfId="1405" priority="906" stopIfTrue="1" operator="equal">
      <formula>"CW 3120-R2"</formula>
    </cfRule>
    <cfRule type="cellIs" dxfId="1404" priority="907" stopIfTrue="1" operator="equal">
      <formula>"CW 3240-R7"</formula>
    </cfRule>
  </conditionalFormatting>
  <conditionalFormatting sqref="D360">
    <cfRule type="cellIs" dxfId="1403" priority="903" stopIfTrue="1" operator="equal">
      <formula>"CW 3120-R2"</formula>
    </cfRule>
    <cfRule type="cellIs" dxfId="1402" priority="904" stopIfTrue="1" operator="equal">
      <formula>"CW 3240-R7"</formula>
    </cfRule>
  </conditionalFormatting>
  <conditionalFormatting sqref="D361">
    <cfRule type="cellIs" dxfId="1401" priority="900" stopIfTrue="1" operator="equal">
      <formula>"CW 2130-R11"</formula>
    </cfRule>
    <cfRule type="cellIs" dxfId="1400" priority="901" stopIfTrue="1" operator="equal">
      <formula>"CW 3120-R2"</formula>
    </cfRule>
    <cfRule type="cellIs" dxfId="1399" priority="902" stopIfTrue="1" operator="equal">
      <formula>"CW 3240-R7"</formula>
    </cfRule>
  </conditionalFormatting>
  <conditionalFormatting sqref="D368">
    <cfRule type="cellIs" dxfId="1398" priority="898" stopIfTrue="1" operator="equal">
      <formula>"CW 3120-R2"</formula>
    </cfRule>
    <cfRule type="cellIs" dxfId="1397" priority="899" stopIfTrue="1" operator="equal">
      <formula>"CW 3240-R7"</formula>
    </cfRule>
  </conditionalFormatting>
  <conditionalFormatting sqref="D371">
    <cfRule type="cellIs" dxfId="1396" priority="896" stopIfTrue="1" operator="equal">
      <formula>"CW 3120-R2"</formula>
    </cfRule>
    <cfRule type="cellIs" dxfId="1395" priority="897" stopIfTrue="1" operator="equal">
      <formula>"CW 3240-R7"</formula>
    </cfRule>
  </conditionalFormatting>
  <conditionalFormatting sqref="D376">
    <cfRule type="cellIs" dxfId="1394" priority="894" stopIfTrue="1" operator="equal">
      <formula>"CW 3120-R2"</formula>
    </cfRule>
    <cfRule type="cellIs" dxfId="1393" priority="895" stopIfTrue="1" operator="equal">
      <formula>"CW 3240-R7"</formula>
    </cfRule>
  </conditionalFormatting>
  <conditionalFormatting sqref="D374:D375">
    <cfRule type="cellIs" dxfId="1392" priority="892" stopIfTrue="1" operator="equal">
      <formula>"CW 3120-R2"</formula>
    </cfRule>
    <cfRule type="cellIs" dxfId="1391" priority="893" stopIfTrue="1" operator="equal">
      <formula>"CW 3240-R7"</formula>
    </cfRule>
  </conditionalFormatting>
  <conditionalFormatting sqref="D377:D378">
    <cfRule type="cellIs" dxfId="1390" priority="890" stopIfTrue="1" operator="equal">
      <formula>"CW 2130-R11"</formula>
    </cfRule>
    <cfRule type="cellIs" dxfId="1389" priority="891" stopIfTrue="1" operator="equal">
      <formula>"CW 3240-R7"</formula>
    </cfRule>
  </conditionalFormatting>
  <conditionalFormatting sqref="D382">
    <cfRule type="cellIs" dxfId="1388" priority="885" stopIfTrue="1" operator="equal">
      <formula>"CW 2130-R11"</formula>
    </cfRule>
    <cfRule type="cellIs" dxfId="1387" priority="886" stopIfTrue="1" operator="equal">
      <formula>"CW 3120-R2"</formula>
    </cfRule>
    <cfRule type="cellIs" dxfId="1386" priority="887" stopIfTrue="1" operator="equal">
      <formula>"CW 3240-R7"</formula>
    </cfRule>
  </conditionalFormatting>
  <conditionalFormatting sqref="D381">
    <cfRule type="cellIs" dxfId="1385" priority="888" stopIfTrue="1" operator="equal">
      <formula>"CW 3120-R2"</formula>
    </cfRule>
    <cfRule type="cellIs" dxfId="1384" priority="889" stopIfTrue="1" operator="equal">
      <formula>"CW 3240-R7"</formula>
    </cfRule>
  </conditionalFormatting>
  <conditionalFormatting sqref="D380">
    <cfRule type="cellIs" dxfId="1383" priority="882" stopIfTrue="1" operator="equal">
      <formula>"CW 2130-R11"</formula>
    </cfRule>
    <cfRule type="cellIs" dxfId="1382" priority="883" stopIfTrue="1" operator="equal">
      <formula>"CW 3120-R2"</formula>
    </cfRule>
    <cfRule type="cellIs" dxfId="1381" priority="884" stopIfTrue="1" operator="equal">
      <formula>"CW 3240-R7"</formula>
    </cfRule>
  </conditionalFormatting>
  <conditionalFormatting sqref="D383">
    <cfRule type="cellIs" dxfId="1380" priority="879" stopIfTrue="1" operator="equal">
      <formula>"CW 2130-R11"</formula>
    </cfRule>
    <cfRule type="cellIs" dxfId="1379" priority="880" stopIfTrue="1" operator="equal">
      <formula>"CW 3120-R2"</formula>
    </cfRule>
    <cfRule type="cellIs" dxfId="1378" priority="881" stopIfTrue="1" operator="equal">
      <formula>"CW 3240-R7"</formula>
    </cfRule>
  </conditionalFormatting>
  <conditionalFormatting sqref="D386:D387">
    <cfRule type="cellIs" dxfId="1377" priority="876" stopIfTrue="1" operator="equal">
      <formula>"CW 2130-R11"</formula>
    </cfRule>
    <cfRule type="cellIs" dxfId="1376" priority="877" stopIfTrue="1" operator="equal">
      <formula>"CW 3120-R2"</formula>
    </cfRule>
    <cfRule type="cellIs" dxfId="1375" priority="878" stopIfTrue="1" operator="equal">
      <formula>"CW 3240-R7"</formula>
    </cfRule>
  </conditionalFormatting>
  <conditionalFormatting sqref="D392">
    <cfRule type="cellIs" dxfId="1374" priority="873" stopIfTrue="1" operator="equal">
      <formula>"CW 2130-R11"</formula>
    </cfRule>
    <cfRule type="cellIs" dxfId="1373" priority="874" stopIfTrue="1" operator="equal">
      <formula>"CW 3120-R2"</formula>
    </cfRule>
    <cfRule type="cellIs" dxfId="1372" priority="875" stopIfTrue="1" operator="equal">
      <formula>"CW 3240-R7"</formula>
    </cfRule>
  </conditionalFormatting>
  <conditionalFormatting sqref="D393">
    <cfRule type="cellIs" dxfId="1371" priority="870" stopIfTrue="1" operator="equal">
      <formula>"CW 2130-R11"</formula>
    </cfRule>
    <cfRule type="cellIs" dxfId="1370" priority="871" stopIfTrue="1" operator="equal">
      <formula>"CW 3120-R2"</formula>
    </cfRule>
    <cfRule type="cellIs" dxfId="1369" priority="872" stopIfTrue="1" operator="equal">
      <formula>"CW 3240-R7"</formula>
    </cfRule>
  </conditionalFormatting>
  <conditionalFormatting sqref="D394">
    <cfRule type="cellIs" dxfId="1368" priority="867" stopIfTrue="1" operator="equal">
      <formula>"CW 2130-R11"</formula>
    </cfRule>
    <cfRule type="cellIs" dxfId="1367" priority="868" stopIfTrue="1" operator="equal">
      <formula>"CW 3120-R2"</formula>
    </cfRule>
    <cfRule type="cellIs" dxfId="1366" priority="869" stopIfTrue="1" operator="equal">
      <formula>"CW 3240-R7"</formula>
    </cfRule>
  </conditionalFormatting>
  <conditionalFormatting sqref="D395">
    <cfRule type="cellIs" dxfId="1365" priority="864" stopIfTrue="1" operator="equal">
      <formula>"CW 2130-R11"</formula>
    </cfRule>
    <cfRule type="cellIs" dxfId="1364" priority="865" stopIfTrue="1" operator="equal">
      <formula>"CW 3120-R2"</formula>
    </cfRule>
    <cfRule type="cellIs" dxfId="1363" priority="866" stopIfTrue="1" operator="equal">
      <formula>"CW 3240-R7"</formula>
    </cfRule>
  </conditionalFormatting>
  <conditionalFormatting sqref="D400">
    <cfRule type="cellIs" dxfId="1362" priority="861" stopIfTrue="1" operator="equal">
      <formula>"CW 2130-R11"</formula>
    </cfRule>
    <cfRule type="cellIs" dxfId="1361" priority="862" stopIfTrue="1" operator="equal">
      <formula>"CW 3120-R2"</formula>
    </cfRule>
    <cfRule type="cellIs" dxfId="1360" priority="863" stopIfTrue="1" operator="equal">
      <formula>"CW 3240-R7"</formula>
    </cfRule>
  </conditionalFormatting>
  <conditionalFormatting sqref="D401">
    <cfRule type="cellIs" dxfId="1359" priority="858" stopIfTrue="1" operator="equal">
      <formula>"CW 2130-R11"</formula>
    </cfRule>
    <cfRule type="cellIs" dxfId="1358" priority="859" stopIfTrue="1" operator="equal">
      <formula>"CW 3120-R2"</formula>
    </cfRule>
    <cfRule type="cellIs" dxfId="1357" priority="860" stopIfTrue="1" operator="equal">
      <formula>"CW 3240-R7"</formula>
    </cfRule>
  </conditionalFormatting>
  <conditionalFormatting sqref="D402">
    <cfRule type="cellIs" dxfId="1356" priority="855" stopIfTrue="1" operator="equal">
      <formula>"CW 2130-R11"</formula>
    </cfRule>
    <cfRule type="cellIs" dxfId="1355" priority="856" stopIfTrue="1" operator="equal">
      <formula>"CW 3120-R2"</formula>
    </cfRule>
    <cfRule type="cellIs" dxfId="1354" priority="857" stopIfTrue="1" operator="equal">
      <formula>"CW 3240-R7"</formula>
    </cfRule>
  </conditionalFormatting>
  <conditionalFormatting sqref="D406">
    <cfRule type="cellIs" dxfId="1353" priority="852" stopIfTrue="1" operator="equal">
      <formula>"CW 2130-R11"</formula>
    </cfRule>
    <cfRule type="cellIs" dxfId="1352" priority="853" stopIfTrue="1" operator="equal">
      <formula>"CW 3120-R2"</formula>
    </cfRule>
    <cfRule type="cellIs" dxfId="1351" priority="854" stopIfTrue="1" operator="equal">
      <formula>"CW 3240-R7"</formula>
    </cfRule>
  </conditionalFormatting>
  <conditionalFormatting sqref="D407">
    <cfRule type="cellIs" dxfId="1350" priority="849" stopIfTrue="1" operator="equal">
      <formula>"CW 2130-R11"</formula>
    </cfRule>
    <cfRule type="cellIs" dxfId="1349" priority="850" stopIfTrue="1" operator="equal">
      <formula>"CW 3120-R2"</formula>
    </cfRule>
    <cfRule type="cellIs" dxfId="1348" priority="851" stopIfTrue="1" operator="equal">
      <formula>"CW 3240-R7"</formula>
    </cfRule>
  </conditionalFormatting>
  <conditionalFormatting sqref="D408:D411">
    <cfRule type="cellIs" dxfId="1347" priority="846" stopIfTrue="1" operator="equal">
      <formula>"CW 2130-R11"</formula>
    </cfRule>
    <cfRule type="cellIs" dxfId="1346" priority="847" stopIfTrue="1" operator="equal">
      <formula>"CW 3120-R2"</formula>
    </cfRule>
    <cfRule type="cellIs" dxfId="1345" priority="848" stopIfTrue="1" operator="equal">
      <formula>"CW 3240-R7"</formula>
    </cfRule>
  </conditionalFormatting>
  <conditionalFormatting sqref="D412:D415">
    <cfRule type="cellIs" dxfId="1344" priority="843" stopIfTrue="1" operator="equal">
      <formula>"CW 2130-R11"</formula>
    </cfRule>
    <cfRule type="cellIs" dxfId="1343" priority="844" stopIfTrue="1" operator="equal">
      <formula>"CW 3120-R2"</formula>
    </cfRule>
    <cfRule type="cellIs" dxfId="1342" priority="845" stopIfTrue="1" operator="equal">
      <formula>"CW 3240-R7"</formula>
    </cfRule>
  </conditionalFormatting>
  <conditionalFormatting sqref="D416">
    <cfRule type="cellIs" dxfId="1341" priority="840" stopIfTrue="1" operator="equal">
      <formula>"CW 2130-R11"</formula>
    </cfRule>
    <cfRule type="cellIs" dxfId="1340" priority="841" stopIfTrue="1" operator="equal">
      <formula>"CW 3120-R2"</formula>
    </cfRule>
    <cfRule type="cellIs" dxfId="1339" priority="842" stopIfTrue="1" operator="equal">
      <formula>"CW 3240-R7"</formula>
    </cfRule>
  </conditionalFormatting>
  <conditionalFormatting sqref="D417">
    <cfRule type="cellIs" dxfId="1338" priority="837" stopIfTrue="1" operator="equal">
      <formula>"CW 2130-R11"</formula>
    </cfRule>
    <cfRule type="cellIs" dxfId="1337" priority="838" stopIfTrue="1" operator="equal">
      <formula>"CW 3120-R2"</formula>
    </cfRule>
    <cfRule type="cellIs" dxfId="1336" priority="839" stopIfTrue="1" operator="equal">
      <formula>"CW 3240-R7"</formula>
    </cfRule>
  </conditionalFormatting>
  <conditionalFormatting sqref="D418">
    <cfRule type="cellIs" dxfId="1335" priority="834" stopIfTrue="1" operator="equal">
      <formula>"CW 2130-R11"</formula>
    </cfRule>
    <cfRule type="cellIs" dxfId="1334" priority="835" stopIfTrue="1" operator="equal">
      <formula>"CW 3120-R2"</formula>
    </cfRule>
    <cfRule type="cellIs" dxfId="1333" priority="836" stopIfTrue="1" operator="equal">
      <formula>"CW 3240-R7"</formula>
    </cfRule>
  </conditionalFormatting>
  <conditionalFormatting sqref="D419">
    <cfRule type="cellIs" dxfId="1332" priority="831" stopIfTrue="1" operator="equal">
      <formula>"CW 2130-R11"</formula>
    </cfRule>
    <cfRule type="cellIs" dxfId="1331" priority="832" stopIfTrue="1" operator="equal">
      <formula>"CW 3120-R2"</formula>
    </cfRule>
    <cfRule type="cellIs" dxfId="1330" priority="833" stopIfTrue="1" operator="equal">
      <formula>"CW 3240-R7"</formula>
    </cfRule>
  </conditionalFormatting>
  <conditionalFormatting sqref="D420">
    <cfRule type="cellIs" dxfId="1329" priority="828" stopIfTrue="1" operator="equal">
      <formula>"CW 2130-R11"</formula>
    </cfRule>
    <cfRule type="cellIs" dxfId="1328" priority="829" stopIfTrue="1" operator="equal">
      <formula>"CW 3120-R2"</formula>
    </cfRule>
    <cfRule type="cellIs" dxfId="1327" priority="830" stopIfTrue="1" operator="equal">
      <formula>"CW 3240-R7"</formula>
    </cfRule>
  </conditionalFormatting>
  <conditionalFormatting sqref="D421:D422">
    <cfRule type="cellIs" dxfId="1326" priority="825" stopIfTrue="1" operator="equal">
      <formula>"CW 2130-R11"</formula>
    </cfRule>
    <cfRule type="cellIs" dxfId="1325" priority="826" stopIfTrue="1" operator="equal">
      <formula>"CW 3120-R2"</formula>
    </cfRule>
    <cfRule type="cellIs" dxfId="1324" priority="827" stopIfTrue="1" operator="equal">
      <formula>"CW 3240-R7"</formula>
    </cfRule>
  </conditionalFormatting>
  <conditionalFormatting sqref="D423">
    <cfRule type="cellIs" dxfId="1323" priority="822" stopIfTrue="1" operator="equal">
      <formula>"CW 2130-R11"</formula>
    </cfRule>
    <cfRule type="cellIs" dxfId="1322" priority="823" stopIfTrue="1" operator="equal">
      <formula>"CW 3120-R2"</formula>
    </cfRule>
    <cfRule type="cellIs" dxfId="1321" priority="824" stopIfTrue="1" operator="equal">
      <formula>"CW 3240-R7"</formula>
    </cfRule>
  </conditionalFormatting>
  <conditionalFormatting sqref="D430:D431">
    <cfRule type="cellIs" dxfId="1320" priority="819" stopIfTrue="1" operator="equal">
      <formula>"CW 2130-R11"</formula>
    </cfRule>
    <cfRule type="cellIs" dxfId="1319" priority="820" stopIfTrue="1" operator="equal">
      <formula>"CW 3120-R2"</formula>
    </cfRule>
    <cfRule type="cellIs" dxfId="1318" priority="821" stopIfTrue="1" operator="equal">
      <formula>"CW 3240-R7"</formula>
    </cfRule>
  </conditionalFormatting>
  <conditionalFormatting sqref="D435">
    <cfRule type="cellIs" dxfId="1317" priority="816" stopIfTrue="1" operator="equal">
      <formula>"CW 2130-R11"</formula>
    </cfRule>
    <cfRule type="cellIs" dxfId="1316" priority="817" stopIfTrue="1" operator="equal">
      <formula>"CW 3120-R2"</formula>
    </cfRule>
    <cfRule type="cellIs" dxfId="1315" priority="818" stopIfTrue="1" operator="equal">
      <formula>"CW 3240-R7"</formula>
    </cfRule>
  </conditionalFormatting>
  <conditionalFormatting sqref="D443:D444">
    <cfRule type="cellIs" dxfId="1314" priority="813" stopIfTrue="1" operator="equal">
      <formula>"CW 2130-R11"</formula>
    </cfRule>
    <cfRule type="cellIs" dxfId="1313" priority="814" stopIfTrue="1" operator="equal">
      <formula>"CW 3120-R2"</formula>
    </cfRule>
    <cfRule type="cellIs" dxfId="1312" priority="815" stopIfTrue="1" operator="equal">
      <formula>"CW 3240-R7"</formula>
    </cfRule>
  </conditionalFormatting>
  <conditionalFormatting sqref="D442">
    <cfRule type="cellIs" dxfId="1311" priority="811" stopIfTrue="1" operator="equal">
      <formula>"CW 3120-R2"</formula>
    </cfRule>
    <cfRule type="cellIs" dxfId="1310" priority="812" stopIfTrue="1" operator="equal">
      <formula>"CW 3240-R7"</formula>
    </cfRule>
  </conditionalFormatting>
  <conditionalFormatting sqref="D445:D446">
    <cfRule type="cellIs" dxfId="1309" priority="808" stopIfTrue="1" operator="equal">
      <formula>"CW 2130-R11"</formula>
    </cfRule>
    <cfRule type="cellIs" dxfId="1308" priority="809" stopIfTrue="1" operator="equal">
      <formula>"CW 3120-R2"</formula>
    </cfRule>
    <cfRule type="cellIs" dxfId="1307" priority="810" stopIfTrue="1" operator="equal">
      <formula>"CW 3240-R7"</formula>
    </cfRule>
  </conditionalFormatting>
  <conditionalFormatting sqref="D451">
    <cfRule type="cellIs" dxfId="1306" priority="806" stopIfTrue="1" operator="equal">
      <formula>"CW 2130-R11"</formula>
    </cfRule>
    <cfRule type="cellIs" dxfId="1305" priority="807" stopIfTrue="1" operator="equal">
      <formula>"CW 3240-R7"</formula>
    </cfRule>
  </conditionalFormatting>
  <conditionalFormatting sqref="D455">
    <cfRule type="cellIs" dxfId="1304" priority="801" stopIfTrue="1" operator="equal">
      <formula>"CW 2130-R11"</formula>
    </cfRule>
    <cfRule type="cellIs" dxfId="1303" priority="802" stopIfTrue="1" operator="equal">
      <formula>"CW 3120-R2"</formula>
    </cfRule>
    <cfRule type="cellIs" dxfId="1302" priority="803" stopIfTrue="1" operator="equal">
      <formula>"CW 3240-R7"</formula>
    </cfRule>
  </conditionalFormatting>
  <conditionalFormatting sqref="D454">
    <cfRule type="cellIs" dxfId="1301" priority="804" stopIfTrue="1" operator="equal">
      <formula>"CW 3120-R2"</formula>
    </cfRule>
    <cfRule type="cellIs" dxfId="1300" priority="805" stopIfTrue="1" operator="equal">
      <formula>"CW 3240-R7"</formula>
    </cfRule>
  </conditionalFormatting>
  <conditionalFormatting sqref="D453">
    <cfRule type="cellIs" dxfId="1299" priority="798" stopIfTrue="1" operator="equal">
      <formula>"CW 2130-R11"</formula>
    </cfRule>
    <cfRule type="cellIs" dxfId="1298" priority="799" stopIfTrue="1" operator="equal">
      <formula>"CW 3120-R2"</formula>
    </cfRule>
    <cfRule type="cellIs" dxfId="1297" priority="800" stopIfTrue="1" operator="equal">
      <formula>"CW 3240-R7"</formula>
    </cfRule>
  </conditionalFormatting>
  <conditionalFormatting sqref="D456">
    <cfRule type="cellIs" dxfId="1296" priority="795" stopIfTrue="1" operator="equal">
      <formula>"CW 2130-R11"</formula>
    </cfRule>
    <cfRule type="cellIs" dxfId="1295" priority="796" stopIfTrue="1" operator="equal">
      <formula>"CW 3120-R2"</formula>
    </cfRule>
    <cfRule type="cellIs" dxfId="1294" priority="797" stopIfTrue="1" operator="equal">
      <formula>"CW 3240-R7"</formula>
    </cfRule>
  </conditionalFormatting>
  <conditionalFormatting sqref="D458:D460">
    <cfRule type="cellIs" dxfId="1293" priority="792" stopIfTrue="1" operator="equal">
      <formula>"CW 2130-R11"</formula>
    </cfRule>
    <cfRule type="cellIs" dxfId="1292" priority="793" stopIfTrue="1" operator="equal">
      <formula>"CW 3120-R2"</formula>
    </cfRule>
    <cfRule type="cellIs" dxfId="1291" priority="794" stopIfTrue="1" operator="equal">
      <formula>"CW 3240-R7"</formula>
    </cfRule>
  </conditionalFormatting>
  <conditionalFormatting sqref="D461">
    <cfRule type="cellIs" dxfId="1290" priority="789" stopIfTrue="1" operator="equal">
      <formula>"CW 2130-R11"</formula>
    </cfRule>
    <cfRule type="cellIs" dxfId="1289" priority="790" stopIfTrue="1" operator="equal">
      <formula>"CW 3120-R2"</formula>
    </cfRule>
    <cfRule type="cellIs" dxfId="1288" priority="791" stopIfTrue="1" operator="equal">
      <formula>"CW 3240-R7"</formula>
    </cfRule>
  </conditionalFormatting>
  <conditionalFormatting sqref="D462">
    <cfRule type="cellIs" dxfId="1287" priority="786" stopIfTrue="1" operator="equal">
      <formula>"CW 2130-R11"</formula>
    </cfRule>
    <cfRule type="cellIs" dxfId="1286" priority="787" stopIfTrue="1" operator="equal">
      <formula>"CW 3120-R2"</formula>
    </cfRule>
    <cfRule type="cellIs" dxfId="1285" priority="788" stopIfTrue="1" operator="equal">
      <formula>"CW 3240-R7"</formula>
    </cfRule>
  </conditionalFormatting>
  <conditionalFormatting sqref="D464:D466">
    <cfRule type="cellIs" dxfId="1284" priority="783" stopIfTrue="1" operator="equal">
      <formula>"CW 2130-R11"</formula>
    </cfRule>
    <cfRule type="cellIs" dxfId="1283" priority="784" stopIfTrue="1" operator="equal">
      <formula>"CW 3120-R2"</formula>
    </cfRule>
    <cfRule type="cellIs" dxfId="1282" priority="785" stopIfTrue="1" operator="equal">
      <formula>"CW 3240-R7"</formula>
    </cfRule>
  </conditionalFormatting>
  <conditionalFormatting sqref="D471">
    <cfRule type="cellIs" dxfId="1281" priority="780" stopIfTrue="1" operator="equal">
      <formula>"CW 2130-R11"</formula>
    </cfRule>
    <cfRule type="cellIs" dxfId="1280" priority="781" stopIfTrue="1" operator="equal">
      <formula>"CW 3120-R2"</formula>
    </cfRule>
    <cfRule type="cellIs" dxfId="1279" priority="782" stopIfTrue="1" operator="equal">
      <formula>"CW 3240-R7"</formula>
    </cfRule>
  </conditionalFormatting>
  <conditionalFormatting sqref="D472">
    <cfRule type="cellIs" dxfId="1278" priority="777" stopIfTrue="1" operator="equal">
      <formula>"CW 2130-R11"</formula>
    </cfRule>
    <cfRule type="cellIs" dxfId="1277" priority="778" stopIfTrue="1" operator="equal">
      <formula>"CW 3120-R2"</formula>
    </cfRule>
    <cfRule type="cellIs" dxfId="1276" priority="779" stopIfTrue="1" operator="equal">
      <formula>"CW 3240-R7"</formula>
    </cfRule>
  </conditionalFormatting>
  <conditionalFormatting sqref="D473">
    <cfRule type="cellIs" dxfId="1275" priority="774" stopIfTrue="1" operator="equal">
      <formula>"CW 2130-R11"</formula>
    </cfRule>
    <cfRule type="cellIs" dxfId="1274" priority="775" stopIfTrue="1" operator="equal">
      <formula>"CW 3120-R2"</formula>
    </cfRule>
    <cfRule type="cellIs" dxfId="1273" priority="776" stopIfTrue="1" operator="equal">
      <formula>"CW 3240-R7"</formula>
    </cfRule>
  </conditionalFormatting>
  <conditionalFormatting sqref="D474">
    <cfRule type="cellIs" dxfId="1272" priority="771" stopIfTrue="1" operator="equal">
      <formula>"CW 2130-R11"</formula>
    </cfRule>
    <cfRule type="cellIs" dxfId="1271" priority="772" stopIfTrue="1" operator="equal">
      <formula>"CW 3120-R2"</formula>
    </cfRule>
    <cfRule type="cellIs" dxfId="1270" priority="773" stopIfTrue="1" operator="equal">
      <formula>"CW 3240-R7"</formula>
    </cfRule>
  </conditionalFormatting>
  <conditionalFormatting sqref="D479">
    <cfRule type="cellIs" dxfId="1269" priority="768" stopIfTrue="1" operator="equal">
      <formula>"CW 2130-R11"</formula>
    </cfRule>
    <cfRule type="cellIs" dxfId="1268" priority="769" stopIfTrue="1" operator="equal">
      <formula>"CW 3120-R2"</formula>
    </cfRule>
    <cfRule type="cellIs" dxfId="1267" priority="770" stopIfTrue="1" operator="equal">
      <formula>"CW 3240-R7"</formula>
    </cfRule>
  </conditionalFormatting>
  <conditionalFormatting sqref="D480">
    <cfRule type="cellIs" dxfId="1266" priority="765" stopIfTrue="1" operator="equal">
      <formula>"CW 2130-R11"</formula>
    </cfRule>
    <cfRule type="cellIs" dxfId="1265" priority="766" stopIfTrue="1" operator="equal">
      <formula>"CW 3120-R2"</formula>
    </cfRule>
    <cfRule type="cellIs" dxfId="1264" priority="767" stopIfTrue="1" operator="equal">
      <formula>"CW 3240-R7"</formula>
    </cfRule>
  </conditionalFormatting>
  <conditionalFormatting sqref="D481">
    <cfRule type="cellIs" dxfId="1263" priority="762" stopIfTrue="1" operator="equal">
      <formula>"CW 2130-R11"</formula>
    </cfRule>
    <cfRule type="cellIs" dxfId="1262" priority="763" stopIfTrue="1" operator="equal">
      <formula>"CW 3120-R2"</formula>
    </cfRule>
    <cfRule type="cellIs" dxfId="1261" priority="764" stopIfTrue="1" operator="equal">
      <formula>"CW 3240-R7"</formula>
    </cfRule>
  </conditionalFormatting>
  <conditionalFormatting sqref="D485">
    <cfRule type="cellIs" dxfId="1260" priority="759" stopIfTrue="1" operator="equal">
      <formula>"CW 2130-R11"</formula>
    </cfRule>
    <cfRule type="cellIs" dxfId="1259" priority="760" stopIfTrue="1" operator="equal">
      <formula>"CW 3120-R2"</formula>
    </cfRule>
    <cfRule type="cellIs" dxfId="1258" priority="761" stopIfTrue="1" operator="equal">
      <formula>"CW 3240-R7"</formula>
    </cfRule>
  </conditionalFormatting>
  <conditionalFormatting sqref="D486">
    <cfRule type="cellIs" dxfId="1257" priority="756" stopIfTrue="1" operator="equal">
      <formula>"CW 2130-R11"</formula>
    </cfRule>
    <cfRule type="cellIs" dxfId="1256" priority="757" stopIfTrue="1" operator="equal">
      <formula>"CW 3120-R2"</formula>
    </cfRule>
    <cfRule type="cellIs" dxfId="1255" priority="758" stopIfTrue="1" operator="equal">
      <formula>"CW 3240-R7"</formula>
    </cfRule>
  </conditionalFormatting>
  <conditionalFormatting sqref="D487">
    <cfRule type="cellIs" dxfId="1254" priority="753" stopIfTrue="1" operator="equal">
      <formula>"CW 2130-R11"</formula>
    </cfRule>
    <cfRule type="cellIs" dxfId="1253" priority="754" stopIfTrue="1" operator="equal">
      <formula>"CW 3120-R2"</formula>
    </cfRule>
    <cfRule type="cellIs" dxfId="1252" priority="755" stopIfTrue="1" operator="equal">
      <formula>"CW 3240-R7"</formula>
    </cfRule>
  </conditionalFormatting>
  <conditionalFormatting sqref="D489">
    <cfRule type="cellIs" dxfId="1251" priority="750" stopIfTrue="1" operator="equal">
      <formula>"CW 2130-R11"</formula>
    </cfRule>
    <cfRule type="cellIs" dxfId="1250" priority="751" stopIfTrue="1" operator="equal">
      <formula>"CW 3120-R2"</formula>
    </cfRule>
    <cfRule type="cellIs" dxfId="1249" priority="752" stopIfTrue="1" operator="equal">
      <formula>"CW 3240-R7"</formula>
    </cfRule>
  </conditionalFormatting>
  <conditionalFormatting sqref="D490">
    <cfRule type="cellIs" dxfId="1248" priority="747" stopIfTrue="1" operator="equal">
      <formula>"CW 2130-R11"</formula>
    </cfRule>
    <cfRule type="cellIs" dxfId="1247" priority="748" stopIfTrue="1" operator="equal">
      <formula>"CW 3120-R2"</formula>
    </cfRule>
    <cfRule type="cellIs" dxfId="1246" priority="749" stopIfTrue="1" operator="equal">
      <formula>"CW 3240-R7"</formula>
    </cfRule>
  </conditionalFormatting>
  <conditionalFormatting sqref="D491">
    <cfRule type="cellIs" dxfId="1245" priority="744" stopIfTrue="1" operator="equal">
      <formula>"CW 2130-R11"</formula>
    </cfRule>
    <cfRule type="cellIs" dxfId="1244" priority="745" stopIfTrue="1" operator="equal">
      <formula>"CW 3120-R2"</formula>
    </cfRule>
    <cfRule type="cellIs" dxfId="1243" priority="746" stopIfTrue="1" operator="equal">
      <formula>"CW 3240-R7"</formula>
    </cfRule>
  </conditionalFormatting>
  <conditionalFormatting sqref="D492">
    <cfRule type="cellIs" dxfId="1242" priority="741" stopIfTrue="1" operator="equal">
      <formula>"CW 2130-R11"</formula>
    </cfRule>
    <cfRule type="cellIs" dxfId="1241" priority="742" stopIfTrue="1" operator="equal">
      <formula>"CW 3120-R2"</formula>
    </cfRule>
    <cfRule type="cellIs" dxfId="1240" priority="743" stopIfTrue="1" operator="equal">
      <formula>"CW 3240-R7"</formula>
    </cfRule>
  </conditionalFormatting>
  <conditionalFormatting sqref="D498:D499">
    <cfRule type="cellIs" dxfId="1239" priority="738" stopIfTrue="1" operator="equal">
      <formula>"CW 2130-R11"</formula>
    </cfRule>
    <cfRule type="cellIs" dxfId="1238" priority="739" stopIfTrue="1" operator="equal">
      <formula>"CW 3120-R2"</formula>
    </cfRule>
    <cfRule type="cellIs" dxfId="1237" priority="740" stopIfTrue="1" operator="equal">
      <formula>"CW 3240-R7"</formula>
    </cfRule>
  </conditionalFormatting>
  <conditionalFormatting sqref="D503">
    <cfRule type="cellIs" dxfId="1236" priority="735" stopIfTrue="1" operator="equal">
      <formula>"CW 2130-R11"</formula>
    </cfRule>
    <cfRule type="cellIs" dxfId="1235" priority="736" stopIfTrue="1" operator="equal">
      <formula>"CW 3120-R2"</formula>
    </cfRule>
    <cfRule type="cellIs" dxfId="1234" priority="737" stopIfTrue="1" operator="equal">
      <formula>"CW 3240-R7"</formula>
    </cfRule>
  </conditionalFormatting>
  <conditionalFormatting sqref="D512:D514">
    <cfRule type="cellIs" dxfId="1233" priority="732" stopIfTrue="1" operator="equal">
      <formula>"CW 2130-R11"</formula>
    </cfRule>
    <cfRule type="cellIs" dxfId="1232" priority="733" stopIfTrue="1" operator="equal">
      <formula>"CW 3120-R2"</formula>
    </cfRule>
    <cfRule type="cellIs" dxfId="1231" priority="734" stopIfTrue="1" operator="equal">
      <formula>"CW 3240-R7"</formula>
    </cfRule>
  </conditionalFormatting>
  <conditionalFormatting sqref="D511">
    <cfRule type="cellIs" dxfId="1230" priority="730" stopIfTrue="1" operator="equal">
      <formula>"CW 3120-R2"</formula>
    </cfRule>
    <cfRule type="cellIs" dxfId="1229" priority="731" stopIfTrue="1" operator="equal">
      <formula>"CW 3240-R7"</formula>
    </cfRule>
  </conditionalFormatting>
  <conditionalFormatting sqref="D522">
    <cfRule type="cellIs" dxfId="1228" priority="728" stopIfTrue="1" operator="equal">
      <formula>"CW 2130-R11"</formula>
    </cfRule>
    <cfRule type="cellIs" dxfId="1227" priority="729" stopIfTrue="1" operator="equal">
      <formula>"CW 3240-R7"</formula>
    </cfRule>
  </conditionalFormatting>
  <conditionalFormatting sqref="D526">
    <cfRule type="cellIs" dxfId="1226" priority="723" stopIfTrue="1" operator="equal">
      <formula>"CW 2130-R11"</formula>
    </cfRule>
    <cfRule type="cellIs" dxfId="1225" priority="724" stopIfTrue="1" operator="equal">
      <formula>"CW 3120-R2"</formula>
    </cfRule>
    <cfRule type="cellIs" dxfId="1224" priority="725" stopIfTrue="1" operator="equal">
      <formula>"CW 3240-R7"</formula>
    </cfRule>
  </conditionalFormatting>
  <conditionalFormatting sqref="D525">
    <cfRule type="cellIs" dxfId="1223" priority="726" stopIfTrue="1" operator="equal">
      <formula>"CW 3120-R2"</formula>
    </cfRule>
    <cfRule type="cellIs" dxfId="1222" priority="727" stopIfTrue="1" operator="equal">
      <formula>"CW 3240-R7"</formula>
    </cfRule>
  </conditionalFormatting>
  <conditionalFormatting sqref="D524">
    <cfRule type="cellIs" dxfId="1221" priority="720" stopIfTrue="1" operator="equal">
      <formula>"CW 2130-R11"</formula>
    </cfRule>
    <cfRule type="cellIs" dxfId="1220" priority="721" stopIfTrue="1" operator="equal">
      <formula>"CW 3120-R2"</formula>
    </cfRule>
    <cfRule type="cellIs" dxfId="1219" priority="722" stopIfTrue="1" operator="equal">
      <formula>"CW 3240-R7"</formula>
    </cfRule>
  </conditionalFormatting>
  <conditionalFormatting sqref="D527">
    <cfRule type="cellIs" dxfId="1218" priority="717" stopIfTrue="1" operator="equal">
      <formula>"CW 2130-R11"</formula>
    </cfRule>
    <cfRule type="cellIs" dxfId="1217" priority="718" stopIfTrue="1" operator="equal">
      <formula>"CW 3120-R2"</formula>
    </cfRule>
    <cfRule type="cellIs" dxfId="1216" priority="719" stopIfTrue="1" operator="equal">
      <formula>"CW 3240-R7"</formula>
    </cfRule>
  </conditionalFormatting>
  <conditionalFormatting sqref="D529:D531">
    <cfRule type="cellIs" dxfId="1215" priority="714" stopIfTrue="1" operator="equal">
      <formula>"CW 2130-R11"</formula>
    </cfRule>
    <cfRule type="cellIs" dxfId="1214" priority="715" stopIfTrue="1" operator="equal">
      <formula>"CW 3120-R2"</formula>
    </cfRule>
    <cfRule type="cellIs" dxfId="1213" priority="716" stopIfTrue="1" operator="equal">
      <formula>"CW 3240-R7"</formula>
    </cfRule>
  </conditionalFormatting>
  <conditionalFormatting sqref="D532">
    <cfRule type="cellIs" dxfId="1212" priority="711" stopIfTrue="1" operator="equal">
      <formula>"CW 2130-R11"</formula>
    </cfRule>
    <cfRule type="cellIs" dxfId="1211" priority="712" stopIfTrue="1" operator="equal">
      <formula>"CW 3120-R2"</formula>
    </cfRule>
    <cfRule type="cellIs" dxfId="1210" priority="713" stopIfTrue="1" operator="equal">
      <formula>"CW 3240-R7"</formula>
    </cfRule>
  </conditionalFormatting>
  <conditionalFormatting sqref="D534:D536">
    <cfRule type="cellIs" dxfId="1209" priority="708" stopIfTrue="1" operator="equal">
      <formula>"CW 2130-R11"</formula>
    </cfRule>
    <cfRule type="cellIs" dxfId="1208" priority="709" stopIfTrue="1" operator="equal">
      <formula>"CW 3120-R2"</formula>
    </cfRule>
    <cfRule type="cellIs" dxfId="1207" priority="710" stopIfTrue="1" operator="equal">
      <formula>"CW 3240-R7"</formula>
    </cfRule>
  </conditionalFormatting>
  <conditionalFormatting sqref="D541">
    <cfRule type="cellIs" dxfId="1206" priority="705" stopIfTrue="1" operator="equal">
      <formula>"CW 2130-R11"</formula>
    </cfRule>
    <cfRule type="cellIs" dxfId="1205" priority="706" stopIfTrue="1" operator="equal">
      <formula>"CW 3120-R2"</formula>
    </cfRule>
    <cfRule type="cellIs" dxfId="1204" priority="707" stopIfTrue="1" operator="equal">
      <formula>"CW 3240-R7"</formula>
    </cfRule>
  </conditionalFormatting>
  <conditionalFormatting sqref="D542">
    <cfRule type="cellIs" dxfId="1203" priority="702" stopIfTrue="1" operator="equal">
      <formula>"CW 2130-R11"</formula>
    </cfRule>
    <cfRule type="cellIs" dxfId="1202" priority="703" stopIfTrue="1" operator="equal">
      <formula>"CW 3120-R2"</formula>
    </cfRule>
    <cfRule type="cellIs" dxfId="1201" priority="704" stopIfTrue="1" operator="equal">
      <formula>"CW 3240-R7"</formula>
    </cfRule>
  </conditionalFormatting>
  <conditionalFormatting sqref="D543">
    <cfRule type="cellIs" dxfId="1200" priority="699" stopIfTrue="1" operator="equal">
      <formula>"CW 2130-R11"</formula>
    </cfRule>
    <cfRule type="cellIs" dxfId="1199" priority="700" stopIfTrue="1" operator="equal">
      <formula>"CW 3120-R2"</formula>
    </cfRule>
    <cfRule type="cellIs" dxfId="1198" priority="701" stopIfTrue="1" operator="equal">
      <formula>"CW 3240-R7"</formula>
    </cfRule>
  </conditionalFormatting>
  <conditionalFormatting sqref="D544">
    <cfRule type="cellIs" dxfId="1197" priority="696" stopIfTrue="1" operator="equal">
      <formula>"CW 2130-R11"</formula>
    </cfRule>
    <cfRule type="cellIs" dxfId="1196" priority="697" stopIfTrue="1" operator="equal">
      <formula>"CW 3120-R2"</formula>
    </cfRule>
    <cfRule type="cellIs" dxfId="1195" priority="698" stopIfTrue="1" operator="equal">
      <formula>"CW 3240-R7"</formula>
    </cfRule>
  </conditionalFormatting>
  <conditionalFormatting sqref="D546:D549">
    <cfRule type="cellIs" dxfId="1194" priority="693" stopIfTrue="1" operator="equal">
      <formula>"CW 2130-R11"</formula>
    </cfRule>
    <cfRule type="cellIs" dxfId="1193" priority="694" stopIfTrue="1" operator="equal">
      <formula>"CW 3120-R2"</formula>
    </cfRule>
    <cfRule type="cellIs" dxfId="1192" priority="695" stopIfTrue="1" operator="equal">
      <formula>"CW 3240-R7"</formula>
    </cfRule>
  </conditionalFormatting>
  <conditionalFormatting sqref="D550">
    <cfRule type="cellIs" dxfId="1191" priority="690" stopIfTrue="1" operator="equal">
      <formula>"CW 2130-R11"</formula>
    </cfRule>
    <cfRule type="cellIs" dxfId="1190" priority="691" stopIfTrue="1" operator="equal">
      <formula>"CW 3120-R2"</formula>
    </cfRule>
    <cfRule type="cellIs" dxfId="1189" priority="692" stopIfTrue="1" operator="equal">
      <formula>"CW 3240-R7"</formula>
    </cfRule>
  </conditionalFormatting>
  <conditionalFormatting sqref="D551">
    <cfRule type="cellIs" dxfId="1188" priority="687" stopIfTrue="1" operator="equal">
      <formula>"CW 2130-R11"</formula>
    </cfRule>
    <cfRule type="cellIs" dxfId="1187" priority="688" stopIfTrue="1" operator="equal">
      <formula>"CW 3120-R2"</formula>
    </cfRule>
    <cfRule type="cellIs" dxfId="1186" priority="689" stopIfTrue="1" operator="equal">
      <formula>"CW 3240-R7"</formula>
    </cfRule>
  </conditionalFormatting>
  <conditionalFormatting sqref="D552:D553">
    <cfRule type="cellIs" dxfId="1185" priority="684" stopIfTrue="1" operator="equal">
      <formula>"CW 2130-R11"</formula>
    </cfRule>
    <cfRule type="cellIs" dxfId="1184" priority="685" stopIfTrue="1" operator="equal">
      <formula>"CW 3120-R2"</formula>
    </cfRule>
    <cfRule type="cellIs" dxfId="1183" priority="686" stopIfTrue="1" operator="equal">
      <formula>"CW 3240-R7"</formula>
    </cfRule>
  </conditionalFormatting>
  <conditionalFormatting sqref="D554">
    <cfRule type="cellIs" dxfId="1182" priority="681" stopIfTrue="1" operator="equal">
      <formula>"CW 2130-R11"</formula>
    </cfRule>
    <cfRule type="cellIs" dxfId="1181" priority="682" stopIfTrue="1" operator="equal">
      <formula>"CW 3120-R2"</formula>
    </cfRule>
    <cfRule type="cellIs" dxfId="1180" priority="683" stopIfTrue="1" operator="equal">
      <formula>"CW 3240-R7"</formula>
    </cfRule>
  </conditionalFormatting>
  <conditionalFormatting sqref="D555">
    <cfRule type="cellIs" dxfId="1179" priority="678" stopIfTrue="1" operator="equal">
      <formula>"CW 2130-R11"</formula>
    </cfRule>
    <cfRule type="cellIs" dxfId="1178" priority="679" stopIfTrue="1" operator="equal">
      <formula>"CW 3120-R2"</formula>
    </cfRule>
    <cfRule type="cellIs" dxfId="1177" priority="680" stopIfTrue="1" operator="equal">
      <formula>"CW 3240-R7"</formula>
    </cfRule>
  </conditionalFormatting>
  <conditionalFormatting sqref="D559">
    <cfRule type="cellIs" dxfId="1176" priority="675" stopIfTrue="1" operator="equal">
      <formula>"CW 2130-R11"</formula>
    </cfRule>
    <cfRule type="cellIs" dxfId="1175" priority="676" stopIfTrue="1" operator="equal">
      <formula>"CW 3120-R2"</formula>
    </cfRule>
    <cfRule type="cellIs" dxfId="1174" priority="677" stopIfTrue="1" operator="equal">
      <formula>"CW 3240-R7"</formula>
    </cfRule>
  </conditionalFormatting>
  <conditionalFormatting sqref="D560">
    <cfRule type="cellIs" dxfId="1173" priority="672" stopIfTrue="1" operator="equal">
      <formula>"CW 2130-R11"</formula>
    </cfRule>
    <cfRule type="cellIs" dxfId="1172" priority="673" stopIfTrue="1" operator="equal">
      <formula>"CW 3120-R2"</formula>
    </cfRule>
    <cfRule type="cellIs" dxfId="1171" priority="674" stopIfTrue="1" operator="equal">
      <formula>"CW 3240-R7"</formula>
    </cfRule>
  </conditionalFormatting>
  <conditionalFormatting sqref="D561:D564">
    <cfRule type="cellIs" dxfId="1170" priority="669" stopIfTrue="1" operator="equal">
      <formula>"CW 2130-R11"</formula>
    </cfRule>
    <cfRule type="cellIs" dxfId="1169" priority="670" stopIfTrue="1" operator="equal">
      <formula>"CW 3120-R2"</formula>
    </cfRule>
    <cfRule type="cellIs" dxfId="1168" priority="671" stopIfTrue="1" operator="equal">
      <formula>"CW 3240-R7"</formula>
    </cfRule>
  </conditionalFormatting>
  <conditionalFormatting sqref="D565:D568">
    <cfRule type="cellIs" dxfId="1167" priority="666" stopIfTrue="1" operator="equal">
      <formula>"CW 2130-R11"</formula>
    </cfRule>
    <cfRule type="cellIs" dxfId="1166" priority="667" stopIfTrue="1" operator="equal">
      <formula>"CW 3120-R2"</formula>
    </cfRule>
    <cfRule type="cellIs" dxfId="1165" priority="668" stopIfTrue="1" operator="equal">
      <formula>"CW 3240-R7"</formula>
    </cfRule>
  </conditionalFormatting>
  <conditionalFormatting sqref="D569">
    <cfRule type="cellIs" dxfId="1164" priority="663" stopIfTrue="1" operator="equal">
      <formula>"CW 2130-R11"</formula>
    </cfRule>
    <cfRule type="cellIs" dxfId="1163" priority="664" stopIfTrue="1" operator="equal">
      <formula>"CW 3120-R2"</formula>
    </cfRule>
    <cfRule type="cellIs" dxfId="1162" priority="665" stopIfTrue="1" operator="equal">
      <formula>"CW 3240-R7"</formula>
    </cfRule>
  </conditionalFormatting>
  <conditionalFormatting sqref="D570">
    <cfRule type="cellIs" dxfId="1161" priority="660" stopIfTrue="1" operator="equal">
      <formula>"CW 2130-R11"</formula>
    </cfRule>
    <cfRule type="cellIs" dxfId="1160" priority="661" stopIfTrue="1" operator="equal">
      <formula>"CW 3120-R2"</formula>
    </cfRule>
    <cfRule type="cellIs" dxfId="1159" priority="662" stopIfTrue="1" operator="equal">
      <formula>"CW 3240-R7"</formula>
    </cfRule>
  </conditionalFormatting>
  <conditionalFormatting sqref="D571">
    <cfRule type="cellIs" dxfId="1158" priority="657" stopIfTrue="1" operator="equal">
      <formula>"CW 2130-R11"</formula>
    </cfRule>
    <cfRule type="cellIs" dxfId="1157" priority="658" stopIfTrue="1" operator="equal">
      <formula>"CW 3120-R2"</formula>
    </cfRule>
    <cfRule type="cellIs" dxfId="1156" priority="659" stopIfTrue="1" operator="equal">
      <formula>"CW 3240-R7"</formula>
    </cfRule>
  </conditionalFormatting>
  <conditionalFormatting sqref="D572:D573">
    <cfRule type="cellIs" dxfId="1155" priority="654" stopIfTrue="1" operator="equal">
      <formula>"CW 2130-R11"</formula>
    </cfRule>
    <cfRule type="cellIs" dxfId="1154" priority="655" stopIfTrue="1" operator="equal">
      <formula>"CW 3120-R2"</formula>
    </cfRule>
    <cfRule type="cellIs" dxfId="1153" priority="656" stopIfTrue="1" operator="equal">
      <formula>"CW 3240-R7"</formula>
    </cfRule>
  </conditionalFormatting>
  <conditionalFormatting sqref="D574:D575">
    <cfRule type="cellIs" dxfId="1152" priority="651" stopIfTrue="1" operator="equal">
      <formula>"CW 2130-R11"</formula>
    </cfRule>
    <cfRule type="cellIs" dxfId="1151" priority="652" stopIfTrue="1" operator="equal">
      <formula>"CW 3120-R2"</formula>
    </cfRule>
    <cfRule type="cellIs" dxfId="1150" priority="653" stopIfTrue="1" operator="equal">
      <formula>"CW 3240-R7"</formula>
    </cfRule>
  </conditionalFormatting>
  <conditionalFormatting sqref="D576">
    <cfRule type="cellIs" dxfId="1149" priority="648" stopIfTrue="1" operator="equal">
      <formula>"CW 2130-R11"</formula>
    </cfRule>
    <cfRule type="cellIs" dxfId="1148" priority="649" stopIfTrue="1" operator="equal">
      <formula>"CW 3120-R2"</formula>
    </cfRule>
    <cfRule type="cellIs" dxfId="1147" priority="650" stopIfTrue="1" operator="equal">
      <formula>"CW 3240-R7"</formula>
    </cfRule>
  </conditionalFormatting>
  <conditionalFormatting sqref="D587">
    <cfRule type="cellIs" dxfId="1146" priority="645" stopIfTrue="1" operator="equal">
      <formula>"CW 2130-R11"</formula>
    </cfRule>
    <cfRule type="cellIs" dxfId="1145" priority="646" stopIfTrue="1" operator="equal">
      <formula>"CW 3120-R2"</formula>
    </cfRule>
    <cfRule type="cellIs" dxfId="1144" priority="647" stopIfTrue="1" operator="equal">
      <formula>"CW 3240-R7"</formula>
    </cfRule>
  </conditionalFormatting>
  <conditionalFormatting sqref="D588">
    <cfRule type="cellIs" dxfId="1143" priority="642" stopIfTrue="1" operator="equal">
      <formula>"CW 2130-R11"</formula>
    </cfRule>
    <cfRule type="cellIs" dxfId="1142" priority="643" stopIfTrue="1" operator="equal">
      <formula>"CW 3120-R2"</formula>
    </cfRule>
    <cfRule type="cellIs" dxfId="1141" priority="644" stopIfTrue="1" operator="equal">
      <formula>"CW 3240-R7"</formula>
    </cfRule>
  </conditionalFormatting>
  <conditionalFormatting sqref="D589">
    <cfRule type="cellIs" dxfId="1140" priority="639" stopIfTrue="1" operator="equal">
      <formula>"CW 2130-R11"</formula>
    </cfRule>
    <cfRule type="cellIs" dxfId="1139" priority="640" stopIfTrue="1" operator="equal">
      <formula>"CW 3120-R2"</formula>
    </cfRule>
    <cfRule type="cellIs" dxfId="1138" priority="641" stopIfTrue="1" operator="equal">
      <formula>"CW 3240-R7"</formula>
    </cfRule>
  </conditionalFormatting>
  <conditionalFormatting sqref="D590">
    <cfRule type="cellIs" dxfId="1137" priority="636" stopIfTrue="1" operator="equal">
      <formula>"CW 2130-R11"</formula>
    </cfRule>
    <cfRule type="cellIs" dxfId="1136" priority="637" stopIfTrue="1" operator="equal">
      <formula>"CW 3120-R2"</formula>
    </cfRule>
    <cfRule type="cellIs" dxfId="1135" priority="638" stopIfTrue="1" operator="equal">
      <formula>"CW 3240-R7"</formula>
    </cfRule>
  </conditionalFormatting>
  <conditionalFormatting sqref="D591">
    <cfRule type="cellIs" dxfId="1134" priority="633" stopIfTrue="1" operator="equal">
      <formula>"CW 2130-R11"</formula>
    </cfRule>
    <cfRule type="cellIs" dxfId="1133" priority="634" stopIfTrue="1" operator="equal">
      <formula>"CW 3120-R2"</formula>
    </cfRule>
    <cfRule type="cellIs" dxfId="1132" priority="635" stopIfTrue="1" operator="equal">
      <formula>"CW 3240-R7"</formula>
    </cfRule>
  </conditionalFormatting>
  <conditionalFormatting sqref="D592">
    <cfRule type="cellIs" dxfId="1131" priority="630" stopIfTrue="1" operator="equal">
      <formula>"CW 2130-R11"</formula>
    </cfRule>
    <cfRule type="cellIs" dxfId="1130" priority="631" stopIfTrue="1" operator="equal">
      <formula>"CW 3120-R2"</formula>
    </cfRule>
    <cfRule type="cellIs" dxfId="1129" priority="632" stopIfTrue="1" operator="equal">
      <formula>"CW 3240-R7"</formula>
    </cfRule>
  </conditionalFormatting>
  <conditionalFormatting sqref="D594">
    <cfRule type="cellIs" dxfId="1128" priority="627" stopIfTrue="1" operator="equal">
      <formula>"CW 2130-R11"</formula>
    </cfRule>
    <cfRule type="cellIs" dxfId="1127" priority="628" stopIfTrue="1" operator="equal">
      <formula>"CW 3120-R2"</formula>
    </cfRule>
    <cfRule type="cellIs" dxfId="1126" priority="629" stopIfTrue="1" operator="equal">
      <formula>"CW 3240-R7"</formula>
    </cfRule>
  </conditionalFormatting>
  <conditionalFormatting sqref="D596">
    <cfRule type="cellIs" dxfId="1125" priority="625" stopIfTrue="1" operator="equal">
      <formula>"CW 3120-R2"</formula>
    </cfRule>
    <cfRule type="cellIs" dxfId="1124" priority="626" stopIfTrue="1" operator="equal">
      <formula>"CW 3240-R7"</formula>
    </cfRule>
  </conditionalFormatting>
  <conditionalFormatting sqref="D597">
    <cfRule type="cellIs" dxfId="1123" priority="622" stopIfTrue="1" operator="equal">
      <formula>"CW 2130-R11"</formula>
    </cfRule>
    <cfRule type="cellIs" dxfId="1122" priority="623" stopIfTrue="1" operator="equal">
      <formula>"CW 3120-R2"</formula>
    </cfRule>
    <cfRule type="cellIs" dxfId="1121" priority="624" stopIfTrue="1" operator="equal">
      <formula>"CW 3240-R7"</formula>
    </cfRule>
  </conditionalFormatting>
  <conditionalFormatting sqref="D598:D600">
    <cfRule type="cellIs" dxfId="1120" priority="620" stopIfTrue="1" operator="equal">
      <formula>"CW 3120-R2"</formula>
    </cfRule>
    <cfRule type="cellIs" dxfId="1119" priority="621" stopIfTrue="1" operator="equal">
      <formula>"CW 3240-R7"</formula>
    </cfRule>
  </conditionalFormatting>
  <conditionalFormatting sqref="D602:D603">
    <cfRule type="cellIs" dxfId="1118" priority="617" stopIfTrue="1" operator="equal">
      <formula>"CW 2130-R11"</formula>
    </cfRule>
    <cfRule type="cellIs" dxfId="1117" priority="618" stopIfTrue="1" operator="equal">
      <formula>"CW 3120-R2"</formula>
    </cfRule>
    <cfRule type="cellIs" dxfId="1116" priority="619" stopIfTrue="1" operator="equal">
      <formula>"CW 3240-R7"</formula>
    </cfRule>
  </conditionalFormatting>
  <conditionalFormatting sqref="D601">
    <cfRule type="cellIs" dxfId="1115" priority="615" stopIfTrue="1" operator="equal">
      <formula>"CW 3120-R2"</formula>
    </cfRule>
    <cfRule type="cellIs" dxfId="1114" priority="616" stopIfTrue="1" operator="equal">
      <formula>"CW 3240-R7"</formula>
    </cfRule>
  </conditionalFormatting>
  <conditionalFormatting sqref="D605">
    <cfRule type="cellIs" dxfId="1113" priority="610" stopIfTrue="1" operator="equal">
      <formula>"CW 2130-R11"</formula>
    </cfRule>
    <cfRule type="cellIs" dxfId="1112" priority="611" stopIfTrue="1" operator="equal">
      <formula>"CW 3120-R2"</formula>
    </cfRule>
    <cfRule type="cellIs" dxfId="1111" priority="612" stopIfTrue="1" operator="equal">
      <formula>"CW 3240-R7"</formula>
    </cfRule>
  </conditionalFormatting>
  <conditionalFormatting sqref="D604">
    <cfRule type="cellIs" dxfId="1110" priority="613" stopIfTrue="1" operator="equal">
      <formula>"CW 3120-R2"</formula>
    </cfRule>
    <cfRule type="cellIs" dxfId="1109" priority="614" stopIfTrue="1" operator="equal">
      <formula>"CW 3240-R7"</formula>
    </cfRule>
  </conditionalFormatting>
  <conditionalFormatting sqref="D609:D610">
    <cfRule type="cellIs" dxfId="1108" priority="608" stopIfTrue="1" operator="equal">
      <formula>"CW 3120-R2"</formula>
    </cfRule>
    <cfRule type="cellIs" dxfId="1107" priority="609" stopIfTrue="1" operator="equal">
      <formula>"CW 3240-R7"</formula>
    </cfRule>
  </conditionalFormatting>
  <conditionalFormatting sqref="D611">
    <cfRule type="cellIs" dxfId="1106" priority="606" stopIfTrue="1" operator="equal">
      <formula>"CW 3120-R2"</formula>
    </cfRule>
    <cfRule type="cellIs" dxfId="1105" priority="607" stopIfTrue="1" operator="equal">
      <formula>"CW 3240-R7"</formula>
    </cfRule>
  </conditionalFormatting>
  <conditionalFormatting sqref="D612">
    <cfRule type="cellIs" dxfId="1104" priority="604" stopIfTrue="1" operator="equal">
      <formula>"CW 2130-R11"</formula>
    </cfRule>
    <cfRule type="cellIs" dxfId="1103" priority="605" stopIfTrue="1" operator="equal">
      <formula>"CW 3240-R7"</formula>
    </cfRule>
  </conditionalFormatting>
  <conditionalFormatting sqref="D614">
    <cfRule type="cellIs" dxfId="1102" priority="601" stopIfTrue="1" operator="equal">
      <formula>"CW 2130-R11"</formula>
    </cfRule>
    <cfRule type="cellIs" dxfId="1101" priority="602" stopIfTrue="1" operator="equal">
      <formula>"CW 3120-R2"</formula>
    </cfRule>
    <cfRule type="cellIs" dxfId="1100" priority="603" stopIfTrue="1" operator="equal">
      <formula>"CW 3240-R7"</formula>
    </cfRule>
  </conditionalFormatting>
  <conditionalFormatting sqref="D615">
    <cfRule type="cellIs" dxfId="1099" priority="598" stopIfTrue="1" operator="equal">
      <formula>"CW 2130-R11"</formula>
    </cfRule>
    <cfRule type="cellIs" dxfId="1098" priority="599" stopIfTrue="1" operator="equal">
      <formula>"CW 3120-R2"</formula>
    </cfRule>
    <cfRule type="cellIs" dxfId="1097" priority="600" stopIfTrue="1" operator="equal">
      <formula>"CW 3240-R7"</formula>
    </cfRule>
  </conditionalFormatting>
  <conditionalFormatting sqref="D617:D619">
    <cfRule type="cellIs" dxfId="1096" priority="595" stopIfTrue="1" operator="equal">
      <formula>"CW 2130-R11"</formula>
    </cfRule>
    <cfRule type="cellIs" dxfId="1095" priority="596" stopIfTrue="1" operator="equal">
      <formula>"CW 3120-R2"</formula>
    </cfRule>
    <cfRule type="cellIs" dxfId="1094" priority="597" stopIfTrue="1" operator="equal">
      <formula>"CW 3240-R7"</formula>
    </cfRule>
  </conditionalFormatting>
  <conditionalFormatting sqref="D620">
    <cfRule type="cellIs" dxfId="1093" priority="592" stopIfTrue="1" operator="equal">
      <formula>"CW 2130-R11"</formula>
    </cfRule>
    <cfRule type="cellIs" dxfId="1092" priority="593" stopIfTrue="1" operator="equal">
      <formula>"CW 3120-R2"</formula>
    </cfRule>
    <cfRule type="cellIs" dxfId="1091" priority="594" stopIfTrue="1" operator="equal">
      <formula>"CW 3240-R7"</formula>
    </cfRule>
  </conditionalFormatting>
  <conditionalFormatting sqref="D622:D624">
    <cfRule type="cellIs" dxfId="1090" priority="589" stopIfTrue="1" operator="equal">
      <formula>"CW 2130-R11"</formula>
    </cfRule>
    <cfRule type="cellIs" dxfId="1089" priority="590" stopIfTrue="1" operator="equal">
      <formula>"CW 3120-R2"</formula>
    </cfRule>
    <cfRule type="cellIs" dxfId="1088" priority="591" stopIfTrue="1" operator="equal">
      <formula>"CW 3240-R7"</formula>
    </cfRule>
  </conditionalFormatting>
  <conditionalFormatting sqref="D629">
    <cfRule type="cellIs" dxfId="1087" priority="586" stopIfTrue="1" operator="equal">
      <formula>"CW 2130-R11"</formula>
    </cfRule>
    <cfRule type="cellIs" dxfId="1086" priority="587" stopIfTrue="1" operator="equal">
      <formula>"CW 3120-R2"</formula>
    </cfRule>
    <cfRule type="cellIs" dxfId="1085" priority="588" stopIfTrue="1" operator="equal">
      <formula>"CW 3240-R7"</formula>
    </cfRule>
  </conditionalFormatting>
  <conditionalFormatting sqref="D630">
    <cfRule type="cellIs" dxfId="1084" priority="583" stopIfTrue="1" operator="equal">
      <formula>"CW 2130-R11"</formula>
    </cfRule>
    <cfRule type="cellIs" dxfId="1083" priority="584" stopIfTrue="1" operator="equal">
      <formula>"CW 3120-R2"</formula>
    </cfRule>
    <cfRule type="cellIs" dxfId="1082" priority="585" stopIfTrue="1" operator="equal">
      <formula>"CW 3240-R7"</formula>
    </cfRule>
  </conditionalFormatting>
  <conditionalFormatting sqref="D631">
    <cfRule type="cellIs" dxfId="1081" priority="580" stopIfTrue="1" operator="equal">
      <formula>"CW 2130-R11"</formula>
    </cfRule>
    <cfRule type="cellIs" dxfId="1080" priority="581" stopIfTrue="1" operator="equal">
      <formula>"CW 3120-R2"</formula>
    </cfRule>
    <cfRule type="cellIs" dxfId="1079" priority="582" stopIfTrue="1" operator="equal">
      <formula>"CW 3240-R7"</formula>
    </cfRule>
  </conditionalFormatting>
  <conditionalFormatting sqref="D632">
    <cfRule type="cellIs" dxfId="1078" priority="577" stopIfTrue="1" operator="equal">
      <formula>"CW 2130-R11"</formula>
    </cfRule>
    <cfRule type="cellIs" dxfId="1077" priority="578" stopIfTrue="1" operator="equal">
      <formula>"CW 3120-R2"</formula>
    </cfRule>
    <cfRule type="cellIs" dxfId="1076" priority="579" stopIfTrue="1" operator="equal">
      <formula>"CW 3240-R7"</formula>
    </cfRule>
  </conditionalFormatting>
  <conditionalFormatting sqref="D638">
    <cfRule type="cellIs" dxfId="1075" priority="574" stopIfTrue="1" operator="equal">
      <formula>"CW 2130-R11"</formula>
    </cfRule>
    <cfRule type="cellIs" dxfId="1074" priority="575" stopIfTrue="1" operator="equal">
      <formula>"CW 3120-R2"</formula>
    </cfRule>
    <cfRule type="cellIs" dxfId="1073" priority="576" stopIfTrue="1" operator="equal">
      <formula>"CW 3240-R7"</formula>
    </cfRule>
  </conditionalFormatting>
  <conditionalFormatting sqref="D639">
    <cfRule type="cellIs" dxfId="1072" priority="571" stopIfTrue="1" operator="equal">
      <formula>"CW 2130-R11"</formula>
    </cfRule>
    <cfRule type="cellIs" dxfId="1071" priority="572" stopIfTrue="1" operator="equal">
      <formula>"CW 3120-R2"</formula>
    </cfRule>
    <cfRule type="cellIs" dxfId="1070" priority="573" stopIfTrue="1" operator="equal">
      <formula>"CW 3240-R7"</formula>
    </cfRule>
  </conditionalFormatting>
  <conditionalFormatting sqref="D640:D641">
    <cfRule type="cellIs" dxfId="1069" priority="568" stopIfTrue="1" operator="equal">
      <formula>"CW 2130-R11"</formula>
    </cfRule>
    <cfRule type="cellIs" dxfId="1068" priority="569" stopIfTrue="1" operator="equal">
      <formula>"CW 3120-R2"</formula>
    </cfRule>
    <cfRule type="cellIs" dxfId="1067" priority="570" stopIfTrue="1" operator="equal">
      <formula>"CW 3240-R7"</formula>
    </cfRule>
  </conditionalFormatting>
  <conditionalFormatting sqref="D642">
    <cfRule type="cellIs" dxfId="1066" priority="565" stopIfTrue="1" operator="equal">
      <formula>"CW 2130-R11"</formula>
    </cfRule>
    <cfRule type="cellIs" dxfId="1065" priority="566" stopIfTrue="1" operator="equal">
      <formula>"CW 3120-R2"</formula>
    </cfRule>
    <cfRule type="cellIs" dxfId="1064" priority="567" stopIfTrue="1" operator="equal">
      <formula>"CW 3240-R7"</formula>
    </cfRule>
  </conditionalFormatting>
  <conditionalFormatting sqref="D643">
    <cfRule type="cellIs" dxfId="1063" priority="562" stopIfTrue="1" operator="equal">
      <formula>"CW 2130-R11"</formula>
    </cfRule>
    <cfRule type="cellIs" dxfId="1062" priority="563" stopIfTrue="1" operator="equal">
      <formula>"CW 3120-R2"</formula>
    </cfRule>
    <cfRule type="cellIs" dxfId="1061" priority="564" stopIfTrue="1" operator="equal">
      <formula>"CW 3240-R7"</formula>
    </cfRule>
  </conditionalFormatting>
  <conditionalFormatting sqref="D647">
    <cfRule type="cellIs" dxfId="1060" priority="559" stopIfTrue="1" operator="equal">
      <formula>"CW 2130-R11"</formula>
    </cfRule>
    <cfRule type="cellIs" dxfId="1059" priority="560" stopIfTrue="1" operator="equal">
      <formula>"CW 3120-R2"</formula>
    </cfRule>
    <cfRule type="cellIs" dxfId="1058" priority="561" stopIfTrue="1" operator="equal">
      <formula>"CW 3240-R7"</formula>
    </cfRule>
  </conditionalFormatting>
  <conditionalFormatting sqref="D648">
    <cfRule type="cellIs" dxfId="1057" priority="556" stopIfTrue="1" operator="equal">
      <formula>"CW 2130-R11"</formula>
    </cfRule>
    <cfRule type="cellIs" dxfId="1056" priority="557" stopIfTrue="1" operator="equal">
      <formula>"CW 3120-R2"</formula>
    </cfRule>
    <cfRule type="cellIs" dxfId="1055" priority="558" stopIfTrue="1" operator="equal">
      <formula>"CW 3240-R7"</formula>
    </cfRule>
  </conditionalFormatting>
  <conditionalFormatting sqref="D652:D655">
    <cfRule type="cellIs" dxfId="1054" priority="553" stopIfTrue="1" operator="equal">
      <formula>"CW 2130-R11"</formula>
    </cfRule>
    <cfRule type="cellIs" dxfId="1053" priority="554" stopIfTrue="1" operator="equal">
      <formula>"CW 3120-R2"</formula>
    </cfRule>
    <cfRule type="cellIs" dxfId="1052" priority="555" stopIfTrue="1" operator="equal">
      <formula>"CW 3240-R7"</formula>
    </cfRule>
  </conditionalFormatting>
  <conditionalFormatting sqref="D656">
    <cfRule type="cellIs" dxfId="1051" priority="550" stopIfTrue="1" operator="equal">
      <formula>"CW 2130-R11"</formula>
    </cfRule>
    <cfRule type="cellIs" dxfId="1050" priority="551" stopIfTrue="1" operator="equal">
      <formula>"CW 3120-R2"</formula>
    </cfRule>
    <cfRule type="cellIs" dxfId="1049" priority="552" stopIfTrue="1" operator="equal">
      <formula>"CW 3240-R7"</formula>
    </cfRule>
  </conditionalFormatting>
  <conditionalFormatting sqref="D657">
    <cfRule type="cellIs" dxfId="1048" priority="547" stopIfTrue="1" operator="equal">
      <formula>"CW 2130-R11"</formula>
    </cfRule>
    <cfRule type="cellIs" dxfId="1047" priority="548" stopIfTrue="1" operator="equal">
      <formula>"CW 3120-R2"</formula>
    </cfRule>
    <cfRule type="cellIs" dxfId="1046" priority="549" stopIfTrue="1" operator="equal">
      <formula>"CW 3240-R7"</formula>
    </cfRule>
  </conditionalFormatting>
  <conditionalFormatting sqref="D658">
    <cfRule type="cellIs" dxfId="1045" priority="544" stopIfTrue="1" operator="equal">
      <formula>"CW 2130-R11"</formula>
    </cfRule>
    <cfRule type="cellIs" dxfId="1044" priority="545" stopIfTrue="1" operator="equal">
      <formula>"CW 3120-R2"</formula>
    </cfRule>
    <cfRule type="cellIs" dxfId="1043" priority="546" stopIfTrue="1" operator="equal">
      <formula>"CW 3240-R7"</formula>
    </cfRule>
  </conditionalFormatting>
  <conditionalFormatting sqref="D659">
    <cfRule type="cellIs" dxfId="1042" priority="541" stopIfTrue="1" operator="equal">
      <formula>"CW 2130-R11"</formula>
    </cfRule>
    <cfRule type="cellIs" dxfId="1041" priority="542" stopIfTrue="1" operator="equal">
      <formula>"CW 3120-R2"</formula>
    </cfRule>
    <cfRule type="cellIs" dxfId="1040" priority="543" stopIfTrue="1" operator="equal">
      <formula>"CW 3240-R7"</formula>
    </cfRule>
  </conditionalFormatting>
  <conditionalFormatting sqref="D660">
    <cfRule type="cellIs" dxfId="1039" priority="538" stopIfTrue="1" operator="equal">
      <formula>"CW 2130-R11"</formula>
    </cfRule>
    <cfRule type="cellIs" dxfId="1038" priority="539" stopIfTrue="1" operator="equal">
      <formula>"CW 3120-R2"</formula>
    </cfRule>
    <cfRule type="cellIs" dxfId="1037" priority="540" stopIfTrue="1" operator="equal">
      <formula>"CW 3240-R7"</formula>
    </cfRule>
  </conditionalFormatting>
  <conditionalFormatting sqref="D661:D662">
    <cfRule type="cellIs" dxfId="1036" priority="535" stopIfTrue="1" operator="equal">
      <formula>"CW 2130-R11"</formula>
    </cfRule>
    <cfRule type="cellIs" dxfId="1035" priority="536" stopIfTrue="1" operator="equal">
      <formula>"CW 3120-R2"</formula>
    </cfRule>
    <cfRule type="cellIs" dxfId="1034" priority="537" stopIfTrue="1" operator="equal">
      <formula>"CW 3240-R7"</formula>
    </cfRule>
  </conditionalFormatting>
  <conditionalFormatting sqref="D663:D664">
    <cfRule type="cellIs" dxfId="1033" priority="532" stopIfTrue="1" operator="equal">
      <formula>"CW 2130-R11"</formula>
    </cfRule>
    <cfRule type="cellIs" dxfId="1032" priority="533" stopIfTrue="1" operator="equal">
      <formula>"CW 3120-R2"</formula>
    </cfRule>
    <cfRule type="cellIs" dxfId="1031" priority="534" stopIfTrue="1" operator="equal">
      <formula>"CW 3240-R7"</formula>
    </cfRule>
  </conditionalFormatting>
  <conditionalFormatting sqref="D665">
    <cfRule type="cellIs" dxfId="1030" priority="529" stopIfTrue="1" operator="equal">
      <formula>"CW 2130-R11"</formula>
    </cfRule>
    <cfRule type="cellIs" dxfId="1029" priority="530" stopIfTrue="1" operator="equal">
      <formula>"CW 3120-R2"</formula>
    </cfRule>
    <cfRule type="cellIs" dxfId="1028" priority="531" stopIfTrue="1" operator="equal">
      <formula>"CW 3240-R7"</formula>
    </cfRule>
  </conditionalFormatting>
  <conditionalFormatting sqref="D666">
    <cfRule type="cellIs" dxfId="1027" priority="526" stopIfTrue="1" operator="equal">
      <formula>"CW 2130-R11"</formula>
    </cfRule>
    <cfRule type="cellIs" dxfId="1026" priority="527" stopIfTrue="1" operator="equal">
      <formula>"CW 3120-R2"</formula>
    </cfRule>
    <cfRule type="cellIs" dxfId="1025" priority="528" stopIfTrue="1" operator="equal">
      <formula>"CW 3240-R7"</formula>
    </cfRule>
  </conditionalFormatting>
  <conditionalFormatting sqref="D667">
    <cfRule type="cellIs" dxfId="1024" priority="523" stopIfTrue="1" operator="equal">
      <formula>"CW 2130-R11"</formula>
    </cfRule>
    <cfRule type="cellIs" dxfId="1023" priority="524" stopIfTrue="1" operator="equal">
      <formula>"CW 3120-R2"</formula>
    </cfRule>
    <cfRule type="cellIs" dxfId="1022" priority="525" stopIfTrue="1" operator="equal">
      <formula>"CW 3240-R7"</formula>
    </cfRule>
  </conditionalFormatting>
  <conditionalFormatting sqref="D668">
    <cfRule type="cellIs" dxfId="1021" priority="520" stopIfTrue="1" operator="equal">
      <formula>"CW 2130-R11"</formula>
    </cfRule>
    <cfRule type="cellIs" dxfId="1020" priority="521" stopIfTrue="1" operator="equal">
      <formula>"CW 3120-R2"</formula>
    </cfRule>
    <cfRule type="cellIs" dxfId="1019" priority="522" stopIfTrue="1" operator="equal">
      <formula>"CW 3240-R7"</formula>
    </cfRule>
  </conditionalFormatting>
  <conditionalFormatting sqref="D669">
    <cfRule type="cellIs" dxfId="1018" priority="517" stopIfTrue="1" operator="equal">
      <formula>"CW 2130-R11"</formula>
    </cfRule>
    <cfRule type="cellIs" dxfId="1017" priority="518" stopIfTrue="1" operator="equal">
      <formula>"CW 3120-R2"</formula>
    </cfRule>
    <cfRule type="cellIs" dxfId="1016" priority="519" stopIfTrue="1" operator="equal">
      <formula>"CW 3240-R7"</formula>
    </cfRule>
  </conditionalFormatting>
  <conditionalFormatting sqref="D670:D673">
    <cfRule type="cellIs" dxfId="1015" priority="514" stopIfTrue="1" operator="equal">
      <formula>"CW 2130-R11"</formula>
    </cfRule>
    <cfRule type="cellIs" dxfId="1014" priority="515" stopIfTrue="1" operator="equal">
      <formula>"CW 3120-R2"</formula>
    </cfRule>
    <cfRule type="cellIs" dxfId="1013" priority="516" stopIfTrue="1" operator="equal">
      <formula>"CW 3240-R7"</formula>
    </cfRule>
  </conditionalFormatting>
  <conditionalFormatting sqref="D674:D675">
    <cfRule type="cellIs" dxfId="1012" priority="511" stopIfTrue="1" operator="equal">
      <formula>"CW 2130-R11"</formula>
    </cfRule>
    <cfRule type="cellIs" dxfId="1011" priority="512" stopIfTrue="1" operator="equal">
      <formula>"CW 3120-R2"</formula>
    </cfRule>
    <cfRule type="cellIs" dxfId="1010" priority="513" stopIfTrue="1" operator="equal">
      <formula>"CW 3240-R7"</formula>
    </cfRule>
  </conditionalFormatting>
  <conditionalFormatting sqref="D676:D678">
    <cfRule type="cellIs" dxfId="1009" priority="508" stopIfTrue="1" operator="equal">
      <formula>"CW 2130-R11"</formula>
    </cfRule>
    <cfRule type="cellIs" dxfId="1008" priority="509" stopIfTrue="1" operator="equal">
      <formula>"CW 3120-R2"</formula>
    </cfRule>
    <cfRule type="cellIs" dxfId="1007" priority="510" stopIfTrue="1" operator="equal">
      <formula>"CW 3240-R7"</formula>
    </cfRule>
  </conditionalFormatting>
  <conditionalFormatting sqref="D691">
    <cfRule type="cellIs" dxfId="1006" priority="505" stopIfTrue="1" operator="equal">
      <formula>"CW 2130-R11"</formula>
    </cfRule>
    <cfRule type="cellIs" dxfId="1005" priority="506" stopIfTrue="1" operator="equal">
      <formula>"CW 3120-R2"</formula>
    </cfRule>
    <cfRule type="cellIs" dxfId="1004" priority="507" stopIfTrue="1" operator="equal">
      <formula>"CW 3240-R7"</formula>
    </cfRule>
  </conditionalFormatting>
  <conditionalFormatting sqref="D693">
    <cfRule type="cellIs" dxfId="1003" priority="503" stopIfTrue="1" operator="equal">
      <formula>"CW 3120-R2"</formula>
    </cfRule>
    <cfRule type="cellIs" dxfId="1002" priority="504" stopIfTrue="1" operator="equal">
      <formula>"CW 3240-R7"</formula>
    </cfRule>
  </conditionalFormatting>
  <conditionalFormatting sqref="D694">
    <cfRule type="cellIs" dxfId="1001" priority="500" stopIfTrue="1" operator="equal">
      <formula>"CW 2130-R11"</formula>
    </cfRule>
    <cfRule type="cellIs" dxfId="1000" priority="501" stopIfTrue="1" operator="equal">
      <formula>"CW 3120-R2"</formula>
    </cfRule>
    <cfRule type="cellIs" dxfId="999" priority="502" stopIfTrue="1" operator="equal">
      <formula>"CW 3240-R7"</formula>
    </cfRule>
  </conditionalFormatting>
  <conditionalFormatting sqref="D695:D697">
    <cfRule type="cellIs" dxfId="998" priority="498" stopIfTrue="1" operator="equal">
      <formula>"CW 3120-R2"</formula>
    </cfRule>
    <cfRule type="cellIs" dxfId="997" priority="499" stopIfTrue="1" operator="equal">
      <formula>"CW 3240-R7"</formula>
    </cfRule>
  </conditionalFormatting>
  <conditionalFormatting sqref="D699:D701">
    <cfRule type="cellIs" dxfId="996" priority="495" stopIfTrue="1" operator="equal">
      <formula>"CW 2130-R11"</formula>
    </cfRule>
    <cfRule type="cellIs" dxfId="995" priority="496" stopIfTrue="1" operator="equal">
      <formula>"CW 3120-R2"</formula>
    </cfRule>
    <cfRule type="cellIs" dxfId="994" priority="497" stopIfTrue="1" operator="equal">
      <formula>"CW 3240-R7"</formula>
    </cfRule>
  </conditionalFormatting>
  <conditionalFormatting sqref="D698">
    <cfRule type="cellIs" dxfId="993" priority="493" stopIfTrue="1" operator="equal">
      <formula>"CW 3120-R2"</formula>
    </cfRule>
    <cfRule type="cellIs" dxfId="992" priority="494" stopIfTrue="1" operator="equal">
      <formula>"CW 3240-R7"</formula>
    </cfRule>
  </conditionalFormatting>
  <conditionalFormatting sqref="D706:D707">
    <cfRule type="cellIs" dxfId="991" priority="491" stopIfTrue="1" operator="equal">
      <formula>"CW 3120-R2"</formula>
    </cfRule>
    <cfRule type="cellIs" dxfId="990" priority="492" stopIfTrue="1" operator="equal">
      <formula>"CW 3240-R7"</formula>
    </cfRule>
  </conditionalFormatting>
  <conditionalFormatting sqref="D708">
    <cfRule type="cellIs" dxfId="989" priority="489" stopIfTrue="1" operator="equal">
      <formula>"CW 3120-R2"</formula>
    </cfRule>
    <cfRule type="cellIs" dxfId="988" priority="490" stopIfTrue="1" operator="equal">
      <formula>"CW 3240-R7"</formula>
    </cfRule>
  </conditionalFormatting>
  <conditionalFormatting sqref="D709">
    <cfRule type="cellIs" dxfId="987" priority="487" stopIfTrue="1" operator="equal">
      <formula>"CW 2130-R11"</formula>
    </cfRule>
    <cfRule type="cellIs" dxfId="986" priority="488" stopIfTrue="1" operator="equal">
      <formula>"CW 3240-R7"</formula>
    </cfRule>
  </conditionalFormatting>
  <conditionalFormatting sqref="D713">
    <cfRule type="cellIs" dxfId="985" priority="482" stopIfTrue="1" operator="equal">
      <formula>"CW 2130-R11"</formula>
    </cfRule>
    <cfRule type="cellIs" dxfId="984" priority="483" stopIfTrue="1" operator="equal">
      <formula>"CW 3120-R2"</formula>
    </cfRule>
    <cfRule type="cellIs" dxfId="983" priority="484" stopIfTrue="1" operator="equal">
      <formula>"CW 3240-R7"</formula>
    </cfRule>
  </conditionalFormatting>
  <conditionalFormatting sqref="D712">
    <cfRule type="cellIs" dxfId="982" priority="485" stopIfTrue="1" operator="equal">
      <formula>"CW 3120-R2"</formula>
    </cfRule>
    <cfRule type="cellIs" dxfId="981" priority="486" stopIfTrue="1" operator="equal">
      <formula>"CW 3240-R7"</formula>
    </cfRule>
  </conditionalFormatting>
  <conditionalFormatting sqref="D711">
    <cfRule type="cellIs" dxfId="980" priority="479" stopIfTrue="1" operator="equal">
      <formula>"CW 2130-R11"</formula>
    </cfRule>
    <cfRule type="cellIs" dxfId="979" priority="480" stopIfTrue="1" operator="equal">
      <formula>"CW 3120-R2"</formula>
    </cfRule>
    <cfRule type="cellIs" dxfId="978" priority="481" stopIfTrue="1" operator="equal">
      <formula>"CW 3240-R7"</formula>
    </cfRule>
  </conditionalFormatting>
  <conditionalFormatting sqref="D714">
    <cfRule type="cellIs" dxfId="977" priority="476" stopIfTrue="1" operator="equal">
      <formula>"CW 2130-R11"</formula>
    </cfRule>
    <cfRule type="cellIs" dxfId="976" priority="477" stopIfTrue="1" operator="equal">
      <formula>"CW 3120-R2"</formula>
    </cfRule>
    <cfRule type="cellIs" dxfId="975" priority="478" stopIfTrue="1" operator="equal">
      <formula>"CW 3240-R7"</formula>
    </cfRule>
  </conditionalFormatting>
  <conditionalFormatting sqref="D716:D718">
    <cfRule type="cellIs" dxfId="974" priority="473" stopIfTrue="1" operator="equal">
      <formula>"CW 2130-R11"</formula>
    </cfRule>
    <cfRule type="cellIs" dxfId="973" priority="474" stopIfTrue="1" operator="equal">
      <formula>"CW 3120-R2"</formula>
    </cfRule>
    <cfRule type="cellIs" dxfId="972" priority="475" stopIfTrue="1" operator="equal">
      <formula>"CW 3240-R7"</formula>
    </cfRule>
  </conditionalFormatting>
  <conditionalFormatting sqref="D719">
    <cfRule type="cellIs" dxfId="971" priority="470" stopIfTrue="1" operator="equal">
      <formula>"CW 2130-R11"</formula>
    </cfRule>
    <cfRule type="cellIs" dxfId="970" priority="471" stopIfTrue="1" operator="equal">
      <formula>"CW 3120-R2"</formula>
    </cfRule>
    <cfRule type="cellIs" dxfId="969" priority="472" stopIfTrue="1" operator="equal">
      <formula>"CW 3240-R7"</formula>
    </cfRule>
  </conditionalFormatting>
  <conditionalFormatting sqref="D720">
    <cfRule type="cellIs" dxfId="968" priority="467" stopIfTrue="1" operator="equal">
      <formula>"CW 2130-R11"</formula>
    </cfRule>
    <cfRule type="cellIs" dxfId="967" priority="468" stopIfTrue="1" operator="equal">
      <formula>"CW 3120-R2"</formula>
    </cfRule>
    <cfRule type="cellIs" dxfId="966" priority="469" stopIfTrue="1" operator="equal">
      <formula>"CW 3240-R7"</formula>
    </cfRule>
  </conditionalFormatting>
  <conditionalFormatting sqref="D722:D724">
    <cfRule type="cellIs" dxfId="965" priority="464" stopIfTrue="1" operator="equal">
      <formula>"CW 2130-R11"</formula>
    </cfRule>
    <cfRule type="cellIs" dxfId="964" priority="465" stopIfTrue="1" operator="equal">
      <formula>"CW 3120-R2"</formula>
    </cfRule>
    <cfRule type="cellIs" dxfId="963" priority="466" stopIfTrue="1" operator="equal">
      <formula>"CW 3240-R7"</formula>
    </cfRule>
  </conditionalFormatting>
  <conditionalFormatting sqref="D729">
    <cfRule type="cellIs" dxfId="962" priority="461" stopIfTrue="1" operator="equal">
      <formula>"CW 2130-R11"</formula>
    </cfRule>
    <cfRule type="cellIs" dxfId="961" priority="462" stopIfTrue="1" operator="equal">
      <formula>"CW 3120-R2"</formula>
    </cfRule>
    <cfRule type="cellIs" dxfId="960" priority="463" stopIfTrue="1" operator="equal">
      <formula>"CW 3240-R7"</formula>
    </cfRule>
  </conditionalFormatting>
  <conditionalFormatting sqref="D730">
    <cfRule type="cellIs" dxfId="959" priority="458" stopIfTrue="1" operator="equal">
      <formula>"CW 2130-R11"</formula>
    </cfRule>
    <cfRule type="cellIs" dxfId="958" priority="459" stopIfTrue="1" operator="equal">
      <formula>"CW 3120-R2"</formula>
    </cfRule>
    <cfRule type="cellIs" dxfId="957" priority="460" stopIfTrue="1" operator="equal">
      <formula>"CW 3240-R7"</formula>
    </cfRule>
  </conditionalFormatting>
  <conditionalFormatting sqref="D731">
    <cfRule type="cellIs" dxfId="956" priority="455" stopIfTrue="1" operator="equal">
      <formula>"CW 2130-R11"</formula>
    </cfRule>
    <cfRule type="cellIs" dxfId="955" priority="456" stopIfTrue="1" operator="equal">
      <formula>"CW 3120-R2"</formula>
    </cfRule>
    <cfRule type="cellIs" dxfId="954" priority="457" stopIfTrue="1" operator="equal">
      <formula>"CW 3240-R7"</formula>
    </cfRule>
  </conditionalFormatting>
  <conditionalFormatting sqref="D732">
    <cfRule type="cellIs" dxfId="953" priority="452" stopIfTrue="1" operator="equal">
      <formula>"CW 2130-R11"</formula>
    </cfRule>
    <cfRule type="cellIs" dxfId="952" priority="453" stopIfTrue="1" operator="equal">
      <formula>"CW 3120-R2"</formula>
    </cfRule>
    <cfRule type="cellIs" dxfId="951" priority="454" stopIfTrue="1" operator="equal">
      <formula>"CW 3240-R7"</formula>
    </cfRule>
  </conditionalFormatting>
  <conditionalFormatting sqref="D737">
    <cfRule type="cellIs" dxfId="950" priority="449" stopIfTrue="1" operator="equal">
      <formula>"CW 2130-R11"</formula>
    </cfRule>
    <cfRule type="cellIs" dxfId="949" priority="450" stopIfTrue="1" operator="equal">
      <formula>"CW 3120-R2"</formula>
    </cfRule>
    <cfRule type="cellIs" dxfId="948" priority="451" stopIfTrue="1" operator="equal">
      <formula>"CW 3240-R7"</formula>
    </cfRule>
  </conditionalFormatting>
  <conditionalFormatting sqref="D738">
    <cfRule type="cellIs" dxfId="947" priority="446" stopIfTrue="1" operator="equal">
      <formula>"CW 2130-R11"</formula>
    </cfRule>
    <cfRule type="cellIs" dxfId="946" priority="447" stopIfTrue="1" operator="equal">
      <formula>"CW 3120-R2"</formula>
    </cfRule>
    <cfRule type="cellIs" dxfId="945" priority="448" stopIfTrue="1" operator="equal">
      <formula>"CW 3240-R7"</formula>
    </cfRule>
  </conditionalFormatting>
  <conditionalFormatting sqref="D739:D740">
    <cfRule type="cellIs" dxfId="944" priority="443" stopIfTrue="1" operator="equal">
      <formula>"CW 2130-R11"</formula>
    </cfRule>
    <cfRule type="cellIs" dxfId="943" priority="444" stopIfTrue="1" operator="equal">
      <formula>"CW 3120-R2"</formula>
    </cfRule>
    <cfRule type="cellIs" dxfId="942" priority="445" stopIfTrue="1" operator="equal">
      <formula>"CW 3240-R7"</formula>
    </cfRule>
  </conditionalFormatting>
  <conditionalFormatting sqref="D741">
    <cfRule type="cellIs" dxfId="941" priority="440" stopIfTrue="1" operator="equal">
      <formula>"CW 2130-R11"</formula>
    </cfRule>
    <cfRule type="cellIs" dxfId="940" priority="441" stopIfTrue="1" operator="equal">
      <formula>"CW 3120-R2"</formula>
    </cfRule>
    <cfRule type="cellIs" dxfId="939" priority="442" stopIfTrue="1" operator="equal">
      <formula>"CW 3240-R7"</formula>
    </cfRule>
  </conditionalFormatting>
  <conditionalFormatting sqref="D742">
    <cfRule type="cellIs" dxfId="938" priority="437" stopIfTrue="1" operator="equal">
      <formula>"CW 2130-R11"</formula>
    </cfRule>
    <cfRule type="cellIs" dxfId="937" priority="438" stopIfTrue="1" operator="equal">
      <formula>"CW 3120-R2"</formula>
    </cfRule>
    <cfRule type="cellIs" dxfId="936" priority="439" stopIfTrue="1" operator="equal">
      <formula>"CW 3240-R7"</formula>
    </cfRule>
  </conditionalFormatting>
  <conditionalFormatting sqref="D746">
    <cfRule type="cellIs" dxfId="935" priority="434" stopIfTrue="1" operator="equal">
      <formula>"CW 2130-R11"</formula>
    </cfRule>
    <cfRule type="cellIs" dxfId="934" priority="435" stopIfTrue="1" operator="equal">
      <formula>"CW 3120-R2"</formula>
    </cfRule>
    <cfRule type="cellIs" dxfId="933" priority="436" stopIfTrue="1" operator="equal">
      <formula>"CW 3240-R7"</formula>
    </cfRule>
  </conditionalFormatting>
  <conditionalFormatting sqref="D747">
    <cfRule type="cellIs" dxfId="932" priority="431" stopIfTrue="1" operator="equal">
      <formula>"CW 2130-R11"</formula>
    </cfRule>
    <cfRule type="cellIs" dxfId="931" priority="432" stopIfTrue="1" operator="equal">
      <formula>"CW 3120-R2"</formula>
    </cfRule>
    <cfRule type="cellIs" dxfId="930" priority="433" stopIfTrue="1" operator="equal">
      <formula>"CW 3240-R7"</formula>
    </cfRule>
  </conditionalFormatting>
  <conditionalFormatting sqref="D748:D751">
    <cfRule type="cellIs" dxfId="929" priority="428" stopIfTrue="1" operator="equal">
      <formula>"CW 2130-R11"</formula>
    </cfRule>
    <cfRule type="cellIs" dxfId="928" priority="429" stopIfTrue="1" operator="equal">
      <formula>"CW 3120-R2"</formula>
    </cfRule>
    <cfRule type="cellIs" dxfId="927" priority="430" stopIfTrue="1" operator="equal">
      <formula>"CW 3240-R7"</formula>
    </cfRule>
  </conditionalFormatting>
  <conditionalFormatting sqref="D752">
    <cfRule type="cellIs" dxfId="926" priority="425" stopIfTrue="1" operator="equal">
      <formula>"CW 2130-R11"</formula>
    </cfRule>
    <cfRule type="cellIs" dxfId="925" priority="426" stopIfTrue="1" operator="equal">
      <formula>"CW 3120-R2"</formula>
    </cfRule>
    <cfRule type="cellIs" dxfId="924" priority="427" stopIfTrue="1" operator="equal">
      <formula>"CW 3240-R7"</formula>
    </cfRule>
  </conditionalFormatting>
  <conditionalFormatting sqref="D753">
    <cfRule type="cellIs" dxfId="923" priority="422" stopIfTrue="1" operator="equal">
      <formula>"CW 2130-R11"</formula>
    </cfRule>
    <cfRule type="cellIs" dxfId="922" priority="423" stopIfTrue="1" operator="equal">
      <formula>"CW 3120-R2"</formula>
    </cfRule>
    <cfRule type="cellIs" dxfId="921" priority="424" stopIfTrue="1" operator="equal">
      <formula>"CW 3240-R7"</formula>
    </cfRule>
  </conditionalFormatting>
  <conditionalFormatting sqref="D754">
    <cfRule type="cellIs" dxfId="920" priority="419" stopIfTrue="1" operator="equal">
      <formula>"CW 2130-R11"</formula>
    </cfRule>
    <cfRule type="cellIs" dxfId="919" priority="420" stopIfTrue="1" operator="equal">
      <formula>"CW 3120-R2"</formula>
    </cfRule>
    <cfRule type="cellIs" dxfId="918" priority="421" stopIfTrue="1" operator="equal">
      <formula>"CW 3240-R7"</formula>
    </cfRule>
  </conditionalFormatting>
  <conditionalFormatting sqref="D755">
    <cfRule type="cellIs" dxfId="917" priority="416" stopIfTrue="1" operator="equal">
      <formula>"CW 2130-R11"</formula>
    </cfRule>
    <cfRule type="cellIs" dxfId="916" priority="417" stopIfTrue="1" operator="equal">
      <formula>"CW 3120-R2"</formula>
    </cfRule>
    <cfRule type="cellIs" dxfId="915" priority="418" stopIfTrue="1" operator="equal">
      <formula>"CW 3240-R7"</formula>
    </cfRule>
  </conditionalFormatting>
  <conditionalFormatting sqref="D756">
    <cfRule type="cellIs" dxfId="914" priority="413" stopIfTrue="1" operator="equal">
      <formula>"CW 2130-R11"</formula>
    </cfRule>
    <cfRule type="cellIs" dxfId="913" priority="414" stopIfTrue="1" operator="equal">
      <formula>"CW 3120-R2"</formula>
    </cfRule>
    <cfRule type="cellIs" dxfId="912" priority="415" stopIfTrue="1" operator="equal">
      <formula>"CW 3240-R7"</formula>
    </cfRule>
  </conditionalFormatting>
  <conditionalFormatting sqref="D757">
    <cfRule type="cellIs" dxfId="911" priority="410" stopIfTrue="1" operator="equal">
      <formula>"CW 2130-R11"</formula>
    </cfRule>
    <cfRule type="cellIs" dxfId="910" priority="411" stopIfTrue="1" operator="equal">
      <formula>"CW 3120-R2"</formula>
    </cfRule>
    <cfRule type="cellIs" dxfId="909" priority="412" stopIfTrue="1" operator="equal">
      <formula>"CW 3240-R7"</formula>
    </cfRule>
  </conditionalFormatting>
  <conditionalFormatting sqref="D758:D759">
    <cfRule type="cellIs" dxfId="908" priority="407" stopIfTrue="1" operator="equal">
      <formula>"CW 2130-R11"</formula>
    </cfRule>
    <cfRule type="cellIs" dxfId="907" priority="408" stopIfTrue="1" operator="equal">
      <formula>"CW 3120-R2"</formula>
    </cfRule>
    <cfRule type="cellIs" dxfId="906" priority="409" stopIfTrue="1" operator="equal">
      <formula>"CW 3240-R7"</formula>
    </cfRule>
  </conditionalFormatting>
  <conditionalFormatting sqref="D760:D762">
    <cfRule type="cellIs" dxfId="905" priority="404" stopIfTrue="1" operator="equal">
      <formula>"CW 2130-R11"</formula>
    </cfRule>
    <cfRule type="cellIs" dxfId="904" priority="405" stopIfTrue="1" operator="equal">
      <formula>"CW 3120-R2"</formula>
    </cfRule>
    <cfRule type="cellIs" dxfId="903" priority="406" stopIfTrue="1" operator="equal">
      <formula>"CW 3240-R7"</formula>
    </cfRule>
  </conditionalFormatting>
  <conditionalFormatting sqref="D763">
    <cfRule type="cellIs" dxfId="902" priority="401" stopIfTrue="1" operator="equal">
      <formula>"CW 2130-R11"</formula>
    </cfRule>
    <cfRule type="cellIs" dxfId="901" priority="402" stopIfTrue="1" operator="equal">
      <formula>"CW 3120-R2"</formula>
    </cfRule>
    <cfRule type="cellIs" dxfId="900" priority="403" stopIfTrue="1" operator="equal">
      <formula>"CW 3240-R7"</formula>
    </cfRule>
  </conditionalFormatting>
  <conditionalFormatting sqref="D769:D771">
    <cfRule type="cellIs" dxfId="899" priority="398" stopIfTrue="1" operator="equal">
      <formula>"CW 2130-R11"</formula>
    </cfRule>
    <cfRule type="cellIs" dxfId="898" priority="399" stopIfTrue="1" operator="equal">
      <formula>"CW 3120-R2"</formula>
    </cfRule>
    <cfRule type="cellIs" dxfId="897" priority="400" stopIfTrue="1" operator="equal">
      <formula>"CW 3240-R7"</formula>
    </cfRule>
  </conditionalFormatting>
  <conditionalFormatting sqref="D776">
    <cfRule type="cellIs" dxfId="896" priority="395" stopIfTrue="1" operator="equal">
      <formula>"CW 2130-R11"</formula>
    </cfRule>
    <cfRule type="cellIs" dxfId="895" priority="396" stopIfTrue="1" operator="equal">
      <formula>"CW 3120-R2"</formula>
    </cfRule>
    <cfRule type="cellIs" dxfId="894" priority="397" stopIfTrue="1" operator="equal">
      <formula>"CW 3240-R7"</formula>
    </cfRule>
  </conditionalFormatting>
  <conditionalFormatting sqref="D778">
    <cfRule type="cellIs" dxfId="893" priority="393" stopIfTrue="1" operator="equal">
      <formula>"CW 3120-R2"</formula>
    </cfRule>
    <cfRule type="cellIs" dxfId="892" priority="394" stopIfTrue="1" operator="equal">
      <formula>"CW 3240-R7"</formula>
    </cfRule>
  </conditionalFormatting>
  <conditionalFormatting sqref="D779">
    <cfRule type="cellIs" dxfId="891" priority="390" stopIfTrue="1" operator="equal">
      <formula>"CW 2130-R11"</formula>
    </cfRule>
    <cfRule type="cellIs" dxfId="890" priority="391" stopIfTrue="1" operator="equal">
      <formula>"CW 3120-R2"</formula>
    </cfRule>
    <cfRule type="cellIs" dxfId="889" priority="392" stopIfTrue="1" operator="equal">
      <formula>"CW 3240-R7"</formula>
    </cfRule>
  </conditionalFormatting>
  <conditionalFormatting sqref="D780:D782">
    <cfRule type="cellIs" dxfId="888" priority="388" stopIfTrue="1" operator="equal">
      <formula>"CW 3120-R2"</formula>
    </cfRule>
    <cfRule type="cellIs" dxfId="887" priority="389" stopIfTrue="1" operator="equal">
      <formula>"CW 3240-R7"</formula>
    </cfRule>
  </conditionalFormatting>
  <conditionalFormatting sqref="D784:D785">
    <cfRule type="cellIs" dxfId="886" priority="385" stopIfTrue="1" operator="equal">
      <formula>"CW 2130-R11"</formula>
    </cfRule>
    <cfRule type="cellIs" dxfId="885" priority="386" stopIfTrue="1" operator="equal">
      <formula>"CW 3120-R2"</formula>
    </cfRule>
    <cfRule type="cellIs" dxfId="884" priority="387" stopIfTrue="1" operator="equal">
      <formula>"CW 3240-R7"</formula>
    </cfRule>
  </conditionalFormatting>
  <conditionalFormatting sqref="D783">
    <cfRule type="cellIs" dxfId="883" priority="383" stopIfTrue="1" operator="equal">
      <formula>"CW 3120-R2"</formula>
    </cfRule>
    <cfRule type="cellIs" dxfId="882" priority="384" stopIfTrue="1" operator="equal">
      <formula>"CW 3240-R7"</formula>
    </cfRule>
  </conditionalFormatting>
  <conditionalFormatting sqref="D789:D790">
    <cfRule type="cellIs" dxfId="881" priority="381" stopIfTrue="1" operator="equal">
      <formula>"CW 3120-R2"</formula>
    </cfRule>
    <cfRule type="cellIs" dxfId="880" priority="382" stopIfTrue="1" operator="equal">
      <formula>"CW 3240-R7"</formula>
    </cfRule>
  </conditionalFormatting>
  <conditionalFormatting sqref="D791">
    <cfRule type="cellIs" dxfId="879" priority="379" stopIfTrue="1" operator="equal">
      <formula>"CW 3120-R2"</formula>
    </cfRule>
    <cfRule type="cellIs" dxfId="878" priority="380" stopIfTrue="1" operator="equal">
      <formula>"CW 3240-R7"</formula>
    </cfRule>
  </conditionalFormatting>
  <conditionalFormatting sqref="D795">
    <cfRule type="cellIs" dxfId="877" priority="374" stopIfTrue="1" operator="equal">
      <formula>"CW 2130-R11"</formula>
    </cfRule>
    <cfRule type="cellIs" dxfId="876" priority="375" stopIfTrue="1" operator="equal">
      <formula>"CW 3120-R2"</formula>
    </cfRule>
    <cfRule type="cellIs" dxfId="875" priority="376" stopIfTrue="1" operator="equal">
      <formula>"CW 3240-R7"</formula>
    </cfRule>
  </conditionalFormatting>
  <conditionalFormatting sqref="D794">
    <cfRule type="cellIs" dxfId="874" priority="377" stopIfTrue="1" operator="equal">
      <formula>"CW 3120-R2"</formula>
    </cfRule>
    <cfRule type="cellIs" dxfId="873" priority="378" stopIfTrue="1" operator="equal">
      <formula>"CW 3240-R7"</formula>
    </cfRule>
  </conditionalFormatting>
  <conditionalFormatting sqref="D793">
    <cfRule type="cellIs" dxfId="872" priority="371" stopIfTrue="1" operator="equal">
      <formula>"CW 2130-R11"</formula>
    </cfRule>
    <cfRule type="cellIs" dxfId="871" priority="372" stopIfTrue="1" operator="equal">
      <formula>"CW 3120-R2"</formula>
    </cfRule>
    <cfRule type="cellIs" dxfId="870" priority="373" stopIfTrue="1" operator="equal">
      <formula>"CW 3240-R7"</formula>
    </cfRule>
  </conditionalFormatting>
  <conditionalFormatting sqref="D796">
    <cfRule type="cellIs" dxfId="869" priority="368" stopIfTrue="1" operator="equal">
      <formula>"CW 2130-R11"</formula>
    </cfRule>
    <cfRule type="cellIs" dxfId="868" priority="369" stopIfTrue="1" operator="equal">
      <formula>"CW 3120-R2"</formula>
    </cfRule>
    <cfRule type="cellIs" dxfId="867" priority="370" stopIfTrue="1" operator="equal">
      <formula>"CW 3240-R7"</formula>
    </cfRule>
  </conditionalFormatting>
  <conditionalFormatting sqref="D798:D800">
    <cfRule type="cellIs" dxfId="866" priority="365" stopIfTrue="1" operator="equal">
      <formula>"CW 2130-R11"</formula>
    </cfRule>
    <cfRule type="cellIs" dxfId="865" priority="366" stopIfTrue="1" operator="equal">
      <formula>"CW 3120-R2"</formula>
    </cfRule>
    <cfRule type="cellIs" dxfId="864" priority="367" stopIfTrue="1" operator="equal">
      <formula>"CW 3240-R7"</formula>
    </cfRule>
  </conditionalFormatting>
  <conditionalFormatting sqref="D801">
    <cfRule type="cellIs" dxfId="863" priority="362" stopIfTrue="1" operator="equal">
      <formula>"CW 2130-R11"</formula>
    </cfRule>
    <cfRule type="cellIs" dxfId="862" priority="363" stopIfTrue="1" operator="equal">
      <formula>"CW 3120-R2"</formula>
    </cfRule>
    <cfRule type="cellIs" dxfId="861" priority="364" stopIfTrue="1" operator="equal">
      <formula>"CW 3240-R7"</formula>
    </cfRule>
  </conditionalFormatting>
  <conditionalFormatting sqref="D803:D805">
    <cfRule type="cellIs" dxfId="860" priority="359" stopIfTrue="1" operator="equal">
      <formula>"CW 2130-R11"</formula>
    </cfRule>
    <cfRule type="cellIs" dxfId="859" priority="360" stopIfTrue="1" operator="equal">
      <formula>"CW 3120-R2"</formula>
    </cfRule>
    <cfRule type="cellIs" dxfId="858" priority="361" stopIfTrue="1" operator="equal">
      <formula>"CW 3240-R7"</formula>
    </cfRule>
  </conditionalFormatting>
  <conditionalFormatting sqref="D123:D124">
    <cfRule type="cellIs" dxfId="857" priority="356" stopIfTrue="1" operator="equal">
      <formula>"CW 2130-R11"</formula>
    </cfRule>
    <cfRule type="cellIs" dxfId="856" priority="357" stopIfTrue="1" operator="equal">
      <formula>"CW 3120-R2"</formula>
    </cfRule>
    <cfRule type="cellIs" dxfId="855" priority="358" stopIfTrue="1" operator="equal">
      <formula>"CW 3240-R7"</formula>
    </cfRule>
  </conditionalFormatting>
  <conditionalFormatting sqref="D106">
    <cfRule type="cellIs" dxfId="854" priority="353" stopIfTrue="1" operator="equal">
      <formula>"CW 2130-R11"</formula>
    </cfRule>
    <cfRule type="cellIs" dxfId="853" priority="354" stopIfTrue="1" operator="equal">
      <formula>"CW 3120-R2"</formula>
    </cfRule>
    <cfRule type="cellIs" dxfId="852" priority="355" stopIfTrue="1" operator="equal">
      <formula>"CW 3240-R7"</formula>
    </cfRule>
  </conditionalFormatting>
  <conditionalFormatting sqref="D105">
    <cfRule type="cellIs" dxfId="851" priority="350" stopIfTrue="1" operator="equal">
      <formula>"CW 2130-R11"</formula>
    </cfRule>
    <cfRule type="cellIs" dxfId="850" priority="351" stopIfTrue="1" operator="equal">
      <formula>"CW 3120-R2"</formula>
    </cfRule>
    <cfRule type="cellIs" dxfId="849" priority="352" stopIfTrue="1" operator="equal">
      <formula>"CW 3240-R7"</formula>
    </cfRule>
  </conditionalFormatting>
  <conditionalFormatting sqref="D104">
    <cfRule type="cellIs" dxfId="848" priority="347" stopIfTrue="1" operator="equal">
      <formula>"CW 2130-R11"</formula>
    </cfRule>
    <cfRule type="cellIs" dxfId="847" priority="348" stopIfTrue="1" operator="equal">
      <formula>"CW 3120-R2"</formula>
    </cfRule>
    <cfRule type="cellIs" dxfId="846" priority="349" stopIfTrue="1" operator="equal">
      <formula>"CW 3240-R7"</formula>
    </cfRule>
  </conditionalFormatting>
  <conditionalFormatting sqref="D190">
    <cfRule type="cellIs" dxfId="845" priority="344" stopIfTrue="1" operator="equal">
      <formula>"CW 2130-R11"</formula>
    </cfRule>
    <cfRule type="cellIs" dxfId="844" priority="345" stopIfTrue="1" operator="equal">
      <formula>"CW 3120-R2"</formula>
    </cfRule>
    <cfRule type="cellIs" dxfId="843" priority="346" stopIfTrue="1" operator="equal">
      <formula>"CW 3240-R7"</formula>
    </cfRule>
  </conditionalFormatting>
  <conditionalFormatting sqref="D189">
    <cfRule type="cellIs" dxfId="842" priority="341" stopIfTrue="1" operator="equal">
      <formula>"CW 2130-R11"</formula>
    </cfRule>
    <cfRule type="cellIs" dxfId="841" priority="342" stopIfTrue="1" operator="equal">
      <formula>"CW 3120-R2"</formula>
    </cfRule>
    <cfRule type="cellIs" dxfId="840" priority="343" stopIfTrue="1" operator="equal">
      <formula>"CW 3240-R7"</formula>
    </cfRule>
  </conditionalFormatting>
  <conditionalFormatting sqref="D191">
    <cfRule type="cellIs" dxfId="839" priority="338" stopIfTrue="1" operator="equal">
      <formula>"CW 2130-R11"</formula>
    </cfRule>
    <cfRule type="cellIs" dxfId="838" priority="339" stopIfTrue="1" operator="equal">
      <formula>"CW 3120-R2"</formula>
    </cfRule>
    <cfRule type="cellIs" dxfId="837" priority="340" stopIfTrue="1" operator="equal">
      <formula>"CW 3240-R7"</formula>
    </cfRule>
  </conditionalFormatting>
  <conditionalFormatting sqref="D209:D210">
    <cfRule type="cellIs" dxfId="836" priority="335" stopIfTrue="1" operator="equal">
      <formula>"CW 2130-R11"</formula>
    </cfRule>
    <cfRule type="cellIs" dxfId="835" priority="336" stopIfTrue="1" operator="equal">
      <formula>"CW 3120-R2"</formula>
    </cfRule>
    <cfRule type="cellIs" dxfId="834" priority="337" stopIfTrue="1" operator="equal">
      <formula>"CW 3240-R7"</formula>
    </cfRule>
  </conditionalFormatting>
  <conditionalFormatting sqref="D238">
    <cfRule type="cellIs" dxfId="833" priority="332" stopIfTrue="1" operator="equal">
      <formula>"CW 2130-R11"</formula>
    </cfRule>
    <cfRule type="cellIs" dxfId="832" priority="333" stopIfTrue="1" operator="equal">
      <formula>"CW 3120-R2"</formula>
    </cfRule>
    <cfRule type="cellIs" dxfId="831" priority="334" stopIfTrue="1" operator="equal">
      <formula>"CW 3240-R7"</formula>
    </cfRule>
  </conditionalFormatting>
  <conditionalFormatting sqref="D263">
    <cfRule type="cellIs" dxfId="830" priority="329" stopIfTrue="1" operator="equal">
      <formula>"CW 2130-R11"</formula>
    </cfRule>
    <cfRule type="cellIs" dxfId="829" priority="330" stopIfTrue="1" operator="equal">
      <formula>"CW 3120-R2"</formula>
    </cfRule>
    <cfRule type="cellIs" dxfId="828" priority="331" stopIfTrue="1" operator="equal">
      <formula>"CW 3240-R7"</formula>
    </cfRule>
  </conditionalFormatting>
  <conditionalFormatting sqref="D266">
    <cfRule type="cellIs" dxfId="827" priority="326" stopIfTrue="1" operator="equal">
      <formula>"CW 2130-R11"</formula>
    </cfRule>
    <cfRule type="cellIs" dxfId="826" priority="327" stopIfTrue="1" operator="equal">
      <formula>"CW 3120-R2"</formula>
    </cfRule>
    <cfRule type="cellIs" dxfId="825" priority="328" stopIfTrue="1" operator="equal">
      <formula>"CW 3240-R7"</formula>
    </cfRule>
  </conditionalFormatting>
  <conditionalFormatting sqref="D284">
    <cfRule type="cellIs" dxfId="824" priority="323" stopIfTrue="1" operator="equal">
      <formula>"CW 2130-R11"</formula>
    </cfRule>
    <cfRule type="cellIs" dxfId="823" priority="324" stopIfTrue="1" operator="equal">
      <formula>"CW 3120-R2"</formula>
    </cfRule>
    <cfRule type="cellIs" dxfId="822" priority="325" stopIfTrue="1" operator="equal">
      <formula>"CW 3240-R7"</formula>
    </cfRule>
  </conditionalFormatting>
  <conditionalFormatting sqref="D289:D290">
    <cfRule type="cellIs" dxfId="821" priority="320" stopIfTrue="1" operator="equal">
      <formula>"CW 2130-R11"</formula>
    </cfRule>
    <cfRule type="cellIs" dxfId="820" priority="321" stopIfTrue="1" operator="equal">
      <formula>"CW 3120-R2"</formula>
    </cfRule>
    <cfRule type="cellIs" dxfId="819" priority="322" stopIfTrue="1" operator="equal">
      <formula>"CW 3240-R7"</formula>
    </cfRule>
  </conditionalFormatting>
  <conditionalFormatting sqref="D273">
    <cfRule type="cellIs" dxfId="818" priority="317" stopIfTrue="1" operator="equal">
      <formula>"CW 2130-R11"</formula>
    </cfRule>
    <cfRule type="cellIs" dxfId="817" priority="318" stopIfTrue="1" operator="equal">
      <formula>"CW 3120-R2"</formula>
    </cfRule>
    <cfRule type="cellIs" dxfId="816" priority="319" stopIfTrue="1" operator="equal">
      <formula>"CW 3240-R7"</formula>
    </cfRule>
  </conditionalFormatting>
  <conditionalFormatting sqref="D274">
    <cfRule type="cellIs" dxfId="815" priority="314" stopIfTrue="1" operator="equal">
      <formula>"CW 2130-R11"</formula>
    </cfRule>
    <cfRule type="cellIs" dxfId="814" priority="315" stopIfTrue="1" operator="equal">
      <formula>"CW 3120-R2"</formula>
    </cfRule>
    <cfRule type="cellIs" dxfId="813" priority="316" stopIfTrue="1" operator="equal">
      <formula>"CW 3240-R7"</formula>
    </cfRule>
  </conditionalFormatting>
  <conditionalFormatting sqref="D275">
    <cfRule type="cellIs" dxfId="812" priority="311" stopIfTrue="1" operator="equal">
      <formula>"CW 2130-R11"</formula>
    </cfRule>
    <cfRule type="cellIs" dxfId="811" priority="312" stopIfTrue="1" operator="equal">
      <formula>"CW 3120-R2"</formula>
    </cfRule>
    <cfRule type="cellIs" dxfId="810" priority="313" stopIfTrue="1" operator="equal">
      <formula>"CW 3240-R7"</formula>
    </cfRule>
  </conditionalFormatting>
  <conditionalFormatting sqref="D283">
    <cfRule type="cellIs" dxfId="809" priority="308" stopIfTrue="1" operator="equal">
      <formula>"CW 2130-R11"</formula>
    </cfRule>
    <cfRule type="cellIs" dxfId="808" priority="309" stopIfTrue="1" operator="equal">
      <formula>"CW 3120-R2"</formula>
    </cfRule>
    <cfRule type="cellIs" dxfId="807" priority="310" stopIfTrue="1" operator="equal">
      <formula>"CW 3240-R7"</formula>
    </cfRule>
  </conditionalFormatting>
  <conditionalFormatting sqref="D313">
    <cfRule type="cellIs" dxfId="806" priority="305" stopIfTrue="1" operator="equal">
      <formula>"CW 2130-R11"</formula>
    </cfRule>
    <cfRule type="cellIs" dxfId="805" priority="306" stopIfTrue="1" operator="equal">
      <formula>"CW 3120-R2"</formula>
    </cfRule>
    <cfRule type="cellIs" dxfId="804" priority="307" stopIfTrue="1" operator="equal">
      <formula>"CW 3240-R7"</formula>
    </cfRule>
  </conditionalFormatting>
  <conditionalFormatting sqref="D196">
    <cfRule type="cellIs" dxfId="803" priority="302" stopIfTrue="1" operator="equal">
      <formula>"CW 2130-R11"</formula>
    </cfRule>
    <cfRule type="cellIs" dxfId="802" priority="303" stopIfTrue="1" operator="equal">
      <formula>"CW 3120-R2"</formula>
    </cfRule>
    <cfRule type="cellIs" dxfId="801" priority="304" stopIfTrue="1" operator="equal">
      <formula>"CW 3240-R7"</formula>
    </cfRule>
  </conditionalFormatting>
  <conditionalFormatting sqref="D127">
    <cfRule type="cellIs" dxfId="800" priority="299" stopIfTrue="1" operator="equal">
      <formula>"CW 2130-R11"</formula>
    </cfRule>
    <cfRule type="cellIs" dxfId="799" priority="300" stopIfTrue="1" operator="equal">
      <formula>"CW 3120-R2"</formula>
    </cfRule>
    <cfRule type="cellIs" dxfId="798" priority="301" stopIfTrue="1" operator="equal">
      <formula>"CW 3240-R7"</formula>
    </cfRule>
  </conditionalFormatting>
  <conditionalFormatting sqref="D213">
    <cfRule type="cellIs" dxfId="797" priority="296" stopIfTrue="1" operator="equal">
      <formula>"CW 2130-R11"</formula>
    </cfRule>
    <cfRule type="cellIs" dxfId="796" priority="297" stopIfTrue="1" operator="equal">
      <formula>"CW 3120-R2"</formula>
    </cfRule>
    <cfRule type="cellIs" dxfId="795" priority="298" stopIfTrue="1" operator="equal">
      <formula>"CW 3240-R7"</formula>
    </cfRule>
  </conditionalFormatting>
  <conditionalFormatting sqref="D356">
    <cfRule type="cellIs" dxfId="794" priority="293" stopIfTrue="1" operator="equal">
      <formula>"CW 2130-R11"</formula>
    </cfRule>
    <cfRule type="cellIs" dxfId="793" priority="294" stopIfTrue="1" operator="equal">
      <formula>"CW 3120-R2"</formula>
    </cfRule>
    <cfRule type="cellIs" dxfId="792" priority="295" stopIfTrue="1" operator="equal">
      <formula>"CW 3240-R7"</formula>
    </cfRule>
  </conditionalFormatting>
  <conditionalFormatting sqref="D197">
    <cfRule type="cellIs" dxfId="791" priority="290" stopIfTrue="1" operator="equal">
      <formula>"CW 2130-R11"</formula>
    </cfRule>
    <cfRule type="cellIs" dxfId="790" priority="291" stopIfTrue="1" operator="equal">
      <formula>"CW 3120-R2"</formula>
    </cfRule>
    <cfRule type="cellIs" dxfId="789" priority="292" stopIfTrue="1" operator="equal">
      <formula>"CW 3240-R7"</formula>
    </cfRule>
  </conditionalFormatting>
  <conditionalFormatting sqref="D585">
    <cfRule type="cellIs" dxfId="788" priority="287" stopIfTrue="1" operator="equal">
      <formula>"CW 2130-R11"</formula>
    </cfRule>
    <cfRule type="cellIs" dxfId="787" priority="288" stopIfTrue="1" operator="equal">
      <formula>"CW 3120-R2"</formula>
    </cfRule>
    <cfRule type="cellIs" dxfId="786" priority="289" stopIfTrue="1" operator="equal">
      <formula>"CW 3240-R7"</formula>
    </cfRule>
  </conditionalFormatting>
  <conditionalFormatting sqref="D774">
    <cfRule type="cellIs" dxfId="785" priority="284" stopIfTrue="1" operator="equal">
      <formula>"CW 2130-R11"</formula>
    </cfRule>
    <cfRule type="cellIs" dxfId="784" priority="285" stopIfTrue="1" operator="equal">
      <formula>"CW 3120-R2"</formula>
    </cfRule>
    <cfRule type="cellIs" dxfId="783" priority="286" stopIfTrue="1" operator="equal">
      <formula>"CW 3240-R7"</formula>
    </cfRule>
  </conditionalFormatting>
  <conditionalFormatting sqref="D810">
    <cfRule type="cellIs" dxfId="782" priority="282" stopIfTrue="1" operator="equal">
      <formula>"CW 3120-R2"</formula>
    </cfRule>
    <cfRule type="cellIs" dxfId="781" priority="283" stopIfTrue="1" operator="equal">
      <formula>"CW 3240-R7"</formula>
    </cfRule>
  </conditionalFormatting>
  <conditionalFormatting sqref="D811">
    <cfRule type="cellIs" dxfId="780" priority="279" stopIfTrue="1" operator="equal">
      <formula>"CW 2130-R11"</formula>
    </cfRule>
    <cfRule type="cellIs" dxfId="779" priority="280" stopIfTrue="1" operator="equal">
      <formula>"CW 3120-R2"</formula>
    </cfRule>
    <cfRule type="cellIs" dxfId="778" priority="281" stopIfTrue="1" operator="equal">
      <formula>"CW 3240-R7"</formula>
    </cfRule>
  </conditionalFormatting>
  <conditionalFormatting sqref="D813">
    <cfRule type="cellIs" dxfId="777" priority="277" stopIfTrue="1" operator="equal">
      <formula>"CW 3120-R2"</formula>
    </cfRule>
    <cfRule type="cellIs" dxfId="776" priority="278" stopIfTrue="1" operator="equal">
      <formula>"CW 3240-R7"</formula>
    </cfRule>
  </conditionalFormatting>
  <conditionalFormatting sqref="D815">
    <cfRule type="cellIs" dxfId="775" priority="275" stopIfTrue="1" operator="equal">
      <formula>"CW 3120-R2"</formula>
    </cfRule>
    <cfRule type="cellIs" dxfId="774" priority="276" stopIfTrue="1" operator="equal">
      <formula>"CW 3240-R7"</formula>
    </cfRule>
  </conditionalFormatting>
  <conditionalFormatting sqref="D816">
    <cfRule type="cellIs" dxfId="773" priority="272" stopIfTrue="1" operator="equal">
      <formula>"CW 2130-R11"</formula>
    </cfRule>
    <cfRule type="cellIs" dxfId="772" priority="273" stopIfTrue="1" operator="equal">
      <formula>"CW 3120-R2"</formula>
    </cfRule>
    <cfRule type="cellIs" dxfId="771" priority="274" stopIfTrue="1" operator="equal">
      <formula>"CW 3240-R7"</formula>
    </cfRule>
  </conditionalFormatting>
  <conditionalFormatting sqref="D818">
    <cfRule type="cellIs" dxfId="770" priority="270" stopIfTrue="1" operator="equal">
      <formula>"CW 3120-R2"</formula>
    </cfRule>
    <cfRule type="cellIs" dxfId="769" priority="271" stopIfTrue="1" operator="equal">
      <formula>"CW 3240-R7"</formula>
    </cfRule>
  </conditionalFormatting>
  <conditionalFormatting sqref="D851">
    <cfRule type="cellIs" dxfId="768" priority="261" stopIfTrue="1" operator="equal">
      <formula>"CW 3120-R2"</formula>
    </cfRule>
    <cfRule type="cellIs" dxfId="767" priority="262" stopIfTrue="1" operator="equal">
      <formula>"CW 3240-R7"</formula>
    </cfRule>
  </conditionalFormatting>
  <conditionalFormatting sqref="D848:D849">
    <cfRule type="cellIs" dxfId="766" priority="259" stopIfTrue="1" operator="equal">
      <formula>"CW 3120-R2"</formula>
    </cfRule>
    <cfRule type="cellIs" dxfId="765" priority="260" stopIfTrue="1" operator="equal">
      <formula>"CW 3240-R7"</formula>
    </cfRule>
  </conditionalFormatting>
  <conditionalFormatting sqref="D842">
    <cfRule type="cellIs" dxfId="764" priority="268" stopIfTrue="1" operator="equal">
      <formula>"CW 3120-R2"</formula>
    </cfRule>
    <cfRule type="cellIs" dxfId="763" priority="269" stopIfTrue="1" operator="equal">
      <formula>"CW 3240-R7"</formula>
    </cfRule>
  </conditionalFormatting>
  <conditionalFormatting sqref="D843">
    <cfRule type="cellIs" dxfId="762" priority="265" stopIfTrue="1" operator="equal">
      <formula>"CW 2130-R11"</formula>
    </cfRule>
    <cfRule type="cellIs" dxfId="761" priority="266" stopIfTrue="1" operator="equal">
      <formula>"CW 3120-R2"</formula>
    </cfRule>
    <cfRule type="cellIs" dxfId="760" priority="267" stopIfTrue="1" operator="equal">
      <formula>"CW 3240-R7"</formula>
    </cfRule>
  </conditionalFormatting>
  <conditionalFormatting sqref="D844">
    <cfRule type="cellIs" dxfId="759" priority="263" stopIfTrue="1" operator="equal">
      <formula>"CW 3120-R2"</formula>
    </cfRule>
    <cfRule type="cellIs" dxfId="758" priority="264" stopIfTrue="1" operator="equal">
      <formula>"CW 3240-R7"</formula>
    </cfRule>
  </conditionalFormatting>
  <conditionalFormatting sqref="D832">
    <cfRule type="cellIs" dxfId="757" priority="257" stopIfTrue="1" operator="equal">
      <formula>"CW 3120-R2"</formula>
    </cfRule>
    <cfRule type="cellIs" dxfId="756" priority="258" stopIfTrue="1" operator="equal">
      <formula>"CW 3240-R7"</formula>
    </cfRule>
  </conditionalFormatting>
  <conditionalFormatting sqref="D833">
    <cfRule type="cellIs" dxfId="755" priority="254" stopIfTrue="1" operator="equal">
      <formula>"CW 2130-R11"</formula>
    </cfRule>
    <cfRule type="cellIs" dxfId="754" priority="255" stopIfTrue="1" operator="equal">
      <formula>"CW 3120-R2"</formula>
    </cfRule>
    <cfRule type="cellIs" dxfId="753" priority="256" stopIfTrue="1" operator="equal">
      <formula>"CW 3240-R7"</formula>
    </cfRule>
  </conditionalFormatting>
  <conditionalFormatting sqref="D835">
    <cfRule type="cellIs" dxfId="752" priority="252" stopIfTrue="1" operator="equal">
      <formula>"CW 3120-R2"</formula>
    </cfRule>
    <cfRule type="cellIs" dxfId="751" priority="253" stopIfTrue="1" operator="equal">
      <formula>"CW 3240-R7"</formula>
    </cfRule>
  </conditionalFormatting>
  <conditionalFormatting sqref="D820">
    <cfRule type="cellIs" dxfId="750" priority="250" stopIfTrue="1" operator="equal">
      <formula>"CW 3120-R2"</formula>
    </cfRule>
    <cfRule type="cellIs" dxfId="749" priority="251" stopIfTrue="1" operator="equal">
      <formula>"CW 3240-R7"</formula>
    </cfRule>
  </conditionalFormatting>
  <conditionalFormatting sqref="D821">
    <cfRule type="cellIs" dxfId="748" priority="247" stopIfTrue="1" operator="equal">
      <formula>"CW 2130-R11"</formula>
    </cfRule>
    <cfRule type="cellIs" dxfId="747" priority="248" stopIfTrue="1" operator="equal">
      <formula>"CW 3120-R2"</formula>
    </cfRule>
    <cfRule type="cellIs" dxfId="746" priority="249" stopIfTrue="1" operator="equal">
      <formula>"CW 3240-R7"</formula>
    </cfRule>
  </conditionalFormatting>
  <conditionalFormatting sqref="D823">
    <cfRule type="cellIs" dxfId="745" priority="245" stopIfTrue="1" operator="equal">
      <formula>"CW 3120-R2"</formula>
    </cfRule>
    <cfRule type="cellIs" dxfId="744" priority="246" stopIfTrue="1" operator="equal">
      <formula>"CW 3240-R7"</formula>
    </cfRule>
  </conditionalFormatting>
  <conditionalFormatting sqref="D825">
    <cfRule type="cellIs" dxfId="743" priority="243" stopIfTrue="1" operator="equal">
      <formula>"CW 3120-R2"</formula>
    </cfRule>
    <cfRule type="cellIs" dxfId="742" priority="244" stopIfTrue="1" operator="equal">
      <formula>"CW 3240-R7"</formula>
    </cfRule>
  </conditionalFormatting>
  <conditionalFormatting sqref="D826">
    <cfRule type="cellIs" dxfId="741" priority="240" stopIfTrue="1" operator="equal">
      <formula>"CW 2130-R11"</formula>
    </cfRule>
    <cfRule type="cellIs" dxfId="740" priority="241" stopIfTrue="1" operator="equal">
      <formula>"CW 3120-R2"</formula>
    </cfRule>
    <cfRule type="cellIs" dxfId="739" priority="242" stopIfTrue="1" operator="equal">
      <formula>"CW 3240-R7"</formula>
    </cfRule>
  </conditionalFormatting>
  <conditionalFormatting sqref="D828">
    <cfRule type="cellIs" dxfId="738" priority="238" stopIfTrue="1" operator="equal">
      <formula>"CW 3120-R2"</formula>
    </cfRule>
    <cfRule type="cellIs" dxfId="737" priority="239" stopIfTrue="1" operator="equal">
      <formula>"CW 3240-R7"</formula>
    </cfRule>
  </conditionalFormatting>
  <conditionalFormatting sqref="D830">
    <cfRule type="cellIs" dxfId="736" priority="236" stopIfTrue="1" operator="equal">
      <formula>"CW 3120-R2"</formula>
    </cfRule>
    <cfRule type="cellIs" dxfId="735" priority="237" stopIfTrue="1" operator="equal">
      <formula>"CW 3240-R7"</formula>
    </cfRule>
  </conditionalFormatting>
  <conditionalFormatting sqref="D831">
    <cfRule type="cellIs" dxfId="734" priority="233" stopIfTrue="1" operator="equal">
      <formula>"CW 2130-R11"</formula>
    </cfRule>
    <cfRule type="cellIs" dxfId="733" priority="234" stopIfTrue="1" operator="equal">
      <formula>"CW 3120-R2"</formula>
    </cfRule>
    <cfRule type="cellIs" dxfId="732" priority="235" stopIfTrue="1" operator="equal">
      <formula>"CW 3240-R7"</formula>
    </cfRule>
  </conditionalFormatting>
  <conditionalFormatting sqref="D837">
    <cfRule type="cellIs" dxfId="731" priority="231" stopIfTrue="1" operator="equal">
      <formula>"CW 3120-R2"</formula>
    </cfRule>
    <cfRule type="cellIs" dxfId="730" priority="232" stopIfTrue="1" operator="equal">
      <formula>"CW 3240-R7"</formula>
    </cfRule>
  </conditionalFormatting>
  <conditionalFormatting sqref="D838">
    <cfRule type="cellIs" dxfId="729" priority="228" stopIfTrue="1" operator="equal">
      <formula>"CW 2130-R11"</formula>
    </cfRule>
    <cfRule type="cellIs" dxfId="728" priority="229" stopIfTrue="1" operator="equal">
      <formula>"CW 3120-R2"</formula>
    </cfRule>
    <cfRule type="cellIs" dxfId="727" priority="230" stopIfTrue="1" operator="equal">
      <formula>"CW 3240-R7"</formula>
    </cfRule>
  </conditionalFormatting>
  <conditionalFormatting sqref="D840">
    <cfRule type="cellIs" dxfId="726" priority="226" stopIfTrue="1" operator="equal">
      <formula>"CW 3120-R2"</formula>
    </cfRule>
    <cfRule type="cellIs" dxfId="725" priority="227" stopIfTrue="1" operator="equal">
      <formula>"CW 3240-R7"</formula>
    </cfRule>
  </conditionalFormatting>
  <conditionalFormatting sqref="D857">
    <cfRule type="cellIs" dxfId="724" priority="217" stopIfTrue="1" operator="equal">
      <formula>"CW 3120-R2"</formula>
    </cfRule>
    <cfRule type="cellIs" dxfId="723" priority="218" stopIfTrue="1" operator="equal">
      <formula>"CW 3240-R7"</formula>
    </cfRule>
  </conditionalFormatting>
  <conditionalFormatting sqref="D853">
    <cfRule type="cellIs" dxfId="722" priority="224" stopIfTrue="1" operator="equal">
      <formula>"CW 3120-R2"</formula>
    </cfRule>
    <cfRule type="cellIs" dxfId="721" priority="225" stopIfTrue="1" operator="equal">
      <formula>"CW 3240-R7"</formula>
    </cfRule>
  </conditionalFormatting>
  <conditionalFormatting sqref="D854">
    <cfRule type="cellIs" dxfId="720" priority="221" stopIfTrue="1" operator="equal">
      <formula>"CW 2130-R11"</formula>
    </cfRule>
    <cfRule type="cellIs" dxfId="719" priority="222" stopIfTrue="1" operator="equal">
      <formula>"CW 3120-R2"</formula>
    </cfRule>
    <cfRule type="cellIs" dxfId="718" priority="223" stopIfTrue="1" operator="equal">
      <formula>"CW 3240-R7"</formula>
    </cfRule>
  </conditionalFormatting>
  <conditionalFormatting sqref="D855">
    <cfRule type="cellIs" dxfId="717" priority="219" stopIfTrue="1" operator="equal">
      <formula>"CW 3120-R2"</formula>
    </cfRule>
    <cfRule type="cellIs" dxfId="716" priority="220" stopIfTrue="1" operator="equal">
      <formula>"CW 3240-R7"</formula>
    </cfRule>
  </conditionalFormatting>
  <conditionalFormatting sqref="D863">
    <cfRule type="cellIs" dxfId="715" priority="208" stopIfTrue="1" operator="equal">
      <formula>"CW 3120-R2"</formula>
    </cfRule>
    <cfRule type="cellIs" dxfId="714" priority="209" stopIfTrue="1" operator="equal">
      <formula>"CW 3240-R7"</formula>
    </cfRule>
  </conditionalFormatting>
  <conditionalFormatting sqref="D859">
    <cfRule type="cellIs" dxfId="713" priority="215" stopIfTrue="1" operator="equal">
      <formula>"CW 3120-R2"</formula>
    </cfRule>
    <cfRule type="cellIs" dxfId="712" priority="216" stopIfTrue="1" operator="equal">
      <formula>"CW 3240-R7"</formula>
    </cfRule>
  </conditionalFormatting>
  <conditionalFormatting sqref="D860">
    <cfRule type="cellIs" dxfId="711" priority="212" stopIfTrue="1" operator="equal">
      <formula>"CW 2130-R11"</formula>
    </cfRule>
    <cfRule type="cellIs" dxfId="710" priority="213" stopIfTrue="1" operator="equal">
      <formula>"CW 3120-R2"</formula>
    </cfRule>
    <cfRule type="cellIs" dxfId="709" priority="214" stopIfTrue="1" operator="equal">
      <formula>"CW 3240-R7"</formula>
    </cfRule>
  </conditionalFormatting>
  <conditionalFormatting sqref="D861">
    <cfRule type="cellIs" dxfId="708" priority="210" stopIfTrue="1" operator="equal">
      <formula>"CW 3120-R2"</formula>
    </cfRule>
    <cfRule type="cellIs" dxfId="707" priority="211" stopIfTrue="1" operator="equal">
      <formula>"CW 3240-R7"</formula>
    </cfRule>
  </conditionalFormatting>
  <conditionalFormatting sqref="D845">
    <cfRule type="cellIs" dxfId="706" priority="203" stopIfTrue="1" operator="equal">
      <formula>"CW 3120-R2"</formula>
    </cfRule>
    <cfRule type="cellIs" dxfId="705" priority="204" stopIfTrue="1" operator="equal">
      <formula>"CW 3240-R7"</formula>
    </cfRule>
  </conditionalFormatting>
  <conditionalFormatting sqref="D846:D847">
    <cfRule type="cellIs" dxfId="704" priority="205" stopIfTrue="1" operator="equal">
      <formula>"CW 2130-R11"</formula>
    </cfRule>
    <cfRule type="cellIs" dxfId="703" priority="206" stopIfTrue="1" operator="equal">
      <formula>"CW 3120-R2"</formula>
    </cfRule>
    <cfRule type="cellIs" dxfId="702" priority="207" stopIfTrue="1" operator="equal">
      <formula>"CW 3240-R7"</formula>
    </cfRule>
  </conditionalFormatting>
  <conditionalFormatting sqref="D865">
    <cfRule type="cellIs" dxfId="701" priority="201" stopIfTrue="1" operator="equal">
      <formula>"CW 3120-R2"</formula>
    </cfRule>
    <cfRule type="cellIs" dxfId="700" priority="202" stopIfTrue="1" operator="equal">
      <formula>"CW 3240-R7"</formula>
    </cfRule>
  </conditionalFormatting>
  <conditionalFormatting sqref="D868">
    <cfRule type="cellIs" dxfId="699" priority="199" stopIfTrue="1" operator="equal">
      <formula>"CW 3120-R2"</formula>
    </cfRule>
    <cfRule type="cellIs" dxfId="698" priority="200" stopIfTrue="1" operator="equal">
      <formula>"CW 3240-R7"</formula>
    </cfRule>
  </conditionalFormatting>
  <conditionalFormatting sqref="D866">
    <cfRule type="cellIs" dxfId="697" priority="196" stopIfTrue="1" operator="equal">
      <formula>"CW 2130-R11"</formula>
    </cfRule>
    <cfRule type="cellIs" dxfId="696" priority="197" stopIfTrue="1" operator="equal">
      <formula>"CW 3120-R2"</formula>
    </cfRule>
    <cfRule type="cellIs" dxfId="695" priority="198" stopIfTrue="1" operator="equal">
      <formula>"CW 3240-R7"</formula>
    </cfRule>
  </conditionalFormatting>
  <conditionalFormatting sqref="D870">
    <cfRule type="cellIs" dxfId="694" priority="194" stopIfTrue="1" operator="equal">
      <formula>"CW 3120-R2"</formula>
    </cfRule>
    <cfRule type="cellIs" dxfId="693" priority="195" stopIfTrue="1" operator="equal">
      <formula>"CW 3240-R7"</formula>
    </cfRule>
  </conditionalFormatting>
  <conditionalFormatting sqref="D871">
    <cfRule type="cellIs" dxfId="692" priority="191" stopIfTrue="1" operator="equal">
      <formula>"CW 2130-R11"</formula>
    </cfRule>
    <cfRule type="cellIs" dxfId="691" priority="192" stopIfTrue="1" operator="equal">
      <formula>"CW 3120-R2"</formula>
    </cfRule>
    <cfRule type="cellIs" dxfId="690" priority="193" stopIfTrue="1" operator="equal">
      <formula>"CW 3240-R7"</formula>
    </cfRule>
  </conditionalFormatting>
  <conditionalFormatting sqref="D873">
    <cfRule type="cellIs" dxfId="689" priority="189" stopIfTrue="1" operator="equal">
      <formula>"CW 3120-R2"</formula>
    </cfRule>
    <cfRule type="cellIs" dxfId="688" priority="190" stopIfTrue="1" operator="equal">
      <formula>"CW 3240-R7"</formula>
    </cfRule>
  </conditionalFormatting>
  <conditionalFormatting sqref="D875">
    <cfRule type="cellIs" dxfId="687" priority="187" stopIfTrue="1" operator="equal">
      <formula>"CW 3120-R2"</formula>
    </cfRule>
    <cfRule type="cellIs" dxfId="686" priority="188" stopIfTrue="1" operator="equal">
      <formula>"CW 3240-R7"</formula>
    </cfRule>
  </conditionalFormatting>
  <conditionalFormatting sqref="D876">
    <cfRule type="cellIs" dxfId="685" priority="184" stopIfTrue="1" operator="equal">
      <formula>"CW 2130-R11"</formula>
    </cfRule>
    <cfRule type="cellIs" dxfId="684" priority="185" stopIfTrue="1" operator="equal">
      <formula>"CW 3120-R2"</formula>
    </cfRule>
    <cfRule type="cellIs" dxfId="683" priority="186" stopIfTrue="1" operator="equal">
      <formula>"CW 3240-R7"</formula>
    </cfRule>
  </conditionalFormatting>
  <conditionalFormatting sqref="D878">
    <cfRule type="cellIs" dxfId="682" priority="182" stopIfTrue="1" operator="equal">
      <formula>"CW 3120-R2"</formula>
    </cfRule>
    <cfRule type="cellIs" dxfId="681" priority="183" stopIfTrue="1" operator="equal">
      <formula>"CW 3240-R7"</formula>
    </cfRule>
  </conditionalFormatting>
  <conditionalFormatting sqref="D880">
    <cfRule type="cellIs" dxfId="680" priority="180" stopIfTrue="1" operator="equal">
      <formula>"CW 3120-R2"</formula>
    </cfRule>
    <cfRule type="cellIs" dxfId="679" priority="181" stopIfTrue="1" operator="equal">
      <formula>"CW 3240-R7"</formula>
    </cfRule>
  </conditionalFormatting>
  <conditionalFormatting sqref="D881">
    <cfRule type="cellIs" dxfId="678" priority="177" stopIfTrue="1" operator="equal">
      <formula>"CW 2130-R11"</formula>
    </cfRule>
    <cfRule type="cellIs" dxfId="677" priority="178" stopIfTrue="1" operator="equal">
      <formula>"CW 3120-R2"</formula>
    </cfRule>
    <cfRule type="cellIs" dxfId="676" priority="179" stopIfTrue="1" operator="equal">
      <formula>"CW 3240-R7"</formula>
    </cfRule>
  </conditionalFormatting>
  <conditionalFormatting sqref="D883">
    <cfRule type="cellIs" dxfId="675" priority="175" stopIfTrue="1" operator="equal">
      <formula>"CW 3120-R2"</formula>
    </cfRule>
    <cfRule type="cellIs" dxfId="674" priority="176" stopIfTrue="1" operator="equal">
      <formula>"CW 3240-R7"</formula>
    </cfRule>
  </conditionalFormatting>
  <conditionalFormatting sqref="D889">
    <cfRule type="cellIs" dxfId="673" priority="166" stopIfTrue="1" operator="equal">
      <formula>"CW 3120-R2"</formula>
    </cfRule>
    <cfRule type="cellIs" dxfId="672" priority="167" stopIfTrue="1" operator="equal">
      <formula>"CW 3240-R7"</formula>
    </cfRule>
  </conditionalFormatting>
  <conditionalFormatting sqref="D885">
    <cfRule type="cellIs" dxfId="671" priority="173" stopIfTrue="1" operator="equal">
      <formula>"CW 3120-R2"</formula>
    </cfRule>
    <cfRule type="cellIs" dxfId="670" priority="174" stopIfTrue="1" operator="equal">
      <formula>"CW 3240-R7"</formula>
    </cfRule>
  </conditionalFormatting>
  <conditionalFormatting sqref="D886">
    <cfRule type="cellIs" dxfId="669" priority="170" stopIfTrue="1" operator="equal">
      <formula>"CW 2130-R11"</formula>
    </cfRule>
    <cfRule type="cellIs" dxfId="668" priority="171" stopIfTrue="1" operator="equal">
      <formula>"CW 3120-R2"</formula>
    </cfRule>
    <cfRule type="cellIs" dxfId="667" priority="172" stopIfTrue="1" operator="equal">
      <formula>"CW 3240-R7"</formula>
    </cfRule>
  </conditionalFormatting>
  <conditionalFormatting sqref="D887">
    <cfRule type="cellIs" dxfId="666" priority="168" stopIfTrue="1" operator="equal">
      <formula>"CW 3120-R2"</formula>
    </cfRule>
    <cfRule type="cellIs" dxfId="665" priority="169" stopIfTrue="1" operator="equal">
      <formula>"CW 3240-R7"</formula>
    </cfRule>
  </conditionalFormatting>
  <conditionalFormatting sqref="D895">
    <cfRule type="cellIs" dxfId="664" priority="157" stopIfTrue="1" operator="equal">
      <formula>"CW 3120-R2"</formula>
    </cfRule>
    <cfRule type="cellIs" dxfId="663" priority="158" stopIfTrue="1" operator="equal">
      <formula>"CW 3240-R7"</formula>
    </cfRule>
  </conditionalFormatting>
  <conditionalFormatting sqref="D891">
    <cfRule type="cellIs" dxfId="662" priority="164" stopIfTrue="1" operator="equal">
      <formula>"CW 3120-R2"</formula>
    </cfRule>
    <cfRule type="cellIs" dxfId="661" priority="165" stopIfTrue="1" operator="equal">
      <formula>"CW 3240-R7"</formula>
    </cfRule>
  </conditionalFormatting>
  <conditionalFormatting sqref="D892">
    <cfRule type="cellIs" dxfId="660" priority="161" stopIfTrue="1" operator="equal">
      <formula>"CW 2130-R11"</formula>
    </cfRule>
    <cfRule type="cellIs" dxfId="659" priority="162" stopIfTrue="1" operator="equal">
      <formula>"CW 3120-R2"</formula>
    </cfRule>
    <cfRule type="cellIs" dxfId="658" priority="163" stopIfTrue="1" operator="equal">
      <formula>"CW 3240-R7"</formula>
    </cfRule>
  </conditionalFormatting>
  <conditionalFormatting sqref="D893">
    <cfRule type="cellIs" dxfId="657" priority="159" stopIfTrue="1" operator="equal">
      <formula>"CW 3120-R2"</formula>
    </cfRule>
    <cfRule type="cellIs" dxfId="656" priority="160" stopIfTrue="1" operator="equal">
      <formula>"CW 3240-R7"</formula>
    </cfRule>
  </conditionalFormatting>
  <conditionalFormatting sqref="D897">
    <cfRule type="cellIs" dxfId="655" priority="155" stopIfTrue="1" operator="equal">
      <formula>"CW 3120-R2"</formula>
    </cfRule>
    <cfRule type="cellIs" dxfId="654" priority="156" stopIfTrue="1" operator="equal">
      <formula>"CW 3240-R7"</formula>
    </cfRule>
  </conditionalFormatting>
  <conditionalFormatting sqref="D900">
    <cfRule type="cellIs" dxfId="653" priority="153" stopIfTrue="1" operator="equal">
      <formula>"CW 3120-R2"</formula>
    </cfRule>
    <cfRule type="cellIs" dxfId="652" priority="154" stopIfTrue="1" operator="equal">
      <formula>"CW 3240-R7"</formula>
    </cfRule>
  </conditionalFormatting>
  <conditionalFormatting sqref="D898">
    <cfRule type="cellIs" dxfId="651" priority="150" stopIfTrue="1" operator="equal">
      <formula>"CW 2130-R11"</formula>
    </cfRule>
    <cfRule type="cellIs" dxfId="650" priority="151" stopIfTrue="1" operator="equal">
      <formula>"CW 3120-R2"</formula>
    </cfRule>
    <cfRule type="cellIs" dxfId="649" priority="152" stopIfTrue="1" operator="equal">
      <formula>"CW 3240-R7"</formula>
    </cfRule>
  </conditionalFormatting>
  <conditionalFormatting sqref="D902">
    <cfRule type="cellIs" dxfId="648" priority="148" stopIfTrue="1" operator="equal">
      <formula>"CW 3120-R2"</formula>
    </cfRule>
    <cfRule type="cellIs" dxfId="647" priority="149" stopIfTrue="1" operator="equal">
      <formula>"CW 3240-R7"</formula>
    </cfRule>
  </conditionalFormatting>
  <conditionalFormatting sqref="D903">
    <cfRule type="cellIs" dxfId="646" priority="145" stopIfTrue="1" operator="equal">
      <formula>"CW 2130-R11"</formula>
    </cfRule>
    <cfRule type="cellIs" dxfId="645" priority="146" stopIfTrue="1" operator="equal">
      <formula>"CW 3120-R2"</formula>
    </cfRule>
    <cfRule type="cellIs" dxfId="644" priority="147" stopIfTrue="1" operator="equal">
      <formula>"CW 3240-R7"</formula>
    </cfRule>
  </conditionalFormatting>
  <conditionalFormatting sqref="D905">
    <cfRule type="cellIs" dxfId="643" priority="143" stopIfTrue="1" operator="equal">
      <formula>"CW 3120-R2"</formula>
    </cfRule>
    <cfRule type="cellIs" dxfId="642" priority="144" stopIfTrue="1" operator="equal">
      <formula>"CW 3240-R7"</formula>
    </cfRule>
  </conditionalFormatting>
  <conditionalFormatting sqref="D907">
    <cfRule type="cellIs" dxfId="641" priority="141" stopIfTrue="1" operator="equal">
      <formula>"CW 3120-R2"</formula>
    </cfRule>
    <cfRule type="cellIs" dxfId="640" priority="142" stopIfTrue="1" operator="equal">
      <formula>"CW 3240-R7"</formula>
    </cfRule>
  </conditionalFormatting>
  <conditionalFormatting sqref="D928">
    <cfRule type="cellIs" dxfId="639" priority="139" stopIfTrue="1" operator="equal">
      <formula>"CW 3120-R2"</formula>
    </cfRule>
    <cfRule type="cellIs" dxfId="638" priority="140" stopIfTrue="1" operator="equal">
      <formula>"CW 3240-R7"</formula>
    </cfRule>
  </conditionalFormatting>
  <conditionalFormatting sqref="D908">
    <cfRule type="cellIs" dxfId="637" priority="136" stopIfTrue="1" operator="equal">
      <formula>"CW 2130-R11"</formula>
    </cfRule>
    <cfRule type="cellIs" dxfId="636" priority="137" stopIfTrue="1" operator="equal">
      <formula>"CW 3120-R2"</formula>
    </cfRule>
    <cfRule type="cellIs" dxfId="635" priority="138" stopIfTrue="1" operator="equal">
      <formula>"CW 3240-R7"</formula>
    </cfRule>
  </conditionalFormatting>
  <conditionalFormatting sqref="D60">
    <cfRule type="cellIs" dxfId="634" priority="134" stopIfTrue="1" operator="equal">
      <formula>"CW 3120-R2"</formula>
    </cfRule>
    <cfRule type="cellIs" dxfId="633" priority="135" stopIfTrue="1" operator="equal">
      <formula>"CW 3240-R7"</formula>
    </cfRule>
  </conditionalFormatting>
  <conditionalFormatting sqref="D61">
    <cfRule type="cellIs" dxfId="632" priority="131" stopIfTrue="1" operator="equal">
      <formula>"CW 2130-R11"</formula>
    </cfRule>
    <cfRule type="cellIs" dxfId="631" priority="132" stopIfTrue="1" operator="equal">
      <formula>"CW 3120-R2"</formula>
    </cfRule>
    <cfRule type="cellIs" dxfId="630" priority="133" stopIfTrue="1" operator="equal">
      <formula>"CW 3240-R7"</formula>
    </cfRule>
  </conditionalFormatting>
  <conditionalFormatting sqref="D62">
    <cfRule type="cellIs" dxfId="629" priority="128" stopIfTrue="1" operator="equal">
      <formula>"CW 2130-R11"</formula>
    </cfRule>
    <cfRule type="cellIs" dxfId="628" priority="129" stopIfTrue="1" operator="equal">
      <formula>"CW 3120-R2"</formula>
    </cfRule>
    <cfRule type="cellIs" dxfId="627" priority="130" stopIfTrue="1" operator="equal">
      <formula>"CW 3240-R7"</formula>
    </cfRule>
  </conditionalFormatting>
  <conditionalFormatting sqref="D19">
    <cfRule type="cellIs" dxfId="626" priority="125" stopIfTrue="1" operator="equal">
      <formula>"CW 2130-R11"</formula>
    </cfRule>
    <cfRule type="cellIs" dxfId="625" priority="126" stopIfTrue="1" operator="equal">
      <formula>"CW 3120-R2"</formula>
    </cfRule>
    <cfRule type="cellIs" dxfId="624" priority="127" stopIfTrue="1" operator="equal">
      <formula>"CW 3240-R7"</formula>
    </cfRule>
  </conditionalFormatting>
  <conditionalFormatting sqref="D365">
    <cfRule type="cellIs" dxfId="623" priority="123" stopIfTrue="1" operator="equal">
      <formula>"CW 3120-R2"</formula>
    </cfRule>
    <cfRule type="cellIs" dxfId="622" priority="124" stopIfTrue="1" operator="equal">
      <formula>"CW 3240-R7"</formula>
    </cfRule>
  </conditionalFormatting>
  <conditionalFormatting sqref="D366">
    <cfRule type="cellIs" dxfId="621" priority="121" stopIfTrue="1" operator="equal">
      <formula>"CW 3120-R2"</formula>
    </cfRule>
    <cfRule type="cellIs" dxfId="620" priority="122" stopIfTrue="1" operator="equal">
      <formula>"CW 3240-R7"</formula>
    </cfRule>
  </conditionalFormatting>
  <conditionalFormatting sqref="D348">
    <cfRule type="cellIs" dxfId="619" priority="118" stopIfTrue="1" operator="equal">
      <formula>"CW 2130-R11"</formula>
    </cfRule>
    <cfRule type="cellIs" dxfId="618" priority="119" stopIfTrue="1" operator="equal">
      <formula>"CW 3120-R2"</formula>
    </cfRule>
    <cfRule type="cellIs" dxfId="617" priority="120" stopIfTrue="1" operator="equal">
      <formula>"CW 3240-R7"</formula>
    </cfRule>
  </conditionalFormatting>
  <conditionalFormatting sqref="D349">
    <cfRule type="cellIs" dxfId="616" priority="115" stopIfTrue="1" operator="equal">
      <formula>"CW 2130-R11"</formula>
    </cfRule>
    <cfRule type="cellIs" dxfId="615" priority="116" stopIfTrue="1" operator="equal">
      <formula>"CW 3120-R2"</formula>
    </cfRule>
    <cfRule type="cellIs" dxfId="614" priority="117" stopIfTrue="1" operator="equal">
      <formula>"CW 3240-R7"</formula>
    </cfRule>
  </conditionalFormatting>
  <conditionalFormatting sqref="D350">
    <cfRule type="cellIs" dxfId="613" priority="112" stopIfTrue="1" operator="equal">
      <formula>"CW 2130-R11"</formula>
    </cfRule>
    <cfRule type="cellIs" dxfId="612" priority="113" stopIfTrue="1" operator="equal">
      <formula>"CW 3120-R2"</formula>
    </cfRule>
    <cfRule type="cellIs" dxfId="611" priority="114" stopIfTrue="1" operator="equal">
      <formula>"CW 3240-R7"</formula>
    </cfRule>
  </conditionalFormatting>
  <conditionalFormatting sqref="D437">
    <cfRule type="cellIs" dxfId="610" priority="110" stopIfTrue="1" operator="equal">
      <formula>"CW 3120-R2"</formula>
    </cfRule>
    <cfRule type="cellIs" dxfId="609" priority="111" stopIfTrue="1" operator="equal">
      <formula>"CW 3240-R7"</formula>
    </cfRule>
  </conditionalFormatting>
  <conditionalFormatting sqref="D438">
    <cfRule type="cellIs" dxfId="608" priority="107" stopIfTrue="1" operator="equal">
      <formula>"CW 2130-R11"</formula>
    </cfRule>
    <cfRule type="cellIs" dxfId="607" priority="108" stopIfTrue="1" operator="equal">
      <formula>"CW 3120-R2"</formula>
    </cfRule>
    <cfRule type="cellIs" dxfId="606" priority="109" stopIfTrue="1" operator="equal">
      <formula>"CW 3240-R7"</formula>
    </cfRule>
  </conditionalFormatting>
  <conditionalFormatting sqref="D439:D440">
    <cfRule type="cellIs" dxfId="605" priority="105" stopIfTrue="1" operator="equal">
      <formula>"CW 3120-R2"</formula>
    </cfRule>
    <cfRule type="cellIs" dxfId="604" priority="106" stopIfTrue="1" operator="equal">
      <formula>"CW 3240-R7"</formula>
    </cfRule>
  </conditionalFormatting>
  <conditionalFormatting sqref="D441">
    <cfRule type="cellIs" dxfId="603" priority="103" stopIfTrue="1" operator="equal">
      <formula>"CW 3120-R2"</formula>
    </cfRule>
    <cfRule type="cellIs" dxfId="602" priority="104" stopIfTrue="1" operator="equal">
      <formula>"CW 3240-R7"</formula>
    </cfRule>
  </conditionalFormatting>
  <conditionalFormatting sqref="D447">
    <cfRule type="cellIs" dxfId="601" priority="101" stopIfTrue="1" operator="equal">
      <formula>"CW 3120-R2"</formula>
    </cfRule>
    <cfRule type="cellIs" dxfId="600" priority="102" stopIfTrue="1" operator="equal">
      <formula>"CW 3240-R7"</formula>
    </cfRule>
  </conditionalFormatting>
  <conditionalFormatting sqref="D449">
    <cfRule type="cellIs" dxfId="599" priority="98" stopIfTrue="1" operator="equal">
      <formula>"CW 2130-R11"</formula>
    </cfRule>
    <cfRule type="cellIs" dxfId="598" priority="99" stopIfTrue="1" operator="equal">
      <formula>"CW 3120-R2"</formula>
    </cfRule>
    <cfRule type="cellIs" dxfId="597" priority="100" stopIfTrue="1" operator="equal">
      <formula>"CW 3240-R7"</formula>
    </cfRule>
  </conditionalFormatting>
  <conditionalFormatting sqref="D505:D506">
    <cfRule type="cellIs" dxfId="596" priority="96" stopIfTrue="1" operator="equal">
      <formula>"CW 3120-R2"</formula>
    </cfRule>
    <cfRule type="cellIs" dxfId="595" priority="97" stopIfTrue="1" operator="equal">
      <formula>"CW 3240-R7"</formula>
    </cfRule>
  </conditionalFormatting>
  <conditionalFormatting sqref="D450">
    <cfRule type="cellIs" dxfId="594" priority="94" stopIfTrue="1" operator="equal">
      <formula>"CW 3120-R2"</formula>
    </cfRule>
    <cfRule type="cellIs" dxfId="593" priority="95" stopIfTrue="1" operator="equal">
      <formula>"CW 3240-R7"</formula>
    </cfRule>
  </conditionalFormatting>
  <conditionalFormatting sqref="D510">
    <cfRule type="cellIs" dxfId="592" priority="92" stopIfTrue="1" operator="equal">
      <formula>"CW 3120-R2"</formula>
    </cfRule>
    <cfRule type="cellIs" dxfId="591" priority="93" stopIfTrue="1" operator="equal">
      <formula>"CW 3240-R7"</formula>
    </cfRule>
  </conditionalFormatting>
  <conditionalFormatting sqref="D507:D508">
    <cfRule type="cellIs" dxfId="590" priority="90" stopIfTrue="1" operator="equal">
      <formula>"CW 3120-R2"</formula>
    </cfRule>
    <cfRule type="cellIs" dxfId="589" priority="91" stopIfTrue="1" operator="equal">
      <formula>"CW 3240-R7"</formula>
    </cfRule>
  </conditionalFormatting>
  <conditionalFormatting sqref="D509">
    <cfRule type="cellIs" dxfId="588" priority="88" stopIfTrue="1" operator="equal">
      <formula>"CW 3120-R2"</formula>
    </cfRule>
    <cfRule type="cellIs" dxfId="587" priority="89" stopIfTrue="1" operator="equal">
      <formula>"CW 3240-R7"</formula>
    </cfRule>
  </conditionalFormatting>
  <conditionalFormatting sqref="D515:D516">
    <cfRule type="cellIs" dxfId="586" priority="86" stopIfTrue="1" operator="equal">
      <formula>"CW 3120-R2"</formula>
    </cfRule>
    <cfRule type="cellIs" dxfId="585" priority="87" stopIfTrue="1" operator="equal">
      <formula>"CW 3240-R7"</formula>
    </cfRule>
  </conditionalFormatting>
  <conditionalFormatting sqref="D517:D518">
    <cfRule type="cellIs" dxfId="584" priority="84" stopIfTrue="1" operator="equal">
      <formula>"CW 3120-R2"</formula>
    </cfRule>
    <cfRule type="cellIs" dxfId="583" priority="85" stopIfTrue="1" operator="equal">
      <formula>"CW 3240-R7"</formula>
    </cfRule>
  </conditionalFormatting>
  <conditionalFormatting sqref="D519">
    <cfRule type="cellIs" dxfId="582" priority="82" stopIfTrue="1" operator="equal">
      <formula>"CW 3120-R2"</formula>
    </cfRule>
    <cfRule type="cellIs" dxfId="581" priority="83" stopIfTrue="1" operator="equal">
      <formula>"CW 3240-R7"</formula>
    </cfRule>
  </conditionalFormatting>
  <conditionalFormatting sqref="D520:D521">
    <cfRule type="cellIs" dxfId="580" priority="80" stopIfTrue="1" operator="equal">
      <formula>"CW 3120-R2"</formula>
    </cfRule>
    <cfRule type="cellIs" dxfId="579" priority="81" stopIfTrue="1" operator="equal">
      <formula>"CW 3240-R7"</formula>
    </cfRule>
  </conditionalFormatting>
  <conditionalFormatting sqref="D608">
    <cfRule type="cellIs" dxfId="578" priority="77" stopIfTrue="1" operator="equal">
      <formula>"CW 2130-R11"</formula>
    </cfRule>
    <cfRule type="cellIs" dxfId="577" priority="78" stopIfTrue="1" operator="equal">
      <formula>"CW 3120-R2"</formula>
    </cfRule>
    <cfRule type="cellIs" dxfId="576" priority="79" stopIfTrue="1" operator="equal">
      <formula>"CW 3240-R7"</formula>
    </cfRule>
  </conditionalFormatting>
  <conditionalFormatting sqref="D607">
    <cfRule type="cellIs" dxfId="575" priority="74" stopIfTrue="1" operator="equal">
      <formula>"CW 2130-R11"</formula>
    </cfRule>
    <cfRule type="cellIs" dxfId="574" priority="75" stopIfTrue="1" operator="equal">
      <formula>"CW 3120-R2"</formula>
    </cfRule>
    <cfRule type="cellIs" dxfId="573" priority="76" stopIfTrue="1" operator="equal">
      <formula>"CW 3240-R7"</formula>
    </cfRule>
  </conditionalFormatting>
  <conditionalFormatting sqref="D606">
    <cfRule type="cellIs" dxfId="572" priority="71" stopIfTrue="1" operator="equal">
      <formula>"CW 2130-R11"</formula>
    </cfRule>
    <cfRule type="cellIs" dxfId="571" priority="72" stopIfTrue="1" operator="equal">
      <formula>"CW 3120-R2"</formula>
    </cfRule>
    <cfRule type="cellIs" dxfId="570" priority="73" stopIfTrue="1" operator="equal">
      <formula>"CW 3240-R7"</formula>
    </cfRule>
  </conditionalFormatting>
  <conditionalFormatting sqref="D635">
    <cfRule type="cellIs" dxfId="569" priority="68" stopIfTrue="1" operator="equal">
      <formula>"CW 2130-R11"</formula>
    </cfRule>
    <cfRule type="cellIs" dxfId="568" priority="69" stopIfTrue="1" operator="equal">
      <formula>"CW 3120-R2"</formula>
    </cfRule>
    <cfRule type="cellIs" dxfId="567" priority="70" stopIfTrue="1" operator="equal">
      <formula>"CW 3240-R7"</formula>
    </cfRule>
  </conditionalFormatting>
  <conditionalFormatting sqref="D681:D682">
    <cfRule type="cellIs" dxfId="566" priority="65" stopIfTrue="1" operator="equal">
      <formula>"CW 2130-R11"</formula>
    </cfRule>
    <cfRule type="cellIs" dxfId="565" priority="66" stopIfTrue="1" operator="equal">
      <formula>"CW 3120-R2"</formula>
    </cfRule>
    <cfRule type="cellIs" dxfId="564" priority="67" stopIfTrue="1" operator="equal">
      <formula>"CW 3240-R7"</formula>
    </cfRule>
  </conditionalFormatting>
  <conditionalFormatting sqref="D683">
    <cfRule type="cellIs" dxfId="563" priority="62" stopIfTrue="1" operator="equal">
      <formula>"CW 2130-R11"</formula>
    </cfRule>
    <cfRule type="cellIs" dxfId="562" priority="63" stopIfTrue="1" operator="equal">
      <formula>"CW 3120-R2"</formula>
    </cfRule>
    <cfRule type="cellIs" dxfId="561" priority="64" stopIfTrue="1" operator="equal">
      <formula>"CW 3240-R7"</formula>
    </cfRule>
  </conditionalFormatting>
  <conditionalFormatting sqref="D684">
    <cfRule type="cellIs" dxfId="560" priority="59" stopIfTrue="1" operator="equal">
      <formula>"CW 2130-R11"</formula>
    </cfRule>
    <cfRule type="cellIs" dxfId="559" priority="60" stopIfTrue="1" operator="equal">
      <formula>"CW 3120-R2"</formula>
    </cfRule>
    <cfRule type="cellIs" dxfId="558" priority="61" stopIfTrue="1" operator="equal">
      <formula>"CW 3240-R7"</formula>
    </cfRule>
  </conditionalFormatting>
  <conditionalFormatting sqref="D685">
    <cfRule type="cellIs" dxfId="557" priority="56" stopIfTrue="1" operator="equal">
      <formula>"CW 2130-R11"</formula>
    </cfRule>
    <cfRule type="cellIs" dxfId="556" priority="57" stopIfTrue="1" operator="equal">
      <formula>"CW 3120-R2"</formula>
    </cfRule>
    <cfRule type="cellIs" dxfId="555" priority="58" stopIfTrue="1" operator="equal">
      <formula>"CW 3240-R7"</formula>
    </cfRule>
  </conditionalFormatting>
  <conditionalFormatting sqref="D686">
    <cfRule type="cellIs" dxfId="554" priority="53" stopIfTrue="1" operator="equal">
      <formula>"CW 2130-R11"</formula>
    </cfRule>
    <cfRule type="cellIs" dxfId="553" priority="54" stopIfTrue="1" operator="equal">
      <formula>"CW 3120-R2"</formula>
    </cfRule>
    <cfRule type="cellIs" dxfId="552" priority="55" stopIfTrue="1" operator="equal">
      <formula>"CW 3240-R7"</formula>
    </cfRule>
  </conditionalFormatting>
  <conditionalFormatting sqref="D687">
    <cfRule type="cellIs" dxfId="551" priority="50" stopIfTrue="1" operator="equal">
      <formula>"CW 2130-R11"</formula>
    </cfRule>
    <cfRule type="cellIs" dxfId="550" priority="51" stopIfTrue="1" operator="equal">
      <formula>"CW 3120-R2"</formula>
    </cfRule>
    <cfRule type="cellIs" dxfId="549" priority="52" stopIfTrue="1" operator="equal">
      <formula>"CW 3240-R7"</formula>
    </cfRule>
  </conditionalFormatting>
  <conditionalFormatting sqref="D688">
    <cfRule type="cellIs" dxfId="548" priority="47" stopIfTrue="1" operator="equal">
      <formula>"CW 2130-R11"</formula>
    </cfRule>
    <cfRule type="cellIs" dxfId="547" priority="48" stopIfTrue="1" operator="equal">
      <formula>"CW 3120-R2"</formula>
    </cfRule>
    <cfRule type="cellIs" dxfId="546" priority="49" stopIfTrue="1" operator="equal">
      <formula>"CW 3240-R7"</formula>
    </cfRule>
  </conditionalFormatting>
  <conditionalFormatting sqref="D689">
    <cfRule type="cellIs" dxfId="545" priority="44" stopIfTrue="1" operator="equal">
      <formula>"CW 2130-R11"</formula>
    </cfRule>
    <cfRule type="cellIs" dxfId="544" priority="45" stopIfTrue="1" operator="equal">
      <formula>"CW 3120-R2"</formula>
    </cfRule>
    <cfRule type="cellIs" dxfId="543" priority="46" stopIfTrue="1" operator="equal">
      <formula>"CW 3240-R7"</formula>
    </cfRule>
  </conditionalFormatting>
  <conditionalFormatting sqref="D702">
    <cfRule type="cellIs" dxfId="542" priority="42" stopIfTrue="1" operator="equal">
      <formula>"CW 3120-R2"</formula>
    </cfRule>
    <cfRule type="cellIs" dxfId="541" priority="43" stopIfTrue="1" operator="equal">
      <formula>"CW 3240-R7"</formula>
    </cfRule>
  </conditionalFormatting>
  <conditionalFormatting sqref="D704">
    <cfRule type="cellIs" dxfId="540" priority="39" stopIfTrue="1" operator="equal">
      <formula>"CW 2130-R11"</formula>
    </cfRule>
    <cfRule type="cellIs" dxfId="539" priority="40" stopIfTrue="1" operator="equal">
      <formula>"CW 3120-R2"</formula>
    </cfRule>
    <cfRule type="cellIs" dxfId="538" priority="41" stopIfTrue="1" operator="equal">
      <formula>"CW 3240-R7"</formula>
    </cfRule>
  </conditionalFormatting>
  <conditionalFormatting sqref="D705">
    <cfRule type="cellIs" dxfId="537" priority="36" stopIfTrue="1" operator="equal">
      <formula>"CW 2130-R11"</formula>
    </cfRule>
    <cfRule type="cellIs" dxfId="536" priority="37" stopIfTrue="1" operator="equal">
      <formula>"CW 3120-R2"</formula>
    </cfRule>
    <cfRule type="cellIs" dxfId="535" priority="38" stopIfTrue="1" operator="equal">
      <formula>"CW 3240-R7"</formula>
    </cfRule>
  </conditionalFormatting>
  <conditionalFormatting sqref="D703">
    <cfRule type="cellIs" dxfId="534" priority="33" stopIfTrue="1" operator="equal">
      <formula>"CW 2130-R11"</formula>
    </cfRule>
    <cfRule type="cellIs" dxfId="533" priority="34" stopIfTrue="1" operator="equal">
      <formula>"CW 3120-R2"</formula>
    </cfRule>
    <cfRule type="cellIs" dxfId="532" priority="35" stopIfTrue="1" operator="equal">
      <formula>"CW 3240-R7"</formula>
    </cfRule>
  </conditionalFormatting>
  <conditionalFormatting sqref="D787">
    <cfRule type="cellIs" dxfId="531" priority="28" stopIfTrue="1" operator="equal">
      <formula>"CW 2130-R11"</formula>
    </cfRule>
    <cfRule type="cellIs" dxfId="530" priority="29" stopIfTrue="1" operator="equal">
      <formula>"CW 3120-R2"</formula>
    </cfRule>
    <cfRule type="cellIs" dxfId="529" priority="30" stopIfTrue="1" operator="equal">
      <formula>"CW 3240-R7"</formula>
    </cfRule>
  </conditionalFormatting>
  <conditionalFormatting sqref="D786">
    <cfRule type="cellIs" dxfId="528" priority="31" stopIfTrue="1" operator="equal">
      <formula>"CW 3120-R2"</formula>
    </cfRule>
    <cfRule type="cellIs" dxfId="527" priority="32" stopIfTrue="1" operator="equal">
      <formula>"CW 3240-R7"</formula>
    </cfRule>
  </conditionalFormatting>
  <conditionalFormatting sqref="D788">
    <cfRule type="cellIs" dxfId="526" priority="25" stopIfTrue="1" operator="equal">
      <formula>"CW 2130-R11"</formula>
    </cfRule>
    <cfRule type="cellIs" dxfId="525" priority="26" stopIfTrue="1" operator="equal">
      <formula>"CW 3120-R2"</formula>
    </cfRule>
    <cfRule type="cellIs" dxfId="524" priority="27" stopIfTrue="1" operator="equal">
      <formula>"CW 3240-R7"</formula>
    </cfRule>
  </conditionalFormatting>
  <conditionalFormatting sqref="D148:D149">
    <cfRule type="cellIs" dxfId="523" priority="22" stopIfTrue="1" operator="equal">
      <formula>"CW 2130-R11"</formula>
    </cfRule>
    <cfRule type="cellIs" dxfId="522" priority="23" stopIfTrue="1" operator="equal">
      <formula>"CW 3120-R2"</formula>
    </cfRule>
    <cfRule type="cellIs" dxfId="521" priority="24" stopIfTrue="1" operator="equal">
      <formula>"CW 3240-R7"</formula>
    </cfRule>
  </conditionalFormatting>
  <conditionalFormatting sqref="D229:D230">
    <cfRule type="cellIs" dxfId="520" priority="19" stopIfTrue="1" operator="equal">
      <formula>"CW 2130-R11"</formula>
    </cfRule>
    <cfRule type="cellIs" dxfId="519" priority="20" stopIfTrue="1" operator="equal">
      <formula>"CW 3120-R2"</formula>
    </cfRule>
    <cfRule type="cellIs" dxfId="518" priority="21" stopIfTrue="1" operator="equal">
      <formula>"CW 3240-R7"</formula>
    </cfRule>
  </conditionalFormatting>
  <conditionalFormatting sqref="D910">
    <cfRule type="cellIs" dxfId="517" priority="17" stopIfTrue="1" operator="equal">
      <formula>"CW 3120-R2"</formula>
    </cfRule>
    <cfRule type="cellIs" dxfId="516" priority="18" stopIfTrue="1" operator="equal">
      <formula>"CW 3240-R7"</formula>
    </cfRule>
  </conditionalFormatting>
  <conditionalFormatting sqref="D488">
    <cfRule type="cellIs" dxfId="515" priority="14" stopIfTrue="1" operator="equal">
      <formula>"CW 2130-R11"</formula>
    </cfRule>
    <cfRule type="cellIs" dxfId="514" priority="15" stopIfTrue="1" operator="equal">
      <formula>"CW 3120-R2"</formula>
    </cfRule>
    <cfRule type="cellIs" dxfId="513" priority="16" stopIfTrue="1" operator="equal">
      <formula>"CW 3240-R7"</formula>
    </cfRule>
  </conditionalFormatting>
  <conditionalFormatting sqref="D139">
    <cfRule type="cellIs" dxfId="512" priority="12" stopIfTrue="1" operator="equal">
      <formula>"CW 3120-R2"</formula>
    </cfRule>
    <cfRule type="cellIs" dxfId="511" priority="13" stopIfTrue="1" operator="equal">
      <formula>"CW 3240-R7"</formula>
    </cfRule>
  </conditionalFormatting>
  <conditionalFormatting sqref="D140">
    <cfRule type="cellIs" dxfId="510" priority="10" stopIfTrue="1" operator="equal">
      <formula>"CW 3120-R2"</formula>
    </cfRule>
    <cfRule type="cellIs" dxfId="509" priority="11" stopIfTrue="1" operator="equal">
      <formula>"CW 3240-R7"</formula>
    </cfRule>
  </conditionalFormatting>
  <conditionalFormatting sqref="D271">
    <cfRule type="cellIs" dxfId="508" priority="7" stopIfTrue="1" operator="equal">
      <formula>"CW 2130-R11"</formula>
    </cfRule>
    <cfRule type="cellIs" dxfId="507" priority="8" stopIfTrue="1" operator="equal">
      <formula>"CW 3120-R2"</formula>
    </cfRule>
    <cfRule type="cellIs" dxfId="506" priority="9" stopIfTrue="1" operator="equal">
      <formula>"CW 3240-R7"</formula>
    </cfRule>
  </conditionalFormatting>
  <conditionalFormatting sqref="D272">
    <cfRule type="cellIs" dxfId="505" priority="4" stopIfTrue="1" operator="equal">
      <formula>"CW 2130-R11"</formula>
    </cfRule>
    <cfRule type="cellIs" dxfId="504" priority="5" stopIfTrue="1" operator="equal">
      <formula>"CW 3120-R2"</formula>
    </cfRule>
    <cfRule type="cellIs" dxfId="503" priority="6" stopIfTrue="1" operator="equal">
      <formula>"CW 3240-R7"</formula>
    </cfRule>
  </conditionalFormatting>
  <conditionalFormatting sqref="D448">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3">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945" xr:uid="{12B9A25F-9EBC-4BB9-A4EE-D46A4C022346}">
      <formula1>IF(AND(G945&gt;=0.01,G945&lt;=G965*0.05),ROUND(G945,2),0.01)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66:G367 G12:G13 G16 G18:G19 G22:G24 G804:G805 G31 G33 G36:G39 G42 G44 G230 G50 G53 G56 G933:G942 G65 G67:G71 G74:G75 G80:G81 G83 G85:G86 G90 G88 G93:G94 G96 G98 G58:G59 G110:G111 G114 G707:G709 G680 G126:G127 G129 G132 G135 G927 G151 G153:G156 G159:G160 G165:G166 G168 G170:G171 G175 G173 G178:G179 G181 G183 G118:G121 G195:G197 G200 G202 G105:G108 G212:G213 G215 G218 G221 G223:G224 G232 G234 G236:G240 G243:G244 G249 G251:G252 G255:G256 G258 G260 G263:G268 G190:G193 G279 G281 G275:G276 G292 G294 G297 G300 G302:G303 G305:G307 G309 G311:G315 G318:G319 G324:G325 G327 G334 G332 G337:G338 G340 G342 G345 G908 G204:G207 G353 G358 G361 G369:G370 G373 G375:G378 G380 G382 G384 G387 G392 G394:G395 G398 G400 G402 G404 G406 G409:G414 G416 G418 G421:G424 G427 G429 G290 G435 G441 G453 G455 G457:G462 G465:G466 G471 G473:G474 G477 G479 G481 G483 G485 G488 G490 G492 G495 G497 G433 G503 G509:G510 G524 G526 G528:G532 G535:G536 G541 G543:G544 G547:G548 G550 G552:G553 G555 G557 G559 G562:G567 G569 G571 G574:G577 G580 G501 G588 G590 G592 G594 G597 G600 G602:G603 G614 G616:G620 G623:G624 G629 G631:G632 G635:G636 G638 G640:G641 G643 G645 G647 G650:G654 G656 G658:G660 G663:G664 G666 G668:G670 G673 G675 G606:G608 G691 G694 G697 G687:G689 G711 G713 G715:G720 G723:G724 G729 G731:G732 G735 G737 G739:G740 G742 G744 G746 G749:G751 G753 G755:G757 G760:G763 G766 G768 G776 G779 G782 G704:G705 G790:G791 G793 G795 G797:G801 G124 G788 G26:G29 G210 G149 G329:G330 G610:G612 G355:G356 G811 G813 G893 G840 G844 G900 G831 G816 G818 G833 G821 G823 G826 G828 G835 G838 G851 G849 G857 G855 G863 G773:G774 G861 G868 G871 G873 G876 G878 G881 G883 G866 G889 G887 G895 G903 G905 G898 G910 G62:G63 G48 G347 G349:G350 G438 G443:G446 G449:G451 G506 G512:G514 G516 G518:G519 G521:G522 G584:G585 G683 G685 G699:G701 G784:G785 G226:G228 G46 G101:G103 G116 G186:G188 G143:G147 G283:G287 G431 G499 G582 G677:G678 G770:G771 G847 G364 G10 G913 G915 G917 G919 G921 G923 G925 G137:G138 G140 G270 G272" xr:uid="{8EF62D58-A9B2-4EBF-92D8-A93C0BA4F8A0}">
      <formula1>IF(G10&gt;=0.01,ROUND(G10,2),0.01)</formula1>
    </dataValidation>
    <dataValidation type="custom" allowBlank="1" showInputMessage="1" showErrorMessage="1" error="If you can enter a Unit  Price in this cell, pLease contact the Contract Administrator immediately!" sqref="G448" xr:uid="{DBA34F37-8A54-4F9A-A7AD-445F97D757C9}">
      <formula1>"isblank(G3)"</formula1>
    </dataValidation>
  </dataValidations>
  <pageMargins left="0.5" right="0.5" top="0.75" bottom="0.75" header="0.25" footer="0.25"/>
  <pageSetup scale="70" orientation="portrait" r:id="rId1"/>
  <headerFooter alignWithMargins="0">
    <oddHeader>&amp;LThe City of Winnipeg
Tender No. 221-2023 Addendum 1
&amp;RBid Submission
&amp;P of &amp;N</oddHeader>
    <oddFooter xml:space="preserve">&amp;R                   </oddFooter>
  </headerFooter>
  <rowBreaks count="14" manualBreakCount="14">
    <brk id="53" min="1" max="7" man="1"/>
    <brk id="77" min="1" max="7" man="1"/>
    <brk id="162" min="1" max="7" man="1"/>
    <brk id="246" min="1" max="7" man="1"/>
    <brk id="321" min="1" max="7" man="1"/>
    <brk id="389" min="1" max="7" man="1"/>
    <brk id="468" min="1" max="7" man="1"/>
    <brk id="538" min="1" max="7" man="1"/>
    <brk id="626" min="1" max="7" man="1"/>
    <brk id="726" min="1" max="7" man="1"/>
    <brk id="807" min="1" max="7" man="1"/>
    <brk id="929" min="1" max="7" man="1"/>
    <brk id="943" min="1" max="7" man="1"/>
    <brk id="946" min="1"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BE490-EC49-4D9B-B27C-18C7DE3E324B}">
  <dimension ref="A1:O650"/>
  <sheetViews>
    <sheetView showGridLines="0" showZeros="0" view="pageBreakPreview" zoomScale="75" zoomScaleNormal="70" zoomScaleSheetLayoutView="75" workbookViewId="0">
      <selection activeCell="J2" sqref="J2:O3"/>
    </sheetView>
  </sheetViews>
  <sheetFormatPr defaultColWidth="8.85546875" defaultRowHeight="12.75" x14ac:dyDescent="0.2"/>
  <cols>
    <col min="1" max="1" width="11.28515625" style="51" customWidth="1"/>
    <col min="2" max="2" width="9" style="143" customWidth="1"/>
    <col min="3" max="3" width="38.85546875" style="144" customWidth="1"/>
    <col min="4" max="4" width="17.42578125" style="143" customWidth="1"/>
    <col min="5" max="5" width="8.28515625" style="143" customWidth="1"/>
    <col min="6" max="6" width="12" style="143" customWidth="1"/>
    <col min="7" max="7" width="12" style="145" customWidth="1"/>
    <col min="8" max="8" width="17" style="143" customWidth="1"/>
    <col min="9" max="9" width="43.42578125" style="64" customWidth="1"/>
    <col min="10" max="10" width="12.7109375" style="30" customWidth="1"/>
    <col min="11" max="11" width="57.42578125" style="30" customWidth="1"/>
    <col min="12" max="12" width="11" style="30" customWidth="1"/>
    <col min="13" max="13" width="13.42578125" style="30" customWidth="1"/>
    <col min="14" max="14" width="15.140625" style="30" customWidth="1"/>
    <col min="15" max="15" width="15.5703125" style="30" customWidth="1"/>
    <col min="16" max="16384" width="8.85546875" style="30"/>
  </cols>
  <sheetData>
    <row r="1" spans="1:15" s="27" customFormat="1" ht="30.6" customHeight="1" x14ac:dyDescent="0.2">
      <c r="A1" s="51"/>
      <c r="B1" s="63"/>
      <c r="C1" s="63"/>
      <c r="D1" s="63"/>
      <c r="E1" s="63"/>
      <c r="F1" s="63"/>
      <c r="G1" s="63"/>
      <c r="H1" s="63"/>
      <c r="I1" s="64"/>
    </row>
    <row r="2" spans="1:15" s="27" customFormat="1" ht="32.450000000000003" customHeight="1" thickBot="1" x14ac:dyDescent="0.3">
      <c r="A2" s="52" t="s">
        <v>204</v>
      </c>
      <c r="B2" s="65" t="s">
        <v>175</v>
      </c>
      <c r="C2" s="66" t="s">
        <v>176</v>
      </c>
      <c r="D2" s="66" t="s">
        <v>415</v>
      </c>
      <c r="E2" s="66" t="s">
        <v>177</v>
      </c>
      <c r="F2" s="66" t="s">
        <v>186</v>
      </c>
      <c r="G2" s="67" t="s">
        <v>173</v>
      </c>
      <c r="H2" s="65" t="s">
        <v>178</v>
      </c>
      <c r="I2" s="68" t="s">
        <v>316</v>
      </c>
      <c r="J2" s="46" t="s">
        <v>1265</v>
      </c>
      <c r="K2" s="25" t="s">
        <v>1266</v>
      </c>
      <c r="L2" s="47" t="s">
        <v>1267</v>
      </c>
      <c r="M2" s="48" t="s">
        <v>1268</v>
      </c>
      <c r="N2" s="49" t="s">
        <v>1269</v>
      </c>
      <c r="O2" s="48" t="s">
        <v>1270</v>
      </c>
    </row>
    <row r="3" spans="1:15" s="27" customFormat="1" ht="36" customHeight="1" thickTop="1" x14ac:dyDescent="0.25">
      <c r="A3" s="34"/>
      <c r="B3" s="69" t="s">
        <v>609</v>
      </c>
      <c r="C3" s="70" t="s">
        <v>197</v>
      </c>
      <c r="D3" s="71"/>
      <c r="E3" s="71"/>
      <c r="F3" s="71"/>
      <c r="G3" s="72"/>
      <c r="H3" s="73"/>
      <c r="I3" s="74"/>
      <c r="J3" s="26" t="str">
        <f t="shared" ref="J3:J66" ca="1" si="0">IF(CELL("protect",$G3)=1, "LOCKED", "")</f>
        <v>LOCKED</v>
      </c>
      <c r="K3" s="16" t="str">
        <f>CLEAN(CONCATENATE(TRIM($A3),TRIM($C3),IF(LEFT($D3)&lt;&gt;"E",TRIM($D3),),TRIM($E3)))</f>
        <v>EARTH AND BASE WORKS</v>
      </c>
      <c r="L3" s="17">
        <f>MATCH(K3,'Pay Items'!$K$1:$K$646,0)</f>
        <v>3</v>
      </c>
      <c r="M3" s="19" t="str">
        <f t="shared" ref="M3:M66" ca="1" si="1">CELL("format",$F3)</f>
        <v>F0</v>
      </c>
      <c r="N3" s="19" t="str">
        <f t="shared" ref="N3:N66" ca="1" si="2">CELL("format",$G3)</f>
        <v>G</v>
      </c>
      <c r="O3" s="19" t="str">
        <f t="shared" ref="O3:O66" ca="1" si="3">CELL("format",$H3)</f>
        <v>F2</v>
      </c>
    </row>
    <row r="4" spans="1:15" s="27" customFormat="1" ht="30" customHeight="1" x14ac:dyDescent="0.2">
      <c r="A4" s="53" t="s">
        <v>247</v>
      </c>
      <c r="B4" s="45" t="s">
        <v>198</v>
      </c>
      <c r="C4" s="75" t="s">
        <v>491</v>
      </c>
      <c r="D4" s="60" t="s">
        <v>588</v>
      </c>
      <c r="E4" s="76" t="s">
        <v>566</v>
      </c>
      <c r="F4" s="77"/>
      <c r="G4" s="42"/>
      <c r="H4" s="41">
        <f t="shared" ref="H4:H9" si="4">ROUND(G4*F4,2)</f>
        <v>0</v>
      </c>
      <c r="I4" s="74"/>
      <c r="J4" s="26" t="str">
        <f t="shared" ca="1" si="0"/>
        <v/>
      </c>
      <c r="K4" s="16" t="str">
        <f t="shared" ref="K4:K67" si="5">CLEAN(CONCATENATE(TRIM($A4),TRIM($C4),IF(LEFT($D4)&lt;&gt;"E",TRIM($D4),),TRIM($E4)))</f>
        <v>A001Clearing and GrubbingCW 3010-R4ha</v>
      </c>
      <c r="L4" s="17">
        <f>MATCH(K4,'Pay Items'!$K$1:$K$646,0)</f>
        <v>4</v>
      </c>
      <c r="M4" s="19" t="str">
        <f t="shared" ca="1" si="1"/>
        <v>F3</v>
      </c>
      <c r="N4" s="19" t="str">
        <f t="shared" ca="1" si="2"/>
        <v>C2</v>
      </c>
      <c r="O4" s="19" t="str">
        <f t="shared" ca="1" si="3"/>
        <v>C2</v>
      </c>
    </row>
    <row r="5" spans="1:15" s="28" customFormat="1" ht="30" customHeight="1" x14ac:dyDescent="0.2">
      <c r="A5" s="50" t="s">
        <v>439</v>
      </c>
      <c r="B5" s="45" t="s">
        <v>185</v>
      </c>
      <c r="C5" s="44" t="s">
        <v>101</v>
      </c>
      <c r="D5" s="78" t="s">
        <v>1298</v>
      </c>
      <c r="E5" s="31" t="s">
        <v>180</v>
      </c>
      <c r="F5" s="79"/>
      <c r="G5" s="42"/>
      <c r="H5" s="41">
        <f t="shared" si="4"/>
        <v>0</v>
      </c>
      <c r="I5" s="80"/>
      <c r="J5" s="26" t="str">
        <f t="shared" ca="1" si="0"/>
        <v/>
      </c>
      <c r="K5" s="16" t="str">
        <f t="shared" si="5"/>
        <v>A002Stripping and Stockpiling TopsoilCW 3110-R22m³</v>
      </c>
      <c r="L5" s="17">
        <f>MATCH(K5,'Pay Items'!$K$1:$K$646,0)</f>
        <v>5</v>
      </c>
      <c r="M5" s="19" t="str">
        <f t="shared" ca="1" si="1"/>
        <v>F0</v>
      </c>
      <c r="N5" s="19" t="str">
        <f t="shared" ca="1" si="2"/>
        <v>C2</v>
      </c>
      <c r="O5" s="19" t="str">
        <f t="shared" ca="1" si="3"/>
        <v>C2</v>
      </c>
    </row>
    <row r="6" spans="1:15" s="27" customFormat="1" ht="30" customHeight="1" x14ac:dyDescent="0.2">
      <c r="A6" s="50" t="s">
        <v>440</v>
      </c>
      <c r="B6" s="45" t="s">
        <v>102</v>
      </c>
      <c r="C6" s="44" t="s">
        <v>105</v>
      </c>
      <c r="D6" s="78" t="s">
        <v>1298</v>
      </c>
      <c r="E6" s="31" t="s">
        <v>180</v>
      </c>
      <c r="F6" s="79"/>
      <c r="G6" s="42"/>
      <c r="H6" s="41">
        <f t="shared" si="4"/>
        <v>0</v>
      </c>
      <c r="I6" s="74"/>
      <c r="J6" s="26" t="str">
        <f t="shared" ca="1" si="0"/>
        <v/>
      </c>
      <c r="K6" s="16" t="str">
        <f t="shared" si="5"/>
        <v>A003ExcavationCW 3110-R22m³</v>
      </c>
      <c r="L6" s="17">
        <f>MATCH(K6,'Pay Items'!$K$1:$K$646,0)</f>
        <v>6</v>
      </c>
      <c r="M6" s="19" t="str">
        <f t="shared" ca="1" si="1"/>
        <v>F0</v>
      </c>
      <c r="N6" s="19" t="str">
        <f t="shared" ca="1" si="2"/>
        <v>C2</v>
      </c>
      <c r="O6" s="19" t="str">
        <f t="shared" ca="1" si="3"/>
        <v>C2</v>
      </c>
    </row>
    <row r="7" spans="1:15" s="28" customFormat="1" ht="30" customHeight="1" x14ac:dyDescent="0.2">
      <c r="A7" s="53" t="s">
        <v>248</v>
      </c>
      <c r="B7" s="45" t="s">
        <v>103</v>
      </c>
      <c r="C7" s="44" t="s">
        <v>94</v>
      </c>
      <c r="D7" s="78" t="s">
        <v>1299</v>
      </c>
      <c r="E7" s="31" t="s">
        <v>179</v>
      </c>
      <c r="F7" s="79"/>
      <c r="G7" s="42"/>
      <c r="H7" s="41">
        <f t="shared" si="4"/>
        <v>0</v>
      </c>
      <c r="I7" s="74"/>
      <c r="J7" s="26" t="str">
        <f t="shared" ca="1" si="0"/>
        <v/>
      </c>
      <c r="K7" s="16" t="str">
        <f t="shared" si="5"/>
        <v>A004Sub-Grade CompactionCW 3110-R22m²</v>
      </c>
      <c r="L7" s="17">
        <f>MATCH(K7,'Pay Items'!$K$1:$K$646,0)</f>
        <v>7</v>
      </c>
      <c r="M7" s="19" t="str">
        <f t="shared" ca="1" si="1"/>
        <v>F0</v>
      </c>
      <c r="N7" s="19" t="str">
        <f t="shared" ca="1" si="2"/>
        <v>C2</v>
      </c>
      <c r="O7" s="19" t="str">
        <f t="shared" ca="1" si="3"/>
        <v>C2</v>
      </c>
    </row>
    <row r="8" spans="1:15" s="28" customFormat="1" ht="40.15" customHeight="1" x14ac:dyDescent="0.2">
      <c r="A8" s="50" t="s">
        <v>249</v>
      </c>
      <c r="B8" s="45" t="s">
        <v>118</v>
      </c>
      <c r="C8" s="44" t="s">
        <v>1079</v>
      </c>
      <c r="D8" s="78" t="s">
        <v>1299</v>
      </c>
      <c r="E8" s="31" t="s">
        <v>180</v>
      </c>
      <c r="F8" s="79"/>
      <c r="G8" s="42"/>
      <c r="H8" s="41">
        <f t="shared" si="4"/>
        <v>0</v>
      </c>
      <c r="I8" s="80"/>
      <c r="J8" s="26" t="str">
        <f t="shared" ca="1" si="0"/>
        <v/>
      </c>
      <c r="K8" s="16" t="str">
        <f t="shared" si="5"/>
        <v>A005Supplying and Placing Suitable Site Sub-grade MaterialCW 3110-R22m³</v>
      </c>
      <c r="L8" s="17">
        <f>MATCH(K8,'Pay Items'!$K$1:$K$646,0)</f>
        <v>8</v>
      </c>
      <c r="M8" s="19" t="str">
        <f t="shared" ca="1" si="1"/>
        <v>F0</v>
      </c>
      <c r="N8" s="19" t="str">
        <f t="shared" ca="1" si="2"/>
        <v>C2</v>
      </c>
      <c r="O8" s="19" t="str">
        <f t="shared" ca="1" si="3"/>
        <v>C2</v>
      </c>
    </row>
    <row r="9" spans="1:15" s="28" customFormat="1" ht="30" customHeight="1" x14ac:dyDescent="0.2">
      <c r="A9" s="53" t="s">
        <v>1080</v>
      </c>
      <c r="B9" s="45" t="s">
        <v>115</v>
      </c>
      <c r="C9" s="44" t="s">
        <v>401</v>
      </c>
      <c r="D9" s="78" t="s">
        <v>1299</v>
      </c>
      <c r="E9" s="31" t="s">
        <v>180</v>
      </c>
      <c r="F9" s="79"/>
      <c r="G9" s="42"/>
      <c r="H9" s="41">
        <f t="shared" si="4"/>
        <v>0</v>
      </c>
      <c r="I9" s="80"/>
      <c r="J9" s="26" t="str">
        <f t="shared" ca="1" si="0"/>
        <v/>
      </c>
      <c r="K9" s="16" t="str">
        <f t="shared" si="5"/>
        <v>A005AImported Fill MaterialCW 3110-R22m³</v>
      </c>
      <c r="L9" s="17">
        <f>MATCH(K9,'Pay Items'!$K$1:$K$646,0)</f>
        <v>9</v>
      </c>
      <c r="M9" s="19" t="str">
        <f t="shared" ca="1" si="1"/>
        <v>F0</v>
      </c>
      <c r="N9" s="19" t="str">
        <f t="shared" ca="1" si="2"/>
        <v>C2</v>
      </c>
      <c r="O9" s="19" t="str">
        <f t="shared" ca="1" si="3"/>
        <v>C2</v>
      </c>
    </row>
    <row r="10" spans="1:15" s="27" customFormat="1" ht="32.450000000000003" customHeight="1" x14ac:dyDescent="0.2">
      <c r="A10" s="53" t="s">
        <v>250</v>
      </c>
      <c r="B10" s="45" t="s">
        <v>104</v>
      </c>
      <c r="C10" s="44" t="s">
        <v>1081</v>
      </c>
      <c r="D10" s="78" t="s">
        <v>1299</v>
      </c>
      <c r="E10" s="31"/>
      <c r="F10" s="79"/>
      <c r="G10" s="81"/>
      <c r="H10" s="41"/>
      <c r="I10" s="74" t="s">
        <v>1082</v>
      </c>
      <c r="J10" s="26" t="str">
        <f t="shared" ca="1" si="0"/>
        <v>LOCKED</v>
      </c>
      <c r="K10" s="16" t="str">
        <f t="shared" si="5"/>
        <v>A007Supplying and Placing Sub-base MaterialCW 3110-R22</v>
      </c>
      <c r="L10" s="17">
        <f>MATCH(K10,'Pay Items'!$K$1:$K$646,0)</f>
        <v>10</v>
      </c>
      <c r="M10" s="19" t="str">
        <f t="shared" ca="1" si="1"/>
        <v>F0</v>
      </c>
      <c r="N10" s="19" t="str">
        <f t="shared" ca="1" si="2"/>
        <v>G</v>
      </c>
      <c r="O10" s="19" t="str">
        <f t="shared" ca="1" si="3"/>
        <v>C2</v>
      </c>
    </row>
    <row r="11" spans="1:15" s="27" customFormat="1" ht="30" customHeight="1" x14ac:dyDescent="0.2">
      <c r="A11" s="53" t="s">
        <v>1083</v>
      </c>
      <c r="B11" s="61" t="s">
        <v>351</v>
      </c>
      <c r="C11" s="44" t="s">
        <v>1084</v>
      </c>
      <c r="D11" s="60" t="s">
        <v>174</v>
      </c>
      <c r="E11" s="31" t="s">
        <v>181</v>
      </c>
      <c r="F11" s="79"/>
      <c r="G11" s="42"/>
      <c r="H11" s="41">
        <f t="shared" ref="H11:H26" si="6">ROUND(G11*F11,2)</f>
        <v>0</v>
      </c>
      <c r="I11" s="74" t="s">
        <v>1085</v>
      </c>
      <c r="J11" s="26" t="str">
        <f t="shared" ca="1" si="0"/>
        <v/>
      </c>
      <c r="K11" s="16" t="str">
        <f t="shared" si="5"/>
        <v>A007A150 mm Granular A Limestonetonne</v>
      </c>
      <c r="L11" s="17">
        <f>MATCH(K11,'Pay Items'!$K$1:$K$646,0)</f>
        <v>11</v>
      </c>
      <c r="M11" s="19" t="str">
        <f t="shared" ca="1" si="1"/>
        <v>F0</v>
      </c>
      <c r="N11" s="19" t="str">
        <f t="shared" ca="1" si="2"/>
        <v>C2</v>
      </c>
      <c r="O11" s="19" t="str">
        <f t="shared" ca="1" si="3"/>
        <v>C2</v>
      </c>
    </row>
    <row r="12" spans="1:15" s="27" customFormat="1" ht="34.15" customHeight="1" x14ac:dyDescent="0.2">
      <c r="A12" s="53" t="s">
        <v>1086</v>
      </c>
      <c r="B12" s="61" t="s">
        <v>351</v>
      </c>
      <c r="C12" s="44" t="s">
        <v>1300</v>
      </c>
      <c r="D12" s="60" t="s">
        <v>174</v>
      </c>
      <c r="E12" s="31" t="s">
        <v>181</v>
      </c>
      <c r="F12" s="79"/>
      <c r="G12" s="42"/>
      <c r="H12" s="41">
        <f t="shared" si="6"/>
        <v>0</v>
      </c>
      <c r="I12" s="74" t="s">
        <v>1241</v>
      </c>
      <c r="J12" s="26" t="str">
        <f t="shared" ca="1" si="0"/>
        <v/>
      </c>
      <c r="K12" s="16" t="str">
        <f t="shared" si="5"/>
        <v>A007A250 mm Granular A ^tonne</v>
      </c>
      <c r="L12" s="17">
        <f>MATCH(K12,'Pay Items'!$K$1:$K$646,0)</f>
        <v>12</v>
      </c>
      <c r="M12" s="19" t="str">
        <f t="shared" ca="1" si="1"/>
        <v>F0</v>
      </c>
      <c r="N12" s="19" t="str">
        <f t="shared" ca="1" si="2"/>
        <v>C2</v>
      </c>
      <c r="O12" s="19" t="str">
        <f t="shared" ca="1" si="3"/>
        <v>C2</v>
      </c>
    </row>
    <row r="13" spans="1:15" s="27" customFormat="1" ht="30" customHeight="1" x14ac:dyDescent="0.2">
      <c r="A13" s="53" t="s">
        <v>1087</v>
      </c>
      <c r="B13" s="61" t="s">
        <v>351</v>
      </c>
      <c r="C13" s="44" t="s">
        <v>1088</v>
      </c>
      <c r="D13" s="60" t="s">
        <v>174</v>
      </c>
      <c r="E13" s="31" t="s">
        <v>181</v>
      </c>
      <c r="F13" s="79"/>
      <c r="G13" s="42"/>
      <c r="H13" s="41">
        <f t="shared" si="6"/>
        <v>0</v>
      </c>
      <c r="I13" s="74" t="s">
        <v>1089</v>
      </c>
      <c r="J13" s="26" t="str">
        <f t="shared" ca="1" si="0"/>
        <v/>
      </c>
      <c r="K13" s="16" t="str">
        <f t="shared" si="5"/>
        <v>A007B150 mm Granular B Limestonetonne</v>
      </c>
      <c r="L13" s="17">
        <f>MATCH(K13,'Pay Items'!$K$1:$K$646,0)</f>
        <v>13</v>
      </c>
      <c r="M13" s="19" t="str">
        <f t="shared" ca="1" si="1"/>
        <v>F0</v>
      </c>
      <c r="N13" s="19" t="str">
        <f t="shared" ca="1" si="2"/>
        <v>C2</v>
      </c>
      <c r="O13" s="19" t="str">
        <f t="shared" ca="1" si="3"/>
        <v>C2</v>
      </c>
    </row>
    <row r="14" spans="1:15" s="27" customFormat="1" ht="30" customHeight="1" x14ac:dyDescent="0.2">
      <c r="A14" s="53" t="s">
        <v>1090</v>
      </c>
      <c r="B14" s="61" t="s">
        <v>351</v>
      </c>
      <c r="C14" s="44" t="s">
        <v>1091</v>
      </c>
      <c r="D14" s="60" t="s">
        <v>174</v>
      </c>
      <c r="E14" s="31" t="s">
        <v>181</v>
      </c>
      <c r="F14" s="79"/>
      <c r="G14" s="42"/>
      <c r="H14" s="41">
        <f t="shared" si="6"/>
        <v>0</v>
      </c>
      <c r="I14" s="74" t="s">
        <v>1089</v>
      </c>
      <c r="J14" s="26" t="str">
        <f t="shared" ca="1" si="0"/>
        <v/>
      </c>
      <c r="K14" s="16" t="str">
        <f t="shared" si="5"/>
        <v>A007B250 mm Granular B Recycled Concretetonne</v>
      </c>
      <c r="L14" s="17">
        <f>MATCH(K14,'Pay Items'!$K$1:$K$646,0)</f>
        <v>14</v>
      </c>
      <c r="M14" s="19" t="str">
        <f t="shared" ca="1" si="1"/>
        <v>F0</v>
      </c>
      <c r="N14" s="19" t="str">
        <f t="shared" ca="1" si="2"/>
        <v>C2</v>
      </c>
      <c r="O14" s="19" t="str">
        <f t="shared" ca="1" si="3"/>
        <v>C2</v>
      </c>
    </row>
    <row r="15" spans="1:15" s="27" customFormat="1" ht="48" customHeight="1" x14ac:dyDescent="0.2">
      <c r="A15" s="53" t="s">
        <v>1092</v>
      </c>
      <c r="B15" s="61" t="s">
        <v>351</v>
      </c>
      <c r="C15" s="44" t="s">
        <v>1301</v>
      </c>
      <c r="D15" s="60" t="s">
        <v>174</v>
      </c>
      <c r="E15" s="31" t="s">
        <v>181</v>
      </c>
      <c r="F15" s="79"/>
      <c r="G15" s="42"/>
      <c r="H15" s="41">
        <f t="shared" si="6"/>
        <v>0</v>
      </c>
      <c r="I15" s="74" t="s">
        <v>1242</v>
      </c>
      <c r="J15" s="26" t="str">
        <f t="shared" ca="1" si="0"/>
        <v/>
      </c>
      <c r="K15" s="16" t="str">
        <f t="shared" si="5"/>
        <v>A007B350 mm Granular B ^tonne</v>
      </c>
      <c r="L15" s="17">
        <f>MATCH(K15,'Pay Items'!$K$1:$K$646,0)</f>
        <v>15</v>
      </c>
      <c r="M15" s="19" t="str">
        <f t="shared" ca="1" si="1"/>
        <v>F0</v>
      </c>
      <c r="N15" s="19" t="str">
        <f t="shared" ca="1" si="2"/>
        <v>C2</v>
      </c>
      <c r="O15" s="19" t="str">
        <f t="shared" ca="1" si="3"/>
        <v>C2</v>
      </c>
    </row>
    <row r="16" spans="1:15" s="27" customFormat="1" ht="30" customHeight="1" x14ac:dyDescent="0.2">
      <c r="A16" s="53" t="s">
        <v>1093</v>
      </c>
      <c r="B16" s="61" t="s">
        <v>351</v>
      </c>
      <c r="C16" s="44" t="s">
        <v>1094</v>
      </c>
      <c r="D16" s="60" t="s">
        <v>174</v>
      </c>
      <c r="E16" s="31" t="s">
        <v>181</v>
      </c>
      <c r="F16" s="79"/>
      <c r="G16" s="42"/>
      <c r="H16" s="41">
        <f t="shared" si="6"/>
        <v>0</v>
      </c>
      <c r="I16" s="74" t="s">
        <v>1095</v>
      </c>
      <c r="J16" s="26" t="str">
        <f t="shared" ca="1" si="0"/>
        <v/>
      </c>
      <c r="K16" s="16" t="str">
        <f t="shared" si="5"/>
        <v>A007C150 mm Granular C Limestonetonne</v>
      </c>
      <c r="L16" s="17">
        <f>MATCH(K16,'Pay Items'!$K$1:$K$646,0)</f>
        <v>16</v>
      </c>
      <c r="M16" s="19" t="str">
        <f t="shared" ca="1" si="1"/>
        <v>F0</v>
      </c>
      <c r="N16" s="19" t="str">
        <f t="shared" ca="1" si="2"/>
        <v>C2</v>
      </c>
      <c r="O16" s="19" t="str">
        <f t="shared" ca="1" si="3"/>
        <v>C2</v>
      </c>
    </row>
    <row r="17" spans="1:15" s="27" customFormat="1" ht="30" customHeight="1" x14ac:dyDescent="0.2">
      <c r="A17" s="53" t="s">
        <v>1096</v>
      </c>
      <c r="B17" s="61" t="s">
        <v>351</v>
      </c>
      <c r="C17" s="44" t="s">
        <v>1097</v>
      </c>
      <c r="D17" s="60" t="s">
        <v>174</v>
      </c>
      <c r="E17" s="31" t="s">
        <v>181</v>
      </c>
      <c r="F17" s="79"/>
      <c r="G17" s="42"/>
      <c r="H17" s="41">
        <f t="shared" si="6"/>
        <v>0</v>
      </c>
      <c r="I17" s="74" t="s">
        <v>1098</v>
      </c>
      <c r="J17" s="26" t="str">
        <f t="shared" ca="1" si="0"/>
        <v/>
      </c>
      <c r="K17" s="16" t="str">
        <f t="shared" si="5"/>
        <v>A007C250 mm Granular C Recycled Concretetonne</v>
      </c>
      <c r="L17" s="17">
        <f>MATCH(K17,'Pay Items'!$K$1:$K$646,0)</f>
        <v>17</v>
      </c>
      <c r="M17" s="19" t="str">
        <f t="shared" ca="1" si="1"/>
        <v>F0</v>
      </c>
      <c r="N17" s="19" t="str">
        <f t="shared" ca="1" si="2"/>
        <v>C2</v>
      </c>
      <c r="O17" s="19" t="str">
        <f t="shared" ca="1" si="3"/>
        <v>C2</v>
      </c>
    </row>
    <row r="18" spans="1:15" s="27" customFormat="1" ht="36" customHeight="1" x14ac:dyDescent="0.2">
      <c r="A18" s="53" t="s">
        <v>1099</v>
      </c>
      <c r="B18" s="61" t="s">
        <v>351</v>
      </c>
      <c r="C18" s="44" t="s">
        <v>1302</v>
      </c>
      <c r="D18" s="60" t="s">
        <v>174</v>
      </c>
      <c r="E18" s="31" t="s">
        <v>181</v>
      </c>
      <c r="F18" s="79"/>
      <c r="G18" s="42"/>
      <c r="H18" s="41">
        <f t="shared" si="6"/>
        <v>0</v>
      </c>
      <c r="I18" s="74" t="s">
        <v>1243</v>
      </c>
      <c r="J18" s="26" t="str">
        <f t="shared" ca="1" si="0"/>
        <v/>
      </c>
      <c r="K18" s="16" t="str">
        <f t="shared" si="5"/>
        <v>A007C350 mm Granular C ^tonne</v>
      </c>
      <c r="L18" s="17">
        <f>MATCH(K18,'Pay Items'!$K$1:$K$646,0)</f>
        <v>18</v>
      </c>
      <c r="M18" s="19" t="str">
        <f t="shared" ca="1" si="1"/>
        <v>F0</v>
      </c>
      <c r="N18" s="19" t="str">
        <f t="shared" ca="1" si="2"/>
        <v>C2</v>
      </c>
      <c r="O18" s="19" t="str">
        <f t="shared" ca="1" si="3"/>
        <v>C2</v>
      </c>
    </row>
    <row r="19" spans="1:15" s="27" customFormat="1" ht="30" customHeight="1" x14ac:dyDescent="0.2">
      <c r="A19" s="53" t="s">
        <v>1100</v>
      </c>
      <c r="B19" s="61" t="s">
        <v>352</v>
      </c>
      <c r="C19" s="44" t="s">
        <v>1101</v>
      </c>
      <c r="D19" s="60" t="s">
        <v>174</v>
      </c>
      <c r="E19" s="31" t="s">
        <v>181</v>
      </c>
      <c r="F19" s="79"/>
      <c r="G19" s="42"/>
      <c r="H19" s="41">
        <f t="shared" si="6"/>
        <v>0</v>
      </c>
      <c r="I19" s="74" t="s">
        <v>1085</v>
      </c>
      <c r="J19" s="26" t="str">
        <f t="shared" ca="1" si="0"/>
        <v/>
      </c>
      <c r="K19" s="16" t="str">
        <f t="shared" si="5"/>
        <v>A008A1100 mm Granular A Limestonetonne</v>
      </c>
      <c r="L19" s="17">
        <f>MATCH(K19,'Pay Items'!$K$1:$K$646,0)</f>
        <v>19</v>
      </c>
      <c r="M19" s="19" t="str">
        <f t="shared" ca="1" si="1"/>
        <v>F0</v>
      </c>
      <c r="N19" s="19" t="str">
        <f t="shared" ca="1" si="2"/>
        <v>C2</v>
      </c>
      <c r="O19" s="19" t="str">
        <f t="shared" ca="1" si="3"/>
        <v>C2</v>
      </c>
    </row>
    <row r="20" spans="1:15" s="27" customFormat="1" ht="30" customHeight="1" x14ac:dyDescent="0.2">
      <c r="A20" s="53" t="s">
        <v>1102</v>
      </c>
      <c r="B20" s="61" t="s">
        <v>352</v>
      </c>
      <c r="C20" s="44" t="s">
        <v>1303</v>
      </c>
      <c r="D20" s="60" t="s">
        <v>174</v>
      </c>
      <c r="E20" s="31" t="s">
        <v>181</v>
      </c>
      <c r="F20" s="79"/>
      <c r="G20" s="42"/>
      <c r="H20" s="41">
        <f t="shared" si="6"/>
        <v>0</v>
      </c>
      <c r="I20" s="74" t="s">
        <v>1241</v>
      </c>
      <c r="J20" s="26" t="str">
        <f t="shared" ca="1" si="0"/>
        <v/>
      </c>
      <c r="K20" s="16" t="str">
        <f t="shared" si="5"/>
        <v>A008A2100 mm Granular A ^tonne</v>
      </c>
      <c r="L20" s="17">
        <f>MATCH(K20,'Pay Items'!$K$1:$K$646,0)</f>
        <v>20</v>
      </c>
      <c r="M20" s="19" t="str">
        <f t="shared" ca="1" si="1"/>
        <v>F0</v>
      </c>
      <c r="N20" s="19" t="str">
        <f t="shared" ca="1" si="2"/>
        <v>C2</v>
      </c>
      <c r="O20" s="19" t="str">
        <f t="shared" ca="1" si="3"/>
        <v>C2</v>
      </c>
    </row>
    <row r="21" spans="1:15" s="27" customFormat="1" ht="30" customHeight="1" x14ac:dyDescent="0.2">
      <c r="A21" s="53" t="s">
        <v>1103</v>
      </c>
      <c r="B21" s="61" t="s">
        <v>352</v>
      </c>
      <c r="C21" s="44" t="s">
        <v>1104</v>
      </c>
      <c r="D21" s="60" t="s">
        <v>174</v>
      </c>
      <c r="E21" s="31" t="s">
        <v>181</v>
      </c>
      <c r="F21" s="79"/>
      <c r="G21" s="42"/>
      <c r="H21" s="41">
        <f t="shared" si="6"/>
        <v>0</v>
      </c>
      <c r="I21" s="74" t="s">
        <v>1089</v>
      </c>
      <c r="J21" s="26" t="str">
        <f t="shared" ca="1" si="0"/>
        <v/>
      </c>
      <c r="K21" s="16" t="str">
        <f t="shared" si="5"/>
        <v>A008B1100 mm Granular B Limestonetonne</v>
      </c>
      <c r="L21" s="17">
        <f>MATCH(K21,'Pay Items'!$K$1:$K$646,0)</f>
        <v>21</v>
      </c>
      <c r="M21" s="19" t="str">
        <f t="shared" ca="1" si="1"/>
        <v>F0</v>
      </c>
      <c r="N21" s="19" t="str">
        <f t="shared" ca="1" si="2"/>
        <v>C2</v>
      </c>
      <c r="O21" s="19" t="str">
        <f t="shared" ca="1" si="3"/>
        <v>C2</v>
      </c>
    </row>
    <row r="22" spans="1:15" s="27" customFormat="1" ht="30" customHeight="1" x14ac:dyDescent="0.2">
      <c r="A22" s="53" t="s">
        <v>1105</v>
      </c>
      <c r="B22" s="61" t="s">
        <v>352</v>
      </c>
      <c r="C22" s="44" t="s">
        <v>1106</v>
      </c>
      <c r="D22" s="60" t="s">
        <v>174</v>
      </c>
      <c r="E22" s="31" t="s">
        <v>181</v>
      </c>
      <c r="F22" s="79"/>
      <c r="G22" s="42"/>
      <c r="H22" s="41">
        <f t="shared" si="6"/>
        <v>0</v>
      </c>
      <c r="I22" s="74" t="s">
        <v>1089</v>
      </c>
      <c r="J22" s="26" t="str">
        <f t="shared" ca="1" si="0"/>
        <v/>
      </c>
      <c r="K22" s="16" t="str">
        <f t="shared" si="5"/>
        <v>A008B2100 mm Granular B Recycled Concretetonne</v>
      </c>
      <c r="L22" s="17">
        <f>MATCH(K22,'Pay Items'!$K$1:$K$646,0)</f>
        <v>22</v>
      </c>
      <c r="M22" s="19" t="str">
        <f t="shared" ca="1" si="1"/>
        <v>F0</v>
      </c>
      <c r="N22" s="19" t="str">
        <f t="shared" ca="1" si="2"/>
        <v>C2</v>
      </c>
      <c r="O22" s="19" t="str">
        <f t="shared" ca="1" si="3"/>
        <v>C2</v>
      </c>
    </row>
    <row r="23" spans="1:15" s="27" customFormat="1" ht="30" customHeight="1" x14ac:dyDescent="0.2">
      <c r="A23" s="53" t="s">
        <v>1107</v>
      </c>
      <c r="B23" s="61" t="s">
        <v>352</v>
      </c>
      <c r="C23" s="44" t="s">
        <v>1304</v>
      </c>
      <c r="D23" s="60" t="s">
        <v>174</v>
      </c>
      <c r="E23" s="31" t="s">
        <v>181</v>
      </c>
      <c r="F23" s="79"/>
      <c r="G23" s="42"/>
      <c r="H23" s="41">
        <f t="shared" si="6"/>
        <v>0</v>
      </c>
      <c r="I23" s="74" t="s">
        <v>1242</v>
      </c>
      <c r="J23" s="26" t="str">
        <f t="shared" ca="1" si="0"/>
        <v/>
      </c>
      <c r="K23" s="16" t="str">
        <f t="shared" si="5"/>
        <v>A008B3100 mm Granular B ^tonne</v>
      </c>
      <c r="L23" s="17">
        <f>MATCH(K23,'Pay Items'!$K$1:$K$646,0)</f>
        <v>23</v>
      </c>
      <c r="M23" s="19" t="str">
        <f t="shared" ca="1" si="1"/>
        <v>F0</v>
      </c>
      <c r="N23" s="19" t="str">
        <f t="shared" ca="1" si="2"/>
        <v>C2</v>
      </c>
      <c r="O23" s="19" t="str">
        <f t="shared" ca="1" si="3"/>
        <v>C2</v>
      </c>
    </row>
    <row r="24" spans="1:15" s="27" customFormat="1" ht="30" customHeight="1" x14ac:dyDescent="0.2">
      <c r="A24" s="53" t="s">
        <v>1108</v>
      </c>
      <c r="B24" s="61" t="s">
        <v>352</v>
      </c>
      <c r="C24" s="44" t="s">
        <v>1109</v>
      </c>
      <c r="D24" s="60" t="s">
        <v>174</v>
      </c>
      <c r="E24" s="31" t="s">
        <v>181</v>
      </c>
      <c r="F24" s="79"/>
      <c r="G24" s="42"/>
      <c r="H24" s="41">
        <f t="shared" si="6"/>
        <v>0</v>
      </c>
      <c r="I24" s="74" t="s">
        <v>1095</v>
      </c>
      <c r="J24" s="26" t="str">
        <f t="shared" ca="1" si="0"/>
        <v/>
      </c>
      <c r="K24" s="16" t="str">
        <f t="shared" si="5"/>
        <v>A008C1100 mm Granular C Limestonetonne</v>
      </c>
      <c r="L24" s="17">
        <f>MATCH(K24,'Pay Items'!$K$1:$K$646,0)</f>
        <v>24</v>
      </c>
      <c r="M24" s="19" t="str">
        <f t="shared" ca="1" si="1"/>
        <v>F0</v>
      </c>
      <c r="N24" s="19" t="str">
        <f t="shared" ca="1" si="2"/>
        <v>C2</v>
      </c>
      <c r="O24" s="19" t="str">
        <f t="shared" ca="1" si="3"/>
        <v>C2</v>
      </c>
    </row>
    <row r="25" spans="1:15" s="27" customFormat="1" ht="30" customHeight="1" x14ac:dyDescent="0.2">
      <c r="A25" s="53" t="s">
        <v>1110</v>
      </c>
      <c r="B25" s="61" t="s">
        <v>352</v>
      </c>
      <c r="C25" s="44" t="s">
        <v>1111</v>
      </c>
      <c r="D25" s="60" t="s">
        <v>174</v>
      </c>
      <c r="E25" s="31" t="s">
        <v>181</v>
      </c>
      <c r="F25" s="79"/>
      <c r="G25" s="42"/>
      <c r="H25" s="41">
        <f t="shared" si="6"/>
        <v>0</v>
      </c>
      <c r="I25" s="74" t="s">
        <v>1098</v>
      </c>
      <c r="J25" s="26" t="str">
        <f t="shared" ca="1" si="0"/>
        <v/>
      </c>
      <c r="K25" s="16" t="str">
        <f t="shared" si="5"/>
        <v>A008C2100 mm Granular C Recycled Concretetonne</v>
      </c>
      <c r="L25" s="17">
        <f>MATCH(K25,'Pay Items'!$K$1:$K$646,0)</f>
        <v>25</v>
      </c>
      <c r="M25" s="19" t="str">
        <f t="shared" ca="1" si="1"/>
        <v>F0</v>
      </c>
      <c r="N25" s="19" t="str">
        <f t="shared" ca="1" si="2"/>
        <v>C2</v>
      </c>
      <c r="O25" s="19" t="str">
        <f t="shared" ca="1" si="3"/>
        <v>C2</v>
      </c>
    </row>
    <row r="26" spans="1:15" s="27" customFormat="1" ht="30" customHeight="1" x14ac:dyDescent="0.2">
      <c r="A26" s="53" t="s">
        <v>1112</v>
      </c>
      <c r="B26" s="61" t="s">
        <v>352</v>
      </c>
      <c r="C26" s="44" t="s">
        <v>1305</v>
      </c>
      <c r="D26" s="60" t="s">
        <v>174</v>
      </c>
      <c r="E26" s="31" t="s">
        <v>181</v>
      </c>
      <c r="F26" s="79"/>
      <c r="G26" s="42"/>
      <c r="H26" s="41">
        <f t="shared" si="6"/>
        <v>0</v>
      </c>
      <c r="I26" s="74" t="s">
        <v>1243</v>
      </c>
      <c r="J26" s="26" t="str">
        <f t="shared" ca="1" si="0"/>
        <v/>
      </c>
      <c r="K26" s="16" t="str">
        <f t="shared" si="5"/>
        <v>A008C3100 mm Granular C ^tonne</v>
      </c>
      <c r="L26" s="17">
        <f>MATCH(K26,'Pay Items'!$K$1:$K$646,0)</f>
        <v>26</v>
      </c>
      <c r="M26" s="19" t="str">
        <f t="shared" ca="1" si="1"/>
        <v>F0</v>
      </c>
      <c r="N26" s="19" t="str">
        <f t="shared" ca="1" si="2"/>
        <v>C2</v>
      </c>
      <c r="O26" s="19" t="str">
        <f t="shared" ca="1" si="3"/>
        <v>C2</v>
      </c>
    </row>
    <row r="27" spans="1:15" s="27" customFormat="1" ht="38.450000000000003" customHeight="1" x14ac:dyDescent="0.2">
      <c r="A27" s="53" t="s">
        <v>251</v>
      </c>
      <c r="B27" s="45" t="s">
        <v>106</v>
      </c>
      <c r="C27" s="44" t="s">
        <v>320</v>
      </c>
      <c r="D27" s="78" t="s">
        <v>1298</v>
      </c>
      <c r="E27" s="31"/>
      <c r="F27" s="79"/>
      <c r="G27" s="81"/>
      <c r="H27" s="41"/>
      <c r="I27" s="74" t="s">
        <v>1113</v>
      </c>
      <c r="J27" s="26" t="str">
        <f t="shared" ca="1" si="0"/>
        <v>LOCKED</v>
      </c>
      <c r="K27" s="16" t="str">
        <f t="shared" si="5"/>
        <v>A010Supplying and Placing Base Course MaterialCW 3110-R22</v>
      </c>
      <c r="L27" s="17">
        <f>MATCH(K27,'Pay Items'!$K$1:$K$646,0)</f>
        <v>27</v>
      </c>
      <c r="M27" s="19" t="str">
        <f t="shared" ca="1" si="1"/>
        <v>F0</v>
      </c>
      <c r="N27" s="19" t="str">
        <f t="shared" ca="1" si="2"/>
        <v>G</v>
      </c>
      <c r="O27" s="19" t="str">
        <f t="shared" ca="1" si="3"/>
        <v>C2</v>
      </c>
    </row>
    <row r="28" spans="1:15" s="27" customFormat="1" ht="36" customHeight="1" x14ac:dyDescent="0.2">
      <c r="A28" s="53" t="s">
        <v>1114</v>
      </c>
      <c r="B28" s="61" t="s">
        <v>351</v>
      </c>
      <c r="C28" s="44" t="s">
        <v>1115</v>
      </c>
      <c r="D28" s="60" t="s">
        <v>174</v>
      </c>
      <c r="E28" s="31" t="s">
        <v>180</v>
      </c>
      <c r="F28" s="79"/>
      <c r="G28" s="42"/>
      <c r="H28" s="41">
        <f t="shared" ref="H28:H40" si="7">ROUND(G28*F28,2)</f>
        <v>0</v>
      </c>
      <c r="I28" s="74" t="s">
        <v>1085</v>
      </c>
      <c r="J28" s="26" t="str">
        <f t="shared" ca="1" si="0"/>
        <v/>
      </c>
      <c r="K28" s="16" t="str">
        <f t="shared" si="5"/>
        <v>A010A1Base Course Material - Granular A Limestonem³</v>
      </c>
      <c r="L28" s="17">
        <f>MATCH(K28,'Pay Items'!$K$1:$K$646,0)</f>
        <v>28</v>
      </c>
      <c r="M28" s="19" t="str">
        <f t="shared" ca="1" si="1"/>
        <v>F0</v>
      </c>
      <c r="N28" s="19" t="str">
        <f t="shared" ca="1" si="2"/>
        <v>C2</v>
      </c>
      <c r="O28" s="19" t="str">
        <f t="shared" ca="1" si="3"/>
        <v>C2</v>
      </c>
    </row>
    <row r="29" spans="1:15" s="27" customFormat="1" ht="34.9" customHeight="1" x14ac:dyDescent="0.2">
      <c r="A29" s="53" t="s">
        <v>1116</v>
      </c>
      <c r="B29" s="61" t="s">
        <v>351</v>
      </c>
      <c r="C29" s="44" t="s">
        <v>1306</v>
      </c>
      <c r="D29" s="60" t="s">
        <v>174</v>
      </c>
      <c r="E29" s="31" t="s">
        <v>180</v>
      </c>
      <c r="F29" s="79"/>
      <c r="G29" s="42"/>
      <c r="H29" s="41">
        <f t="shared" si="7"/>
        <v>0</v>
      </c>
      <c r="I29" s="74" t="s">
        <v>1241</v>
      </c>
      <c r="J29" s="26" t="str">
        <f t="shared" ca="1" si="0"/>
        <v/>
      </c>
      <c r="K29" s="16" t="str">
        <f t="shared" si="5"/>
        <v>A010A2Base Course Material - Granular A ^m³</v>
      </c>
      <c r="L29" s="17">
        <f>MATCH(K29,'Pay Items'!$K$1:$K$646,0)</f>
        <v>29</v>
      </c>
      <c r="M29" s="19" t="str">
        <f t="shared" ca="1" si="1"/>
        <v>F0</v>
      </c>
      <c r="N29" s="19" t="str">
        <f t="shared" ca="1" si="2"/>
        <v>C2</v>
      </c>
      <c r="O29" s="19" t="str">
        <f t="shared" ca="1" si="3"/>
        <v>C2</v>
      </c>
    </row>
    <row r="30" spans="1:15" s="27" customFormat="1" ht="30" customHeight="1" x14ac:dyDescent="0.2">
      <c r="A30" s="53" t="s">
        <v>1117</v>
      </c>
      <c r="B30" s="61" t="s">
        <v>351</v>
      </c>
      <c r="C30" s="44" t="s">
        <v>1118</v>
      </c>
      <c r="D30" s="60" t="s">
        <v>174</v>
      </c>
      <c r="E30" s="31" t="s">
        <v>180</v>
      </c>
      <c r="F30" s="79"/>
      <c r="G30" s="42"/>
      <c r="H30" s="41">
        <f t="shared" si="7"/>
        <v>0</v>
      </c>
      <c r="I30" s="74" t="s">
        <v>1089</v>
      </c>
      <c r="J30" s="26" t="str">
        <f t="shared" ca="1" si="0"/>
        <v/>
      </c>
      <c r="K30" s="16" t="str">
        <f t="shared" si="5"/>
        <v>A010B1Base Course Material - Granular B Limestonem³</v>
      </c>
      <c r="L30" s="17">
        <f>MATCH(K30,'Pay Items'!$K$1:$K$646,0)</f>
        <v>30</v>
      </c>
      <c r="M30" s="19" t="str">
        <f t="shared" ca="1" si="1"/>
        <v>F0</v>
      </c>
      <c r="N30" s="19" t="str">
        <f t="shared" ca="1" si="2"/>
        <v>C2</v>
      </c>
      <c r="O30" s="19" t="str">
        <f t="shared" ca="1" si="3"/>
        <v>C2</v>
      </c>
    </row>
    <row r="31" spans="1:15" s="27" customFormat="1" ht="30" customHeight="1" x14ac:dyDescent="0.2">
      <c r="A31" s="53" t="s">
        <v>1119</v>
      </c>
      <c r="B31" s="61" t="s">
        <v>351</v>
      </c>
      <c r="C31" s="44" t="s">
        <v>1120</v>
      </c>
      <c r="D31" s="60" t="s">
        <v>174</v>
      </c>
      <c r="E31" s="31" t="s">
        <v>180</v>
      </c>
      <c r="F31" s="79"/>
      <c r="G31" s="42"/>
      <c r="H31" s="41">
        <f t="shared" si="7"/>
        <v>0</v>
      </c>
      <c r="I31" s="74" t="s">
        <v>1089</v>
      </c>
      <c r="J31" s="26" t="str">
        <f t="shared" ca="1" si="0"/>
        <v/>
      </c>
      <c r="K31" s="16" t="str">
        <f t="shared" si="5"/>
        <v>A010B2Base Course Material - Granular B Recycled Concretem³</v>
      </c>
      <c r="L31" s="17">
        <f>MATCH(K31,'Pay Items'!$K$1:$K$646,0)</f>
        <v>31</v>
      </c>
      <c r="M31" s="19" t="str">
        <f t="shared" ca="1" si="1"/>
        <v>F0</v>
      </c>
      <c r="N31" s="19" t="str">
        <f t="shared" ca="1" si="2"/>
        <v>C2</v>
      </c>
      <c r="O31" s="19" t="str">
        <f t="shared" ca="1" si="3"/>
        <v>C2</v>
      </c>
    </row>
    <row r="32" spans="1:15" s="27" customFormat="1" ht="38.25" x14ac:dyDescent="0.2">
      <c r="A32" s="53" t="s">
        <v>1121</v>
      </c>
      <c r="B32" s="61" t="s">
        <v>351</v>
      </c>
      <c r="C32" s="44" t="s">
        <v>1307</v>
      </c>
      <c r="D32" s="60" t="s">
        <v>174</v>
      </c>
      <c r="E32" s="31" t="s">
        <v>180</v>
      </c>
      <c r="F32" s="79"/>
      <c r="G32" s="42"/>
      <c r="H32" s="41">
        <f t="shared" si="7"/>
        <v>0</v>
      </c>
      <c r="I32" s="74" t="s">
        <v>1242</v>
      </c>
      <c r="J32" s="26" t="str">
        <f t="shared" ca="1" si="0"/>
        <v/>
      </c>
      <c r="K32" s="16" t="str">
        <f t="shared" si="5"/>
        <v>A010B3Base Course Material - Granular B ^m³</v>
      </c>
      <c r="L32" s="17">
        <f>MATCH(K32,'Pay Items'!$K$1:$K$646,0)</f>
        <v>32</v>
      </c>
      <c r="M32" s="19" t="str">
        <f t="shared" ca="1" si="1"/>
        <v>F0</v>
      </c>
      <c r="N32" s="19" t="str">
        <f t="shared" ca="1" si="2"/>
        <v>C2</v>
      </c>
      <c r="O32" s="19" t="str">
        <f t="shared" ca="1" si="3"/>
        <v>C2</v>
      </c>
    </row>
    <row r="33" spans="1:15" s="27" customFormat="1" ht="30" customHeight="1" x14ac:dyDescent="0.2">
      <c r="A33" s="53" t="s">
        <v>1122</v>
      </c>
      <c r="B33" s="61" t="s">
        <v>351</v>
      </c>
      <c r="C33" s="44" t="s">
        <v>1123</v>
      </c>
      <c r="D33" s="60" t="s">
        <v>174</v>
      </c>
      <c r="E33" s="31" t="s">
        <v>180</v>
      </c>
      <c r="F33" s="79"/>
      <c r="G33" s="42"/>
      <c r="H33" s="41">
        <f t="shared" si="7"/>
        <v>0</v>
      </c>
      <c r="I33" s="74" t="s">
        <v>1095</v>
      </c>
      <c r="J33" s="26" t="str">
        <f t="shared" ca="1" si="0"/>
        <v/>
      </c>
      <c r="K33" s="16" t="str">
        <f t="shared" si="5"/>
        <v>A010C1Base Course Material - Granular C Limestonem³</v>
      </c>
      <c r="L33" s="17">
        <f>MATCH(K33,'Pay Items'!$K$1:$K$646,0)</f>
        <v>33</v>
      </c>
      <c r="M33" s="19" t="str">
        <f t="shared" ca="1" si="1"/>
        <v>F0</v>
      </c>
      <c r="N33" s="19" t="str">
        <f t="shared" ca="1" si="2"/>
        <v>C2</v>
      </c>
      <c r="O33" s="19" t="str">
        <f t="shared" ca="1" si="3"/>
        <v>C2</v>
      </c>
    </row>
    <row r="34" spans="1:15" s="27" customFormat="1" ht="30" customHeight="1" x14ac:dyDescent="0.2">
      <c r="A34" s="53" t="s">
        <v>1124</v>
      </c>
      <c r="B34" s="61" t="s">
        <v>351</v>
      </c>
      <c r="C34" s="44" t="s">
        <v>1125</v>
      </c>
      <c r="D34" s="60" t="s">
        <v>174</v>
      </c>
      <c r="E34" s="31" t="s">
        <v>180</v>
      </c>
      <c r="F34" s="79"/>
      <c r="G34" s="42"/>
      <c r="H34" s="41">
        <f t="shared" si="7"/>
        <v>0</v>
      </c>
      <c r="I34" s="74" t="s">
        <v>1098</v>
      </c>
      <c r="J34" s="26" t="str">
        <f t="shared" ca="1" si="0"/>
        <v/>
      </c>
      <c r="K34" s="16" t="str">
        <f t="shared" si="5"/>
        <v>A010C2Base Course Material - Granular C Recycled Concretem³</v>
      </c>
      <c r="L34" s="17">
        <f>MATCH(K34,'Pay Items'!$K$1:$K$646,0)</f>
        <v>34</v>
      </c>
      <c r="M34" s="19" t="str">
        <f t="shared" ca="1" si="1"/>
        <v>F0</v>
      </c>
      <c r="N34" s="19" t="str">
        <f t="shared" ca="1" si="2"/>
        <v>C2</v>
      </c>
      <c r="O34" s="19" t="str">
        <f t="shared" ca="1" si="3"/>
        <v>C2</v>
      </c>
    </row>
    <row r="35" spans="1:15" s="27" customFormat="1" ht="30" customHeight="1" x14ac:dyDescent="0.2">
      <c r="A35" s="53" t="s">
        <v>1126</v>
      </c>
      <c r="B35" s="61" t="s">
        <v>351</v>
      </c>
      <c r="C35" s="44" t="s">
        <v>1308</v>
      </c>
      <c r="D35" s="60" t="s">
        <v>174</v>
      </c>
      <c r="E35" s="31" t="s">
        <v>180</v>
      </c>
      <c r="F35" s="79"/>
      <c r="G35" s="42"/>
      <c r="H35" s="41">
        <f t="shared" si="7"/>
        <v>0</v>
      </c>
      <c r="I35" s="74" t="s">
        <v>1243</v>
      </c>
      <c r="J35" s="26" t="str">
        <f t="shared" ca="1" si="0"/>
        <v/>
      </c>
      <c r="K35" s="16" t="str">
        <f t="shared" si="5"/>
        <v>A010C3Base Course Material - Granular C ^m³</v>
      </c>
      <c r="L35" s="17">
        <f>MATCH(K35,'Pay Items'!$K$1:$K$646,0)</f>
        <v>35</v>
      </c>
      <c r="M35" s="19" t="str">
        <f t="shared" ca="1" si="1"/>
        <v>F0</v>
      </c>
      <c r="N35" s="19" t="str">
        <f t="shared" ca="1" si="2"/>
        <v>C2</v>
      </c>
      <c r="O35" s="19" t="str">
        <f t="shared" ca="1" si="3"/>
        <v>C2</v>
      </c>
    </row>
    <row r="36" spans="1:15" s="27" customFormat="1" ht="43.9" customHeight="1" x14ac:dyDescent="0.2">
      <c r="A36" s="50" t="s">
        <v>252</v>
      </c>
      <c r="B36" s="45" t="s">
        <v>107</v>
      </c>
      <c r="C36" s="44" t="s">
        <v>116</v>
      </c>
      <c r="D36" s="78" t="s">
        <v>1298</v>
      </c>
      <c r="E36" s="31" t="s">
        <v>180</v>
      </c>
      <c r="F36" s="79"/>
      <c r="G36" s="42"/>
      <c r="H36" s="41">
        <f t="shared" si="7"/>
        <v>0</v>
      </c>
      <c r="I36" s="80"/>
      <c r="J36" s="26" t="str">
        <f t="shared" ca="1" si="0"/>
        <v/>
      </c>
      <c r="K36" s="16" t="str">
        <f t="shared" si="5"/>
        <v>A011Asphalt Cuttings Base Course MaterialCW 3110-R22m³</v>
      </c>
      <c r="L36" s="17">
        <f>MATCH(K36,'Pay Items'!$K$1:$K$646,0)</f>
        <v>36</v>
      </c>
      <c r="M36" s="19" t="str">
        <f t="shared" ca="1" si="1"/>
        <v>F0</v>
      </c>
      <c r="N36" s="19" t="str">
        <f t="shared" ca="1" si="2"/>
        <v>C2</v>
      </c>
      <c r="O36" s="19" t="str">
        <f t="shared" ca="1" si="3"/>
        <v>C2</v>
      </c>
    </row>
    <row r="37" spans="1:15" s="28" customFormat="1" ht="30" customHeight="1" x14ac:dyDescent="0.2">
      <c r="A37" s="50" t="s">
        <v>253</v>
      </c>
      <c r="B37" s="45" t="s">
        <v>108</v>
      </c>
      <c r="C37" s="44" t="s">
        <v>109</v>
      </c>
      <c r="D37" s="78" t="s">
        <v>1298</v>
      </c>
      <c r="E37" s="31" t="s">
        <v>179</v>
      </c>
      <c r="F37" s="79"/>
      <c r="G37" s="42"/>
      <c r="H37" s="41">
        <f t="shared" si="7"/>
        <v>0</v>
      </c>
      <c r="I37" s="74" t="s">
        <v>606</v>
      </c>
      <c r="J37" s="26" t="str">
        <f t="shared" ca="1" si="0"/>
        <v/>
      </c>
      <c r="K37" s="16" t="str">
        <f t="shared" si="5"/>
        <v>A012Grading of BoulevardsCW 3110-R22m²</v>
      </c>
      <c r="L37" s="17">
        <f>MATCH(K37,'Pay Items'!$K$1:$K$646,0)</f>
        <v>37</v>
      </c>
      <c r="M37" s="19" t="str">
        <f t="shared" ca="1" si="1"/>
        <v>F0</v>
      </c>
      <c r="N37" s="19" t="str">
        <f t="shared" ca="1" si="2"/>
        <v>C2</v>
      </c>
      <c r="O37" s="19" t="str">
        <f t="shared" ca="1" si="3"/>
        <v>C2</v>
      </c>
    </row>
    <row r="38" spans="1:15" s="28" customFormat="1" ht="30" customHeight="1" x14ac:dyDescent="0.2">
      <c r="A38" s="53" t="s">
        <v>254</v>
      </c>
      <c r="B38" s="45" t="s">
        <v>110</v>
      </c>
      <c r="C38" s="44" t="s">
        <v>321</v>
      </c>
      <c r="D38" s="78" t="s">
        <v>1299</v>
      </c>
      <c r="E38" s="31" t="s">
        <v>179</v>
      </c>
      <c r="F38" s="79"/>
      <c r="G38" s="42"/>
      <c r="H38" s="41">
        <f t="shared" si="7"/>
        <v>0</v>
      </c>
      <c r="I38" s="74"/>
      <c r="J38" s="26" t="str">
        <f t="shared" ca="1" si="0"/>
        <v/>
      </c>
      <c r="K38" s="16" t="str">
        <f t="shared" si="5"/>
        <v>A013Ditch GradingCW 3110-R22m²</v>
      </c>
      <c r="L38" s="17">
        <f>MATCH(K38,'Pay Items'!$K$1:$K$646,0)</f>
        <v>38</v>
      </c>
      <c r="M38" s="19" t="str">
        <f t="shared" ca="1" si="1"/>
        <v>F0</v>
      </c>
      <c r="N38" s="19" t="str">
        <f t="shared" ca="1" si="2"/>
        <v>C2</v>
      </c>
      <c r="O38" s="19" t="str">
        <f t="shared" ca="1" si="3"/>
        <v>C2</v>
      </c>
    </row>
    <row r="39" spans="1:15" s="28" customFormat="1" ht="30" customHeight="1" x14ac:dyDescent="0.2">
      <c r="A39" s="50" t="s">
        <v>255</v>
      </c>
      <c r="B39" s="45" t="s">
        <v>112</v>
      </c>
      <c r="C39" s="44" t="s">
        <v>111</v>
      </c>
      <c r="D39" s="78" t="s">
        <v>1299</v>
      </c>
      <c r="E39" s="31" t="s">
        <v>180</v>
      </c>
      <c r="F39" s="79"/>
      <c r="G39" s="42"/>
      <c r="H39" s="41">
        <f t="shared" si="7"/>
        <v>0</v>
      </c>
      <c r="I39" s="80"/>
      <c r="J39" s="26" t="str">
        <f t="shared" ca="1" si="0"/>
        <v/>
      </c>
      <c r="K39" s="16" t="str">
        <f t="shared" si="5"/>
        <v>A014Boulevard ExcavationCW 3110-R22m³</v>
      </c>
      <c r="L39" s="17">
        <f>MATCH(K39,'Pay Items'!$K$1:$K$646,0)</f>
        <v>39</v>
      </c>
      <c r="M39" s="19" t="str">
        <f t="shared" ca="1" si="1"/>
        <v>F0</v>
      </c>
      <c r="N39" s="19" t="str">
        <f t="shared" ca="1" si="2"/>
        <v>C2</v>
      </c>
      <c r="O39" s="19" t="str">
        <f t="shared" ca="1" si="3"/>
        <v>C2</v>
      </c>
    </row>
    <row r="40" spans="1:15" s="28" customFormat="1" ht="30" customHeight="1" x14ac:dyDescent="0.2">
      <c r="A40" s="50" t="s">
        <v>441</v>
      </c>
      <c r="B40" s="45" t="s">
        <v>113</v>
      </c>
      <c r="C40" s="44" t="s">
        <v>308</v>
      </c>
      <c r="D40" s="78" t="s">
        <v>1299</v>
      </c>
      <c r="E40" s="31" t="s">
        <v>180</v>
      </c>
      <c r="F40" s="79"/>
      <c r="G40" s="42"/>
      <c r="H40" s="41">
        <f t="shared" si="7"/>
        <v>0</v>
      </c>
      <c r="I40" s="80"/>
      <c r="J40" s="26" t="str">
        <f t="shared" ca="1" si="0"/>
        <v/>
      </c>
      <c r="K40" s="16" t="str">
        <f t="shared" si="5"/>
        <v>A015Ditch ExcavationCW 3110-R22m³</v>
      </c>
      <c r="L40" s="17">
        <f>MATCH(K40,'Pay Items'!$K$1:$K$646,0)</f>
        <v>40</v>
      </c>
      <c r="M40" s="19" t="str">
        <f t="shared" ca="1" si="1"/>
        <v>F0</v>
      </c>
      <c r="N40" s="19" t="str">
        <f t="shared" ca="1" si="2"/>
        <v>C2</v>
      </c>
      <c r="O40" s="19" t="str">
        <f t="shared" ca="1" si="3"/>
        <v>C2</v>
      </c>
    </row>
    <row r="41" spans="1:15" s="27" customFormat="1" ht="30" customHeight="1" x14ac:dyDescent="0.2">
      <c r="A41" s="53" t="s">
        <v>256</v>
      </c>
      <c r="B41" s="45" t="s">
        <v>114</v>
      </c>
      <c r="C41" s="44" t="s">
        <v>322</v>
      </c>
      <c r="D41" s="78" t="s">
        <v>1299</v>
      </c>
      <c r="E41" s="31"/>
      <c r="F41" s="79"/>
      <c r="G41" s="81"/>
      <c r="H41" s="41"/>
      <c r="I41" s="74"/>
      <c r="J41" s="26" t="str">
        <f t="shared" ca="1" si="0"/>
        <v>LOCKED</v>
      </c>
      <c r="K41" s="16" t="str">
        <f t="shared" si="5"/>
        <v>A016Removal of Existing Concrete BasesCW 3110-R22</v>
      </c>
      <c r="L41" s="17">
        <f>MATCH(K41,'Pay Items'!$K$1:$K$646,0)</f>
        <v>41</v>
      </c>
      <c r="M41" s="19" t="str">
        <f t="shared" ca="1" si="1"/>
        <v>F0</v>
      </c>
      <c r="N41" s="19" t="str">
        <f t="shared" ca="1" si="2"/>
        <v>G</v>
      </c>
      <c r="O41" s="19" t="str">
        <f t="shared" ca="1" si="3"/>
        <v>C2</v>
      </c>
    </row>
    <row r="42" spans="1:15" s="27" customFormat="1" ht="30" customHeight="1" x14ac:dyDescent="0.2">
      <c r="A42" s="50" t="s">
        <v>257</v>
      </c>
      <c r="B42" s="61" t="s">
        <v>351</v>
      </c>
      <c r="C42" s="44" t="s">
        <v>878</v>
      </c>
      <c r="D42" s="60" t="s">
        <v>174</v>
      </c>
      <c r="E42" s="31" t="s">
        <v>182</v>
      </c>
      <c r="F42" s="79"/>
      <c r="G42" s="42"/>
      <c r="H42" s="41">
        <f t="shared" ref="H42:H49" si="8">ROUND(G42*F42,2)</f>
        <v>0</v>
      </c>
      <c r="I42" s="74"/>
      <c r="J42" s="26" t="str">
        <f t="shared" ca="1" si="0"/>
        <v/>
      </c>
      <c r="K42" s="16" t="str">
        <f t="shared" si="5"/>
        <v>A017600 mm Diameter or Lesseach</v>
      </c>
      <c r="L42" s="17">
        <f>MATCH(K42,'Pay Items'!$K$1:$K$646,0)</f>
        <v>42</v>
      </c>
      <c r="M42" s="19" t="str">
        <f t="shared" ca="1" si="1"/>
        <v>F0</v>
      </c>
      <c r="N42" s="19" t="str">
        <f t="shared" ca="1" si="2"/>
        <v>C2</v>
      </c>
      <c r="O42" s="19" t="str">
        <f t="shared" ca="1" si="3"/>
        <v>C2</v>
      </c>
    </row>
    <row r="43" spans="1:15" s="27" customFormat="1" ht="30" customHeight="1" x14ac:dyDescent="0.2">
      <c r="A43" s="50" t="s">
        <v>442</v>
      </c>
      <c r="B43" s="61" t="s">
        <v>352</v>
      </c>
      <c r="C43" s="44" t="s">
        <v>323</v>
      </c>
      <c r="D43" s="60" t="s">
        <v>174</v>
      </c>
      <c r="E43" s="31" t="s">
        <v>182</v>
      </c>
      <c r="F43" s="79"/>
      <c r="G43" s="42"/>
      <c r="H43" s="41">
        <f t="shared" si="8"/>
        <v>0</v>
      </c>
      <c r="I43" s="74"/>
      <c r="J43" s="26" t="str">
        <f t="shared" ca="1" si="0"/>
        <v/>
      </c>
      <c r="K43" s="16" t="str">
        <f t="shared" si="5"/>
        <v>A018Greater than 600 mm Diametereach</v>
      </c>
      <c r="L43" s="17">
        <f>MATCH(K43,'Pay Items'!$K$1:$K$646,0)</f>
        <v>43</v>
      </c>
      <c r="M43" s="19" t="str">
        <f t="shared" ca="1" si="1"/>
        <v>F0</v>
      </c>
      <c r="N43" s="19" t="str">
        <f t="shared" ca="1" si="2"/>
        <v>C2</v>
      </c>
      <c r="O43" s="19" t="str">
        <f t="shared" ca="1" si="3"/>
        <v>C2</v>
      </c>
    </row>
    <row r="44" spans="1:15" s="28" customFormat="1" ht="30" customHeight="1" x14ac:dyDescent="0.2">
      <c r="A44" s="50" t="s">
        <v>258</v>
      </c>
      <c r="B44" s="45" t="s">
        <v>309</v>
      </c>
      <c r="C44" s="44" t="s">
        <v>324</v>
      </c>
      <c r="D44" s="78" t="s">
        <v>1299</v>
      </c>
      <c r="E44" s="31" t="s">
        <v>181</v>
      </c>
      <c r="F44" s="79"/>
      <c r="G44" s="42"/>
      <c r="H44" s="41">
        <f t="shared" si="8"/>
        <v>0</v>
      </c>
      <c r="I44" s="80"/>
      <c r="J44" s="26" t="str">
        <f t="shared" ca="1" si="0"/>
        <v/>
      </c>
      <c r="K44" s="16" t="str">
        <f t="shared" si="5"/>
        <v>A020Supplying and Placing LimeCW 3110-R22tonne</v>
      </c>
      <c r="L44" s="17">
        <f>MATCH(K44,'Pay Items'!$K$1:$K$646,0)</f>
        <v>44</v>
      </c>
      <c r="M44" s="19" t="str">
        <f t="shared" ca="1" si="1"/>
        <v>F0</v>
      </c>
      <c r="N44" s="19" t="str">
        <f t="shared" ca="1" si="2"/>
        <v>C2</v>
      </c>
      <c r="O44" s="19" t="str">
        <f t="shared" ca="1" si="3"/>
        <v>C2</v>
      </c>
    </row>
    <row r="45" spans="1:15" s="28" customFormat="1" ht="37.5" customHeight="1" x14ac:dyDescent="0.2">
      <c r="A45" s="50" t="s">
        <v>259</v>
      </c>
      <c r="B45" s="45" t="s">
        <v>310</v>
      </c>
      <c r="C45" s="44" t="s">
        <v>325</v>
      </c>
      <c r="D45" s="78" t="s">
        <v>1299</v>
      </c>
      <c r="E45" s="31" t="s">
        <v>181</v>
      </c>
      <c r="F45" s="79"/>
      <c r="G45" s="42"/>
      <c r="H45" s="41">
        <f t="shared" si="8"/>
        <v>0</v>
      </c>
      <c r="I45" s="80"/>
      <c r="J45" s="26" t="str">
        <f t="shared" ca="1" si="0"/>
        <v/>
      </c>
      <c r="K45" s="16" t="str">
        <f t="shared" si="5"/>
        <v>A021Supplying and Placing Portland CementCW 3110-R22tonne</v>
      </c>
      <c r="L45" s="17">
        <f>MATCH(K45,'Pay Items'!$K$1:$K$646,0)</f>
        <v>45</v>
      </c>
      <c r="M45" s="19" t="str">
        <f t="shared" ca="1" si="1"/>
        <v>F0</v>
      </c>
      <c r="N45" s="19" t="str">
        <f t="shared" ca="1" si="2"/>
        <v>C2</v>
      </c>
      <c r="O45" s="19" t="str">
        <f t="shared" ca="1" si="3"/>
        <v>C2</v>
      </c>
    </row>
    <row r="46" spans="1:15" s="27" customFormat="1" ht="33" customHeight="1" x14ac:dyDescent="0.2">
      <c r="A46" s="53" t="s">
        <v>260</v>
      </c>
      <c r="B46" s="45" t="s">
        <v>740</v>
      </c>
      <c r="C46" s="44" t="s">
        <v>1127</v>
      </c>
      <c r="D46" s="78" t="s">
        <v>1128</v>
      </c>
      <c r="E46" s="31"/>
      <c r="F46" s="79"/>
      <c r="G46" s="82"/>
      <c r="H46" s="41">
        <f t="shared" si="8"/>
        <v>0</v>
      </c>
      <c r="I46" s="74"/>
      <c r="J46" s="26" t="str">
        <f t="shared" ca="1" si="0"/>
        <v>LOCKED</v>
      </c>
      <c r="K46" s="16" t="str">
        <f t="shared" si="5"/>
        <v>A022Geotextile FabricCW 3130-R5</v>
      </c>
      <c r="L46" s="17">
        <f>MATCH(K46,'Pay Items'!$K$1:$K$646,0)</f>
        <v>46</v>
      </c>
      <c r="M46" s="19" t="str">
        <f t="shared" ca="1" si="1"/>
        <v>F0</v>
      </c>
      <c r="N46" s="19" t="str">
        <f t="shared" ca="1" si="2"/>
        <v>C2</v>
      </c>
      <c r="O46" s="19" t="str">
        <f t="shared" ca="1" si="3"/>
        <v>C2</v>
      </c>
    </row>
    <row r="47" spans="1:15" s="27" customFormat="1" ht="30" customHeight="1" x14ac:dyDescent="0.2">
      <c r="A47" s="53" t="s">
        <v>1129</v>
      </c>
      <c r="B47" s="61" t="s">
        <v>351</v>
      </c>
      <c r="C47" s="44" t="s">
        <v>1130</v>
      </c>
      <c r="D47" s="60" t="s">
        <v>174</v>
      </c>
      <c r="E47" s="31" t="s">
        <v>179</v>
      </c>
      <c r="F47" s="79"/>
      <c r="G47" s="42"/>
      <c r="H47" s="41">
        <f t="shared" si="8"/>
        <v>0</v>
      </c>
      <c r="I47" s="74"/>
      <c r="J47" s="26" t="str">
        <f t="shared" ca="1" si="0"/>
        <v/>
      </c>
      <c r="K47" s="16" t="str">
        <f t="shared" si="5"/>
        <v>A022A1Separation Fabricm²</v>
      </c>
      <c r="L47" s="17">
        <f>MATCH(K47,'Pay Items'!$K$1:$K$646,0)</f>
        <v>47</v>
      </c>
      <c r="M47" s="19" t="str">
        <f t="shared" ca="1" si="1"/>
        <v>F0</v>
      </c>
      <c r="N47" s="19" t="str">
        <f t="shared" ca="1" si="2"/>
        <v>C2</v>
      </c>
      <c r="O47" s="19" t="str">
        <f t="shared" ca="1" si="3"/>
        <v>C2</v>
      </c>
    </row>
    <row r="48" spans="1:15" s="27" customFormat="1" ht="30" customHeight="1" x14ac:dyDescent="0.2">
      <c r="A48" s="53" t="s">
        <v>1131</v>
      </c>
      <c r="B48" s="61" t="s">
        <v>352</v>
      </c>
      <c r="C48" s="44" t="s">
        <v>1132</v>
      </c>
      <c r="D48" s="60" t="s">
        <v>174</v>
      </c>
      <c r="E48" s="31" t="s">
        <v>179</v>
      </c>
      <c r="F48" s="79"/>
      <c r="G48" s="42"/>
      <c r="H48" s="41">
        <f t="shared" si="8"/>
        <v>0</v>
      </c>
      <c r="I48" s="74"/>
      <c r="J48" s="26" t="str">
        <f t="shared" ca="1" si="0"/>
        <v/>
      </c>
      <c r="K48" s="16" t="str">
        <f t="shared" si="5"/>
        <v>A022A2Separation/Filtration Fabricm²</v>
      </c>
      <c r="L48" s="17">
        <f>MATCH(K48,'Pay Items'!$K$1:$K$646,0)</f>
        <v>48</v>
      </c>
      <c r="M48" s="19" t="str">
        <f t="shared" ca="1" si="1"/>
        <v>F0</v>
      </c>
      <c r="N48" s="19" t="str">
        <f t="shared" ca="1" si="2"/>
        <v>C2</v>
      </c>
      <c r="O48" s="19" t="str">
        <f t="shared" ca="1" si="3"/>
        <v>C2</v>
      </c>
    </row>
    <row r="49" spans="1:15" s="27" customFormat="1" ht="30" customHeight="1" x14ac:dyDescent="0.2">
      <c r="A49" s="53" t="s">
        <v>1133</v>
      </c>
      <c r="B49" s="61" t="s">
        <v>353</v>
      </c>
      <c r="C49" s="44" t="s">
        <v>1134</v>
      </c>
      <c r="D49" s="60" t="s">
        <v>174</v>
      </c>
      <c r="E49" s="31" t="s">
        <v>179</v>
      </c>
      <c r="F49" s="79"/>
      <c r="G49" s="42"/>
      <c r="H49" s="41">
        <f t="shared" si="8"/>
        <v>0</v>
      </c>
      <c r="I49" s="74"/>
      <c r="J49" s="26" t="str">
        <f t="shared" ca="1" si="0"/>
        <v/>
      </c>
      <c r="K49" s="16" t="str">
        <f t="shared" si="5"/>
        <v>A022A3Stabilization Fabricm²</v>
      </c>
      <c r="L49" s="17">
        <f>MATCH(K49,'Pay Items'!$K$1:$K$646,0)</f>
        <v>49</v>
      </c>
      <c r="M49" s="19" t="str">
        <f t="shared" ca="1" si="1"/>
        <v>F0</v>
      </c>
      <c r="N49" s="19" t="str">
        <f t="shared" ca="1" si="2"/>
        <v>C2</v>
      </c>
      <c r="O49" s="19" t="str">
        <f t="shared" ca="1" si="3"/>
        <v>C2</v>
      </c>
    </row>
    <row r="50" spans="1:15" s="28" customFormat="1" ht="36.6" customHeight="1" x14ac:dyDescent="0.2">
      <c r="A50" s="53" t="s">
        <v>1135</v>
      </c>
      <c r="B50" s="45" t="s">
        <v>503</v>
      </c>
      <c r="C50" s="44" t="s">
        <v>730</v>
      </c>
      <c r="D50" s="60" t="s">
        <v>1136</v>
      </c>
      <c r="E50" s="31"/>
      <c r="F50" s="79"/>
      <c r="G50" s="81"/>
      <c r="H50" s="41"/>
      <c r="I50" s="74"/>
      <c r="J50" s="26" t="str">
        <f t="shared" ca="1" si="0"/>
        <v>LOCKED</v>
      </c>
      <c r="K50" s="16" t="str">
        <f t="shared" si="5"/>
        <v>A022A4Supply and Install GeogridCW 3135-R2</v>
      </c>
      <c r="L50" s="17">
        <f>MATCH(K50,'Pay Items'!$K$1:$K$646,0)</f>
        <v>50</v>
      </c>
      <c r="M50" s="19" t="str">
        <f t="shared" ca="1" si="1"/>
        <v>F0</v>
      </c>
      <c r="N50" s="19" t="str">
        <f t="shared" ca="1" si="2"/>
        <v>G</v>
      </c>
      <c r="O50" s="19" t="str">
        <f t="shared" ca="1" si="3"/>
        <v>C2</v>
      </c>
    </row>
    <row r="51" spans="1:15" s="27" customFormat="1" ht="30" customHeight="1" x14ac:dyDescent="0.2">
      <c r="A51" s="53" t="s">
        <v>1137</v>
      </c>
      <c r="B51" s="61" t="s">
        <v>351</v>
      </c>
      <c r="C51" s="44" t="s">
        <v>1138</v>
      </c>
      <c r="D51" s="60" t="s">
        <v>174</v>
      </c>
      <c r="E51" s="31" t="s">
        <v>179</v>
      </c>
      <c r="F51" s="79"/>
      <c r="G51" s="42"/>
      <c r="H51" s="41">
        <f>ROUND(G51*F51,2)</f>
        <v>0</v>
      </c>
      <c r="I51" s="74"/>
      <c r="J51" s="26" t="str">
        <f t="shared" ca="1" si="0"/>
        <v/>
      </c>
      <c r="K51" s="16" t="str">
        <f t="shared" si="5"/>
        <v>A022A5Class A Geogridm²</v>
      </c>
      <c r="L51" s="17">
        <f>MATCH(K51,'Pay Items'!$K$1:$K$646,0)</f>
        <v>51</v>
      </c>
      <c r="M51" s="19" t="str">
        <f t="shared" ca="1" si="1"/>
        <v>F0</v>
      </c>
      <c r="N51" s="19" t="str">
        <f t="shared" ca="1" si="2"/>
        <v>C2</v>
      </c>
      <c r="O51" s="19" t="str">
        <f t="shared" ca="1" si="3"/>
        <v>C2</v>
      </c>
    </row>
    <row r="52" spans="1:15" s="27" customFormat="1" ht="30" customHeight="1" x14ac:dyDescent="0.2">
      <c r="A52" s="53" t="s">
        <v>1139</v>
      </c>
      <c r="B52" s="61" t="s">
        <v>352</v>
      </c>
      <c r="C52" s="44" t="s">
        <v>1140</v>
      </c>
      <c r="D52" s="60" t="s">
        <v>174</v>
      </c>
      <c r="E52" s="31" t="s">
        <v>179</v>
      </c>
      <c r="F52" s="79"/>
      <c r="G52" s="42"/>
      <c r="H52" s="41">
        <f>ROUND(G52*F52,2)</f>
        <v>0</v>
      </c>
      <c r="I52" s="74"/>
      <c r="J52" s="26" t="str">
        <f t="shared" ca="1" si="0"/>
        <v/>
      </c>
      <c r="K52" s="16" t="str">
        <f t="shared" si="5"/>
        <v>A022A6Class B Geogridm²</v>
      </c>
      <c r="L52" s="17">
        <f>MATCH(K52,'Pay Items'!$K$1:$K$646,0)</f>
        <v>52</v>
      </c>
      <c r="M52" s="19" t="str">
        <f t="shared" ca="1" si="1"/>
        <v>F0</v>
      </c>
      <c r="N52" s="19" t="str">
        <f t="shared" ca="1" si="2"/>
        <v>C2</v>
      </c>
      <c r="O52" s="19" t="str">
        <f t="shared" ca="1" si="3"/>
        <v>C2</v>
      </c>
    </row>
    <row r="53" spans="1:15" s="27" customFormat="1" ht="30" customHeight="1" x14ac:dyDescent="0.2">
      <c r="A53" s="53" t="s">
        <v>1141</v>
      </c>
      <c r="B53" s="61" t="s">
        <v>353</v>
      </c>
      <c r="C53" s="44" t="s">
        <v>1142</v>
      </c>
      <c r="D53" s="60" t="s">
        <v>174</v>
      </c>
      <c r="E53" s="31" t="s">
        <v>179</v>
      </c>
      <c r="F53" s="79"/>
      <c r="G53" s="42"/>
      <c r="H53" s="41">
        <f>ROUND(G53*F53,2)</f>
        <v>0</v>
      </c>
      <c r="I53" s="74"/>
      <c r="J53" s="26" t="str">
        <f t="shared" ca="1" si="0"/>
        <v/>
      </c>
      <c r="K53" s="16" t="str">
        <f t="shared" si="5"/>
        <v>A022A7Geotextile/Class A Geogrid Compositem²</v>
      </c>
      <c r="L53" s="17">
        <f>MATCH(K53,'Pay Items'!$K$1:$K$646,0)</f>
        <v>53</v>
      </c>
      <c r="M53" s="19" t="str">
        <f t="shared" ca="1" si="1"/>
        <v>F0</v>
      </c>
      <c r="N53" s="19" t="str">
        <f t="shared" ca="1" si="2"/>
        <v>C2</v>
      </c>
      <c r="O53" s="19" t="str">
        <f t="shared" ca="1" si="3"/>
        <v>C2</v>
      </c>
    </row>
    <row r="54" spans="1:15" s="27" customFormat="1" ht="30" customHeight="1" x14ac:dyDescent="0.2">
      <c r="A54" s="53" t="s">
        <v>1143</v>
      </c>
      <c r="B54" s="61" t="s">
        <v>354</v>
      </c>
      <c r="C54" s="44" t="s">
        <v>1144</v>
      </c>
      <c r="D54" s="60" t="s">
        <v>174</v>
      </c>
      <c r="E54" s="31" t="s">
        <v>179</v>
      </c>
      <c r="F54" s="79"/>
      <c r="G54" s="42"/>
      <c r="H54" s="41">
        <f>ROUND(G54*F54,2)</f>
        <v>0</v>
      </c>
      <c r="I54" s="74"/>
      <c r="J54" s="26" t="str">
        <f t="shared" ca="1" si="0"/>
        <v/>
      </c>
      <c r="K54" s="16" t="str">
        <f t="shared" si="5"/>
        <v>A022A8Geotextile/Class B Geogrid Compositem²</v>
      </c>
      <c r="L54" s="17">
        <f>MATCH(K54,'Pay Items'!$K$1:$K$646,0)</f>
        <v>54</v>
      </c>
      <c r="M54" s="19" t="str">
        <f t="shared" ca="1" si="1"/>
        <v>F0</v>
      </c>
      <c r="N54" s="19" t="str">
        <f t="shared" ca="1" si="2"/>
        <v>C2</v>
      </c>
      <c r="O54" s="19" t="str">
        <f t="shared" ca="1" si="3"/>
        <v>C2</v>
      </c>
    </row>
    <row r="55" spans="1:15" s="28" customFormat="1" ht="30" customHeight="1" x14ac:dyDescent="0.2">
      <c r="A55" s="50" t="s">
        <v>261</v>
      </c>
      <c r="B55" s="45" t="s">
        <v>504</v>
      </c>
      <c r="C55" s="44" t="s">
        <v>326</v>
      </c>
      <c r="D55" s="60" t="s">
        <v>589</v>
      </c>
      <c r="E55" s="31" t="s">
        <v>179</v>
      </c>
      <c r="F55" s="79"/>
      <c r="G55" s="42"/>
      <c r="H55" s="41">
        <f>ROUND(G55*F55,2)</f>
        <v>0</v>
      </c>
      <c r="I55" s="74"/>
      <c r="J55" s="26" t="str">
        <f t="shared" ca="1" si="0"/>
        <v/>
      </c>
      <c r="K55" s="16" t="str">
        <f t="shared" si="5"/>
        <v>A023Preparation of Existing RoadwayCW 3150-R4m²</v>
      </c>
      <c r="L55" s="17">
        <f>MATCH(K55,'Pay Items'!$K$1:$K$646,0)</f>
        <v>55</v>
      </c>
      <c r="M55" s="19" t="str">
        <f t="shared" ca="1" si="1"/>
        <v>F0</v>
      </c>
      <c r="N55" s="19" t="str">
        <f t="shared" ca="1" si="2"/>
        <v>C2</v>
      </c>
      <c r="O55" s="19" t="str">
        <f t="shared" ca="1" si="3"/>
        <v>C2</v>
      </c>
    </row>
    <row r="56" spans="1:15" s="28" customFormat="1" ht="30" customHeight="1" x14ac:dyDescent="0.2">
      <c r="A56" s="50" t="s">
        <v>262</v>
      </c>
      <c r="B56" s="45" t="s">
        <v>505</v>
      </c>
      <c r="C56" s="44" t="s">
        <v>327</v>
      </c>
      <c r="D56" s="60" t="s">
        <v>589</v>
      </c>
      <c r="E56" s="31"/>
      <c r="F56" s="79"/>
      <c r="G56" s="81"/>
      <c r="H56" s="41"/>
      <c r="I56" s="74"/>
      <c r="J56" s="26" t="str">
        <f t="shared" ca="1" si="0"/>
        <v>LOCKED</v>
      </c>
      <c r="K56" s="16" t="str">
        <f t="shared" si="5"/>
        <v>A024Surfacing MaterialCW 3150-R4</v>
      </c>
      <c r="L56" s="17">
        <f>MATCH(K56,'Pay Items'!$K$1:$K$646,0)</f>
        <v>56</v>
      </c>
      <c r="M56" s="19" t="str">
        <f t="shared" ca="1" si="1"/>
        <v>F0</v>
      </c>
      <c r="N56" s="19" t="str">
        <f t="shared" ca="1" si="2"/>
        <v>G</v>
      </c>
      <c r="O56" s="19" t="str">
        <f t="shared" ca="1" si="3"/>
        <v>C2</v>
      </c>
    </row>
    <row r="57" spans="1:15" s="27" customFormat="1" ht="30" customHeight="1" x14ac:dyDescent="0.2">
      <c r="A57" s="53" t="s">
        <v>307</v>
      </c>
      <c r="B57" s="61" t="s">
        <v>351</v>
      </c>
      <c r="C57" s="44" t="s">
        <v>328</v>
      </c>
      <c r="D57" s="60" t="s">
        <v>174</v>
      </c>
      <c r="E57" s="31" t="s">
        <v>181</v>
      </c>
      <c r="F57" s="79"/>
      <c r="G57" s="42"/>
      <c r="H57" s="41">
        <f>ROUND(G57*F57,2)</f>
        <v>0</v>
      </c>
      <c r="I57" s="74"/>
      <c r="J57" s="26" t="str">
        <f t="shared" ca="1" si="0"/>
        <v/>
      </c>
      <c r="K57" s="16" t="str">
        <f t="shared" si="5"/>
        <v>A025Granulartonne</v>
      </c>
      <c r="L57" s="17">
        <f>MATCH(K57,'Pay Items'!$K$1:$K$646,0)</f>
        <v>57</v>
      </c>
      <c r="M57" s="19" t="str">
        <f t="shared" ca="1" si="1"/>
        <v>F0</v>
      </c>
      <c r="N57" s="19" t="str">
        <f t="shared" ca="1" si="2"/>
        <v>C2</v>
      </c>
      <c r="O57" s="19" t="str">
        <f t="shared" ca="1" si="3"/>
        <v>C2</v>
      </c>
    </row>
    <row r="58" spans="1:15" s="27" customFormat="1" ht="30" customHeight="1" x14ac:dyDescent="0.2">
      <c r="A58" s="50" t="s">
        <v>492</v>
      </c>
      <c r="B58" s="61" t="s">
        <v>352</v>
      </c>
      <c r="C58" s="44" t="s">
        <v>329</v>
      </c>
      <c r="D58" s="60" t="s">
        <v>174</v>
      </c>
      <c r="E58" s="31" t="s">
        <v>181</v>
      </c>
      <c r="F58" s="79"/>
      <c r="G58" s="42"/>
      <c r="H58" s="41">
        <f>ROUND(G58*F58,2)</f>
        <v>0</v>
      </c>
      <c r="I58" s="74"/>
      <c r="J58" s="26" t="str">
        <f t="shared" ca="1" si="0"/>
        <v/>
      </c>
      <c r="K58" s="16" t="str">
        <f t="shared" si="5"/>
        <v>A026Limestonetonne</v>
      </c>
      <c r="L58" s="17">
        <f>MATCH(K58,'Pay Items'!$K$1:$K$646,0)</f>
        <v>58</v>
      </c>
      <c r="M58" s="19" t="str">
        <f t="shared" ca="1" si="1"/>
        <v>F0</v>
      </c>
      <c r="N58" s="19" t="str">
        <f t="shared" ca="1" si="2"/>
        <v>C2</v>
      </c>
      <c r="O58" s="19" t="str">
        <f t="shared" ca="1" si="3"/>
        <v>C2</v>
      </c>
    </row>
    <row r="59" spans="1:15" s="28" customFormat="1" ht="30" customHeight="1" x14ac:dyDescent="0.2">
      <c r="A59" s="50" t="s">
        <v>496</v>
      </c>
      <c r="B59" s="45" t="s">
        <v>506</v>
      </c>
      <c r="C59" s="44" t="s">
        <v>567</v>
      </c>
      <c r="D59" s="60" t="s">
        <v>590</v>
      </c>
      <c r="E59" s="31" t="s">
        <v>180</v>
      </c>
      <c r="F59" s="79"/>
      <c r="G59" s="42"/>
      <c r="H59" s="41">
        <f>ROUND(G59*F59,2)</f>
        <v>0</v>
      </c>
      <c r="I59" s="74"/>
      <c r="J59" s="26" t="str">
        <f t="shared" ca="1" si="0"/>
        <v/>
      </c>
      <c r="K59" s="16" t="str">
        <f t="shared" si="5"/>
        <v>A027Topsoil ExcavationCW 3170-R3m³</v>
      </c>
      <c r="L59" s="17">
        <f>MATCH(K59,'Pay Items'!$K$1:$K$646,0)</f>
        <v>59</v>
      </c>
      <c r="M59" s="19" t="str">
        <f t="shared" ca="1" si="1"/>
        <v>F0</v>
      </c>
      <c r="N59" s="19" t="str">
        <f t="shared" ca="1" si="2"/>
        <v>C2</v>
      </c>
      <c r="O59" s="19" t="str">
        <f t="shared" ca="1" si="3"/>
        <v>C2</v>
      </c>
    </row>
    <row r="60" spans="1:15" s="28" customFormat="1" ht="38.25" customHeight="1" x14ac:dyDescent="0.2">
      <c r="A60" s="53" t="s">
        <v>497</v>
      </c>
      <c r="B60" s="45" t="s">
        <v>731</v>
      </c>
      <c r="C60" s="44" t="s">
        <v>493</v>
      </c>
      <c r="D60" s="60" t="s">
        <v>590</v>
      </c>
      <c r="E60" s="31" t="s">
        <v>180</v>
      </c>
      <c r="F60" s="79"/>
      <c r="G60" s="42"/>
      <c r="H60" s="41">
        <f>ROUND(G60*F60,2)</f>
        <v>0</v>
      </c>
      <c r="I60" s="74"/>
      <c r="J60" s="26" t="str">
        <f t="shared" ca="1" si="0"/>
        <v/>
      </c>
      <c r="K60" s="16" t="str">
        <f t="shared" si="5"/>
        <v>A028Common Excavation- Suitable site materialCW 3170-R3m³</v>
      </c>
      <c r="L60" s="17">
        <f>MATCH(K60,'Pay Items'!$K$1:$K$646,0)</f>
        <v>60</v>
      </c>
      <c r="M60" s="19" t="str">
        <f t="shared" ca="1" si="1"/>
        <v>F0</v>
      </c>
      <c r="N60" s="19" t="str">
        <f t="shared" ca="1" si="2"/>
        <v>C2</v>
      </c>
      <c r="O60" s="19" t="str">
        <f t="shared" ca="1" si="3"/>
        <v>C2</v>
      </c>
    </row>
    <row r="61" spans="1:15" s="28" customFormat="1" ht="36.75" customHeight="1" x14ac:dyDescent="0.2">
      <c r="A61" s="50" t="s">
        <v>498</v>
      </c>
      <c r="B61" s="45" t="s">
        <v>732</v>
      </c>
      <c r="C61" s="44" t="s">
        <v>494</v>
      </c>
      <c r="D61" s="60" t="s">
        <v>590</v>
      </c>
      <c r="E61" s="31" t="s">
        <v>180</v>
      </c>
      <c r="F61" s="79"/>
      <c r="G61" s="42"/>
      <c r="H61" s="41">
        <f>ROUND(G61*F61,2)</f>
        <v>0</v>
      </c>
      <c r="I61" s="74"/>
      <c r="J61" s="26" t="str">
        <f t="shared" ca="1" si="0"/>
        <v/>
      </c>
      <c r="K61" s="16" t="str">
        <f t="shared" si="5"/>
        <v>A029Common Excavation- Unsuitable site materialCW 3170-R3m³</v>
      </c>
      <c r="L61" s="17">
        <f>MATCH(K61,'Pay Items'!$K$1:$K$646,0)</f>
        <v>61</v>
      </c>
      <c r="M61" s="19" t="str">
        <f t="shared" ca="1" si="1"/>
        <v>F0</v>
      </c>
      <c r="N61" s="19" t="str">
        <f t="shared" ca="1" si="2"/>
        <v>C2</v>
      </c>
      <c r="O61" s="19" t="str">
        <f t="shared" ca="1" si="3"/>
        <v>C2</v>
      </c>
    </row>
    <row r="62" spans="1:15" s="28" customFormat="1" ht="30" customHeight="1" x14ac:dyDescent="0.2">
      <c r="A62" s="50" t="s">
        <v>499</v>
      </c>
      <c r="B62" s="45" t="s">
        <v>966</v>
      </c>
      <c r="C62" s="44" t="s">
        <v>495</v>
      </c>
      <c r="D62" s="60" t="s">
        <v>590</v>
      </c>
      <c r="E62" s="31"/>
      <c r="F62" s="79"/>
      <c r="G62" s="81"/>
      <c r="H62" s="41"/>
      <c r="I62" s="74"/>
      <c r="J62" s="26" t="str">
        <f t="shared" ca="1" si="0"/>
        <v>LOCKED</v>
      </c>
      <c r="K62" s="16" t="str">
        <f t="shared" si="5"/>
        <v>A030Fill MaterialCW 3170-R3</v>
      </c>
      <c r="L62" s="17">
        <f>MATCH(K62,'Pay Items'!$K$1:$K$646,0)</f>
        <v>62</v>
      </c>
      <c r="M62" s="19" t="str">
        <f t="shared" ca="1" si="1"/>
        <v>F0</v>
      </c>
      <c r="N62" s="19" t="str">
        <f t="shared" ca="1" si="2"/>
        <v>G</v>
      </c>
      <c r="O62" s="19" t="str">
        <f t="shared" ca="1" si="3"/>
        <v>C2</v>
      </c>
    </row>
    <row r="63" spans="1:15" s="28" customFormat="1" ht="30" customHeight="1" x14ac:dyDescent="0.2">
      <c r="A63" s="53" t="s">
        <v>500</v>
      </c>
      <c r="B63" s="61" t="s">
        <v>351</v>
      </c>
      <c r="C63" s="44" t="s">
        <v>507</v>
      </c>
      <c r="D63" s="83"/>
      <c r="E63" s="31" t="s">
        <v>180</v>
      </c>
      <c r="F63" s="84"/>
      <c r="G63" s="42"/>
      <c r="H63" s="41">
        <f>ROUND(G63*F63,2)</f>
        <v>0</v>
      </c>
      <c r="I63" s="74"/>
      <c r="J63" s="26" t="str">
        <f t="shared" ca="1" si="0"/>
        <v/>
      </c>
      <c r="K63" s="16" t="str">
        <f t="shared" si="5"/>
        <v>A031Placing Suitable Site Materialm³</v>
      </c>
      <c r="L63" s="17">
        <f>MATCH(K63,'Pay Items'!$K$1:$K$646,0)</f>
        <v>63</v>
      </c>
      <c r="M63" s="19" t="str">
        <f t="shared" ca="1" si="1"/>
        <v>F0</v>
      </c>
      <c r="N63" s="19" t="str">
        <f t="shared" ca="1" si="2"/>
        <v>C2</v>
      </c>
      <c r="O63" s="19" t="str">
        <f t="shared" ca="1" si="3"/>
        <v>C2</v>
      </c>
    </row>
    <row r="64" spans="1:15" s="28" customFormat="1" ht="43.9" customHeight="1" x14ac:dyDescent="0.2">
      <c r="A64" s="50" t="s">
        <v>501</v>
      </c>
      <c r="B64" s="61" t="s">
        <v>352</v>
      </c>
      <c r="C64" s="44" t="s">
        <v>508</v>
      </c>
      <c r="D64" s="83"/>
      <c r="E64" s="31" t="s">
        <v>180</v>
      </c>
      <c r="F64" s="84"/>
      <c r="G64" s="42"/>
      <c r="H64" s="41">
        <f>ROUND(G64*F64,2)</f>
        <v>0</v>
      </c>
      <c r="I64" s="74"/>
      <c r="J64" s="26" t="str">
        <f t="shared" ca="1" si="0"/>
        <v/>
      </c>
      <c r="K64" s="16" t="str">
        <f t="shared" si="5"/>
        <v>A032Supplying and Placing Clay Borrow Materialm³</v>
      </c>
      <c r="L64" s="17">
        <f>MATCH(K64,'Pay Items'!$K$1:$K$646,0)</f>
        <v>64</v>
      </c>
      <c r="M64" s="19" t="str">
        <f t="shared" ca="1" si="1"/>
        <v>F0</v>
      </c>
      <c r="N64" s="19" t="str">
        <f t="shared" ca="1" si="2"/>
        <v>C2</v>
      </c>
      <c r="O64" s="19" t="str">
        <f t="shared" ca="1" si="3"/>
        <v>C2</v>
      </c>
    </row>
    <row r="65" spans="1:15" s="28" customFormat="1" ht="43.9" customHeight="1" x14ac:dyDescent="0.2">
      <c r="A65" s="50" t="s">
        <v>502</v>
      </c>
      <c r="B65" s="61" t="s">
        <v>353</v>
      </c>
      <c r="C65" s="44" t="s">
        <v>568</v>
      </c>
      <c r="D65" s="83"/>
      <c r="E65" s="31" t="s">
        <v>180</v>
      </c>
      <c r="F65" s="84"/>
      <c r="G65" s="42"/>
      <c r="H65" s="41">
        <f>ROUND(G65*F65,2)</f>
        <v>0</v>
      </c>
      <c r="I65" s="74"/>
      <c r="J65" s="26" t="str">
        <f t="shared" ca="1" si="0"/>
        <v/>
      </c>
      <c r="K65" s="16" t="str">
        <f t="shared" si="5"/>
        <v>A033Supplying and Placing Imported Materialm³</v>
      </c>
      <c r="L65" s="17">
        <f>MATCH(K65,'Pay Items'!$K$1:$K$646,0)</f>
        <v>65</v>
      </c>
      <c r="M65" s="19" t="str">
        <f t="shared" ca="1" si="1"/>
        <v>F0</v>
      </c>
      <c r="N65" s="19" t="str">
        <f t="shared" ca="1" si="2"/>
        <v>C2</v>
      </c>
      <c r="O65" s="19" t="str">
        <f t="shared" ca="1" si="3"/>
        <v>C2</v>
      </c>
    </row>
    <row r="66" spans="1:15" s="28" customFormat="1" ht="43.9" customHeight="1" x14ac:dyDescent="0.2">
      <c r="A66" s="53" t="s">
        <v>510</v>
      </c>
      <c r="B66" s="45" t="s">
        <v>967</v>
      </c>
      <c r="C66" s="44" t="s">
        <v>509</v>
      </c>
      <c r="D66" s="60" t="s">
        <v>590</v>
      </c>
      <c r="E66" s="31" t="s">
        <v>179</v>
      </c>
      <c r="F66" s="79"/>
      <c r="G66" s="42"/>
      <c r="H66" s="41">
        <f>ROUND(G66*F66,2)</f>
        <v>0</v>
      </c>
      <c r="I66" s="74"/>
      <c r="J66" s="26" t="str">
        <f t="shared" ca="1" si="0"/>
        <v/>
      </c>
      <c r="K66" s="16" t="str">
        <f t="shared" si="5"/>
        <v>A034Preparation of Existing Ground SurfaceCW 3170-R3m²</v>
      </c>
      <c r="L66" s="17">
        <f>MATCH(K66,'Pay Items'!$K$1:$K$646,0)</f>
        <v>66</v>
      </c>
      <c r="M66" s="19" t="str">
        <f t="shared" ca="1" si="1"/>
        <v>F0</v>
      </c>
      <c r="N66" s="19" t="str">
        <f t="shared" ca="1" si="2"/>
        <v>C2</v>
      </c>
      <c r="O66" s="19" t="str">
        <f t="shared" ca="1" si="3"/>
        <v>C2</v>
      </c>
    </row>
    <row r="67" spans="1:15" s="28" customFormat="1" ht="39.950000000000003" customHeight="1" thickBot="1" x14ac:dyDescent="0.25">
      <c r="A67" s="54" t="s">
        <v>510</v>
      </c>
      <c r="B67" s="45" t="s">
        <v>205</v>
      </c>
      <c r="C67" s="85" t="s">
        <v>206</v>
      </c>
      <c r="D67" s="86"/>
      <c r="E67" s="87"/>
      <c r="F67" s="84"/>
      <c r="G67" s="81"/>
      <c r="H67" s="41">
        <f>SUM(H3:H66)</f>
        <v>0</v>
      </c>
      <c r="I67" s="74"/>
      <c r="J67" s="26" t="str">
        <f t="shared" ref="J67:J130" ca="1" si="9">IF(CELL("protect",$G67)=1, "LOCKED", "")</f>
        <v>LOCKED</v>
      </c>
      <c r="K67" s="16" t="str">
        <f t="shared" si="5"/>
        <v>A034LAST USED CODE FOR SECTION</v>
      </c>
      <c r="L67" s="17">
        <f>MATCH(K67,'Pay Items'!$K$1:$K$646,0)</f>
        <v>67</v>
      </c>
      <c r="M67" s="19" t="str">
        <f t="shared" ref="M67:M130" ca="1" si="10">CELL("format",$F67)</f>
        <v>F0</v>
      </c>
      <c r="N67" s="19" t="str">
        <f t="shared" ref="N67:N130" ca="1" si="11">CELL("format",$G67)</f>
        <v>G</v>
      </c>
      <c r="O67" s="19" t="str">
        <f t="shared" ref="O67:O130" ca="1" si="12">CELL("format",$H67)</f>
        <v>C2</v>
      </c>
    </row>
    <row r="68" spans="1:15" s="27" customFormat="1" ht="43.9" customHeight="1" thickTop="1" x14ac:dyDescent="0.25">
      <c r="A68" s="34"/>
      <c r="B68" s="88" t="s">
        <v>610</v>
      </c>
      <c r="C68" s="70" t="s">
        <v>700</v>
      </c>
      <c r="D68" s="33"/>
      <c r="E68" s="33"/>
      <c r="F68" s="33"/>
      <c r="G68" s="72"/>
      <c r="H68" s="73"/>
      <c r="I68" s="74"/>
      <c r="J68" s="26" t="str">
        <f t="shared" ca="1" si="9"/>
        <v>LOCKED</v>
      </c>
      <c r="K68" s="16" t="str">
        <f t="shared" ref="K68:K131" si="13">CLEAN(CONCATENATE(TRIM($A68),TRIM($C68),IF(LEFT($D68)&lt;&gt;"E",TRIM($D68),),TRIM($E68)))</f>
        <v>ROADWORK - REMOVALS/RENEWALS</v>
      </c>
      <c r="L68" s="17">
        <f>MATCH(K68,'Pay Items'!$K$1:$K$646,0)</f>
        <v>68</v>
      </c>
      <c r="M68" s="19" t="str">
        <f t="shared" ca="1" si="10"/>
        <v>F0</v>
      </c>
      <c r="N68" s="19" t="str">
        <f t="shared" ca="1" si="11"/>
        <v>G</v>
      </c>
      <c r="O68" s="19" t="str">
        <f t="shared" ca="1" si="12"/>
        <v>F2</v>
      </c>
    </row>
    <row r="69" spans="1:15" s="27" customFormat="1" ht="30" customHeight="1" x14ac:dyDescent="0.2">
      <c r="A69" s="32" t="s">
        <v>372</v>
      </c>
      <c r="B69" s="45" t="s">
        <v>151</v>
      </c>
      <c r="C69" s="44" t="s">
        <v>317</v>
      </c>
      <c r="D69" s="78" t="s">
        <v>1298</v>
      </c>
      <c r="E69" s="31"/>
      <c r="F69" s="79"/>
      <c r="G69" s="81"/>
      <c r="H69" s="41"/>
      <c r="I69" s="74"/>
      <c r="J69" s="26" t="str">
        <f t="shared" ca="1" si="9"/>
        <v>LOCKED</v>
      </c>
      <c r="K69" s="16" t="str">
        <f t="shared" si="13"/>
        <v>B001Pavement RemovalCW 3110-R22</v>
      </c>
      <c r="L69" s="17">
        <f>MATCH(K69,'Pay Items'!$K$1:$K$646,0)</f>
        <v>69</v>
      </c>
      <c r="M69" s="19" t="str">
        <f t="shared" ca="1" si="10"/>
        <v>F0</v>
      </c>
      <c r="N69" s="19" t="str">
        <f t="shared" ca="1" si="11"/>
        <v>G</v>
      </c>
      <c r="O69" s="19" t="str">
        <f t="shared" ca="1" si="12"/>
        <v>C2</v>
      </c>
    </row>
    <row r="70" spans="1:15" s="28" customFormat="1" ht="30" customHeight="1" x14ac:dyDescent="0.2">
      <c r="A70" s="32" t="s">
        <v>443</v>
      </c>
      <c r="B70" s="61" t="s">
        <v>351</v>
      </c>
      <c r="C70" s="44" t="s">
        <v>318</v>
      </c>
      <c r="D70" s="60" t="s">
        <v>174</v>
      </c>
      <c r="E70" s="31" t="s">
        <v>179</v>
      </c>
      <c r="F70" s="79"/>
      <c r="G70" s="42"/>
      <c r="H70" s="41">
        <f>ROUND(G70*F70,2)</f>
        <v>0</v>
      </c>
      <c r="I70" s="74"/>
      <c r="J70" s="26" t="str">
        <f t="shared" ca="1" si="9"/>
        <v/>
      </c>
      <c r="K70" s="16" t="str">
        <f t="shared" si="13"/>
        <v>B002Concrete Pavementm²</v>
      </c>
      <c r="L70" s="17">
        <f>MATCH(K70,'Pay Items'!$K$1:$K$646,0)</f>
        <v>70</v>
      </c>
      <c r="M70" s="19" t="str">
        <f t="shared" ca="1" si="10"/>
        <v>F0</v>
      </c>
      <c r="N70" s="19" t="str">
        <f t="shared" ca="1" si="11"/>
        <v>C2</v>
      </c>
      <c r="O70" s="19" t="str">
        <f t="shared" ca="1" si="12"/>
        <v>C2</v>
      </c>
    </row>
    <row r="71" spans="1:15" s="28" customFormat="1" ht="30" customHeight="1" x14ac:dyDescent="0.2">
      <c r="A71" s="32" t="s">
        <v>263</v>
      </c>
      <c r="B71" s="61" t="s">
        <v>352</v>
      </c>
      <c r="C71" s="44" t="s">
        <v>319</v>
      </c>
      <c r="D71" s="60" t="s">
        <v>174</v>
      </c>
      <c r="E71" s="31" t="s">
        <v>179</v>
      </c>
      <c r="F71" s="79"/>
      <c r="G71" s="42"/>
      <c r="H71" s="41">
        <f>ROUND(G71*F71,2)</f>
        <v>0</v>
      </c>
      <c r="I71" s="80"/>
      <c r="J71" s="26" t="str">
        <f t="shared" ca="1" si="9"/>
        <v/>
      </c>
      <c r="K71" s="16" t="str">
        <f t="shared" si="13"/>
        <v>B003Asphalt Pavementm²</v>
      </c>
      <c r="L71" s="17">
        <f>MATCH(K71,'Pay Items'!$K$1:$K$646,0)</f>
        <v>71</v>
      </c>
      <c r="M71" s="19" t="str">
        <f t="shared" ca="1" si="10"/>
        <v>F0</v>
      </c>
      <c r="N71" s="19" t="str">
        <f t="shared" ca="1" si="11"/>
        <v>C2</v>
      </c>
      <c r="O71" s="19" t="str">
        <f t="shared" ca="1" si="12"/>
        <v>C2</v>
      </c>
    </row>
    <row r="72" spans="1:15" s="28" customFormat="1" ht="33" customHeight="1" x14ac:dyDescent="0.2">
      <c r="A72" s="32" t="s">
        <v>264</v>
      </c>
      <c r="B72" s="45" t="s">
        <v>152</v>
      </c>
      <c r="C72" s="44" t="s">
        <v>463</v>
      </c>
      <c r="D72" s="60" t="s">
        <v>922</v>
      </c>
      <c r="E72" s="31"/>
      <c r="F72" s="79"/>
      <c r="G72" s="81"/>
      <c r="H72" s="41"/>
      <c r="I72" s="74"/>
      <c r="J72" s="26" t="str">
        <f t="shared" ca="1" si="9"/>
        <v>LOCKED</v>
      </c>
      <c r="K72" s="16" t="str">
        <f t="shared" si="13"/>
        <v>B004Slab ReplacementCW 3230-R8</v>
      </c>
      <c r="L72" s="17">
        <f>MATCH(K72,'Pay Items'!$K$1:$K$646,0)</f>
        <v>72</v>
      </c>
      <c r="M72" s="19" t="str">
        <f t="shared" ca="1" si="10"/>
        <v>F0</v>
      </c>
      <c r="N72" s="19" t="str">
        <f t="shared" ca="1" si="11"/>
        <v>G</v>
      </c>
      <c r="O72" s="19" t="str">
        <f t="shared" ca="1" si="12"/>
        <v>C2</v>
      </c>
    </row>
    <row r="73" spans="1:15" s="28" customFormat="1" ht="39.75" customHeight="1" x14ac:dyDescent="0.2">
      <c r="A73" s="32" t="s">
        <v>265</v>
      </c>
      <c r="B73" s="61" t="s">
        <v>351</v>
      </c>
      <c r="C73" s="44" t="s">
        <v>1309</v>
      </c>
      <c r="D73" s="60" t="s">
        <v>174</v>
      </c>
      <c r="E73" s="31" t="s">
        <v>179</v>
      </c>
      <c r="F73" s="79"/>
      <c r="G73" s="42"/>
      <c r="H73" s="41">
        <f>ROUND(G73*F73,2)</f>
        <v>0</v>
      </c>
      <c r="I73" s="80"/>
      <c r="J73" s="26" t="str">
        <f t="shared" ca="1" si="9"/>
        <v/>
      </c>
      <c r="K73" s="16" t="str">
        <f t="shared" si="13"/>
        <v>B005250 mm Type ^ Concrete Pavement (Reinforced)m²</v>
      </c>
      <c r="L73" s="17">
        <f>MATCH(K73,'Pay Items'!$K$1:$K$646,0)</f>
        <v>73</v>
      </c>
      <c r="M73" s="19" t="str">
        <f t="shared" ca="1" si="10"/>
        <v>F0</v>
      </c>
      <c r="N73" s="19" t="str">
        <f t="shared" ca="1" si="11"/>
        <v>C2</v>
      </c>
      <c r="O73" s="19" t="str">
        <f t="shared" ca="1" si="12"/>
        <v>C2</v>
      </c>
    </row>
    <row r="74" spans="1:15" s="28" customFormat="1" ht="30" customHeight="1" x14ac:dyDescent="0.2">
      <c r="A74" s="32" t="s">
        <v>266</v>
      </c>
      <c r="B74" s="109"/>
      <c r="C74" s="62" t="s">
        <v>607</v>
      </c>
      <c r="D74" s="60"/>
      <c r="E74" s="31"/>
      <c r="F74" s="79"/>
      <c r="G74" s="82"/>
      <c r="H74" s="41"/>
      <c r="I74" s="80"/>
      <c r="J74" s="26" t="str">
        <f t="shared" ca="1" si="9"/>
        <v>LOCKED</v>
      </c>
      <c r="K74" s="16" t="str">
        <f t="shared" si="13"/>
        <v>B006Pay Item Removed</v>
      </c>
      <c r="L74" s="17">
        <f>MATCH(K74,'Pay Items'!$K$1:$K$646,0)</f>
        <v>74</v>
      </c>
      <c r="M74" s="19" t="str">
        <f t="shared" ca="1" si="10"/>
        <v>F0</v>
      </c>
      <c r="N74" s="19" t="str">
        <f t="shared" ca="1" si="11"/>
        <v>C2</v>
      </c>
      <c r="O74" s="19" t="str">
        <f t="shared" ca="1" si="12"/>
        <v>C2</v>
      </c>
    </row>
    <row r="75" spans="1:15" s="28" customFormat="1" ht="43.9" customHeight="1" x14ac:dyDescent="0.2">
      <c r="A75" s="32" t="s">
        <v>267</v>
      </c>
      <c r="B75" s="61" t="s">
        <v>352</v>
      </c>
      <c r="C75" s="44" t="s">
        <v>1310</v>
      </c>
      <c r="D75" s="60" t="s">
        <v>174</v>
      </c>
      <c r="E75" s="31" t="s">
        <v>179</v>
      </c>
      <c r="F75" s="79"/>
      <c r="G75" s="42"/>
      <c r="H75" s="41">
        <f>ROUND(G75*F75,2)</f>
        <v>0</v>
      </c>
      <c r="I75" s="80"/>
      <c r="J75" s="26" t="str">
        <f t="shared" ca="1" si="9"/>
        <v/>
      </c>
      <c r="K75" s="16" t="str">
        <f t="shared" si="13"/>
        <v>B007250 mm Type ^ Concrete Pavement (Plain-Dowelled)m²</v>
      </c>
      <c r="L75" s="17">
        <f>MATCH(K75,'Pay Items'!$K$1:$K$646,0)</f>
        <v>75</v>
      </c>
      <c r="M75" s="19" t="str">
        <f t="shared" ca="1" si="10"/>
        <v>F0</v>
      </c>
      <c r="N75" s="19" t="str">
        <f t="shared" ca="1" si="11"/>
        <v>C2</v>
      </c>
      <c r="O75" s="19" t="str">
        <f t="shared" ca="1" si="12"/>
        <v>C2</v>
      </c>
    </row>
    <row r="76" spans="1:15" s="28" customFormat="1" ht="43.9" customHeight="1" x14ac:dyDescent="0.2">
      <c r="A76" s="32" t="s">
        <v>268</v>
      </c>
      <c r="B76" s="61" t="s">
        <v>353</v>
      </c>
      <c r="C76" s="44" t="s">
        <v>1311</v>
      </c>
      <c r="D76" s="60" t="s">
        <v>174</v>
      </c>
      <c r="E76" s="31" t="s">
        <v>179</v>
      </c>
      <c r="F76" s="79"/>
      <c r="G76" s="42"/>
      <c r="H76" s="41">
        <f>ROUND(G76*F76,2)</f>
        <v>0</v>
      </c>
      <c r="I76" s="80"/>
      <c r="J76" s="26" t="str">
        <f t="shared" ca="1" si="9"/>
        <v/>
      </c>
      <c r="K76" s="16" t="str">
        <f t="shared" si="13"/>
        <v>B008230 mm Type ^ Concrete Pavement (Reinforced)m²</v>
      </c>
      <c r="L76" s="17">
        <f>MATCH(K76,'Pay Items'!$K$1:$K$646,0)</f>
        <v>76</v>
      </c>
      <c r="M76" s="19" t="str">
        <f t="shared" ca="1" si="10"/>
        <v>F0</v>
      </c>
      <c r="N76" s="19" t="str">
        <f t="shared" ca="1" si="11"/>
        <v>C2</v>
      </c>
      <c r="O76" s="19" t="str">
        <f t="shared" ca="1" si="12"/>
        <v>C2</v>
      </c>
    </row>
    <row r="77" spans="1:15" s="28" customFormat="1" ht="30" customHeight="1" x14ac:dyDescent="0.2">
      <c r="A77" s="32" t="s">
        <v>269</v>
      </c>
      <c r="B77" s="109"/>
      <c r="C77" s="62" t="s">
        <v>607</v>
      </c>
      <c r="D77" s="60"/>
      <c r="E77" s="31"/>
      <c r="F77" s="79"/>
      <c r="G77" s="82"/>
      <c r="H77" s="41"/>
      <c r="I77" s="80"/>
      <c r="J77" s="26" t="str">
        <f t="shared" ca="1" si="9"/>
        <v>LOCKED</v>
      </c>
      <c r="K77" s="16" t="str">
        <f t="shared" si="13"/>
        <v>B009Pay Item Removed</v>
      </c>
      <c r="L77" s="17">
        <f>MATCH(K77,'Pay Items'!$K$1:$K$646,0)</f>
        <v>77</v>
      </c>
      <c r="M77" s="19" t="str">
        <f t="shared" ca="1" si="10"/>
        <v>F0</v>
      </c>
      <c r="N77" s="19" t="str">
        <f t="shared" ca="1" si="11"/>
        <v>C2</v>
      </c>
      <c r="O77" s="19" t="str">
        <f t="shared" ca="1" si="12"/>
        <v>C2</v>
      </c>
    </row>
    <row r="78" spans="1:15" s="28" customFormat="1" ht="43.9" customHeight="1" x14ac:dyDescent="0.2">
      <c r="A78" s="32" t="s">
        <v>270</v>
      </c>
      <c r="B78" s="61" t="s">
        <v>354</v>
      </c>
      <c r="C78" s="44" t="s">
        <v>1312</v>
      </c>
      <c r="D78" s="60" t="s">
        <v>174</v>
      </c>
      <c r="E78" s="31" t="s">
        <v>179</v>
      </c>
      <c r="F78" s="79"/>
      <c r="G78" s="42"/>
      <c r="H78" s="41">
        <f>ROUND(G78*F78,2)</f>
        <v>0</v>
      </c>
      <c r="I78" s="80"/>
      <c r="J78" s="26" t="str">
        <f t="shared" ca="1" si="9"/>
        <v/>
      </c>
      <c r="K78" s="16" t="str">
        <f t="shared" si="13"/>
        <v>B010230 mm Type ^ Concrete Pavement (Plain-Dowelled)m²</v>
      </c>
      <c r="L78" s="17">
        <f>MATCH(K78,'Pay Items'!$K$1:$K$646,0)</f>
        <v>78</v>
      </c>
      <c r="M78" s="19" t="str">
        <f t="shared" ca="1" si="10"/>
        <v>F0</v>
      </c>
      <c r="N78" s="19" t="str">
        <f t="shared" ca="1" si="11"/>
        <v>C2</v>
      </c>
      <c r="O78" s="19" t="str">
        <f t="shared" ca="1" si="12"/>
        <v>C2</v>
      </c>
    </row>
    <row r="79" spans="1:15" s="28" customFormat="1" ht="43.9" customHeight="1" x14ac:dyDescent="0.2">
      <c r="A79" s="32" t="s">
        <v>271</v>
      </c>
      <c r="B79" s="61" t="s">
        <v>355</v>
      </c>
      <c r="C79" s="44" t="s">
        <v>1313</v>
      </c>
      <c r="D79" s="60" t="s">
        <v>174</v>
      </c>
      <c r="E79" s="31" t="s">
        <v>179</v>
      </c>
      <c r="F79" s="79"/>
      <c r="G79" s="42"/>
      <c r="H79" s="41">
        <f>ROUND(G79*F79,2)</f>
        <v>0</v>
      </c>
      <c r="I79" s="80"/>
      <c r="J79" s="26" t="str">
        <f t="shared" ca="1" si="9"/>
        <v/>
      </c>
      <c r="K79" s="16" t="str">
        <f t="shared" si="13"/>
        <v>B011200 mm Type ^ Concrete Pavement (Reinforced)m²</v>
      </c>
      <c r="L79" s="17">
        <f>MATCH(K79,'Pay Items'!$K$1:$K$646,0)</f>
        <v>79</v>
      </c>
      <c r="M79" s="19" t="str">
        <f t="shared" ca="1" si="10"/>
        <v>F0</v>
      </c>
      <c r="N79" s="19" t="str">
        <f t="shared" ca="1" si="11"/>
        <v>C2</v>
      </c>
      <c r="O79" s="19" t="str">
        <f t="shared" ca="1" si="12"/>
        <v>C2</v>
      </c>
    </row>
    <row r="80" spans="1:15" s="28" customFormat="1" ht="30" customHeight="1" x14ac:dyDescent="0.2">
      <c r="A80" s="32" t="s">
        <v>272</v>
      </c>
      <c r="B80" s="105"/>
      <c r="C80" s="62" t="s">
        <v>607</v>
      </c>
      <c r="D80" s="60"/>
      <c r="E80" s="31"/>
      <c r="F80" s="79"/>
      <c r="G80" s="82"/>
      <c r="H80" s="41"/>
      <c r="I80" s="80"/>
      <c r="J80" s="26" t="str">
        <f t="shared" ca="1" si="9"/>
        <v>LOCKED</v>
      </c>
      <c r="K80" s="16" t="str">
        <f t="shared" si="13"/>
        <v>B012Pay Item Removed</v>
      </c>
      <c r="L80" s="17">
        <f>MATCH(K80,'Pay Items'!$K$1:$K$646,0)</f>
        <v>80</v>
      </c>
      <c r="M80" s="19" t="str">
        <f t="shared" ca="1" si="10"/>
        <v>F0</v>
      </c>
      <c r="N80" s="19" t="str">
        <f t="shared" ca="1" si="11"/>
        <v>C2</v>
      </c>
      <c r="O80" s="19" t="str">
        <f t="shared" ca="1" si="12"/>
        <v>C2</v>
      </c>
    </row>
    <row r="81" spans="1:15" s="28" customFormat="1" ht="43.9" customHeight="1" x14ac:dyDescent="0.2">
      <c r="A81" s="32" t="s">
        <v>273</v>
      </c>
      <c r="B81" s="61" t="s">
        <v>356</v>
      </c>
      <c r="C81" s="44" t="s">
        <v>1314</v>
      </c>
      <c r="D81" s="60" t="s">
        <v>174</v>
      </c>
      <c r="E81" s="31" t="s">
        <v>179</v>
      </c>
      <c r="F81" s="79"/>
      <c r="G81" s="42"/>
      <c r="H81" s="41">
        <f>ROUND(G81*F81,2)</f>
        <v>0</v>
      </c>
      <c r="I81" s="74"/>
      <c r="J81" s="26" t="str">
        <f t="shared" ca="1" si="9"/>
        <v/>
      </c>
      <c r="K81" s="16" t="str">
        <f t="shared" si="13"/>
        <v>B013200 mm Type ^ Concrete Pavement (Plain-Dowelled)m²</v>
      </c>
      <c r="L81" s="17">
        <f>MATCH(K81,'Pay Items'!$K$1:$K$646,0)</f>
        <v>81</v>
      </c>
      <c r="M81" s="19" t="str">
        <f t="shared" ca="1" si="10"/>
        <v>F0</v>
      </c>
      <c r="N81" s="19" t="str">
        <f t="shared" ca="1" si="11"/>
        <v>C2</v>
      </c>
      <c r="O81" s="19" t="str">
        <f t="shared" ca="1" si="12"/>
        <v>C2</v>
      </c>
    </row>
    <row r="82" spans="1:15" s="28" customFormat="1" ht="43.9" customHeight="1" x14ac:dyDescent="0.2">
      <c r="A82" s="32" t="s">
        <v>274</v>
      </c>
      <c r="B82" s="61" t="s">
        <v>357</v>
      </c>
      <c r="C82" s="44" t="s">
        <v>1315</v>
      </c>
      <c r="D82" s="60" t="s">
        <v>174</v>
      </c>
      <c r="E82" s="31" t="s">
        <v>179</v>
      </c>
      <c r="F82" s="79"/>
      <c r="G82" s="42"/>
      <c r="H82" s="41">
        <f>ROUND(G82*F82,2)</f>
        <v>0</v>
      </c>
      <c r="I82" s="74"/>
      <c r="J82" s="26" t="str">
        <f t="shared" ca="1" si="9"/>
        <v/>
      </c>
      <c r="K82" s="16" t="str">
        <f t="shared" si="13"/>
        <v>B014150 mm Type ^ Concrete Pavement (Reinforced)m²</v>
      </c>
      <c r="L82" s="17">
        <f>MATCH(K82,'Pay Items'!$K$1:$K$646,0)</f>
        <v>82</v>
      </c>
      <c r="M82" s="19" t="str">
        <f t="shared" ca="1" si="10"/>
        <v>F0</v>
      </c>
      <c r="N82" s="19" t="str">
        <f t="shared" ca="1" si="11"/>
        <v>C2</v>
      </c>
      <c r="O82" s="19" t="str">
        <f t="shared" ca="1" si="12"/>
        <v>C2</v>
      </c>
    </row>
    <row r="83" spans="1:15" s="28" customFormat="1" ht="30" customHeight="1" x14ac:dyDescent="0.2">
      <c r="A83" s="32" t="s">
        <v>275</v>
      </c>
      <c r="B83" s="109"/>
      <c r="C83" s="62" t="s">
        <v>607</v>
      </c>
      <c r="D83" s="60"/>
      <c r="E83" s="31"/>
      <c r="F83" s="79"/>
      <c r="G83" s="82"/>
      <c r="H83" s="41"/>
      <c r="I83" s="80"/>
      <c r="J83" s="26" t="str">
        <f t="shared" ca="1" si="9"/>
        <v>LOCKED</v>
      </c>
      <c r="K83" s="16" t="str">
        <f t="shared" si="13"/>
        <v>B015Pay Item Removed</v>
      </c>
      <c r="L83" s="17">
        <f>MATCH(K83,'Pay Items'!$K$1:$K$646,0)</f>
        <v>83</v>
      </c>
      <c r="M83" s="19" t="str">
        <f t="shared" ca="1" si="10"/>
        <v>F0</v>
      </c>
      <c r="N83" s="19" t="str">
        <f t="shared" ca="1" si="11"/>
        <v>C2</v>
      </c>
      <c r="O83" s="19" t="str">
        <f t="shared" ca="1" si="12"/>
        <v>C2</v>
      </c>
    </row>
    <row r="84" spans="1:15" s="28" customFormat="1" ht="43.9" customHeight="1" x14ac:dyDescent="0.2">
      <c r="A84" s="32" t="s">
        <v>276</v>
      </c>
      <c r="B84" s="61" t="s">
        <v>358</v>
      </c>
      <c r="C84" s="44" t="s">
        <v>1316</v>
      </c>
      <c r="D84" s="60" t="s">
        <v>174</v>
      </c>
      <c r="E84" s="31" t="s">
        <v>179</v>
      </c>
      <c r="F84" s="79"/>
      <c r="G84" s="42"/>
      <c r="H84" s="41">
        <f>ROUND(G84*F84,2)</f>
        <v>0</v>
      </c>
      <c r="I84" s="80"/>
      <c r="J84" s="26" t="str">
        <f t="shared" ca="1" si="9"/>
        <v/>
      </c>
      <c r="K84" s="16" t="str">
        <f t="shared" si="13"/>
        <v>B016150 mm Type ^ Concrete Pavement (Plain-Dowelled)m²</v>
      </c>
      <c r="L84" s="17">
        <f>MATCH(K84,'Pay Items'!$K$1:$K$646,0)</f>
        <v>84</v>
      </c>
      <c r="M84" s="19" t="str">
        <f t="shared" ca="1" si="10"/>
        <v>F0</v>
      </c>
      <c r="N84" s="19" t="str">
        <f t="shared" ca="1" si="11"/>
        <v>C2</v>
      </c>
      <c r="O84" s="19" t="str">
        <f t="shared" ca="1" si="12"/>
        <v>C2</v>
      </c>
    </row>
    <row r="85" spans="1:15" s="28" customFormat="1" ht="32.25" customHeight="1" x14ac:dyDescent="0.2">
      <c r="A85" s="32" t="s">
        <v>277</v>
      </c>
      <c r="B85" s="45" t="s">
        <v>153</v>
      </c>
      <c r="C85" s="44" t="s">
        <v>464</v>
      </c>
      <c r="D85" s="60" t="s">
        <v>1317</v>
      </c>
      <c r="E85" s="31"/>
      <c r="F85" s="79"/>
      <c r="G85" s="81"/>
      <c r="H85" s="41"/>
      <c r="I85" s="74"/>
      <c r="J85" s="26" t="str">
        <f t="shared" ca="1" si="9"/>
        <v>LOCKED</v>
      </c>
      <c r="K85" s="16" t="str">
        <f t="shared" si="13"/>
        <v>B017Partial Slab PatchesCW 3230-R8</v>
      </c>
      <c r="L85" s="17">
        <f>MATCH(K85,'Pay Items'!$K$1:$K$646,0)</f>
        <v>85</v>
      </c>
      <c r="M85" s="19" t="str">
        <f t="shared" ca="1" si="10"/>
        <v>F0</v>
      </c>
      <c r="N85" s="19" t="str">
        <f t="shared" ca="1" si="11"/>
        <v>G</v>
      </c>
      <c r="O85" s="19" t="str">
        <f t="shared" ca="1" si="12"/>
        <v>C2</v>
      </c>
    </row>
    <row r="86" spans="1:15" s="28" customFormat="1" ht="43.9" customHeight="1" x14ac:dyDescent="0.2">
      <c r="A86" s="32" t="s">
        <v>278</v>
      </c>
      <c r="B86" s="61" t="s">
        <v>351</v>
      </c>
      <c r="C86" s="44" t="s">
        <v>1318</v>
      </c>
      <c r="D86" s="60" t="s">
        <v>174</v>
      </c>
      <c r="E86" s="31" t="s">
        <v>179</v>
      </c>
      <c r="F86" s="79"/>
      <c r="G86" s="42"/>
      <c r="H86" s="41">
        <f t="shared" ref="H86:H101" si="14">ROUND(G86*F86,2)</f>
        <v>0</v>
      </c>
      <c r="I86" s="74"/>
      <c r="J86" s="26" t="str">
        <f t="shared" ca="1" si="9"/>
        <v/>
      </c>
      <c r="K86" s="16" t="str">
        <f t="shared" si="13"/>
        <v>B018250 mm Type ^ Concrete Pavement (Type A)m²</v>
      </c>
      <c r="L86" s="17">
        <f>MATCH(K86,'Pay Items'!$K$1:$K$646,0)</f>
        <v>86</v>
      </c>
      <c r="M86" s="19" t="str">
        <f t="shared" ca="1" si="10"/>
        <v>F0</v>
      </c>
      <c r="N86" s="19" t="str">
        <f t="shared" ca="1" si="11"/>
        <v>C2</v>
      </c>
      <c r="O86" s="19" t="str">
        <f t="shared" ca="1" si="12"/>
        <v>C2</v>
      </c>
    </row>
    <row r="87" spans="1:15" s="28" customFormat="1" ht="43.9" customHeight="1" x14ac:dyDescent="0.2">
      <c r="A87" s="32" t="s">
        <v>279</v>
      </c>
      <c r="B87" s="61" t="s">
        <v>352</v>
      </c>
      <c r="C87" s="44" t="s">
        <v>1319</v>
      </c>
      <c r="D87" s="60" t="s">
        <v>174</v>
      </c>
      <c r="E87" s="31" t="s">
        <v>179</v>
      </c>
      <c r="F87" s="79"/>
      <c r="G87" s="42"/>
      <c r="H87" s="41">
        <f t="shared" si="14"/>
        <v>0</v>
      </c>
      <c r="I87" s="74"/>
      <c r="J87" s="26" t="str">
        <f t="shared" ca="1" si="9"/>
        <v/>
      </c>
      <c r="K87" s="16" t="str">
        <f t="shared" si="13"/>
        <v>B019250 mm Type ^ Concrete Pavement (Type B)m²</v>
      </c>
      <c r="L87" s="17">
        <f>MATCH(K87,'Pay Items'!$K$1:$K$646,0)</f>
        <v>87</v>
      </c>
      <c r="M87" s="19" t="str">
        <f t="shared" ca="1" si="10"/>
        <v>F0</v>
      </c>
      <c r="N87" s="19" t="str">
        <f t="shared" ca="1" si="11"/>
        <v>C2</v>
      </c>
      <c r="O87" s="19" t="str">
        <f t="shared" ca="1" si="12"/>
        <v>C2</v>
      </c>
    </row>
    <row r="88" spans="1:15" s="28" customFormat="1" ht="43.9" customHeight="1" x14ac:dyDescent="0.2">
      <c r="A88" s="32" t="s">
        <v>280</v>
      </c>
      <c r="B88" s="61" t="s">
        <v>353</v>
      </c>
      <c r="C88" s="44" t="s">
        <v>1320</v>
      </c>
      <c r="D88" s="60" t="s">
        <v>174</v>
      </c>
      <c r="E88" s="31" t="s">
        <v>179</v>
      </c>
      <c r="F88" s="79"/>
      <c r="G88" s="42"/>
      <c r="H88" s="41">
        <f t="shared" si="14"/>
        <v>0</v>
      </c>
      <c r="I88" s="74"/>
      <c r="J88" s="26" t="str">
        <f t="shared" ca="1" si="9"/>
        <v/>
      </c>
      <c r="K88" s="16" t="str">
        <f t="shared" si="13"/>
        <v>B020250 mm Type ^ Concrete Pavement (Type C)m²</v>
      </c>
      <c r="L88" s="17">
        <f>MATCH(K88,'Pay Items'!$K$1:$K$646,0)</f>
        <v>88</v>
      </c>
      <c r="M88" s="19" t="str">
        <f t="shared" ca="1" si="10"/>
        <v>F0</v>
      </c>
      <c r="N88" s="19" t="str">
        <f t="shared" ca="1" si="11"/>
        <v>C2</v>
      </c>
      <c r="O88" s="19" t="str">
        <f t="shared" ca="1" si="12"/>
        <v>C2</v>
      </c>
    </row>
    <row r="89" spans="1:15" s="28" customFormat="1" ht="43.9" customHeight="1" x14ac:dyDescent="0.2">
      <c r="A89" s="32" t="s">
        <v>281</v>
      </c>
      <c r="B89" s="61" t="s">
        <v>354</v>
      </c>
      <c r="C89" s="44" t="s">
        <v>1321</v>
      </c>
      <c r="D89" s="60" t="s">
        <v>174</v>
      </c>
      <c r="E89" s="31" t="s">
        <v>179</v>
      </c>
      <c r="F89" s="79"/>
      <c r="G89" s="42"/>
      <c r="H89" s="41">
        <f t="shared" si="14"/>
        <v>0</v>
      </c>
      <c r="I89" s="74"/>
      <c r="J89" s="26" t="str">
        <f t="shared" ca="1" si="9"/>
        <v/>
      </c>
      <c r="K89" s="16" t="str">
        <f t="shared" si="13"/>
        <v>B021250 mm Type ^ Concrete Pavement (Type D)m²</v>
      </c>
      <c r="L89" s="17">
        <f>MATCH(K89,'Pay Items'!$K$1:$K$646,0)</f>
        <v>89</v>
      </c>
      <c r="M89" s="19" t="str">
        <f t="shared" ca="1" si="10"/>
        <v>F0</v>
      </c>
      <c r="N89" s="19" t="str">
        <f t="shared" ca="1" si="11"/>
        <v>C2</v>
      </c>
      <c r="O89" s="19" t="str">
        <f t="shared" ca="1" si="12"/>
        <v>C2</v>
      </c>
    </row>
    <row r="90" spans="1:15" s="28" customFormat="1" ht="43.9" customHeight="1" x14ac:dyDescent="0.2">
      <c r="A90" s="32" t="s">
        <v>282</v>
      </c>
      <c r="B90" s="61" t="s">
        <v>355</v>
      </c>
      <c r="C90" s="44" t="s">
        <v>1322</v>
      </c>
      <c r="D90" s="60" t="s">
        <v>174</v>
      </c>
      <c r="E90" s="31" t="s">
        <v>179</v>
      </c>
      <c r="F90" s="79"/>
      <c r="G90" s="42"/>
      <c r="H90" s="41">
        <f t="shared" si="14"/>
        <v>0</v>
      </c>
      <c r="I90" s="74"/>
      <c r="J90" s="26" t="str">
        <f t="shared" ca="1" si="9"/>
        <v/>
      </c>
      <c r="K90" s="16" t="str">
        <f t="shared" si="13"/>
        <v>B022230 mm Type ^ Concrete Pavement (Type A)m²</v>
      </c>
      <c r="L90" s="17">
        <f>MATCH(K90,'Pay Items'!$K$1:$K$646,0)</f>
        <v>90</v>
      </c>
      <c r="M90" s="19" t="str">
        <f t="shared" ca="1" si="10"/>
        <v>F0</v>
      </c>
      <c r="N90" s="19" t="str">
        <f t="shared" ca="1" si="11"/>
        <v>C2</v>
      </c>
      <c r="O90" s="19" t="str">
        <f t="shared" ca="1" si="12"/>
        <v>C2</v>
      </c>
    </row>
    <row r="91" spans="1:15" s="28" customFormat="1" ht="43.9" customHeight="1" x14ac:dyDescent="0.2">
      <c r="A91" s="32" t="s">
        <v>283</v>
      </c>
      <c r="B91" s="61" t="s">
        <v>356</v>
      </c>
      <c r="C91" s="44" t="s">
        <v>1323</v>
      </c>
      <c r="D91" s="60" t="s">
        <v>174</v>
      </c>
      <c r="E91" s="31" t="s">
        <v>179</v>
      </c>
      <c r="F91" s="79"/>
      <c r="G91" s="42"/>
      <c r="H91" s="41">
        <f t="shared" si="14"/>
        <v>0</v>
      </c>
      <c r="I91" s="74"/>
      <c r="J91" s="26" t="str">
        <f t="shared" ca="1" si="9"/>
        <v/>
      </c>
      <c r="K91" s="16" t="str">
        <f t="shared" si="13"/>
        <v>B023230 mm Type ^ Concrete Pavement (Type B)m²</v>
      </c>
      <c r="L91" s="17">
        <f>MATCH(K91,'Pay Items'!$K$1:$K$646,0)</f>
        <v>91</v>
      </c>
      <c r="M91" s="19" t="str">
        <f t="shared" ca="1" si="10"/>
        <v>F0</v>
      </c>
      <c r="N91" s="19" t="str">
        <f t="shared" ca="1" si="11"/>
        <v>C2</v>
      </c>
      <c r="O91" s="19" t="str">
        <f t="shared" ca="1" si="12"/>
        <v>C2</v>
      </c>
    </row>
    <row r="92" spans="1:15" s="28" customFormat="1" ht="43.9" customHeight="1" x14ac:dyDescent="0.2">
      <c r="A92" s="32" t="s">
        <v>284</v>
      </c>
      <c r="B92" s="61" t="s">
        <v>357</v>
      </c>
      <c r="C92" s="44" t="s">
        <v>1324</v>
      </c>
      <c r="D92" s="60" t="s">
        <v>174</v>
      </c>
      <c r="E92" s="31" t="s">
        <v>179</v>
      </c>
      <c r="F92" s="79"/>
      <c r="G92" s="42"/>
      <c r="H92" s="41">
        <f t="shared" si="14"/>
        <v>0</v>
      </c>
      <c r="I92" s="74"/>
      <c r="J92" s="26" t="str">
        <f t="shared" ca="1" si="9"/>
        <v/>
      </c>
      <c r="K92" s="16" t="str">
        <f t="shared" si="13"/>
        <v>B024230 mm Type ^ Concrete Pavement (Type C)m²</v>
      </c>
      <c r="L92" s="17">
        <f>MATCH(K92,'Pay Items'!$K$1:$K$646,0)</f>
        <v>92</v>
      </c>
      <c r="M92" s="19" t="str">
        <f t="shared" ca="1" si="10"/>
        <v>F0</v>
      </c>
      <c r="N92" s="19" t="str">
        <f t="shared" ca="1" si="11"/>
        <v>C2</v>
      </c>
      <c r="O92" s="19" t="str">
        <f t="shared" ca="1" si="12"/>
        <v>C2</v>
      </c>
    </row>
    <row r="93" spans="1:15" s="28" customFormat="1" ht="43.9" customHeight="1" x14ac:dyDescent="0.2">
      <c r="A93" s="32" t="s">
        <v>285</v>
      </c>
      <c r="B93" s="61" t="s">
        <v>358</v>
      </c>
      <c r="C93" s="44" t="s">
        <v>1325</v>
      </c>
      <c r="D93" s="60" t="s">
        <v>174</v>
      </c>
      <c r="E93" s="31" t="s">
        <v>179</v>
      </c>
      <c r="F93" s="79"/>
      <c r="G93" s="42"/>
      <c r="H93" s="41">
        <f t="shared" si="14"/>
        <v>0</v>
      </c>
      <c r="I93" s="74"/>
      <c r="J93" s="26" t="str">
        <f t="shared" ca="1" si="9"/>
        <v/>
      </c>
      <c r="K93" s="16" t="str">
        <f t="shared" si="13"/>
        <v>B025230 mm Type ^ Concrete Pavement (Type D)m²</v>
      </c>
      <c r="L93" s="17">
        <f>MATCH(K93,'Pay Items'!$K$1:$K$646,0)</f>
        <v>93</v>
      </c>
      <c r="M93" s="19" t="str">
        <f t="shared" ca="1" si="10"/>
        <v>F0</v>
      </c>
      <c r="N93" s="19" t="str">
        <f t="shared" ca="1" si="11"/>
        <v>C2</v>
      </c>
      <c r="O93" s="19" t="str">
        <f t="shared" ca="1" si="12"/>
        <v>C2</v>
      </c>
    </row>
    <row r="94" spans="1:15" s="28" customFormat="1" ht="43.9" customHeight="1" x14ac:dyDescent="0.2">
      <c r="A94" s="32" t="s">
        <v>286</v>
      </c>
      <c r="B94" s="61" t="s">
        <v>359</v>
      </c>
      <c r="C94" s="44" t="s">
        <v>1326</v>
      </c>
      <c r="D94" s="60" t="s">
        <v>174</v>
      </c>
      <c r="E94" s="31" t="s">
        <v>179</v>
      </c>
      <c r="F94" s="79"/>
      <c r="G94" s="42"/>
      <c r="H94" s="41">
        <f t="shared" si="14"/>
        <v>0</v>
      </c>
      <c r="I94" s="74"/>
      <c r="J94" s="26" t="str">
        <f t="shared" ca="1" si="9"/>
        <v/>
      </c>
      <c r="K94" s="16" t="str">
        <f t="shared" si="13"/>
        <v>B026200 mm Type ^ Concrete Pavement (Type A)m²</v>
      </c>
      <c r="L94" s="17">
        <f>MATCH(K94,'Pay Items'!$K$1:$K$646,0)</f>
        <v>94</v>
      </c>
      <c r="M94" s="19" t="str">
        <f t="shared" ca="1" si="10"/>
        <v>F0</v>
      </c>
      <c r="N94" s="19" t="str">
        <f t="shared" ca="1" si="11"/>
        <v>C2</v>
      </c>
      <c r="O94" s="19" t="str">
        <f t="shared" ca="1" si="12"/>
        <v>C2</v>
      </c>
    </row>
    <row r="95" spans="1:15" s="28" customFormat="1" ht="43.9" customHeight="1" x14ac:dyDescent="0.2">
      <c r="A95" s="32" t="s">
        <v>287</v>
      </c>
      <c r="B95" s="61" t="s">
        <v>361</v>
      </c>
      <c r="C95" s="44" t="s">
        <v>1327</v>
      </c>
      <c r="D95" s="60" t="s">
        <v>174</v>
      </c>
      <c r="E95" s="31" t="s">
        <v>179</v>
      </c>
      <c r="F95" s="79"/>
      <c r="G95" s="42"/>
      <c r="H95" s="41">
        <f t="shared" si="14"/>
        <v>0</v>
      </c>
      <c r="I95" s="74"/>
      <c r="J95" s="26" t="str">
        <f t="shared" ca="1" si="9"/>
        <v/>
      </c>
      <c r="K95" s="16" t="str">
        <f t="shared" si="13"/>
        <v>B027200 mm Type ^ Concrete Pavement (Type B)m²</v>
      </c>
      <c r="L95" s="17">
        <f>MATCH(K95,'Pay Items'!$K$1:$K$646,0)</f>
        <v>95</v>
      </c>
      <c r="M95" s="19" t="str">
        <f t="shared" ca="1" si="10"/>
        <v>F0</v>
      </c>
      <c r="N95" s="19" t="str">
        <f t="shared" ca="1" si="11"/>
        <v>C2</v>
      </c>
      <c r="O95" s="19" t="str">
        <f t="shared" ca="1" si="12"/>
        <v>C2</v>
      </c>
    </row>
    <row r="96" spans="1:15" s="28" customFormat="1" ht="43.9" customHeight="1" x14ac:dyDescent="0.2">
      <c r="A96" s="32" t="s">
        <v>288</v>
      </c>
      <c r="B96" s="61" t="s">
        <v>360</v>
      </c>
      <c r="C96" s="44" t="s">
        <v>1328</v>
      </c>
      <c r="D96" s="60" t="s">
        <v>174</v>
      </c>
      <c r="E96" s="31" t="s">
        <v>179</v>
      </c>
      <c r="F96" s="79"/>
      <c r="G96" s="42"/>
      <c r="H96" s="41">
        <f t="shared" si="14"/>
        <v>0</v>
      </c>
      <c r="I96" s="74"/>
      <c r="J96" s="26" t="str">
        <f t="shared" ca="1" si="9"/>
        <v/>
      </c>
      <c r="K96" s="16" t="str">
        <f t="shared" si="13"/>
        <v>B028200 mm Type ^ Concrete Pavement (Type C)m²</v>
      </c>
      <c r="L96" s="17">
        <f>MATCH(K96,'Pay Items'!$K$1:$K$646,0)</f>
        <v>96</v>
      </c>
      <c r="M96" s="19" t="str">
        <f t="shared" ca="1" si="10"/>
        <v>F0</v>
      </c>
      <c r="N96" s="19" t="str">
        <f t="shared" ca="1" si="11"/>
        <v>C2</v>
      </c>
      <c r="O96" s="19" t="str">
        <f t="shared" ca="1" si="12"/>
        <v>C2</v>
      </c>
    </row>
    <row r="97" spans="1:15" s="28" customFormat="1" ht="43.9" customHeight="1" x14ac:dyDescent="0.2">
      <c r="A97" s="32" t="s">
        <v>289</v>
      </c>
      <c r="B97" s="61" t="s">
        <v>208</v>
      </c>
      <c r="C97" s="44" t="s">
        <v>1329</v>
      </c>
      <c r="D97" s="60" t="s">
        <v>174</v>
      </c>
      <c r="E97" s="31" t="s">
        <v>179</v>
      </c>
      <c r="F97" s="79"/>
      <c r="G97" s="42"/>
      <c r="H97" s="41">
        <f t="shared" si="14"/>
        <v>0</v>
      </c>
      <c r="I97" s="74"/>
      <c r="J97" s="26" t="str">
        <f t="shared" ca="1" si="9"/>
        <v/>
      </c>
      <c r="K97" s="16" t="str">
        <f t="shared" si="13"/>
        <v>B029200 mm Type ^ Concrete Pavement (Type D)m²</v>
      </c>
      <c r="L97" s="17">
        <f>MATCH(K97,'Pay Items'!$K$1:$K$646,0)</f>
        <v>97</v>
      </c>
      <c r="M97" s="19" t="str">
        <f t="shared" ca="1" si="10"/>
        <v>F0</v>
      </c>
      <c r="N97" s="19" t="str">
        <f t="shared" ca="1" si="11"/>
        <v>C2</v>
      </c>
      <c r="O97" s="19" t="str">
        <f t="shared" ca="1" si="12"/>
        <v>C2</v>
      </c>
    </row>
    <row r="98" spans="1:15" s="28" customFormat="1" ht="43.9" customHeight="1" x14ac:dyDescent="0.2">
      <c r="A98" s="32" t="s">
        <v>290</v>
      </c>
      <c r="B98" s="61" t="s">
        <v>362</v>
      </c>
      <c r="C98" s="44" t="s">
        <v>1330</v>
      </c>
      <c r="D98" s="60" t="s">
        <v>174</v>
      </c>
      <c r="E98" s="31" t="s">
        <v>179</v>
      </c>
      <c r="F98" s="79"/>
      <c r="G98" s="42"/>
      <c r="H98" s="41">
        <f t="shared" si="14"/>
        <v>0</v>
      </c>
      <c r="I98" s="74"/>
      <c r="J98" s="26" t="str">
        <f t="shared" ca="1" si="9"/>
        <v/>
      </c>
      <c r="K98" s="16" t="str">
        <f t="shared" si="13"/>
        <v>B030150 mm Type ^ Concrete Pavement (Type A)m²</v>
      </c>
      <c r="L98" s="17">
        <f>MATCH(K98,'Pay Items'!$K$1:$K$646,0)</f>
        <v>98</v>
      </c>
      <c r="M98" s="19" t="str">
        <f t="shared" ca="1" si="10"/>
        <v>F0</v>
      </c>
      <c r="N98" s="19" t="str">
        <f t="shared" ca="1" si="11"/>
        <v>C2</v>
      </c>
      <c r="O98" s="19" t="str">
        <f t="shared" ca="1" si="12"/>
        <v>C2</v>
      </c>
    </row>
    <row r="99" spans="1:15" s="28" customFormat="1" ht="43.9" customHeight="1" x14ac:dyDescent="0.2">
      <c r="A99" s="32" t="s">
        <v>291</v>
      </c>
      <c r="B99" s="61" t="s">
        <v>452</v>
      </c>
      <c r="C99" s="44" t="s">
        <v>1331</v>
      </c>
      <c r="D99" s="60" t="s">
        <v>174</v>
      </c>
      <c r="E99" s="31" t="s">
        <v>179</v>
      </c>
      <c r="F99" s="79"/>
      <c r="G99" s="42"/>
      <c r="H99" s="41">
        <f t="shared" si="14"/>
        <v>0</v>
      </c>
      <c r="I99" s="74"/>
      <c r="J99" s="26" t="str">
        <f t="shared" ca="1" si="9"/>
        <v/>
      </c>
      <c r="K99" s="16" t="str">
        <f t="shared" si="13"/>
        <v>B031150 mm Type ^ Concrete Pavement (Type B)m²</v>
      </c>
      <c r="L99" s="17">
        <f>MATCH(K99,'Pay Items'!$K$1:$K$646,0)</f>
        <v>99</v>
      </c>
      <c r="M99" s="19" t="str">
        <f t="shared" ca="1" si="10"/>
        <v>F0</v>
      </c>
      <c r="N99" s="19" t="str">
        <f t="shared" ca="1" si="11"/>
        <v>C2</v>
      </c>
      <c r="O99" s="19" t="str">
        <f t="shared" ca="1" si="12"/>
        <v>C2</v>
      </c>
    </row>
    <row r="100" spans="1:15" s="28" customFormat="1" ht="43.9" customHeight="1" x14ac:dyDescent="0.2">
      <c r="A100" s="32" t="s">
        <v>292</v>
      </c>
      <c r="B100" s="61" t="s">
        <v>453</v>
      </c>
      <c r="C100" s="44" t="s">
        <v>1332</v>
      </c>
      <c r="D100" s="60" t="s">
        <v>174</v>
      </c>
      <c r="E100" s="31" t="s">
        <v>179</v>
      </c>
      <c r="F100" s="79"/>
      <c r="G100" s="42"/>
      <c r="H100" s="41">
        <f t="shared" si="14"/>
        <v>0</v>
      </c>
      <c r="I100" s="74"/>
      <c r="J100" s="26" t="str">
        <f t="shared" ca="1" si="9"/>
        <v/>
      </c>
      <c r="K100" s="16" t="str">
        <f t="shared" si="13"/>
        <v>B032150 mm Type ^ Concrete Pavement (Type C)m²</v>
      </c>
      <c r="L100" s="17">
        <f>MATCH(K100,'Pay Items'!$K$1:$K$646,0)</f>
        <v>100</v>
      </c>
      <c r="M100" s="19" t="str">
        <f t="shared" ca="1" si="10"/>
        <v>F0</v>
      </c>
      <c r="N100" s="19" t="str">
        <f t="shared" ca="1" si="11"/>
        <v>C2</v>
      </c>
      <c r="O100" s="19" t="str">
        <f t="shared" ca="1" si="12"/>
        <v>C2</v>
      </c>
    </row>
    <row r="101" spans="1:15" s="28" customFormat="1" ht="43.9" customHeight="1" x14ac:dyDescent="0.2">
      <c r="A101" s="32" t="s">
        <v>293</v>
      </c>
      <c r="B101" s="61" t="s">
        <v>454</v>
      </c>
      <c r="C101" s="44" t="s">
        <v>1333</v>
      </c>
      <c r="D101" s="60" t="s">
        <v>174</v>
      </c>
      <c r="E101" s="31" t="s">
        <v>179</v>
      </c>
      <c r="F101" s="79"/>
      <c r="G101" s="42"/>
      <c r="H101" s="41">
        <f t="shared" si="14"/>
        <v>0</v>
      </c>
      <c r="I101" s="74"/>
      <c r="J101" s="26" t="str">
        <f t="shared" ca="1" si="9"/>
        <v/>
      </c>
      <c r="K101" s="16" t="str">
        <f t="shared" si="13"/>
        <v>B033150 mm Type ^ Concrete Pavement (Type D)m²</v>
      </c>
      <c r="L101" s="17">
        <f>MATCH(K101,'Pay Items'!$K$1:$K$646,0)</f>
        <v>101</v>
      </c>
      <c r="M101" s="19" t="str">
        <f t="shared" ca="1" si="10"/>
        <v>F0</v>
      </c>
      <c r="N101" s="19" t="str">
        <f t="shared" ca="1" si="11"/>
        <v>C2</v>
      </c>
      <c r="O101" s="19" t="str">
        <f t="shared" ca="1" si="12"/>
        <v>C2</v>
      </c>
    </row>
    <row r="102" spans="1:15" s="28" customFormat="1" ht="43.9" customHeight="1" x14ac:dyDescent="0.2">
      <c r="A102" s="32" t="s">
        <v>741</v>
      </c>
      <c r="B102" s="45" t="s">
        <v>154</v>
      </c>
      <c r="C102" s="44" t="s">
        <v>465</v>
      </c>
      <c r="D102" s="60" t="s">
        <v>1317</v>
      </c>
      <c r="E102" s="31"/>
      <c r="F102" s="79"/>
      <c r="G102" s="81"/>
      <c r="H102" s="41"/>
      <c r="I102" s="74"/>
      <c r="J102" s="26" t="str">
        <f t="shared" ca="1" si="9"/>
        <v>LOCKED</v>
      </c>
      <c r="K102" s="16" t="str">
        <f t="shared" si="13"/>
        <v>B034-24Slab Replacement - Early Opening (24 hour)CW 3230-R8</v>
      </c>
      <c r="L102" s="17">
        <f>MATCH(K102,'Pay Items'!$K$1:$K$646,0)</f>
        <v>102</v>
      </c>
      <c r="M102" s="19" t="str">
        <f t="shared" ca="1" si="10"/>
        <v>F0</v>
      </c>
      <c r="N102" s="19" t="str">
        <f t="shared" ca="1" si="11"/>
        <v>G</v>
      </c>
      <c r="O102" s="19" t="str">
        <f t="shared" ca="1" si="12"/>
        <v>C2</v>
      </c>
    </row>
    <row r="103" spans="1:15" s="28" customFormat="1" ht="43.9" customHeight="1" x14ac:dyDescent="0.2">
      <c r="A103" s="32" t="s">
        <v>742</v>
      </c>
      <c r="B103" s="61" t="s">
        <v>351</v>
      </c>
      <c r="C103" s="44" t="s">
        <v>1309</v>
      </c>
      <c r="D103" s="60" t="s">
        <v>174</v>
      </c>
      <c r="E103" s="31" t="s">
        <v>179</v>
      </c>
      <c r="F103" s="79"/>
      <c r="G103" s="42"/>
      <c r="H103" s="41">
        <f>ROUND(G103*F103,2)</f>
        <v>0</v>
      </c>
      <c r="I103" s="80"/>
      <c r="J103" s="26" t="str">
        <f t="shared" ca="1" si="9"/>
        <v/>
      </c>
      <c r="K103" s="16" t="str">
        <f t="shared" si="13"/>
        <v>B035-24250 mm Type ^ Concrete Pavement (Reinforced)m²</v>
      </c>
      <c r="L103" s="17">
        <f>MATCH(K103,'Pay Items'!$K$1:$K$646,0)</f>
        <v>103</v>
      </c>
      <c r="M103" s="19" t="str">
        <f t="shared" ca="1" si="10"/>
        <v>F0</v>
      </c>
      <c r="N103" s="19" t="str">
        <f t="shared" ca="1" si="11"/>
        <v>C2</v>
      </c>
      <c r="O103" s="19" t="str">
        <f t="shared" ca="1" si="12"/>
        <v>C2</v>
      </c>
    </row>
    <row r="104" spans="1:15" s="40" customFormat="1" ht="30" customHeight="1" x14ac:dyDescent="0.2">
      <c r="A104" s="32" t="s">
        <v>294</v>
      </c>
      <c r="B104" s="61"/>
      <c r="C104" s="44" t="s">
        <v>607</v>
      </c>
      <c r="D104" s="91"/>
      <c r="E104" s="92"/>
      <c r="F104" s="93"/>
      <c r="G104" s="94"/>
      <c r="H104" s="95"/>
      <c r="I104" s="96"/>
      <c r="J104" s="26" t="str">
        <f t="shared" ca="1" si="9"/>
        <v>LOCKED</v>
      </c>
      <c r="K104" s="16" t="str">
        <f t="shared" si="13"/>
        <v>B036Pay Item Removed</v>
      </c>
      <c r="L104" s="17">
        <f>MATCH(K104,'Pay Items'!$K$1:$K$646,0)</f>
        <v>104</v>
      </c>
      <c r="M104" s="19" t="str">
        <f t="shared" ca="1" si="10"/>
        <v>F0</v>
      </c>
      <c r="N104" s="19" t="str">
        <f t="shared" ca="1" si="11"/>
        <v>C2</v>
      </c>
      <c r="O104" s="19" t="str">
        <f t="shared" ca="1" si="12"/>
        <v>C2</v>
      </c>
    </row>
    <row r="105" spans="1:15" s="28" customFormat="1" ht="43.9" customHeight="1" x14ac:dyDescent="0.2">
      <c r="A105" s="32" t="s">
        <v>743</v>
      </c>
      <c r="B105" s="61" t="s">
        <v>352</v>
      </c>
      <c r="C105" s="44" t="s">
        <v>1310</v>
      </c>
      <c r="D105" s="60" t="s">
        <v>174</v>
      </c>
      <c r="E105" s="31" t="s">
        <v>179</v>
      </c>
      <c r="F105" s="79"/>
      <c r="G105" s="42"/>
      <c r="H105" s="41">
        <f>ROUND(G105*F105,2)</f>
        <v>0</v>
      </c>
      <c r="I105" s="80"/>
      <c r="J105" s="26" t="str">
        <f t="shared" ca="1" si="9"/>
        <v/>
      </c>
      <c r="K105" s="16" t="str">
        <f t="shared" si="13"/>
        <v>B037-24250 mm Type ^ Concrete Pavement (Plain-Dowelled)m²</v>
      </c>
      <c r="L105" s="17">
        <f>MATCH(K105,'Pay Items'!$K$1:$K$646,0)</f>
        <v>105</v>
      </c>
      <c r="M105" s="19" t="str">
        <f t="shared" ca="1" si="10"/>
        <v>F0</v>
      </c>
      <c r="N105" s="19" t="str">
        <f t="shared" ca="1" si="11"/>
        <v>C2</v>
      </c>
      <c r="O105" s="19" t="str">
        <f t="shared" ca="1" si="12"/>
        <v>C2</v>
      </c>
    </row>
    <row r="106" spans="1:15" s="28" customFormat="1" ht="43.9" customHeight="1" x14ac:dyDescent="0.2">
      <c r="A106" s="32" t="s">
        <v>744</v>
      </c>
      <c r="B106" s="61" t="s">
        <v>353</v>
      </c>
      <c r="C106" s="44" t="s">
        <v>1311</v>
      </c>
      <c r="D106" s="60" t="s">
        <v>174</v>
      </c>
      <c r="E106" s="31" t="s">
        <v>179</v>
      </c>
      <c r="F106" s="79"/>
      <c r="G106" s="42"/>
      <c r="H106" s="41">
        <f>ROUND(G106*F106,2)</f>
        <v>0</v>
      </c>
      <c r="I106" s="80"/>
      <c r="J106" s="26" t="str">
        <f t="shared" ca="1" si="9"/>
        <v/>
      </c>
      <c r="K106" s="16" t="str">
        <f t="shared" si="13"/>
        <v>B038-24230 mm Type ^ Concrete Pavement (Reinforced)m²</v>
      </c>
      <c r="L106" s="17">
        <f>MATCH(K106,'Pay Items'!$K$1:$K$646,0)</f>
        <v>106</v>
      </c>
      <c r="M106" s="19" t="str">
        <f t="shared" ca="1" si="10"/>
        <v>F0</v>
      </c>
      <c r="N106" s="19" t="str">
        <f t="shared" ca="1" si="11"/>
        <v>C2</v>
      </c>
      <c r="O106" s="19" t="str">
        <f t="shared" ca="1" si="12"/>
        <v>C2</v>
      </c>
    </row>
    <row r="107" spans="1:15" s="40" customFormat="1" ht="30" customHeight="1" x14ac:dyDescent="0.2">
      <c r="A107" s="32" t="s">
        <v>295</v>
      </c>
      <c r="B107" s="61"/>
      <c r="C107" s="44" t="s">
        <v>607</v>
      </c>
      <c r="D107" s="91"/>
      <c r="E107" s="92"/>
      <c r="F107" s="93"/>
      <c r="G107" s="94"/>
      <c r="H107" s="95"/>
      <c r="I107" s="96"/>
      <c r="J107" s="26" t="str">
        <f t="shared" ca="1" si="9"/>
        <v>LOCKED</v>
      </c>
      <c r="K107" s="16" t="str">
        <f t="shared" si="13"/>
        <v>B039Pay Item Removed</v>
      </c>
      <c r="L107" s="17">
        <f>MATCH(K107,'Pay Items'!$K$1:$K$646,0)</f>
        <v>107</v>
      </c>
      <c r="M107" s="19" t="str">
        <f t="shared" ca="1" si="10"/>
        <v>F0</v>
      </c>
      <c r="N107" s="19" t="str">
        <f t="shared" ca="1" si="11"/>
        <v>C2</v>
      </c>
      <c r="O107" s="19" t="str">
        <f t="shared" ca="1" si="12"/>
        <v>C2</v>
      </c>
    </row>
    <row r="108" spans="1:15" s="28" customFormat="1" ht="43.9" customHeight="1" x14ac:dyDescent="0.2">
      <c r="A108" s="32" t="s">
        <v>745</v>
      </c>
      <c r="B108" s="61" t="s">
        <v>354</v>
      </c>
      <c r="C108" s="44" t="s">
        <v>1312</v>
      </c>
      <c r="D108" s="60" t="s">
        <v>174</v>
      </c>
      <c r="E108" s="31" t="s">
        <v>179</v>
      </c>
      <c r="F108" s="79"/>
      <c r="G108" s="42"/>
      <c r="H108" s="41">
        <f>ROUND(G108*F108,2)</f>
        <v>0</v>
      </c>
      <c r="I108" s="80"/>
      <c r="J108" s="26" t="str">
        <f t="shared" ca="1" si="9"/>
        <v/>
      </c>
      <c r="K108" s="16" t="str">
        <f t="shared" si="13"/>
        <v>B040-24230 mm Type ^ Concrete Pavement (Plain-Dowelled)m²</v>
      </c>
      <c r="L108" s="17">
        <f>MATCH(K108,'Pay Items'!$K$1:$K$646,0)</f>
        <v>108</v>
      </c>
      <c r="M108" s="19" t="str">
        <f t="shared" ca="1" si="10"/>
        <v>F0</v>
      </c>
      <c r="N108" s="19" t="str">
        <f t="shared" ca="1" si="11"/>
        <v>C2</v>
      </c>
      <c r="O108" s="19" t="str">
        <f t="shared" ca="1" si="12"/>
        <v>C2</v>
      </c>
    </row>
    <row r="109" spans="1:15" s="28" customFormat="1" ht="43.9" customHeight="1" x14ac:dyDescent="0.2">
      <c r="A109" s="32" t="s">
        <v>746</v>
      </c>
      <c r="B109" s="61" t="s">
        <v>355</v>
      </c>
      <c r="C109" s="44" t="s">
        <v>1313</v>
      </c>
      <c r="D109" s="60" t="s">
        <v>174</v>
      </c>
      <c r="E109" s="31" t="s">
        <v>179</v>
      </c>
      <c r="F109" s="79"/>
      <c r="G109" s="42"/>
      <c r="H109" s="41">
        <f>ROUND(G109*F109,2)</f>
        <v>0</v>
      </c>
      <c r="I109" s="80"/>
      <c r="J109" s="26" t="str">
        <f t="shared" ca="1" si="9"/>
        <v/>
      </c>
      <c r="K109" s="16" t="str">
        <f t="shared" si="13"/>
        <v>B041-24200 mm Type ^ Concrete Pavement (Reinforced)m²</v>
      </c>
      <c r="L109" s="17">
        <f>MATCH(K109,'Pay Items'!$K$1:$K$646,0)</f>
        <v>109</v>
      </c>
      <c r="M109" s="19" t="str">
        <f t="shared" ca="1" si="10"/>
        <v>F0</v>
      </c>
      <c r="N109" s="19" t="str">
        <f t="shared" ca="1" si="11"/>
        <v>C2</v>
      </c>
      <c r="O109" s="19" t="str">
        <f t="shared" ca="1" si="12"/>
        <v>C2</v>
      </c>
    </row>
    <row r="110" spans="1:15" s="28" customFormat="1" ht="30" customHeight="1" x14ac:dyDescent="0.2">
      <c r="A110" s="32" t="s">
        <v>296</v>
      </c>
      <c r="B110" s="61"/>
      <c r="C110" s="44" t="s">
        <v>607</v>
      </c>
      <c r="D110" s="60"/>
      <c r="E110" s="31"/>
      <c r="F110" s="79"/>
      <c r="G110" s="82"/>
      <c r="H110" s="41"/>
      <c r="I110" s="80"/>
      <c r="J110" s="26" t="str">
        <f t="shared" ca="1" si="9"/>
        <v>LOCKED</v>
      </c>
      <c r="K110" s="16" t="str">
        <f t="shared" si="13"/>
        <v>B042Pay Item Removed</v>
      </c>
      <c r="L110" s="17">
        <f>MATCH(K110,'Pay Items'!$K$1:$K$646,0)</f>
        <v>110</v>
      </c>
      <c r="M110" s="19" t="str">
        <f t="shared" ca="1" si="10"/>
        <v>F0</v>
      </c>
      <c r="N110" s="19" t="str">
        <f t="shared" ca="1" si="11"/>
        <v>C2</v>
      </c>
      <c r="O110" s="19" t="str">
        <f t="shared" ca="1" si="12"/>
        <v>C2</v>
      </c>
    </row>
    <row r="111" spans="1:15" s="28" customFormat="1" ht="43.9" customHeight="1" x14ac:dyDescent="0.2">
      <c r="A111" s="32" t="s">
        <v>747</v>
      </c>
      <c r="B111" s="61" t="s">
        <v>356</v>
      </c>
      <c r="C111" s="44" t="s">
        <v>1314</v>
      </c>
      <c r="D111" s="60" t="s">
        <v>174</v>
      </c>
      <c r="E111" s="31" t="s">
        <v>179</v>
      </c>
      <c r="F111" s="79"/>
      <c r="G111" s="42"/>
      <c r="H111" s="41">
        <f>ROUND(G111*F111,2)</f>
        <v>0</v>
      </c>
      <c r="I111" s="80"/>
      <c r="J111" s="26" t="str">
        <f t="shared" ca="1" si="9"/>
        <v/>
      </c>
      <c r="K111" s="16" t="str">
        <f t="shared" si="13"/>
        <v>B043-24200 mm Type ^ Concrete Pavement (Plain-Dowelled)m²</v>
      </c>
      <c r="L111" s="17">
        <f>MATCH(K111,'Pay Items'!$K$1:$K$646,0)</f>
        <v>111</v>
      </c>
      <c r="M111" s="19" t="str">
        <f t="shared" ca="1" si="10"/>
        <v>F0</v>
      </c>
      <c r="N111" s="19" t="str">
        <f t="shared" ca="1" si="11"/>
        <v>C2</v>
      </c>
      <c r="O111" s="19" t="str">
        <f t="shared" ca="1" si="12"/>
        <v>C2</v>
      </c>
    </row>
    <row r="112" spans="1:15" s="28" customFormat="1" ht="43.9" customHeight="1" x14ac:dyDescent="0.2">
      <c r="A112" s="32" t="s">
        <v>748</v>
      </c>
      <c r="B112" s="61" t="s">
        <v>357</v>
      </c>
      <c r="C112" s="44" t="s">
        <v>1315</v>
      </c>
      <c r="D112" s="60" t="s">
        <v>174</v>
      </c>
      <c r="E112" s="31" t="s">
        <v>179</v>
      </c>
      <c r="F112" s="79"/>
      <c r="G112" s="42"/>
      <c r="H112" s="41">
        <f>ROUND(G112*F112,2)</f>
        <v>0</v>
      </c>
      <c r="I112" s="80"/>
      <c r="J112" s="26" t="str">
        <f t="shared" ca="1" si="9"/>
        <v/>
      </c>
      <c r="K112" s="16" t="str">
        <f t="shared" si="13"/>
        <v>B044-24150 mm Type ^ Concrete Pavement (Reinforced)m²</v>
      </c>
      <c r="L112" s="17">
        <f>MATCH(K112,'Pay Items'!$K$1:$K$646,0)</f>
        <v>112</v>
      </c>
      <c r="M112" s="19" t="str">
        <f t="shared" ca="1" si="10"/>
        <v>F0</v>
      </c>
      <c r="N112" s="19" t="str">
        <f t="shared" ca="1" si="11"/>
        <v>C2</v>
      </c>
      <c r="O112" s="19" t="str">
        <f t="shared" ca="1" si="12"/>
        <v>C2</v>
      </c>
    </row>
    <row r="113" spans="1:15" s="28" customFormat="1" ht="30" customHeight="1" x14ac:dyDescent="0.2">
      <c r="A113" s="32" t="s">
        <v>297</v>
      </c>
      <c r="B113" s="61"/>
      <c r="C113" s="44" t="s">
        <v>607</v>
      </c>
      <c r="D113" s="60"/>
      <c r="E113" s="31"/>
      <c r="F113" s="79"/>
      <c r="G113" s="82"/>
      <c r="H113" s="41"/>
      <c r="I113" s="80"/>
      <c r="J113" s="26" t="str">
        <f t="shared" ca="1" si="9"/>
        <v>LOCKED</v>
      </c>
      <c r="K113" s="16" t="str">
        <f t="shared" si="13"/>
        <v>B045Pay Item Removed</v>
      </c>
      <c r="L113" s="17">
        <f>MATCH(K113,'Pay Items'!$K$1:$K$646,0)</f>
        <v>113</v>
      </c>
      <c r="M113" s="19" t="str">
        <f t="shared" ca="1" si="10"/>
        <v>F0</v>
      </c>
      <c r="N113" s="19" t="str">
        <f t="shared" ca="1" si="11"/>
        <v>C2</v>
      </c>
      <c r="O113" s="19" t="str">
        <f t="shared" ca="1" si="12"/>
        <v>C2</v>
      </c>
    </row>
    <row r="114" spans="1:15" s="28" customFormat="1" ht="43.9" customHeight="1" x14ac:dyDescent="0.2">
      <c r="A114" s="32" t="s">
        <v>749</v>
      </c>
      <c r="B114" s="61" t="s">
        <v>358</v>
      </c>
      <c r="C114" s="44" t="s">
        <v>1316</v>
      </c>
      <c r="D114" s="60" t="s">
        <v>174</v>
      </c>
      <c r="E114" s="31" t="s">
        <v>179</v>
      </c>
      <c r="F114" s="79"/>
      <c r="G114" s="42"/>
      <c r="H114" s="41">
        <f>ROUND(G114*F114,2)</f>
        <v>0</v>
      </c>
      <c r="I114" s="80"/>
      <c r="J114" s="26" t="str">
        <f t="shared" ca="1" si="9"/>
        <v/>
      </c>
      <c r="K114" s="16" t="str">
        <f t="shared" si="13"/>
        <v>B046-24150 mm Type ^ Concrete Pavement (Plain-Dowelled)m²</v>
      </c>
      <c r="L114" s="17">
        <f>MATCH(K114,'Pay Items'!$K$1:$K$646,0)</f>
        <v>114</v>
      </c>
      <c r="M114" s="19" t="str">
        <f t="shared" ca="1" si="10"/>
        <v>F0</v>
      </c>
      <c r="N114" s="19" t="str">
        <f t="shared" ca="1" si="11"/>
        <v>C2</v>
      </c>
      <c r="O114" s="19" t="str">
        <f t="shared" ca="1" si="12"/>
        <v>C2</v>
      </c>
    </row>
    <row r="115" spans="1:15" s="28" customFormat="1" ht="43.9" customHeight="1" x14ac:dyDescent="0.2">
      <c r="A115" s="32" t="s">
        <v>750</v>
      </c>
      <c r="B115" s="45" t="s">
        <v>155</v>
      </c>
      <c r="C115" s="44" t="s">
        <v>466</v>
      </c>
      <c r="D115" s="60" t="s">
        <v>922</v>
      </c>
      <c r="E115" s="31"/>
      <c r="F115" s="79"/>
      <c r="G115" s="81"/>
      <c r="H115" s="41"/>
      <c r="I115" s="74"/>
      <c r="J115" s="26" t="str">
        <f t="shared" ca="1" si="9"/>
        <v>LOCKED</v>
      </c>
      <c r="K115" s="16" t="str">
        <f t="shared" si="13"/>
        <v>B047-24Partial Slab Patches - Early Opening (24 hour)CW 3230-R8</v>
      </c>
      <c r="L115" s="17">
        <f>MATCH(K115,'Pay Items'!$K$1:$K$646,0)</f>
        <v>115</v>
      </c>
      <c r="M115" s="19" t="str">
        <f t="shared" ca="1" si="10"/>
        <v>F0</v>
      </c>
      <c r="N115" s="19" t="str">
        <f t="shared" ca="1" si="11"/>
        <v>G</v>
      </c>
      <c r="O115" s="19" t="str">
        <f t="shared" ca="1" si="12"/>
        <v>C2</v>
      </c>
    </row>
    <row r="116" spans="1:15" s="28" customFormat="1" ht="43.9" customHeight="1" x14ac:dyDescent="0.2">
      <c r="A116" s="32" t="s">
        <v>751</v>
      </c>
      <c r="B116" s="61" t="s">
        <v>351</v>
      </c>
      <c r="C116" s="44" t="s">
        <v>1318</v>
      </c>
      <c r="D116" s="60" t="s">
        <v>174</v>
      </c>
      <c r="E116" s="31" t="s">
        <v>179</v>
      </c>
      <c r="F116" s="79"/>
      <c r="G116" s="42"/>
      <c r="H116" s="41">
        <f t="shared" ref="H116:H131" si="15">ROUND(G116*F116,2)</f>
        <v>0</v>
      </c>
      <c r="I116" s="74"/>
      <c r="J116" s="26" t="str">
        <f t="shared" ca="1" si="9"/>
        <v/>
      </c>
      <c r="K116" s="16" t="str">
        <f t="shared" si="13"/>
        <v>B048-24250 mm Type ^ Concrete Pavement (Type A)m²</v>
      </c>
      <c r="L116" s="17">
        <f>MATCH(K116,'Pay Items'!$K$1:$K$646,0)</f>
        <v>116</v>
      </c>
      <c r="M116" s="19" t="str">
        <f t="shared" ca="1" si="10"/>
        <v>F0</v>
      </c>
      <c r="N116" s="19" t="str">
        <f t="shared" ca="1" si="11"/>
        <v>C2</v>
      </c>
      <c r="O116" s="19" t="str">
        <f t="shared" ca="1" si="12"/>
        <v>C2</v>
      </c>
    </row>
    <row r="117" spans="1:15" s="28" customFormat="1" ht="43.9" customHeight="1" x14ac:dyDescent="0.2">
      <c r="A117" s="32" t="s">
        <v>752</v>
      </c>
      <c r="B117" s="61" t="s">
        <v>352</v>
      </c>
      <c r="C117" s="44" t="s">
        <v>1319</v>
      </c>
      <c r="D117" s="60" t="s">
        <v>174</v>
      </c>
      <c r="E117" s="31" t="s">
        <v>179</v>
      </c>
      <c r="F117" s="79"/>
      <c r="G117" s="42"/>
      <c r="H117" s="41">
        <f t="shared" si="15"/>
        <v>0</v>
      </c>
      <c r="I117" s="74"/>
      <c r="J117" s="26" t="str">
        <f t="shared" ca="1" si="9"/>
        <v/>
      </c>
      <c r="K117" s="16" t="str">
        <f t="shared" si="13"/>
        <v>B049-24250 mm Type ^ Concrete Pavement (Type B)m²</v>
      </c>
      <c r="L117" s="17">
        <f>MATCH(K117,'Pay Items'!$K$1:$K$646,0)</f>
        <v>117</v>
      </c>
      <c r="M117" s="19" t="str">
        <f t="shared" ca="1" si="10"/>
        <v>F0</v>
      </c>
      <c r="N117" s="19" t="str">
        <f t="shared" ca="1" si="11"/>
        <v>C2</v>
      </c>
      <c r="O117" s="19" t="str">
        <f t="shared" ca="1" si="12"/>
        <v>C2</v>
      </c>
    </row>
    <row r="118" spans="1:15" s="28" customFormat="1" ht="43.9" customHeight="1" x14ac:dyDescent="0.2">
      <c r="A118" s="32" t="s">
        <v>753</v>
      </c>
      <c r="B118" s="61" t="s">
        <v>353</v>
      </c>
      <c r="C118" s="44" t="s">
        <v>1320</v>
      </c>
      <c r="D118" s="60" t="s">
        <v>174</v>
      </c>
      <c r="E118" s="31" t="s">
        <v>179</v>
      </c>
      <c r="F118" s="79"/>
      <c r="G118" s="42"/>
      <c r="H118" s="41">
        <f t="shared" si="15"/>
        <v>0</v>
      </c>
      <c r="I118" s="74"/>
      <c r="J118" s="26" t="str">
        <f t="shared" ca="1" si="9"/>
        <v/>
      </c>
      <c r="K118" s="16" t="str">
        <f t="shared" si="13"/>
        <v>B050-24250 mm Type ^ Concrete Pavement (Type C)m²</v>
      </c>
      <c r="L118" s="17">
        <f>MATCH(K118,'Pay Items'!$K$1:$K$646,0)</f>
        <v>118</v>
      </c>
      <c r="M118" s="19" t="str">
        <f t="shared" ca="1" si="10"/>
        <v>F0</v>
      </c>
      <c r="N118" s="19" t="str">
        <f t="shared" ca="1" si="11"/>
        <v>C2</v>
      </c>
      <c r="O118" s="19" t="str">
        <f t="shared" ca="1" si="12"/>
        <v>C2</v>
      </c>
    </row>
    <row r="119" spans="1:15" s="28" customFormat="1" ht="43.9" customHeight="1" x14ac:dyDescent="0.2">
      <c r="A119" s="32" t="s">
        <v>754</v>
      </c>
      <c r="B119" s="61" t="s">
        <v>354</v>
      </c>
      <c r="C119" s="44" t="s">
        <v>1321</v>
      </c>
      <c r="D119" s="60" t="s">
        <v>174</v>
      </c>
      <c r="E119" s="31" t="s">
        <v>179</v>
      </c>
      <c r="F119" s="79"/>
      <c r="G119" s="42"/>
      <c r="H119" s="41">
        <f t="shared" si="15"/>
        <v>0</v>
      </c>
      <c r="I119" s="74"/>
      <c r="J119" s="26" t="str">
        <f t="shared" ca="1" si="9"/>
        <v/>
      </c>
      <c r="K119" s="16" t="str">
        <f t="shared" si="13"/>
        <v>B051-24250 mm Type ^ Concrete Pavement (Type D)m²</v>
      </c>
      <c r="L119" s="17">
        <f>MATCH(K119,'Pay Items'!$K$1:$K$646,0)</f>
        <v>119</v>
      </c>
      <c r="M119" s="19" t="str">
        <f t="shared" ca="1" si="10"/>
        <v>F0</v>
      </c>
      <c r="N119" s="19" t="str">
        <f t="shared" ca="1" si="11"/>
        <v>C2</v>
      </c>
      <c r="O119" s="19" t="str">
        <f t="shared" ca="1" si="12"/>
        <v>C2</v>
      </c>
    </row>
    <row r="120" spans="1:15" s="28" customFormat="1" ht="43.9" customHeight="1" x14ac:dyDescent="0.2">
      <c r="A120" s="32" t="s">
        <v>755</v>
      </c>
      <c r="B120" s="61" t="s">
        <v>355</v>
      </c>
      <c r="C120" s="44" t="s">
        <v>1322</v>
      </c>
      <c r="D120" s="60" t="s">
        <v>174</v>
      </c>
      <c r="E120" s="31" t="s">
        <v>179</v>
      </c>
      <c r="F120" s="79"/>
      <c r="G120" s="42"/>
      <c r="H120" s="41">
        <f t="shared" si="15"/>
        <v>0</v>
      </c>
      <c r="I120" s="74"/>
      <c r="J120" s="26" t="str">
        <f t="shared" ca="1" si="9"/>
        <v/>
      </c>
      <c r="K120" s="16" t="str">
        <f t="shared" si="13"/>
        <v>B052-24230 mm Type ^ Concrete Pavement (Type A)m²</v>
      </c>
      <c r="L120" s="17">
        <f>MATCH(K120,'Pay Items'!$K$1:$K$646,0)</f>
        <v>120</v>
      </c>
      <c r="M120" s="19" t="str">
        <f t="shared" ca="1" si="10"/>
        <v>F0</v>
      </c>
      <c r="N120" s="19" t="str">
        <f t="shared" ca="1" si="11"/>
        <v>C2</v>
      </c>
      <c r="O120" s="19" t="str">
        <f t="shared" ca="1" si="12"/>
        <v>C2</v>
      </c>
    </row>
    <row r="121" spans="1:15" s="28" customFormat="1" ht="43.9" customHeight="1" x14ac:dyDescent="0.2">
      <c r="A121" s="32" t="s">
        <v>756</v>
      </c>
      <c r="B121" s="61" t="s">
        <v>356</v>
      </c>
      <c r="C121" s="44" t="s">
        <v>1323</v>
      </c>
      <c r="D121" s="60" t="s">
        <v>174</v>
      </c>
      <c r="E121" s="31" t="s">
        <v>179</v>
      </c>
      <c r="F121" s="79"/>
      <c r="G121" s="42"/>
      <c r="H121" s="41">
        <f t="shared" si="15"/>
        <v>0</v>
      </c>
      <c r="I121" s="74"/>
      <c r="J121" s="26" t="str">
        <f t="shared" ca="1" si="9"/>
        <v/>
      </c>
      <c r="K121" s="16" t="str">
        <f t="shared" si="13"/>
        <v>B053-24230 mm Type ^ Concrete Pavement (Type B)m²</v>
      </c>
      <c r="L121" s="17">
        <f>MATCH(K121,'Pay Items'!$K$1:$K$646,0)</f>
        <v>121</v>
      </c>
      <c r="M121" s="19" t="str">
        <f t="shared" ca="1" si="10"/>
        <v>F0</v>
      </c>
      <c r="N121" s="19" t="str">
        <f t="shared" ca="1" si="11"/>
        <v>C2</v>
      </c>
      <c r="O121" s="19" t="str">
        <f t="shared" ca="1" si="12"/>
        <v>C2</v>
      </c>
    </row>
    <row r="122" spans="1:15" s="28" customFormat="1" ht="43.9" customHeight="1" x14ac:dyDescent="0.2">
      <c r="A122" s="32" t="s">
        <v>757</v>
      </c>
      <c r="B122" s="61" t="s">
        <v>357</v>
      </c>
      <c r="C122" s="44" t="s">
        <v>1324</v>
      </c>
      <c r="D122" s="60" t="s">
        <v>174</v>
      </c>
      <c r="E122" s="31" t="s">
        <v>179</v>
      </c>
      <c r="F122" s="79"/>
      <c r="G122" s="42"/>
      <c r="H122" s="41">
        <f t="shared" si="15"/>
        <v>0</v>
      </c>
      <c r="I122" s="74"/>
      <c r="J122" s="26" t="str">
        <f t="shared" ca="1" si="9"/>
        <v/>
      </c>
      <c r="K122" s="16" t="str">
        <f t="shared" si="13"/>
        <v>B054-24230 mm Type ^ Concrete Pavement (Type C)m²</v>
      </c>
      <c r="L122" s="17">
        <f>MATCH(K122,'Pay Items'!$K$1:$K$646,0)</f>
        <v>122</v>
      </c>
      <c r="M122" s="19" t="str">
        <f t="shared" ca="1" si="10"/>
        <v>F0</v>
      </c>
      <c r="N122" s="19" t="str">
        <f t="shared" ca="1" si="11"/>
        <v>C2</v>
      </c>
      <c r="O122" s="19" t="str">
        <f t="shared" ca="1" si="12"/>
        <v>C2</v>
      </c>
    </row>
    <row r="123" spans="1:15" s="28" customFormat="1" ht="43.9" customHeight="1" x14ac:dyDescent="0.2">
      <c r="A123" s="32" t="s">
        <v>758</v>
      </c>
      <c r="B123" s="61" t="s">
        <v>358</v>
      </c>
      <c r="C123" s="44" t="s">
        <v>1325</v>
      </c>
      <c r="D123" s="60" t="s">
        <v>174</v>
      </c>
      <c r="E123" s="31" t="s">
        <v>179</v>
      </c>
      <c r="F123" s="79"/>
      <c r="G123" s="42"/>
      <c r="H123" s="41">
        <f t="shared" si="15"/>
        <v>0</v>
      </c>
      <c r="I123" s="74"/>
      <c r="J123" s="26" t="str">
        <f t="shared" ca="1" si="9"/>
        <v/>
      </c>
      <c r="K123" s="16" t="str">
        <f t="shared" si="13"/>
        <v>B055-24230 mm Type ^ Concrete Pavement (Type D)m²</v>
      </c>
      <c r="L123" s="17">
        <f>MATCH(K123,'Pay Items'!$K$1:$K$646,0)</f>
        <v>123</v>
      </c>
      <c r="M123" s="19" t="str">
        <f t="shared" ca="1" si="10"/>
        <v>F0</v>
      </c>
      <c r="N123" s="19" t="str">
        <f t="shared" ca="1" si="11"/>
        <v>C2</v>
      </c>
      <c r="O123" s="19" t="str">
        <f t="shared" ca="1" si="12"/>
        <v>C2</v>
      </c>
    </row>
    <row r="124" spans="1:15" s="28" customFormat="1" ht="43.9" customHeight="1" x14ac:dyDescent="0.2">
      <c r="A124" s="32" t="s">
        <v>759</v>
      </c>
      <c r="B124" s="61" t="s">
        <v>359</v>
      </c>
      <c r="C124" s="44" t="s">
        <v>1326</v>
      </c>
      <c r="D124" s="60" t="s">
        <v>174</v>
      </c>
      <c r="E124" s="31" t="s">
        <v>179</v>
      </c>
      <c r="F124" s="79"/>
      <c r="G124" s="42"/>
      <c r="H124" s="41">
        <f t="shared" si="15"/>
        <v>0</v>
      </c>
      <c r="I124" s="74"/>
      <c r="J124" s="26" t="str">
        <f t="shared" ca="1" si="9"/>
        <v/>
      </c>
      <c r="K124" s="16" t="str">
        <f t="shared" si="13"/>
        <v>B056-24200 mm Type ^ Concrete Pavement (Type A)m²</v>
      </c>
      <c r="L124" s="17">
        <f>MATCH(K124,'Pay Items'!$K$1:$K$646,0)</f>
        <v>124</v>
      </c>
      <c r="M124" s="19" t="str">
        <f t="shared" ca="1" si="10"/>
        <v>F0</v>
      </c>
      <c r="N124" s="19" t="str">
        <f t="shared" ca="1" si="11"/>
        <v>C2</v>
      </c>
      <c r="O124" s="19" t="str">
        <f t="shared" ca="1" si="12"/>
        <v>C2</v>
      </c>
    </row>
    <row r="125" spans="1:15" s="28" customFormat="1" ht="43.9" customHeight="1" x14ac:dyDescent="0.2">
      <c r="A125" s="32" t="s">
        <v>760</v>
      </c>
      <c r="B125" s="61" t="s">
        <v>361</v>
      </c>
      <c r="C125" s="44" t="s">
        <v>1327</v>
      </c>
      <c r="D125" s="60" t="s">
        <v>174</v>
      </c>
      <c r="E125" s="31" t="s">
        <v>179</v>
      </c>
      <c r="F125" s="79"/>
      <c r="G125" s="42"/>
      <c r="H125" s="41">
        <f t="shared" si="15"/>
        <v>0</v>
      </c>
      <c r="I125" s="74"/>
      <c r="J125" s="26" t="str">
        <f t="shared" ca="1" si="9"/>
        <v/>
      </c>
      <c r="K125" s="16" t="str">
        <f t="shared" si="13"/>
        <v>B057-24200 mm Type ^ Concrete Pavement (Type B)m²</v>
      </c>
      <c r="L125" s="17">
        <f>MATCH(K125,'Pay Items'!$K$1:$K$646,0)</f>
        <v>125</v>
      </c>
      <c r="M125" s="19" t="str">
        <f t="shared" ca="1" si="10"/>
        <v>F0</v>
      </c>
      <c r="N125" s="19" t="str">
        <f t="shared" ca="1" si="11"/>
        <v>C2</v>
      </c>
      <c r="O125" s="19" t="str">
        <f t="shared" ca="1" si="12"/>
        <v>C2</v>
      </c>
    </row>
    <row r="126" spans="1:15" s="28" customFormat="1" ht="43.9" customHeight="1" x14ac:dyDescent="0.2">
      <c r="A126" s="32" t="s">
        <v>761</v>
      </c>
      <c r="B126" s="61" t="s">
        <v>360</v>
      </c>
      <c r="C126" s="44" t="s">
        <v>1328</v>
      </c>
      <c r="D126" s="60" t="s">
        <v>174</v>
      </c>
      <c r="E126" s="31" t="s">
        <v>179</v>
      </c>
      <c r="F126" s="79"/>
      <c r="G126" s="42"/>
      <c r="H126" s="41">
        <f t="shared" si="15"/>
        <v>0</v>
      </c>
      <c r="I126" s="80"/>
      <c r="J126" s="26" t="str">
        <f t="shared" ca="1" si="9"/>
        <v/>
      </c>
      <c r="K126" s="16" t="str">
        <f t="shared" si="13"/>
        <v>B058-24200 mm Type ^ Concrete Pavement (Type C)m²</v>
      </c>
      <c r="L126" s="17">
        <f>MATCH(K126,'Pay Items'!$K$1:$K$646,0)</f>
        <v>126</v>
      </c>
      <c r="M126" s="19" t="str">
        <f t="shared" ca="1" si="10"/>
        <v>F0</v>
      </c>
      <c r="N126" s="19" t="str">
        <f t="shared" ca="1" si="11"/>
        <v>C2</v>
      </c>
      <c r="O126" s="19" t="str">
        <f t="shared" ca="1" si="12"/>
        <v>C2</v>
      </c>
    </row>
    <row r="127" spans="1:15" s="28" customFormat="1" ht="43.9" customHeight="1" x14ac:dyDescent="0.2">
      <c r="A127" s="32" t="s">
        <v>762</v>
      </c>
      <c r="B127" s="61" t="s">
        <v>208</v>
      </c>
      <c r="C127" s="44" t="s">
        <v>1329</v>
      </c>
      <c r="D127" s="60" t="s">
        <v>174</v>
      </c>
      <c r="E127" s="31" t="s">
        <v>179</v>
      </c>
      <c r="F127" s="79"/>
      <c r="G127" s="42"/>
      <c r="H127" s="41">
        <f t="shared" si="15"/>
        <v>0</v>
      </c>
      <c r="I127" s="80"/>
      <c r="J127" s="26" t="str">
        <f t="shared" ca="1" si="9"/>
        <v/>
      </c>
      <c r="K127" s="16" t="str">
        <f t="shared" si="13"/>
        <v>B059-24200 mm Type ^ Concrete Pavement (Type D)m²</v>
      </c>
      <c r="L127" s="17">
        <f>MATCH(K127,'Pay Items'!$K$1:$K$646,0)</f>
        <v>127</v>
      </c>
      <c r="M127" s="19" t="str">
        <f t="shared" ca="1" si="10"/>
        <v>F0</v>
      </c>
      <c r="N127" s="19" t="str">
        <f t="shared" ca="1" si="11"/>
        <v>C2</v>
      </c>
      <c r="O127" s="19" t="str">
        <f t="shared" ca="1" si="12"/>
        <v>C2</v>
      </c>
    </row>
    <row r="128" spans="1:15" s="28" customFormat="1" ht="43.9" customHeight="1" x14ac:dyDescent="0.2">
      <c r="A128" s="32" t="s">
        <v>763</v>
      </c>
      <c r="B128" s="61" t="s">
        <v>362</v>
      </c>
      <c r="C128" s="44" t="s">
        <v>1330</v>
      </c>
      <c r="D128" s="60" t="s">
        <v>174</v>
      </c>
      <c r="E128" s="31" t="s">
        <v>179</v>
      </c>
      <c r="F128" s="79"/>
      <c r="G128" s="42"/>
      <c r="H128" s="41">
        <f t="shared" si="15"/>
        <v>0</v>
      </c>
      <c r="I128" s="80"/>
      <c r="J128" s="26" t="str">
        <f t="shared" ca="1" si="9"/>
        <v/>
      </c>
      <c r="K128" s="16" t="str">
        <f t="shared" si="13"/>
        <v>B060-24150 mm Type ^ Concrete Pavement (Type A)m²</v>
      </c>
      <c r="L128" s="17">
        <f>MATCH(K128,'Pay Items'!$K$1:$K$646,0)</f>
        <v>128</v>
      </c>
      <c r="M128" s="19" t="str">
        <f t="shared" ca="1" si="10"/>
        <v>F0</v>
      </c>
      <c r="N128" s="19" t="str">
        <f t="shared" ca="1" si="11"/>
        <v>C2</v>
      </c>
      <c r="O128" s="19" t="str">
        <f t="shared" ca="1" si="12"/>
        <v>C2</v>
      </c>
    </row>
    <row r="129" spans="1:15" s="28" customFormat="1" ht="43.9" customHeight="1" x14ac:dyDescent="0.2">
      <c r="A129" s="32" t="s">
        <v>764</v>
      </c>
      <c r="B129" s="61" t="s">
        <v>452</v>
      </c>
      <c r="C129" s="44" t="s">
        <v>1331</v>
      </c>
      <c r="D129" s="60" t="s">
        <v>174</v>
      </c>
      <c r="E129" s="31" t="s">
        <v>179</v>
      </c>
      <c r="F129" s="79"/>
      <c r="G129" s="42"/>
      <c r="H129" s="41">
        <f t="shared" si="15"/>
        <v>0</v>
      </c>
      <c r="I129" s="80"/>
      <c r="J129" s="26" t="str">
        <f t="shared" ca="1" si="9"/>
        <v/>
      </c>
      <c r="K129" s="16" t="str">
        <f t="shared" si="13"/>
        <v>B061-24150 mm Type ^ Concrete Pavement (Type B)m²</v>
      </c>
      <c r="L129" s="17">
        <f>MATCH(K129,'Pay Items'!$K$1:$K$646,0)</f>
        <v>129</v>
      </c>
      <c r="M129" s="19" t="str">
        <f t="shared" ca="1" si="10"/>
        <v>F0</v>
      </c>
      <c r="N129" s="19" t="str">
        <f t="shared" ca="1" si="11"/>
        <v>C2</v>
      </c>
      <c r="O129" s="19" t="str">
        <f t="shared" ca="1" si="12"/>
        <v>C2</v>
      </c>
    </row>
    <row r="130" spans="1:15" s="28" customFormat="1" ht="43.9" customHeight="1" x14ac:dyDescent="0.2">
      <c r="A130" s="32" t="s">
        <v>765</v>
      </c>
      <c r="B130" s="61" t="s">
        <v>453</v>
      </c>
      <c r="C130" s="44" t="s">
        <v>1332</v>
      </c>
      <c r="D130" s="60" t="s">
        <v>174</v>
      </c>
      <c r="E130" s="31" t="s">
        <v>179</v>
      </c>
      <c r="F130" s="79"/>
      <c r="G130" s="42"/>
      <c r="H130" s="41">
        <f t="shared" si="15"/>
        <v>0</v>
      </c>
      <c r="I130" s="80"/>
      <c r="J130" s="26" t="str">
        <f t="shared" ca="1" si="9"/>
        <v/>
      </c>
      <c r="K130" s="16" t="str">
        <f t="shared" si="13"/>
        <v>B062-24150 mm Type ^ Concrete Pavement (Type C)m²</v>
      </c>
      <c r="L130" s="17">
        <f>MATCH(K130,'Pay Items'!$K$1:$K$646,0)</f>
        <v>130</v>
      </c>
      <c r="M130" s="19" t="str">
        <f t="shared" ca="1" si="10"/>
        <v>F0</v>
      </c>
      <c r="N130" s="19" t="str">
        <f t="shared" ca="1" si="11"/>
        <v>C2</v>
      </c>
      <c r="O130" s="19" t="str">
        <f t="shared" ca="1" si="12"/>
        <v>C2</v>
      </c>
    </row>
    <row r="131" spans="1:15" s="28" customFormat="1" ht="43.9" customHeight="1" x14ac:dyDescent="0.2">
      <c r="A131" s="32" t="s">
        <v>766</v>
      </c>
      <c r="B131" s="61" t="s">
        <v>454</v>
      </c>
      <c r="C131" s="44" t="s">
        <v>1333</v>
      </c>
      <c r="D131" s="60" t="s">
        <v>174</v>
      </c>
      <c r="E131" s="31" t="s">
        <v>179</v>
      </c>
      <c r="F131" s="79"/>
      <c r="G131" s="42"/>
      <c r="H131" s="41">
        <f t="shared" si="15"/>
        <v>0</v>
      </c>
      <c r="I131" s="80"/>
      <c r="J131" s="26" t="str">
        <f t="shared" ref="J131:J194" ca="1" si="16">IF(CELL("protect",$G131)=1, "LOCKED", "")</f>
        <v/>
      </c>
      <c r="K131" s="16" t="str">
        <f t="shared" si="13"/>
        <v>B063-24150 mm Type ^ Concrete Pavement (Type D)m²</v>
      </c>
      <c r="L131" s="17">
        <f>MATCH(K131,'Pay Items'!$K$1:$K$646,0)</f>
        <v>131</v>
      </c>
      <c r="M131" s="19" t="str">
        <f t="shared" ref="M131:M194" ca="1" si="17">CELL("format",$F131)</f>
        <v>F0</v>
      </c>
      <c r="N131" s="19" t="str">
        <f t="shared" ref="N131:N194" ca="1" si="18">CELL("format",$G131)</f>
        <v>C2</v>
      </c>
      <c r="O131" s="19" t="str">
        <f t="shared" ref="O131:O194" ca="1" si="19">CELL("format",$H131)</f>
        <v>C2</v>
      </c>
    </row>
    <row r="132" spans="1:15" s="28" customFormat="1" ht="43.9" customHeight="1" x14ac:dyDescent="0.2">
      <c r="A132" s="32" t="s">
        <v>767</v>
      </c>
      <c r="B132" s="45" t="s">
        <v>160</v>
      </c>
      <c r="C132" s="44" t="s">
        <v>576</v>
      </c>
      <c r="D132" s="60" t="s">
        <v>1317</v>
      </c>
      <c r="E132" s="31"/>
      <c r="F132" s="79"/>
      <c r="G132" s="81"/>
      <c r="H132" s="41"/>
      <c r="I132" s="74"/>
      <c r="J132" s="26" t="str">
        <f t="shared" ca="1" si="16"/>
        <v>LOCKED</v>
      </c>
      <c r="K132" s="16" t="str">
        <f t="shared" ref="K132:K195" si="20">CLEAN(CONCATENATE(TRIM($A132),TRIM($C132),IF(LEFT($D132)&lt;&gt;"E",TRIM($D132),),TRIM($E132)))</f>
        <v>B064-72Slab Replacement - Early Opening (72 hour)CW 3230-R8</v>
      </c>
      <c r="L132" s="17">
        <f>MATCH(K132,'Pay Items'!$K$1:$K$646,0)</f>
        <v>132</v>
      </c>
      <c r="M132" s="19" t="str">
        <f t="shared" ca="1" si="17"/>
        <v>F0</v>
      </c>
      <c r="N132" s="19" t="str">
        <f t="shared" ca="1" si="18"/>
        <v>G</v>
      </c>
      <c r="O132" s="19" t="str">
        <f t="shared" ca="1" si="19"/>
        <v>C2</v>
      </c>
    </row>
    <row r="133" spans="1:15" s="28" customFormat="1" ht="43.9" customHeight="1" x14ac:dyDescent="0.2">
      <c r="A133" s="32" t="s">
        <v>768</v>
      </c>
      <c r="B133" s="61" t="s">
        <v>351</v>
      </c>
      <c r="C133" s="44" t="s">
        <v>1309</v>
      </c>
      <c r="D133" s="60" t="s">
        <v>174</v>
      </c>
      <c r="E133" s="31" t="s">
        <v>179</v>
      </c>
      <c r="F133" s="79"/>
      <c r="G133" s="42"/>
      <c r="H133" s="41">
        <f>ROUND(G133*F133,2)</f>
        <v>0</v>
      </c>
      <c r="I133" s="74"/>
      <c r="J133" s="26" t="str">
        <f t="shared" ca="1" si="16"/>
        <v/>
      </c>
      <c r="K133" s="16" t="str">
        <f t="shared" si="20"/>
        <v>B065-72250 mm Type ^ Concrete Pavement (Reinforced)m²</v>
      </c>
      <c r="L133" s="17">
        <f>MATCH(K133,'Pay Items'!$K$1:$K$646,0)</f>
        <v>133</v>
      </c>
      <c r="M133" s="19" t="str">
        <f t="shared" ca="1" si="17"/>
        <v>F0</v>
      </c>
      <c r="N133" s="19" t="str">
        <f t="shared" ca="1" si="18"/>
        <v>C2</v>
      </c>
      <c r="O133" s="19" t="str">
        <f t="shared" ca="1" si="19"/>
        <v>C2</v>
      </c>
    </row>
    <row r="134" spans="1:15" s="40" customFormat="1" ht="30" customHeight="1" x14ac:dyDescent="0.2">
      <c r="A134" s="32" t="s">
        <v>298</v>
      </c>
      <c r="B134" s="61"/>
      <c r="C134" s="44" t="s">
        <v>607</v>
      </c>
      <c r="D134" s="91"/>
      <c r="E134" s="92"/>
      <c r="F134" s="93"/>
      <c r="G134" s="94"/>
      <c r="H134" s="95"/>
      <c r="I134" s="97"/>
      <c r="J134" s="26" t="str">
        <f t="shared" ca="1" si="16"/>
        <v>LOCKED</v>
      </c>
      <c r="K134" s="16" t="str">
        <f t="shared" si="20"/>
        <v>B066Pay Item Removed</v>
      </c>
      <c r="L134" s="17">
        <f>MATCH(K134,'Pay Items'!$K$1:$K$646,0)</f>
        <v>134</v>
      </c>
      <c r="M134" s="19" t="str">
        <f t="shared" ca="1" si="17"/>
        <v>F0</v>
      </c>
      <c r="N134" s="19" t="str">
        <f t="shared" ca="1" si="18"/>
        <v>C2</v>
      </c>
      <c r="O134" s="19" t="str">
        <f t="shared" ca="1" si="19"/>
        <v>C2</v>
      </c>
    </row>
    <row r="135" spans="1:15" s="28" customFormat="1" ht="43.9" customHeight="1" x14ac:dyDescent="0.2">
      <c r="A135" s="32" t="s">
        <v>769</v>
      </c>
      <c r="B135" s="61" t="s">
        <v>352</v>
      </c>
      <c r="C135" s="44" t="s">
        <v>1310</v>
      </c>
      <c r="D135" s="60" t="s">
        <v>174</v>
      </c>
      <c r="E135" s="31" t="s">
        <v>179</v>
      </c>
      <c r="F135" s="79"/>
      <c r="G135" s="42"/>
      <c r="H135" s="41">
        <f>ROUND(G135*F135,2)</f>
        <v>0</v>
      </c>
      <c r="I135" s="74"/>
      <c r="J135" s="26" t="str">
        <f t="shared" ca="1" si="16"/>
        <v/>
      </c>
      <c r="K135" s="16" t="str">
        <f t="shared" si="20"/>
        <v>B067-72250 mm Type ^ Concrete Pavement (Plain-Dowelled)m²</v>
      </c>
      <c r="L135" s="17">
        <f>MATCH(K135,'Pay Items'!$K$1:$K$646,0)</f>
        <v>135</v>
      </c>
      <c r="M135" s="19" t="str">
        <f t="shared" ca="1" si="17"/>
        <v>F0</v>
      </c>
      <c r="N135" s="19" t="str">
        <f t="shared" ca="1" si="18"/>
        <v>C2</v>
      </c>
      <c r="O135" s="19" t="str">
        <f t="shared" ca="1" si="19"/>
        <v>C2</v>
      </c>
    </row>
    <row r="136" spans="1:15" s="28" customFormat="1" ht="43.9" customHeight="1" x14ac:dyDescent="0.2">
      <c r="A136" s="32" t="s">
        <v>770</v>
      </c>
      <c r="B136" s="61" t="s">
        <v>353</v>
      </c>
      <c r="C136" s="44" t="s">
        <v>1311</v>
      </c>
      <c r="D136" s="60" t="s">
        <v>174</v>
      </c>
      <c r="E136" s="31" t="s">
        <v>179</v>
      </c>
      <c r="F136" s="79"/>
      <c r="G136" s="42"/>
      <c r="H136" s="41">
        <f>ROUND(G136*F136,2)</f>
        <v>0</v>
      </c>
      <c r="I136" s="74"/>
      <c r="J136" s="26" t="str">
        <f t="shared" ca="1" si="16"/>
        <v/>
      </c>
      <c r="K136" s="16" t="str">
        <f t="shared" si="20"/>
        <v>B068-72230 mm Type ^ Concrete Pavement (Reinforced)m²</v>
      </c>
      <c r="L136" s="17">
        <f>MATCH(K136,'Pay Items'!$K$1:$K$646,0)</f>
        <v>136</v>
      </c>
      <c r="M136" s="19" t="str">
        <f t="shared" ca="1" si="17"/>
        <v>F0</v>
      </c>
      <c r="N136" s="19" t="str">
        <f t="shared" ca="1" si="18"/>
        <v>C2</v>
      </c>
      <c r="O136" s="19" t="str">
        <f t="shared" ca="1" si="19"/>
        <v>C2</v>
      </c>
    </row>
    <row r="137" spans="1:15" s="28" customFormat="1" ht="30" customHeight="1" x14ac:dyDescent="0.2">
      <c r="A137" s="32" t="s">
        <v>299</v>
      </c>
      <c r="B137" s="61"/>
      <c r="C137" s="44" t="s">
        <v>607</v>
      </c>
      <c r="D137" s="60"/>
      <c r="E137" s="31"/>
      <c r="F137" s="79"/>
      <c r="G137" s="82"/>
      <c r="H137" s="41"/>
      <c r="I137" s="74"/>
      <c r="J137" s="26" t="str">
        <f t="shared" ca="1" si="16"/>
        <v>LOCKED</v>
      </c>
      <c r="K137" s="16" t="str">
        <f t="shared" si="20"/>
        <v>B069Pay Item Removed</v>
      </c>
      <c r="L137" s="17">
        <f>MATCH(K137,'Pay Items'!$K$1:$K$646,0)</f>
        <v>137</v>
      </c>
      <c r="M137" s="19" t="str">
        <f t="shared" ca="1" si="17"/>
        <v>F0</v>
      </c>
      <c r="N137" s="19" t="str">
        <f t="shared" ca="1" si="18"/>
        <v>C2</v>
      </c>
      <c r="O137" s="19" t="str">
        <f t="shared" ca="1" si="19"/>
        <v>C2</v>
      </c>
    </row>
    <row r="138" spans="1:15" s="28" customFormat="1" ht="43.9" customHeight="1" x14ac:dyDescent="0.2">
      <c r="A138" s="32" t="s">
        <v>771</v>
      </c>
      <c r="B138" s="61" t="s">
        <v>354</v>
      </c>
      <c r="C138" s="44" t="s">
        <v>1312</v>
      </c>
      <c r="D138" s="60" t="s">
        <v>174</v>
      </c>
      <c r="E138" s="31" t="s">
        <v>179</v>
      </c>
      <c r="F138" s="79"/>
      <c r="G138" s="42"/>
      <c r="H138" s="41">
        <f>ROUND(G138*F138,2)</f>
        <v>0</v>
      </c>
      <c r="I138" s="74"/>
      <c r="J138" s="26" t="str">
        <f t="shared" ca="1" si="16"/>
        <v/>
      </c>
      <c r="K138" s="16" t="str">
        <f t="shared" si="20"/>
        <v>B070-72230 mm Type ^ Concrete Pavement (Plain-Dowelled)m²</v>
      </c>
      <c r="L138" s="17">
        <f>MATCH(K138,'Pay Items'!$K$1:$K$646,0)</f>
        <v>138</v>
      </c>
      <c r="M138" s="19" t="str">
        <f t="shared" ca="1" si="17"/>
        <v>F0</v>
      </c>
      <c r="N138" s="19" t="str">
        <f t="shared" ca="1" si="18"/>
        <v>C2</v>
      </c>
      <c r="O138" s="19" t="str">
        <f t="shared" ca="1" si="19"/>
        <v>C2</v>
      </c>
    </row>
    <row r="139" spans="1:15" s="28" customFormat="1" ht="43.9" customHeight="1" x14ac:dyDescent="0.2">
      <c r="A139" s="32" t="s">
        <v>772</v>
      </c>
      <c r="B139" s="61" t="s">
        <v>355</v>
      </c>
      <c r="C139" s="44" t="s">
        <v>1313</v>
      </c>
      <c r="D139" s="60" t="s">
        <v>174</v>
      </c>
      <c r="E139" s="31" t="s">
        <v>179</v>
      </c>
      <c r="F139" s="79"/>
      <c r="G139" s="42"/>
      <c r="H139" s="41">
        <f>ROUND(G139*F139,2)</f>
        <v>0</v>
      </c>
      <c r="I139" s="80"/>
      <c r="J139" s="26" t="str">
        <f t="shared" ca="1" si="16"/>
        <v/>
      </c>
      <c r="K139" s="16" t="str">
        <f t="shared" si="20"/>
        <v>B071-72200 mm Type ^ Concrete Pavement (Reinforced)m²</v>
      </c>
      <c r="L139" s="17">
        <f>MATCH(K139,'Pay Items'!$K$1:$K$646,0)</f>
        <v>139</v>
      </c>
      <c r="M139" s="19" t="str">
        <f t="shared" ca="1" si="17"/>
        <v>F0</v>
      </c>
      <c r="N139" s="19" t="str">
        <f t="shared" ca="1" si="18"/>
        <v>C2</v>
      </c>
      <c r="O139" s="19" t="str">
        <f t="shared" ca="1" si="19"/>
        <v>C2</v>
      </c>
    </row>
    <row r="140" spans="1:15" s="28" customFormat="1" ht="30" customHeight="1" x14ac:dyDescent="0.2">
      <c r="A140" s="32" t="s">
        <v>300</v>
      </c>
      <c r="B140" s="61"/>
      <c r="C140" s="44" t="s">
        <v>607</v>
      </c>
      <c r="D140" s="60"/>
      <c r="E140" s="31"/>
      <c r="F140" s="79"/>
      <c r="G140" s="82"/>
      <c r="H140" s="41"/>
      <c r="I140" s="80"/>
      <c r="J140" s="26" t="str">
        <f t="shared" ca="1" si="16"/>
        <v>LOCKED</v>
      </c>
      <c r="K140" s="16" t="str">
        <f t="shared" si="20"/>
        <v>B072Pay Item Removed</v>
      </c>
      <c r="L140" s="17">
        <f>MATCH(K140,'Pay Items'!$K$1:$K$646,0)</f>
        <v>140</v>
      </c>
      <c r="M140" s="19" t="str">
        <f t="shared" ca="1" si="17"/>
        <v>F0</v>
      </c>
      <c r="N140" s="19" t="str">
        <f t="shared" ca="1" si="18"/>
        <v>C2</v>
      </c>
      <c r="O140" s="19" t="str">
        <f t="shared" ca="1" si="19"/>
        <v>C2</v>
      </c>
    </row>
    <row r="141" spans="1:15" s="28" customFormat="1" ht="43.9" customHeight="1" x14ac:dyDescent="0.2">
      <c r="A141" s="32" t="s">
        <v>773</v>
      </c>
      <c r="B141" s="61" t="s">
        <v>356</v>
      </c>
      <c r="C141" s="44" t="s">
        <v>1314</v>
      </c>
      <c r="D141" s="60" t="s">
        <v>174</v>
      </c>
      <c r="E141" s="31" t="s">
        <v>179</v>
      </c>
      <c r="F141" s="79"/>
      <c r="G141" s="42"/>
      <c r="H141" s="41">
        <f>ROUND(G141*F141,2)</f>
        <v>0</v>
      </c>
      <c r="I141" s="80"/>
      <c r="J141" s="26" t="str">
        <f t="shared" ca="1" si="16"/>
        <v/>
      </c>
      <c r="K141" s="16" t="str">
        <f t="shared" si="20"/>
        <v>B073-72200 mm Type ^ Concrete Pavement (Plain-Dowelled)m²</v>
      </c>
      <c r="L141" s="17">
        <f>MATCH(K141,'Pay Items'!$K$1:$K$646,0)</f>
        <v>141</v>
      </c>
      <c r="M141" s="19" t="str">
        <f t="shared" ca="1" si="17"/>
        <v>F0</v>
      </c>
      <c r="N141" s="19" t="str">
        <f t="shared" ca="1" si="18"/>
        <v>C2</v>
      </c>
      <c r="O141" s="19" t="str">
        <f t="shared" ca="1" si="19"/>
        <v>C2</v>
      </c>
    </row>
    <row r="142" spans="1:15" s="28" customFormat="1" ht="43.9" customHeight="1" x14ac:dyDescent="0.2">
      <c r="A142" s="32" t="s">
        <v>774</v>
      </c>
      <c r="B142" s="61" t="s">
        <v>357</v>
      </c>
      <c r="C142" s="44" t="s">
        <v>1315</v>
      </c>
      <c r="D142" s="60" t="s">
        <v>174</v>
      </c>
      <c r="E142" s="31" t="s">
        <v>179</v>
      </c>
      <c r="F142" s="79"/>
      <c r="G142" s="42"/>
      <c r="H142" s="41">
        <f>ROUND(G142*F142,2)</f>
        <v>0</v>
      </c>
      <c r="I142" s="80"/>
      <c r="J142" s="26" t="str">
        <f t="shared" ca="1" si="16"/>
        <v/>
      </c>
      <c r="K142" s="16" t="str">
        <f t="shared" si="20"/>
        <v>B074-72150 mm Type ^ Concrete Pavement (Reinforced)m²</v>
      </c>
      <c r="L142" s="17">
        <f>MATCH(K142,'Pay Items'!$K$1:$K$646,0)</f>
        <v>142</v>
      </c>
      <c r="M142" s="19" t="str">
        <f t="shared" ca="1" si="17"/>
        <v>F0</v>
      </c>
      <c r="N142" s="19" t="str">
        <f t="shared" ca="1" si="18"/>
        <v>C2</v>
      </c>
      <c r="O142" s="19" t="str">
        <f t="shared" ca="1" si="19"/>
        <v>C2</v>
      </c>
    </row>
    <row r="143" spans="1:15" s="28" customFormat="1" ht="30" customHeight="1" x14ac:dyDescent="0.2">
      <c r="A143" s="32" t="s">
        <v>301</v>
      </c>
      <c r="B143" s="61"/>
      <c r="C143" s="44" t="s">
        <v>607</v>
      </c>
      <c r="D143" s="60"/>
      <c r="E143" s="31"/>
      <c r="F143" s="79"/>
      <c r="G143" s="82"/>
      <c r="H143" s="41"/>
      <c r="I143" s="80"/>
      <c r="J143" s="26" t="str">
        <f t="shared" ca="1" si="16"/>
        <v>LOCKED</v>
      </c>
      <c r="K143" s="16" t="str">
        <f t="shared" si="20"/>
        <v>B075Pay Item Removed</v>
      </c>
      <c r="L143" s="17">
        <f>MATCH(K143,'Pay Items'!$K$1:$K$646,0)</f>
        <v>143</v>
      </c>
      <c r="M143" s="19" t="str">
        <f t="shared" ca="1" si="17"/>
        <v>F0</v>
      </c>
      <c r="N143" s="19" t="str">
        <f t="shared" ca="1" si="18"/>
        <v>C2</v>
      </c>
      <c r="O143" s="19" t="str">
        <f t="shared" ca="1" si="19"/>
        <v>C2</v>
      </c>
    </row>
    <row r="144" spans="1:15" s="28" customFormat="1" ht="43.9" customHeight="1" x14ac:dyDescent="0.2">
      <c r="A144" s="32" t="s">
        <v>775</v>
      </c>
      <c r="B144" s="61" t="s">
        <v>358</v>
      </c>
      <c r="C144" s="44" t="s">
        <v>1316</v>
      </c>
      <c r="D144" s="60" t="s">
        <v>174</v>
      </c>
      <c r="E144" s="31" t="s">
        <v>179</v>
      </c>
      <c r="F144" s="79"/>
      <c r="G144" s="42"/>
      <c r="H144" s="41">
        <f>ROUND(G144*F144,2)</f>
        <v>0</v>
      </c>
      <c r="I144" s="80"/>
      <c r="J144" s="26" t="str">
        <f t="shared" ca="1" si="16"/>
        <v/>
      </c>
      <c r="K144" s="16" t="str">
        <f t="shared" si="20"/>
        <v>B076-72150 mm Type ^ Concrete Pavement (Plain-Dowelled)m²</v>
      </c>
      <c r="L144" s="17">
        <f>MATCH(K144,'Pay Items'!$K$1:$K$646,0)</f>
        <v>144</v>
      </c>
      <c r="M144" s="19" t="str">
        <f t="shared" ca="1" si="17"/>
        <v>F0</v>
      </c>
      <c r="N144" s="19" t="str">
        <f t="shared" ca="1" si="18"/>
        <v>C2</v>
      </c>
      <c r="O144" s="19" t="str">
        <f t="shared" ca="1" si="19"/>
        <v>C2</v>
      </c>
    </row>
    <row r="145" spans="1:15" s="28" customFormat="1" ht="43.9" customHeight="1" x14ac:dyDescent="0.2">
      <c r="A145" s="32" t="s">
        <v>776</v>
      </c>
      <c r="B145" s="98" t="s">
        <v>370</v>
      </c>
      <c r="C145" s="44" t="s">
        <v>467</v>
      </c>
      <c r="D145" s="60" t="s">
        <v>1317</v>
      </c>
      <c r="E145" s="31"/>
      <c r="F145" s="79"/>
      <c r="G145" s="81"/>
      <c r="H145" s="41"/>
      <c r="I145" s="74"/>
      <c r="J145" s="26" t="str">
        <f t="shared" ca="1" si="16"/>
        <v>LOCKED</v>
      </c>
      <c r="K145" s="16" t="str">
        <f t="shared" si="20"/>
        <v>B077-72Partial Slab Patches - Early Opening (72 hour)CW 3230-R8</v>
      </c>
      <c r="L145" s="17">
        <f>MATCH(K145,'Pay Items'!$K$1:$K$646,0)</f>
        <v>145</v>
      </c>
      <c r="M145" s="19" t="str">
        <f t="shared" ca="1" si="17"/>
        <v>F0</v>
      </c>
      <c r="N145" s="19" t="str">
        <f t="shared" ca="1" si="18"/>
        <v>G</v>
      </c>
      <c r="O145" s="19" t="str">
        <f t="shared" ca="1" si="19"/>
        <v>C2</v>
      </c>
    </row>
    <row r="146" spans="1:15" s="28" customFormat="1" ht="43.9" customHeight="1" x14ac:dyDescent="0.2">
      <c r="A146" s="32" t="s">
        <v>777</v>
      </c>
      <c r="B146" s="61" t="s">
        <v>351</v>
      </c>
      <c r="C146" s="44" t="s">
        <v>1318</v>
      </c>
      <c r="D146" s="60" t="s">
        <v>174</v>
      </c>
      <c r="E146" s="31" t="s">
        <v>179</v>
      </c>
      <c r="F146" s="79"/>
      <c r="G146" s="42"/>
      <c r="H146" s="41">
        <f t="shared" ref="H146:H163" si="21">ROUND(G146*F146,2)</f>
        <v>0</v>
      </c>
      <c r="I146" s="74"/>
      <c r="J146" s="26" t="str">
        <f t="shared" ca="1" si="16"/>
        <v/>
      </c>
      <c r="K146" s="16" t="str">
        <f t="shared" si="20"/>
        <v>B078-72250 mm Type ^ Concrete Pavement (Type A)m²</v>
      </c>
      <c r="L146" s="17">
        <f>MATCH(K146,'Pay Items'!$K$1:$K$646,0)</f>
        <v>146</v>
      </c>
      <c r="M146" s="19" t="str">
        <f t="shared" ca="1" si="17"/>
        <v>F0</v>
      </c>
      <c r="N146" s="19" t="str">
        <f t="shared" ca="1" si="18"/>
        <v>C2</v>
      </c>
      <c r="O146" s="19" t="str">
        <f t="shared" ca="1" si="19"/>
        <v>C2</v>
      </c>
    </row>
    <row r="147" spans="1:15" s="28" customFormat="1" ht="43.9" customHeight="1" x14ac:dyDescent="0.2">
      <c r="A147" s="32" t="s">
        <v>778</v>
      </c>
      <c r="B147" s="61" t="s">
        <v>352</v>
      </c>
      <c r="C147" s="44" t="s">
        <v>1319</v>
      </c>
      <c r="D147" s="60" t="s">
        <v>174</v>
      </c>
      <c r="E147" s="31" t="s">
        <v>179</v>
      </c>
      <c r="F147" s="79"/>
      <c r="G147" s="42"/>
      <c r="H147" s="41">
        <f t="shared" si="21"/>
        <v>0</v>
      </c>
      <c r="I147" s="74"/>
      <c r="J147" s="26" t="str">
        <f t="shared" ca="1" si="16"/>
        <v/>
      </c>
      <c r="K147" s="16" t="str">
        <f t="shared" si="20"/>
        <v>B079-72250 mm Type ^ Concrete Pavement (Type B)m²</v>
      </c>
      <c r="L147" s="17">
        <f>MATCH(K147,'Pay Items'!$K$1:$K$646,0)</f>
        <v>147</v>
      </c>
      <c r="M147" s="19" t="str">
        <f t="shared" ca="1" si="17"/>
        <v>F0</v>
      </c>
      <c r="N147" s="19" t="str">
        <f t="shared" ca="1" si="18"/>
        <v>C2</v>
      </c>
      <c r="O147" s="19" t="str">
        <f t="shared" ca="1" si="19"/>
        <v>C2</v>
      </c>
    </row>
    <row r="148" spans="1:15" s="28" customFormat="1" ht="43.9" customHeight="1" x14ac:dyDescent="0.2">
      <c r="A148" s="32" t="s">
        <v>779</v>
      </c>
      <c r="B148" s="61" t="s">
        <v>353</v>
      </c>
      <c r="C148" s="44" t="s">
        <v>1320</v>
      </c>
      <c r="D148" s="60" t="s">
        <v>174</v>
      </c>
      <c r="E148" s="31" t="s">
        <v>179</v>
      </c>
      <c r="F148" s="79"/>
      <c r="G148" s="42"/>
      <c r="H148" s="41">
        <f t="shared" si="21"/>
        <v>0</v>
      </c>
      <c r="I148" s="74"/>
      <c r="J148" s="26" t="str">
        <f t="shared" ca="1" si="16"/>
        <v/>
      </c>
      <c r="K148" s="16" t="str">
        <f t="shared" si="20"/>
        <v>B080-72250 mm Type ^ Concrete Pavement (Type C)m²</v>
      </c>
      <c r="L148" s="17">
        <f>MATCH(K148,'Pay Items'!$K$1:$K$646,0)</f>
        <v>148</v>
      </c>
      <c r="M148" s="19" t="str">
        <f t="shared" ca="1" si="17"/>
        <v>F0</v>
      </c>
      <c r="N148" s="19" t="str">
        <f t="shared" ca="1" si="18"/>
        <v>C2</v>
      </c>
      <c r="O148" s="19" t="str">
        <f t="shared" ca="1" si="19"/>
        <v>C2</v>
      </c>
    </row>
    <row r="149" spans="1:15" s="28" customFormat="1" ht="43.9" customHeight="1" x14ac:dyDescent="0.2">
      <c r="A149" s="32" t="s">
        <v>780</v>
      </c>
      <c r="B149" s="61" t="s">
        <v>354</v>
      </c>
      <c r="C149" s="44" t="s">
        <v>1321</v>
      </c>
      <c r="D149" s="60" t="s">
        <v>174</v>
      </c>
      <c r="E149" s="31" t="s">
        <v>179</v>
      </c>
      <c r="F149" s="79"/>
      <c r="G149" s="42"/>
      <c r="H149" s="41">
        <f t="shared" si="21"/>
        <v>0</v>
      </c>
      <c r="I149" s="74"/>
      <c r="J149" s="26" t="str">
        <f t="shared" ca="1" si="16"/>
        <v/>
      </c>
      <c r="K149" s="16" t="str">
        <f t="shared" si="20"/>
        <v>B081-72250 mm Type ^ Concrete Pavement (Type D)m²</v>
      </c>
      <c r="L149" s="17">
        <f>MATCH(K149,'Pay Items'!$K$1:$K$646,0)</f>
        <v>149</v>
      </c>
      <c r="M149" s="19" t="str">
        <f t="shared" ca="1" si="17"/>
        <v>F0</v>
      </c>
      <c r="N149" s="19" t="str">
        <f t="shared" ca="1" si="18"/>
        <v>C2</v>
      </c>
      <c r="O149" s="19" t="str">
        <f t="shared" ca="1" si="19"/>
        <v>C2</v>
      </c>
    </row>
    <row r="150" spans="1:15" s="28" customFormat="1" ht="43.9" customHeight="1" x14ac:dyDescent="0.2">
      <c r="A150" s="32" t="s">
        <v>781</v>
      </c>
      <c r="B150" s="61" t="s">
        <v>355</v>
      </c>
      <c r="C150" s="44" t="s">
        <v>1322</v>
      </c>
      <c r="D150" s="60" t="s">
        <v>174</v>
      </c>
      <c r="E150" s="31" t="s">
        <v>179</v>
      </c>
      <c r="F150" s="79"/>
      <c r="G150" s="42"/>
      <c r="H150" s="41">
        <f t="shared" si="21"/>
        <v>0</v>
      </c>
      <c r="I150" s="74"/>
      <c r="J150" s="26" t="str">
        <f t="shared" ca="1" si="16"/>
        <v/>
      </c>
      <c r="K150" s="16" t="str">
        <f t="shared" si="20"/>
        <v>B082-72230 mm Type ^ Concrete Pavement (Type A)m²</v>
      </c>
      <c r="L150" s="17">
        <f>MATCH(K150,'Pay Items'!$K$1:$K$646,0)</f>
        <v>150</v>
      </c>
      <c r="M150" s="19" t="str">
        <f t="shared" ca="1" si="17"/>
        <v>F0</v>
      </c>
      <c r="N150" s="19" t="str">
        <f t="shared" ca="1" si="18"/>
        <v>C2</v>
      </c>
      <c r="O150" s="19" t="str">
        <f t="shared" ca="1" si="19"/>
        <v>C2</v>
      </c>
    </row>
    <row r="151" spans="1:15" s="28" customFormat="1" ht="43.9" customHeight="1" x14ac:dyDescent="0.2">
      <c r="A151" s="32" t="s">
        <v>782</v>
      </c>
      <c r="B151" s="61" t="s">
        <v>356</v>
      </c>
      <c r="C151" s="44" t="s">
        <v>1323</v>
      </c>
      <c r="D151" s="60" t="s">
        <v>174</v>
      </c>
      <c r="E151" s="31" t="s">
        <v>179</v>
      </c>
      <c r="F151" s="79"/>
      <c r="G151" s="42"/>
      <c r="H151" s="41">
        <f t="shared" si="21"/>
        <v>0</v>
      </c>
      <c r="I151" s="74"/>
      <c r="J151" s="26" t="str">
        <f t="shared" ca="1" si="16"/>
        <v/>
      </c>
      <c r="K151" s="16" t="str">
        <f t="shared" si="20"/>
        <v>B083-72230 mm Type ^ Concrete Pavement (Type B)m²</v>
      </c>
      <c r="L151" s="17">
        <f>MATCH(K151,'Pay Items'!$K$1:$K$646,0)</f>
        <v>151</v>
      </c>
      <c r="M151" s="19" t="str">
        <f t="shared" ca="1" si="17"/>
        <v>F0</v>
      </c>
      <c r="N151" s="19" t="str">
        <f t="shared" ca="1" si="18"/>
        <v>C2</v>
      </c>
      <c r="O151" s="19" t="str">
        <f t="shared" ca="1" si="19"/>
        <v>C2</v>
      </c>
    </row>
    <row r="152" spans="1:15" s="28" customFormat="1" ht="43.9" customHeight="1" x14ac:dyDescent="0.2">
      <c r="A152" s="32" t="s">
        <v>783</v>
      </c>
      <c r="B152" s="61" t="s">
        <v>357</v>
      </c>
      <c r="C152" s="44" t="s">
        <v>1324</v>
      </c>
      <c r="D152" s="60" t="s">
        <v>174</v>
      </c>
      <c r="E152" s="31" t="s">
        <v>179</v>
      </c>
      <c r="F152" s="79"/>
      <c r="G152" s="42"/>
      <c r="H152" s="41">
        <f t="shared" si="21"/>
        <v>0</v>
      </c>
      <c r="I152" s="74"/>
      <c r="J152" s="26" t="str">
        <f t="shared" ca="1" si="16"/>
        <v/>
      </c>
      <c r="K152" s="16" t="str">
        <f t="shared" si="20"/>
        <v>B084-72230 mm Type ^ Concrete Pavement (Type C)m²</v>
      </c>
      <c r="L152" s="17">
        <f>MATCH(K152,'Pay Items'!$K$1:$K$646,0)</f>
        <v>152</v>
      </c>
      <c r="M152" s="19" t="str">
        <f t="shared" ca="1" si="17"/>
        <v>F0</v>
      </c>
      <c r="N152" s="19" t="str">
        <f t="shared" ca="1" si="18"/>
        <v>C2</v>
      </c>
      <c r="O152" s="19" t="str">
        <f t="shared" ca="1" si="19"/>
        <v>C2</v>
      </c>
    </row>
    <row r="153" spans="1:15" s="28" customFormat="1" ht="43.9" customHeight="1" x14ac:dyDescent="0.2">
      <c r="A153" s="32" t="s">
        <v>784</v>
      </c>
      <c r="B153" s="61" t="s">
        <v>358</v>
      </c>
      <c r="C153" s="44" t="s">
        <v>1325</v>
      </c>
      <c r="D153" s="60" t="s">
        <v>174</v>
      </c>
      <c r="E153" s="31" t="s">
        <v>179</v>
      </c>
      <c r="F153" s="79"/>
      <c r="G153" s="42"/>
      <c r="H153" s="41">
        <f t="shared" si="21"/>
        <v>0</v>
      </c>
      <c r="I153" s="74"/>
      <c r="J153" s="26" t="str">
        <f t="shared" ca="1" si="16"/>
        <v/>
      </c>
      <c r="K153" s="16" t="str">
        <f t="shared" si="20"/>
        <v>B085-72230 mm Type ^ Concrete Pavement (Type D)m²</v>
      </c>
      <c r="L153" s="17">
        <f>MATCH(K153,'Pay Items'!$K$1:$K$646,0)</f>
        <v>153</v>
      </c>
      <c r="M153" s="19" t="str">
        <f t="shared" ca="1" si="17"/>
        <v>F0</v>
      </c>
      <c r="N153" s="19" t="str">
        <f t="shared" ca="1" si="18"/>
        <v>C2</v>
      </c>
      <c r="O153" s="19" t="str">
        <f t="shared" ca="1" si="19"/>
        <v>C2</v>
      </c>
    </row>
    <row r="154" spans="1:15" s="28" customFormat="1" ht="43.9" customHeight="1" x14ac:dyDescent="0.2">
      <c r="A154" s="32" t="s">
        <v>785</v>
      </c>
      <c r="B154" s="61" t="s">
        <v>359</v>
      </c>
      <c r="C154" s="44" t="s">
        <v>1326</v>
      </c>
      <c r="D154" s="60" t="s">
        <v>174</v>
      </c>
      <c r="E154" s="31" t="s">
        <v>179</v>
      </c>
      <c r="F154" s="79"/>
      <c r="G154" s="42"/>
      <c r="H154" s="41">
        <f t="shared" si="21"/>
        <v>0</v>
      </c>
      <c r="I154" s="74"/>
      <c r="J154" s="26" t="str">
        <f t="shared" ca="1" si="16"/>
        <v/>
      </c>
      <c r="K154" s="16" t="str">
        <f t="shared" si="20"/>
        <v>B086-72200 mm Type ^ Concrete Pavement (Type A)m²</v>
      </c>
      <c r="L154" s="17">
        <f>MATCH(K154,'Pay Items'!$K$1:$K$646,0)</f>
        <v>154</v>
      </c>
      <c r="M154" s="19" t="str">
        <f t="shared" ca="1" si="17"/>
        <v>F0</v>
      </c>
      <c r="N154" s="19" t="str">
        <f t="shared" ca="1" si="18"/>
        <v>C2</v>
      </c>
      <c r="O154" s="19" t="str">
        <f t="shared" ca="1" si="19"/>
        <v>C2</v>
      </c>
    </row>
    <row r="155" spans="1:15" s="28" customFormat="1" ht="43.9" customHeight="1" x14ac:dyDescent="0.2">
      <c r="A155" s="32" t="s">
        <v>786</v>
      </c>
      <c r="B155" s="61" t="s">
        <v>361</v>
      </c>
      <c r="C155" s="44" t="s">
        <v>1327</v>
      </c>
      <c r="D155" s="60" t="s">
        <v>174</v>
      </c>
      <c r="E155" s="31" t="s">
        <v>179</v>
      </c>
      <c r="F155" s="79"/>
      <c r="G155" s="42"/>
      <c r="H155" s="41">
        <f t="shared" si="21"/>
        <v>0</v>
      </c>
      <c r="I155" s="74"/>
      <c r="J155" s="26" t="str">
        <f t="shared" ca="1" si="16"/>
        <v/>
      </c>
      <c r="K155" s="16" t="str">
        <f t="shared" si="20"/>
        <v>B087-72200 mm Type ^ Concrete Pavement (Type B)m²</v>
      </c>
      <c r="L155" s="17">
        <f>MATCH(K155,'Pay Items'!$K$1:$K$646,0)</f>
        <v>155</v>
      </c>
      <c r="M155" s="19" t="str">
        <f t="shared" ca="1" si="17"/>
        <v>F0</v>
      </c>
      <c r="N155" s="19" t="str">
        <f t="shared" ca="1" si="18"/>
        <v>C2</v>
      </c>
      <c r="O155" s="19" t="str">
        <f t="shared" ca="1" si="19"/>
        <v>C2</v>
      </c>
    </row>
    <row r="156" spans="1:15" s="28" customFormat="1" ht="43.9" customHeight="1" x14ac:dyDescent="0.2">
      <c r="A156" s="32" t="s">
        <v>787</v>
      </c>
      <c r="B156" s="61" t="s">
        <v>360</v>
      </c>
      <c r="C156" s="44" t="s">
        <v>1328</v>
      </c>
      <c r="D156" s="60" t="s">
        <v>174</v>
      </c>
      <c r="E156" s="31" t="s">
        <v>179</v>
      </c>
      <c r="F156" s="79"/>
      <c r="G156" s="42"/>
      <c r="H156" s="41">
        <f t="shared" si="21"/>
        <v>0</v>
      </c>
      <c r="I156" s="74"/>
      <c r="J156" s="26" t="str">
        <f t="shared" ca="1" si="16"/>
        <v/>
      </c>
      <c r="K156" s="16" t="str">
        <f t="shared" si="20"/>
        <v>B088-72200 mm Type ^ Concrete Pavement (Type C)m²</v>
      </c>
      <c r="L156" s="17">
        <f>MATCH(K156,'Pay Items'!$K$1:$K$646,0)</f>
        <v>156</v>
      </c>
      <c r="M156" s="19" t="str">
        <f t="shared" ca="1" si="17"/>
        <v>F0</v>
      </c>
      <c r="N156" s="19" t="str">
        <f t="shared" ca="1" si="18"/>
        <v>C2</v>
      </c>
      <c r="O156" s="19" t="str">
        <f t="shared" ca="1" si="19"/>
        <v>C2</v>
      </c>
    </row>
    <row r="157" spans="1:15" s="28" customFormat="1" ht="43.9" customHeight="1" x14ac:dyDescent="0.2">
      <c r="A157" s="32" t="s">
        <v>788</v>
      </c>
      <c r="B157" s="61" t="s">
        <v>208</v>
      </c>
      <c r="C157" s="44" t="s">
        <v>1329</v>
      </c>
      <c r="D157" s="60" t="s">
        <v>174</v>
      </c>
      <c r="E157" s="31" t="s">
        <v>179</v>
      </c>
      <c r="F157" s="79"/>
      <c r="G157" s="42"/>
      <c r="H157" s="41">
        <f t="shared" si="21"/>
        <v>0</v>
      </c>
      <c r="I157" s="74"/>
      <c r="J157" s="26" t="str">
        <f t="shared" ca="1" si="16"/>
        <v/>
      </c>
      <c r="K157" s="16" t="str">
        <f t="shared" si="20"/>
        <v>B089-72200 mm Type ^ Concrete Pavement (Type D)m²</v>
      </c>
      <c r="L157" s="17">
        <f>MATCH(K157,'Pay Items'!$K$1:$K$646,0)</f>
        <v>157</v>
      </c>
      <c r="M157" s="19" t="str">
        <f t="shared" ca="1" si="17"/>
        <v>F0</v>
      </c>
      <c r="N157" s="19" t="str">
        <f t="shared" ca="1" si="18"/>
        <v>C2</v>
      </c>
      <c r="O157" s="19" t="str">
        <f t="shared" ca="1" si="19"/>
        <v>C2</v>
      </c>
    </row>
    <row r="158" spans="1:15" s="28" customFormat="1" ht="43.9" customHeight="1" x14ac:dyDescent="0.2">
      <c r="A158" s="32" t="s">
        <v>789</v>
      </c>
      <c r="B158" s="61" t="s">
        <v>362</v>
      </c>
      <c r="C158" s="44" t="s">
        <v>1330</v>
      </c>
      <c r="D158" s="60" t="s">
        <v>174</v>
      </c>
      <c r="E158" s="31" t="s">
        <v>179</v>
      </c>
      <c r="F158" s="79"/>
      <c r="G158" s="42"/>
      <c r="H158" s="41">
        <f t="shared" si="21"/>
        <v>0</v>
      </c>
      <c r="I158" s="80"/>
      <c r="J158" s="26" t="str">
        <f t="shared" ca="1" si="16"/>
        <v/>
      </c>
      <c r="K158" s="16" t="str">
        <f t="shared" si="20"/>
        <v>B090-72150 mm Type ^ Concrete Pavement (Type A)m²</v>
      </c>
      <c r="L158" s="17">
        <f>MATCH(K158,'Pay Items'!$K$1:$K$646,0)</f>
        <v>158</v>
      </c>
      <c r="M158" s="19" t="str">
        <f t="shared" ca="1" si="17"/>
        <v>F0</v>
      </c>
      <c r="N158" s="19" t="str">
        <f t="shared" ca="1" si="18"/>
        <v>C2</v>
      </c>
      <c r="O158" s="19" t="str">
        <f t="shared" ca="1" si="19"/>
        <v>C2</v>
      </c>
    </row>
    <row r="159" spans="1:15" s="28" customFormat="1" ht="43.9" customHeight="1" x14ac:dyDescent="0.2">
      <c r="A159" s="32" t="s">
        <v>790</v>
      </c>
      <c r="B159" s="61" t="s">
        <v>452</v>
      </c>
      <c r="C159" s="44" t="s">
        <v>1331</v>
      </c>
      <c r="D159" s="60" t="s">
        <v>174</v>
      </c>
      <c r="E159" s="31" t="s">
        <v>179</v>
      </c>
      <c r="F159" s="79"/>
      <c r="G159" s="42"/>
      <c r="H159" s="41">
        <f t="shared" si="21"/>
        <v>0</v>
      </c>
      <c r="I159" s="80"/>
      <c r="J159" s="26" t="str">
        <f t="shared" ca="1" si="16"/>
        <v/>
      </c>
      <c r="K159" s="16" t="str">
        <f t="shared" si="20"/>
        <v>B091-72150 mm Type ^ Concrete Pavement (Type B)m²</v>
      </c>
      <c r="L159" s="17">
        <f>MATCH(K159,'Pay Items'!$K$1:$K$646,0)</f>
        <v>159</v>
      </c>
      <c r="M159" s="19" t="str">
        <f t="shared" ca="1" si="17"/>
        <v>F0</v>
      </c>
      <c r="N159" s="19" t="str">
        <f t="shared" ca="1" si="18"/>
        <v>C2</v>
      </c>
      <c r="O159" s="19" t="str">
        <f t="shared" ca="1" si="19"/>
        <v>C2</v>
      </c>
    </row>
    <row r="160" spans="1:15" s="28" customFormat="1" ht="43.9" customHeight="1" x14ac:dyDescent="0.2">
      <c r="A160" s="32" t="s">
        <v>791</v>
      </c>
      <c r="B160" s="61" t="s">
        <v>453</v>
      </c>
      <c r="C160" s="44" t="s">
        <v>1332</v>
      </c>
      <c r="D160" s="60" t="s">
        <v>174</v>
      </c>
      <c r="E160" s="31" t="s">
        <v>179</v>
      </c>
      <c r="F160" s="79"/>
      <c r="G160" s="42"/>
      <c r="H160" s="41">
        <f t="shared" si="21"/>
        <v>0</v>
      </c>
      <c r="I160" s="80"/>
      <c r="J160" s="26" t="str">
        <f t="shared" ca="1" si="16"/>
        <v/>
      </c>
      <c r="K160" s="16" t="str">
        <f t="shared" si="20"/>
        <v>B092-72150 mm Type ^ Concrete Pavement (Type C)m²</v>
      </c>
      <c r="L160" s="17">
        <f>MATCH(K160,'Pay Items'!$K$1:$K$646,0)</f>
        <v>160</v>
      </c>
      <c r="M160" s="19" t="str">
        <f t="shared" ca="1" si="17"/>
        <v>F0</v>
      </c>
      <c r="N160" s="19" t="str">
        <f t="shared" ca="1" si="18"/>
        <v>C2</v>
      </c>
      <c r="O160" s="19" t="str">
        <f t="shared" ca="1" si="19"/>
        <v>C2</v>
      </c>
    </row>
    <row r="161" spans="1:15" s="28" customFormat="1" ht="43.9" customHeight="1" x14ac:dyDescent="0.2">
      <c r="A161" s="32" t="s">
        <v>792</v>
      </c>
      <c r="B161" s="61" t="s">
        <v>454</v>
      </c>
      <c r="C161" s="44" t="s">
        <v>1333</v>
      </c>
      <c r="D161" s="60" t="s">
        <v>174</v>
      </c>
      <c r="E161" s="31" t="s">
        <v>179</v>
      </c>
      <c r="F161" s="79"/>
      <c r="G161" s="42"/>
      <c r="H161" s="41">
        <f t="shared" si="21"/>
        <v>0</v>
      </c>
      <c r="I161" s="80"/>
      <c r="J161" s="26" t="str">
        <f t="shared" ca="1" si="16"/>
        <v/>
      </c>
      <c r="K161" s="16" t="str">
        <f t="shared" si="20"/>
        <v>B093-72150 mm Type ^ Concrete Pavement (Type D)m²</v>
      </c>
      <c r="L161" s="17">
        <f>MATCH(K161,'Pay Items'!$K$1:$K$646,0)</f>
        <v>161</v>
      </c>
      <c r="M161" s="19" t="str">
        <f t="shared" ca="1" si="17"/>
        <v>F0</v>
      </c>
      <c r="N161" s="19" t="str">
        <f t="shared" ca="1" si="18"/>
        <v>C2</v>
      </c>
      <c r="O161" s="19" t="str">
        <f t="shared" ca="1" si="19"/>
        <v>C2</v>
      </c>
    </row>
    <row r="162" spans="1:15" s="28" customFormat="1" ht="30" customHeight="1" x14ac:dyDescent="0.2">
      <c r="A162" s="32" t="s">
        <v>895</v>
      </c>
      <c r="B162" s="45" t="s">
        <v>161</v>
      </c>
      <c r="C162" s="99" t="s">
        <v>896</v>
      </c>
      <c r="D162" s="60" t="s">
        <v>1334</v>
      </c>
      <c r="E162" s="31" t="s">
        <v>179</v>
      </c>
      <c r="F162" s="79"/>
      <c r="G162" s="42"/>
      <c r="H162" s="41">
        <f t="shared" si="21"/>
        <v>0</v>
      </c>
      <c r="I162" s="80" t="s">
        <v>1145</v>
      </c>
      <c r="J162" s="26" t="str">
        <f t="shared" ca="1" si="16"/>
        <v/>
      </c>
      <c r="K162" s="16" t="str">
        <f t="shared" si="20"/>
        <v>B093APartial Depth Planing of Existing Jointsm²</v>
      </c>
      <c r="L162" s="17">
        <f>MATCH(K162,'Pay Items'!$K$1:$K$646,0)</f>
        <v>162</v>
      </c>
      <c r="M162" s="19" t="str">
        <f t="shared" ca="1" si="17"/>
        <v>F0</v>
      </c>
      <c r="N162" s="19" t="str">
        <f t="shared" ca="1" si="18"/>
        <v>C2</v>
      </c>
      <c r="O162" s="19" t="str">
        <f t="shared" ca="1" si="19"/>
        <v>C2</v>
      </c>
    </row>
    <row r="163" spans="1:15" s="28" customFormat="1" ht="30" customHeight="1" x14ac:dyDescent="0.2">
      <c r="A163" s="32" t="s">
        <v>897</v>
      </c>
      <c r="B163" s="45" t="s">
        <v>192</v>
      </c>
      <c r="C163" s="99" t="s">
        <v>898</v>
      </c>
      <c r="D163" s="60" t="s">
        <v>1334</v>
      </c>
      <c r="E163" s="31" t="s">
        <v>179</v>
      </c>
      <c r="F163" s="79"/>
      <c r="G163" s="42"/>
      <c r="H163" s="41">
        <f t="shared" si="21"/>
        <v>0</v>
      </c>
      <c r="I163" s="80"/>
      <c r="J163" s="26" t="str">
        <f t="shared" ca="1" si="16"/>
        <v/>
      </c>
      <c r="K163" s="16" t="str">
        <f t="shared" si="20"/>
        <v>B093BAsphalt Patching of Partial Depth Jointsm²</v>
      </c>
      <c r="L163" s="17">
        <f>MATCH(K163,'Pay Items'!$K$1:$K$646,0)</f>
        <v>163</v>
      </c>
      <c r="M163" s="19" t="str">
        <f t="shared" ca="1" si="17"/>
        <v>F0</v>
      </c>
      <c r="N163" s="19" t="str">
        <f t="shared" ca="1" si="18"/>
        <v>C2</v>
      </c>
      <c r="O163" s="19" t="str">
        <f t="shared" ca="1" si="19"/>
        <v>C2</v>
      </c>
    </row>
    <row r="164" spans="1:15" s="28" customFormat="1" ht="30" customHeight="1" x14ac:dyDescent="0.2">
      <c r="A164" s="32" t="s">
        <v>302</v>
      </c>
      <c r="B164" s="45" t="s">
        <v>156</v>
      </c>
      <c r="C164" s="44" t="s">
        <v>162</v>
      </c>
      <c r="D164" s="60" t="s">
        <v>922</v>
      </c>
      <c r="E164" s="31"/>
      <c r="F164" s="79"/>
      <c r="G164" s="81"/>
      <c r="H164" s="41"/>
      <c r="I164" s="74"/>
      <c r="J164" s="26" t="str">
        <f t="shared" ca="1" si="16"/>
        <v>LOCKED</v>
      </c>
      <c r="K164" s="16" t="str">
        <f t="shared" si="20"/>
        <v>B094Drilled DowelsCW 3230-R8</v>
      </c>
      <c r="L164" s="17">
        <f>MATCH(K164,'Pay Items'!$K$1:$K$646,0)</f>
        <v>164</v>
      </c>
      <c r="M164" s="19" t="str">
        <f t="shared" ca="1" si="17"/>
        <v>F0</v>
      </c>
      <c r="N164" s="19" t="str">
        <f t="shared" ca="1" si="18"/>
        <v>G</v>
      </c>
      <c r="O164" s="19" t="str">
        <f t="shared" ca="1" si="19"/>
        <v>C2</v>
      </c>
    </row>
    <row r="165" spans="1:15" s="28" customFormat="1" ht="30" customHeight="1" x14ac:dyDescent="0.2">
      <c r="A165" s="32" t="s">
        <v>303</v>
      </c>
      <c r="B165" s="61" t="s">
        <v>351</v>
      </c>
      <c r="C165" s="44" t="s">
        <v>190</v>
      </c>
      <c r="D165" s="60" t="s">
        <v>174</v>
      </c>
      <c r="E165" s="31" t="s">
        <v>182</v>
      </c>
      <c r="F165" s="79"/>
      <c r="G165" s="42"/>
      <c r="H165" s="41">
        <f>ROUND(G165*F165,2)</f>
        <v>0</v>
      </c>
      <c r="I165" s="74"/>
      <c r="J165" s="26" t="str">
        <f t="shared" ca="1" si="16"/>
        <v/>
      </c>
      <c r="K165" s="16" t="str">
        <f t="shared" si="20"/>
        <v>B09519.1 mm Diametereach</v>
      </c>
      <c r="L165" s="17">
        <f>MATCH(K165,'Pay Items'!$K$1:$K$646,0)</f>
        <v>165</v>
      </c>
      <c r="M165" s="19" t="str">
        <f t="shared" ca="1" si="17"/>
        <v>F0</v>
      </c>
      <c r="N165" s="19" t="str">
        <f t="shared" ca="1" si="18"/>
        <v>C2</v>
      </c>
      <c r="O165" s="19" t="str">
        <f t="shared" ca="1" si="19"/>
        <v>C2</v>
      </c>
    </row>
    <row r="166" spans="1:15" s="28" customFormat="1" ht="30" customHeight="1" x14ac:dyDescent="0.2">
      <c r="A166" s="32" t="s">
        <v>304</v>
      </c>
      <c r="B166" s="61" t="s">
        <v>352</v>
      </c>
      <c r="C166" s="44" t="s">
        <v>191</v>
      </c>
      <c r="D166" s="60" t="s">
        <v>174</v>
      </c>
      <c r="E166" s="31" t="s">
        <v>182</v>
      </c>
      <c r="F166" s="79"/>
      <c r="G166" s="42"/>
      <c r="H166" s="41">
        <f>ROUND(G166*F166,2)</f>
        <v>0</v>
      </c>
      <c r="I166" s="74"/>
      <c r="J166" s="26" t="str">
        <f t="shared" ca="1" si="16"/>
        <v/>
      </c>
      <c r="K166" s="16" t="str">
        <f t="shared" si="20"/>
        <v>B09628.6 mm Diametereach</v>
      </c>
      <c r="L166" s="17">
        <f>MATCH(K166,'Pay Items'!$K$1:$K$646,0)</f>
        <v>166</v>
      </c>
      <c r="M166" s="19" t="str">
        <f t="shared" ca="1" si="17"/>
        <v>F0</v>
      </c>
      <c r="N166" s="19" t="str">
        <f t="shared" ca="1" si="18"/>
        <v>C2</v>
      </c>
      <c r="O166" s="19" t="str">
        <f t="shared" ca="1" si="19"/>
        <v>C2</v>
      </c>
    </row>
    <row r="167" spans="1:15" s="28" customFormat="1" ht="30" customHeight="1" x14ac:dyDescent="0.2">
      <c r="A167" s="32" t="s">
        <v>305</v>
      </c>
      <c r="B167" s="45" t="s">
        <v>157</v>
      </c>
      <c r="C167" s="44" t="s">
        <v>163</v>
      </c>
      <c r="D167" s="60" t="s">
        <v>922</v>
      </c>
      <c r="E167" s="31"/>
      <c r="F167" s="79"/>
      <c r="G167" s="81"/>
      <c r="H167" s="41"/>
      <c r="I167" s="74"/>
      <c r="J167" s="26" t="str">
        <f t="shared" ca="1" si="16"/>
        <v>LOCKED</v>
      </c>
      <c r="K167" s="16" t="str">
        <f t="shared" si="20"/>
        <v>B097Drilled Tie BarsCW 3230-R8</v>
      </c>
      <c r="L167" s="17">
        <f>MATCH(K167,'Pay Items'!$K$1:$K$646,0)</f>
        <v>167</v>
      </c>
      <c r="M167" s="19" t="str">
        <f t="shared" ca="1" si="17"/>
        <v>F0</v>
      </c>
      <c r="N167" s="19" t="str">
        <f t="shared" ca="1" si="18"/>
        <v>G</v>
      </c>
      <c r="O167" s="19" t="str">
        <f t="shared" ca="1" si="19"/>
        <v>C2</v>
      </c>
    </row>
    <row r="168" spans="1:15" s="28" customFormat="1" ht="30" customHeight="1" x14ac:dyDescent="0.2">
      <c r="A168" s="56" t="s">
        <v>958</v>
      </c>
      <c r="B168" s="100" t="s">
        <v>351</v>
      </c>
      <c r="C168" s="101" t="s">
        <v>959</v>
      </c>
      <c r="D168" s="100" t="s">
        <v>174</v>
      </c>
      <c r="E168" s="100" t="s">
        <v>182</v>
      </c>
      <c r="F168" s="79"/>
      <c r="G168" s="42"/>
      <c r="H168" s="41">
        <f>ROUND(G168*F168,2)</f>
        <v>0</v>
      </c>
      <c r="I168" s="74"/>
      <c r="J168" s="26" t="str">
        <f t="shared" ca="1" si="16"/>
        <v/>
      </c>
      <c r="K168" s="16" t="str">
        <f t="shared" si="20"/>
        <v>B097A15 M Deformed Tie Bareach</v>
      </c>
      <c r="L168" s="17">
        <f>MATCH(K168,'Pay Items'!$K$1:$K$646,0)</f>
        <v>168</v>
      </c>
      <c r="M168" s="19" t="str">
        <f t="shared" ca="1" si="17"/>
        <v>F0</v>
      </c>
      <c r="N168" s="19" t="str">
        <f t="shared" ca="1" si="18"/>
        <v>C2</v>
      </c>
      <c r="O168" s="19" t="str">
        <f t="shared" ca="1" si="19"/>
        <v>C2</v>
      </c>
    </row>
    <row r="169" spans="1:15" s="28" customFormat="1" ht="30" customHeight="1" x14ac:dyDescent="0.2">
      <c r="A169" s="32" t="s">
        <v>306</v>
      </c>
      <c r="B169" s="61" t="s">
        <v>351</v>
      </c>
      <c r="C169" s="44" t="s">
        <v>188</v>
      </c>
      <c r="D169" s="60" t="s">
        <v>174</v>
      </c>
      <c r="E169" s="31" t="s">
        <v>182</v>
      </c>
      <c r="F169" s="79"/>
      <c r="G169" s="42"/>
      <c r="H169" s="41">
        <f>ROUND(G169*F169,2)</f>
        <v>0</v>
      </c>
      <c r="I169" s="74"/>
      <c r="J169" s="26" t="str">
        <f t="shared" ca="1" si="16"/>
        <v/>
      </c>
      <c r="K169" s="16" t="str">
        <f t="shared" si="20"/>
        <v>B09820 M Deformed Tie Bareach</v>
      </c>
      <c r="L169" s="17">
        <f>MATCH(K169,'Pay Items'!$K$1:$K$646,0)</f>
        <v>169</v>
      </c>
      <c r="M169" s="19" t="str">
        <f t="shared" ca="1" si="17"/>
        <v>F0</v>
      </c>
      <c r="N169" s="19" t="str">
        <f t="shared" ca="1" si="18"/>
        <v>C2</v>
      </c>
      <c r="O169" s="19" t="str">
        <f t="shared" ca="1" si="19"/>
        <v>C2</v>
      </c>
    </row>
    <row r="170" spans="1:15" s="28" customFormat="1" ht="30" customHeight="1" x14ac:dyDescent="0.2">
      <c r="A170" s="32" t="s">
        <v>451</v>
      </c>
      <c r="B170" s="61" t="s">
        <v>352</v>
      </c>
      <c r="C170" s="44" t="s">
        <v>189</v>
      </c>
      <c r="D170" s="60" t="s">
        <v>174</v>
      </c>
      <c r="E170" s="31" t="s">
        <v>182</v>
      </c>
      <c r="F170" s="79"/>
      <c r="G170" s="42"/>
      <c r="H170" s="41">
        <f>ROUND(G170*F170,2)</f>
        <v>0</v>
      </c>
      <c r="I170" s="74"/>
      <c r="J170" s="26" t="str">
        <f t="shared" ca="1" si="16"/>
        <v/>
      </c>
      <c r="K170" s="16" t="str">
        <f t="shared" si="20"/>
        <v>B09925 M Deformed Tie Bareach</v>
      </c>
      <c r="L170" s="17">
        <f>MATCH(K170,'Pay Items'!$K$1:$K$646,0)</f>
        <v>170</v>
      </c>
      <c r="M170" s="19" t="str">
        <f t="shared" ca="1" si="17"/>
        <v>F0</v>
      </c>
      <c r="N170" s="19" t="str">
        <f t="shared" ca="1" si="18"/>
        <v>C2</v>
      </c>
      <c r="O170" s="19" t="str">
        <f t="shared" ca="1" si="19"/>
        <v>C2</v>
      </c>
    </row>
    <row r="171" spans="1:15" s="27" customFormat="1" ht="43.9" customHeight="1" x14ac:dyDescent="0.2">
      <c r="A171" s="32" t="s">
        <v>793</v>
      </c>
      <c r="B171" s="45" t="s">
        <v>164</v>
      </c>
      <c r="C171" s="44" t="s">
        <v>330</v>
      </c>
      <c r="D171" s="60" t="s">
        <v>6</v>
      </c>
      <c r="E171" s="31"/>
      <c r="F171" s="79"/>
      <c r="G171" s="81"/>
      <c r="H171" s="41"/>
      <c r="I171" s="74"/>
      <c r="J171" s="26" t="str">
        <f t="shared" ca="1" si="16"/>
        <v>LOCKED</v>
      </c>
      <c r="K171" s="16" t="str">
        <f t="shared" si="20"/>
        <v>B100rMiscellaneous Concrete Slab RemovalCW 3235-R9</v>
      </c>
      <c r="L171" s="17">
        <f>MATCH(K171,'Pay Items'!$K$1:$K$646,0)</f>
        <v>171</v>
      </c>
      <c r="M171" s="19" t="str">
        <f t="shared" ca="1" si="17"/>
        <v>F0</v>
      </c>
      <c r="N171" s="19" t="str">
        <f t="shared" ca="1" si="18"/>
        <v>G</v>
      </c>
      <c r="O171" s="19" t="str">
        <f t="shared" ca="1" si="19"/>
        <v>C2</v>
      </c>
    </row>
    <row r="172" spans="1:15" s="28" customFormat="1" ht="30" customHeight="1" x14ac:dyDescent="0.2">
      <c r="A172" s="32" t="s">
        <v>794</v>
      </c>
      <c r="B172" s="61" t="s">
        <v>351</v>
      </c>
      <c r="C172" s="44" t="s">
        <v>331</v>
      </c>
      <c r="D172" s="60" t="s">
        <v>174</v>
      </c>
      <c r="E172" s="31" t="s">
        <v>179</v>
      </c>
      <c r="F172" s="79"/>
      <c r="G172" s="42"/>
      <c r="H172" s="41">
        <f t="shared" ref="H172:H178" si="22">ROUND(G172*F172,2)</f>
        <v>0</v>
      </c>
      <c r="I172" s="74"/>
      <c r="J172" s="26" t="str">
        <f t="shared" ca="1" si="16"/>
        <v/>
      </c>
      <c r="K172" s="16" t="str">
        <f t="shared" si="20"/>
        <v>B101rMedian Slabm²</v>
      </c>
      <c r="L172" s="17">
        <f>MATCH(K172,'Pay Items'!$K$1:$K$646,0)</f>
        <v>172</v>
      </c>
      <c r="M172" s="19" t="str">
        <f t="shared" ca="1" si="17"/>
        <v>F0</v>
      </c>
      <c r="N172" s="19" t="str">
        <f t="shared" ca="1" si="18"/>
        <v>C2</v>
      </c>
      <c r="O172" s="19" t="str">
        <f t="shared" ca="1" si="19"/>
        <v>C2</v>
      </c>
    </row>
    <row r="173" spans="1:15" s="28" customFormat="1" ht="30" customHeight="1" x14ac:dyDescent="0.2">
      <c r="A173" s="32" t="s">
        <v>795</v>
      </c>
      <c r="B173" s="61" t="s">
        <v>352</v>
      </c>
      <c r="C173" s="44" t="s">
        <v>397</v>
      </c>
      <c r="D173" s="60" t="s">
        <v>174</v>
      </c>
      <c r="E173" s="31" t="s">
        <v>179</v>
      </c>
      <c r="F173" s="79"/>
      <c r="G173" s="42"/>
      <c r="H173" s="41">
        <f t="shared" si="22"/>
        <v>0</v>
      </c>
      <c r="I173" s="74"/>
      <c r="J173" s="26" t="str">
        <f t="shared" ca="1" si="16"/>
        <v/>
      </c>
      <c r="K173" s="16" t="str">
        <f t="shared" si="20"/>
        <v>B102rMonolithic Median Slabm²</v>
      </c>
      <c r="L173" s="17">
        <f>MATCH(K173,'Pay Items'!$K$1:$K$646,0)</f>
        <v>173</v>
      </c>
      <c r="M173" s="19" t="str">
        <f t="shared" ca="1" si="17"/>
        <v>F0</v>
      </c>
      <c r="N173" s="19" t="str">
        <f t="shared" ca="1" si="18"/>
        <v>C2</v>
      </c>
      <c r="O173" s="19" t="str">
        <f t="shared" ca="1" si="19"/>
        <v>C2</v>
      </c>
    </row>
    <row r="174" spans="1:15" s="28" customFormat="1" ht="30" customHeight="1" x14ac:dyDescent="0.2">
      <c r="A174" s="32" t="s">
        <v>796</v>
      </c>
      <c r="B174" s="61" t="s">
        <v>353</v>
      </c>
      <c r="C174" s="44" t="s">
        <v>332</v>
      </c>
      <c r="D174" s="60" t="s">
        <v>174</v>
      </c>
      <c r="E174" s="31" t="s">
        <v>179</v>
      </c>
      <c r="F174" s="79"/>
      <c r="G174" s="42"/>
      <c r="H174" s="41">
        <f t="shared" si="22"/>
        <v>0</v>
      </c>
      <c r="I174" s="80"/>
      <c r="J174" s="26" t="str">
        <f t="shared" ca="1" si="16"/>
        <v/>
      </c>
      <c r="K174" s="16" t="str">
        <f t="shared" si="20"/>
        <v>B103rSafety Medianm²</v>
      </c>
      <c r="L174" s="17">
        <f>MATCH(K174,'Pay Items'!$K$1:$K$646,0)</f>
        <v>174</v>
      </c>
      <c r="M174" s="19" t="str">
        <f t="shared" ca="1" si="17"/>
        <v>F0</v>
      </c>
      <c r="N174" s="19" t="str">
        <f t="shared" ca="1" si="18"/>
        <v>C2</v>
      </c>
      <c r="O174" s="19" t="str">
        <f t="shared" ca="1" si="19"/>
        <v>C2</v>
      </c>
    </row>
    <row r="175" spans="1:15" s="28" customFormat="1" ht="30" customHeight="1" x14ac:dyDescent="0.2">
      <c r="A175" s="32" t="s">
        <v>797</v>
      </c>
      <c r="B175" s="61" t="s">
        <v>354</v>
      </c>
      <c r="C175" s="44" t="s">
        <v>10</v>
      </c>
      <c r="D175" s="60" t="s">
        <v>174</v>
      </c>
      <c r="E175" s="31" t="s">
        <v>179</v>
      </c>
      <c r="F175" s="79"/>
      <c r="G175" s="42"/>
      <c r="H175" s="41">
        <f t="shared" si="22"/>
        <v>0</v>
      </c>
      <c r="I175" s="74"/>
      <c r="J175" s="26" t="str">
        <f t="shared" ca="1" si="16"/>
        <v/>
      </c>
      <c r="K175" s="16" t="str">
        <f t="shared" si="20"/>
        <v>B104r100 mm Sidewalkm²</v>
      </c>
      <c r="L175" s="17">
        <f>MATCH(K175,'Pay Items'!$K$1:$K$646,0)</f>
        <v>175</v>
      </c>
      <c r="M175" s="19" t="str">
        <f t="shared" ca="1" si="17"/>
        <v>F0</v>
      </c>
      <c r="N175" s="19" t="str">
        <f t="shared" ca="1" si="18"/>
        <v>C2</v>
      </c>
      <c r="O175" s="19" t="str">
        <f t="shared" ca="1" si="19"/>
        <v>C2</v>
      </c>
    </row>
    <row r="176" spans="1:15" s="28" customFormat="1" ht="30" customHeight="1" x14ac:dyDescent="0.2">
      <c r="A176" s="32" t="s">
        <v>899</v>
      </c>
      <c r="B176" s="61" t="s">
        <v>355</v>
      </c>
      <c r="C176" s="44" t="s">
        <v>7</v>
      </c>
      <c r="D176" s="60" t="s">
        <v>174</v>
      </c>
      <c r="E176" s="31" t="s">
        <v>179</v>
      </c>
      <c r="F176" s="79"/>
      <c r="G176" s="42"/>
      <c r="H176" s="41">
        <f t="shared" si="22"/>
        <v>0</v>
      </c>
      <c r="I176" s="74"/>
      <c r="J176" s="26" t="str">
        <f t="shared" ca="1" si="16"/>
        <v/>
      </c>
      <c r="K176" s="16" t="str">
        <f t="shared" si="20"/>
        <v>B104rA150 mm Reinforced Sidewalkm²</v>
      </c>
      <c r="L176" s="17">
        <f>MATCH(K176,'Pay Items'!$K$1:$K$646,0)</f>
        <v>176</v>
      </c>
      <c r="M176" s="19" t="str">
        <f t="shared" ca="1" si="17"/>
        <v>F0</v>
      </c>
      <c r="N176" s="19" t="str">
        <f t="shared" ca="1" si="18"/>
        <v>C2</v>
      </c>
      <c r="O176" s="19" t="str">
        <f t="shared" ca="1" si="19"/>
        <v>C2</v>
      </c>
    </row>
    <row r="177" spans="1:15" s="28" customFormat="1" ht="30" customHeight="1" x14ac:dyDescent="0.2">
      <c r="A177" s="32" t="s">
        <v>798</v>
      </c>
      <c r="B177" s="61" t="s">
        <v>356</v>
      </c>
      <c r="C177" s="44" t="s">
        <v>333</v>
      </c>
      <c r="D177" s="60" t="s">
        <v>174</v>
      </c>
      <c r="E177" s="31" t="s">
        <v>179</v>
      </c>
      <c r="F177" s="79"/>
      <c r="G177" s="42"/>
      <c r="H177" s="41">
        <f t="shared" si="22"/>
        <v>0</v>
      </c>
      <c r="I177" s="74"/>
      <c r="J177" s="26" t="str">
        <f t="shared" ca="1" si="16"/>
        <v/>
      </c>
      <c r="K177" s="16" t="str">
        <f t="shared" si="20"/>
        <v>B105rBullnosem²</v>
      </c>
      <c r="L177" s="17">
        <f>MATCH(K177,'Pay Items'!$K$1:$K$646,0)</f>
        <v>177</v>
      </c>
      <c r="M177" s="19" t="str">
        <f t="shared" ca="1" si="17"/>
        <v>F0</v>
      </c>
      <c r="N177" s="19" t="str">
        <f t="shared" ca="1" si="18"/>
        <v>C2</v>
      </c>
      <c r="O177" s="19" t="str">
        <f t="shared" ca="1" si="19"/>
        <v>C2</v>
      </c>
    </row>
    <row r="178" spans="1:15" s="28" customFormat="1" ht="30" customHeight="1" x14ac:dyDescent="0.2">
      <c r="A178" s="32" t="s">
        <v>799</v>
      </c>
      <c r="B178" s="61" t="s">
        <v>357</v>
      </c>
      <c r="C178" s="44" t="s">
        <v>334</v>
      </c>
      <c r="D178" s="60" t="s">
        <v>174</v>
      </c>
      <c r="E178" s="31" t="s">
        <v>179</v>
      </c>
      <c r="F178" s="79"/>
      <c r="G178" s="42"/>
      <c r="H178" s="41">
        <f t="shared" si="22"/>
        <v>0</v>
      </c>
      <c r="I178" s="74"/>
      <c r="J178" s="26" t="str">
        <f t="shared" ca="1" si="16"/>
        <v/>
      </c>
      <c r="K178" s="16" t="str">
        <f t="shared" si="20"/>
        <v>B106rMonolithic Curb and Sidewalkm²</v>
      </c>
      <c r="L178" s="17">
        <f>MATCH(K178,'Pay Items'!$K$1:$K$646,0)</f>
        <v>178</v>
      </c>
      <c r="M178" s="19" t="str">
        <f t="shared" ca="1" si="17"/>
        <v>F0</v>
      </c>
      <c r="N178" s="19" t="str">
        <f t="shared" ca="1" si="18"/>
        <v>C2</v>
      </c>
      <c r="O178" s="19" t="str">
        <f t="shared" ca="1" si="19"/>
        <v>C2</v>
      </c>
    </row>
    <row r="179" spans="1:15" s="27" customFormat="1" ht="43.9" customHeight="1" x14ac:dyDescent="0.2">
      <c r="A179" s="32" t="s">
        <v>800</v>
      </c>
      <c r="B179" s="45" t="s">
        <v>165</v>
      </c>
      <c r="C179" s="44" t="s">
        <v>335</v>
      </c>
      <c r="D179" s="60" t="s">
        <v>1335</v>
      </c>
      <c r="E179" s="31"/>
      <c r="F179" s="79"/>
      <c r="G179" s="81"/>
      <c r="H179" s="41"/>
      <c r="I179" s="74"/>
      <c r="J179" s="26" t="str">
        <f t="shared" ca="1" si="16"/>
        <v>LOCKED</v>
      </c>
      <c r="K179" s="16" t="str">
        <f t="shared" si="20"/>
        <v>B107iMiscellaneous Concrete Slab InstallationCW 3235-R9</v>
      </c>
      <c r="L179" s="17">
        <f>MATCH(K179,'Pay Items'!$K$1:$K$646,0)</f>
        <v>179</v>
      </c>
      <c r="M179" s="19" t="str">
        <f t="shared" ca="1" si="17"/>
        <v>F0</v>
      </c>
      <c r="N179" s="19" t="str">
        <f t="shared" ca="1" si="18"/>
        <v>G</v>
      </c>
      <c r="O179" s="19" t="str">
        <f t="shared" ca="1" si="19"/>
        <v>C2</v>
      </c>
    </row>
    <row r="180" spans="1:15" s="28" customFormat="1" ht="30" customHeight="1" x14ac:dyDescent="0.2">
      <c r="A180" s="32" t="s">
        <v>801</v>
      </c>
      <c r="B180" s="61" t="s">
        <v>351</v>
      </c>
      <c r="C180" s="44" t="s">
        <v>1336</v>
      </c>
      <c r="D180" s="60" t="s">
        <v>339</v>
      </c>
      <c r="E180" s="31" t="s">
        <v>179</v>
      </c>
      <c r="F180" s="79"/>
      <c r="G180" s="42"/>
      <c r="H180" s="41">
        <f t="shared" ref="H180:H191" si="23">ROUND(G180*F180,2)</f>
        <v>0</v>
      </c>
      <c r="I180" s="74"/>
      <c r="J180" s="26" t="str">
        <f t="shared" ca="1" si="16"/>
        <v/>
      </c>
      <c r="K180" s="16" t="str">
        <f t="shared" si="20"/>
        <v>B108iType ^ Concrete Median SlabSD-227Am²</v>
      </c>
      <c r="L180" s="17">
        <f>MATCH(K180,'Pay Items'!$K$1:$K$646,0)</f>
        <v>180</v>
      </c>
      <c r="M180" s="19" t="str">
        <f t="shared" ca="1" si="17"/>
        <v>F0</v>
      </c>
      <c r="N180" s="19" t="str">
        <f t="shared" ca="1" si="18"/>
        <v>C2</v>
      </c>
      <c r="O180" s="19" t="str">
        <f t="shared" ca="1" si="19"/>
        <v>C2</v>
      </c>
    </row>
    <row r="181" spans="1:15" s="28" customFormat="1" ht="35.25" customHeight="1" x14ac:dyDescent="0.2">
      <c r="A181" s="32" t="s">
        <v>802</v>
      </c>
      <c r="B181" s="61" t="s">
        <v>352</v>
      </c>
      <c r="C181" s="44" t="s">
        <v>1337</v>
      </c>
      <c r="D181" s="60" t="s">
        <v>337</v>
      </c>
      <c r="E181" s="31" t="s">
        <v>179</v>
      </c>
      <c r="F181" s="79"/>
      <c r="G181" s="42"/>
      <c r="H181" s="41">
        <f t="shared" si="23"/>
        <v>0</v>
      </c>
      <c r="I181" s="74"/>
      <c r="J181" s="26" t="str">
        <f t="shared" ca="1" si="16"/>
        <v/>
      </c>
      <c r="K181" s="16" t="str">
        <f t="shared" si="20"/>
        <v>B109iType ^ Concrete Monolithic Median SlabSD-226Am²</v>
      </c>
      <c r="L181" s="17">
        <f>MATCH(K181,'Pay Items'!$K$1:$K$646,0)</f>
        <v>181</v>
      </c>
      <c r="M181" s="19" t="str">
        <f t="shared" ca="1" si="17"/>
        <v>F0</v>
      </c>
      <c r="N181" s="19" t="str">
        <f t="shared" ca="1" si="18"/>
        <v>C2</v>
      </c>
      <c r="O181" s="19" t="str">
        <f t="shared" ca="1" si="19"/>
        <v>C2</v>
      </c>
    </row>
    <row r="182" spans="1:15" s="28" customFormat="1" ht="30" customHeight="1" x14ac:dyDescent="0.2">
      <c r="A182" s="32" t="s">
        <v>803</v>
      </c>
      <c r="B182" s="61" t="s">
        <v>353</v>
      </c>
      <c r="C182" s="44" t="s">
        <v>1338</v>
      </c>
      <c r="D182" s="60" t="s">
        <v>338</v>
      </c>
      <c r="E182" s="31" t="s">
        <v>179</v>
      </c>
      <c r="F182" s="79"/>
      <c r="G182" s="42"/>
      <c r="H182" s="41">
        <f t="shared" si="23"/>
        <v>0</v>
      </c>
      <c r="I182" s="74"/>
      <c r="J182" s="26" t="str">
        <f t="shared" ca="1" si="16"/>
        <v/>
      </c>
      <c r="K182" s="16" t="str">
        <f t="shared" si="20"/>
        <v>B110iType ^ Concrete Safety MedianSD-226Bm²</v>
      </c>
      <c r="L182" s="17">
        <f>MATCH(K182,'Pay Items'!$K$1:$K$646,0)</f>
        <v>182</v>
      </c>
      <c r="M182" s="19" t="str">
        <f t="shared" ca="1" si="17"/>
        <v>F0</v>
      </c>
      <c r="N182" s="19" t="str">
        <f t="shared" ca="1" si="18"/>
        <v>C2</v>
      </c>
      <c r="O182" s="19" t="str">
        <f t="shared" ca="1" si="19"/>
        <v>C2</v>
      </c>
    </row>
    <row r="183" spans="1:15" s="28" customFormat="1" ht="30" customHeight="1" x14ac:dyDescent="0.2">
      <c r="A183" s="32" t="s">
        <v>912</v>
      </c>
      <c r="B183" s="61" t="s">
        <v>354</v>
      </c>
      <c r="C183" s="44" t="s">
        <v>1339</v>
      </c>
      <c r="D183" s="60" t="s">
        <v>398</v>
      </c>
      <c r="E183" s="31" t="s">
        <v>179</v>
      </c>
      <c r="F183" s="79"/>
      <c r="G183" s="42"/>
      <c r="H183" s="41">
        <f t="shared" si="23"/>
        <v>0</v>
      </c>
      <c r="I183" s="74"/>
      <c r="J183" s="26" t="str">
        <f t="shared" ca="1" si="16"/>
        <v/>
      </c>
      <c r="K183" s="16" t="str">
        <f t="shared" si="20"/>
        <v>B111iType ^ Concrete 100 mm SidewalkSD-228Am²</v>
      </c>
      <c r="L183" s="17">
        <f>MATCH(K183,'Pay Items'!$K$1:$K$646,0)</f>
        <v>183</v>
      </c>
      <c r="M183" s="19" t="str">
        <f t="shared" ca="1" si="17"/>
        <v>F0</v>
      </c>
      <c r="N183" s="19" t="str">
        <f t="shared" ca="1" si="18"/>
        <v>C2</v>
      </c>
      <c r="O183" s="19" t="str">
        <f t="shared" ca="1" si="19"/>
        <v>C2</v>
      </c>
    </row>
    <row r="184" spans="1:15" s="28" customFormat="1" ht="39.75" customHeight="1" x14ac:dyDescent="0.2">
      <c r="A184" s="32" t="s">
        <v>900</v>
      </c>
      <c r="B184" s="61" t="s">
        <v>355</v>
      </c>
      <c r="C184" s="44" t="s">
        <v>1340</v>
      </c>
      <c r="D184" s="60" t="s">
        <v>174</v>
      </c>
      <c r="E184" s="31" t="s">
        <v>179</v>
      </c>
      <c r="F184" s="79"/>
      <c r="G184" s="42"/>
      <c r="H184" s="41">
        <f t="shared" si="23"/>
        <v>0</v>
      </c>
      <c r="I184" s="74"/>
      <c r="J184" s="26" t="str">
        <f t="shared" ca="1" si="16"/>
        <v/>
      </c>
      <c r="K184" s="16" t="str">
        <f t="shared" si="20"/>
        <v>B111iAType ^ Concrete 150 mm Reinforced Sidewalkm²</v>
      </c>
      <c r="L184" s="17">
        <f>MATCH(K184,'Pay Items'!$K$1:$K$646,0)</f>
        <v>184</v>
      </c>
      <c r="M184" s="19" t="str">
        <f t="shared" ca="1" si="17"/>
        <v>F0</v>
      </c>
      <c r="N184" s="19" t="str">
        <f t="shared" ca="1" si="18"/>
        <v>C2</v>
      </c>
      <c r="O184" s="19" t="str">
        <f t="shared" ca="1" si="19"/>
        <v>C2</v>
      </c>
    </row>
    <row r="185" spans="1:15" s="28" customFormat="1" ht="30" customHeight="1" x14ac:dyDescent="0.2">
      <c r="A185" s="32" t="s">
        <v>804</v>
      </c>
      <c r="B185" s="61" t="s">
        <v>356</v>
      </c>
      <c r="C185" s="44" t="s">
        <v>1341</v>
      </c>
      <c r="D185" s="60" t="s">
        <v>605</v>
      </c>
      <c r="E185" s="31" t="s">
        <v>179</v>
      </c>
      <c r="F185" s="79"/>
      <c r="G185" s="42"/>
      <c r="H185" s="41">
        <f t="shared" si="23"/>
        <v>0</v>
      </c>
      <c r="I185" s="74"/>
      <c r="J185" s="26" t="str">
        <f t="shared" ca="1" si="16"/>
        <v/>
      </c>
      <c r="K185" s="16" t="str">
        <f t="shared" si="20"/>
        <v>B112iType ^ Concrete BullnoseSD-227Cm²</v>
      </c>
      <c r="L185" s="17">
        <f>MATCH(K185,'Pay Items'!$K$1:$K$646,0)</f>
        <v>185</v>
      </c>
      <c r="M185" s="19" t="str">
        <f t="shared" ca="1" si="17"/>
        <v>F0</v>
      </c>
      <c r="N185" s="19" t="str">
        <f t="shared" ca="1" si="18"/>
        <v>C2</v>
      </c>
      <c r="O185" s="19" t="str">
        <f t="shared" ca="1" si="19"/>
        <v>C2</v>
      </c>
    </row>
    <row r="186" spans="1:15" s="28" customFormat="1" ht="38.25" customHeight="1" x14ac:dyDescent="0.2">
      <c r="A186" s="32" t="s">
        <v>805</v>
      </c>
      <c r="B186" s="61" t="s">
        <v>357</v>
      </c>
      <c r="C186" s="44" t="s">
        <v>1342</v>
      </c>
      <c r="D186" s="60" t="s">
        <v>350</v>
      </c>
      <c r="E186" s="31" t="s">
        <v>179</v>
      </c>
      <c r="F186" s="79"/>
      <c r="G186" s="42"/>
      <c r="H186" s="41">
        <f t="shared" si="23"/>
        <v>0</v>
      </c>
      <c r="I186" s="74" t="s">
        <v>20</v>
      </c>
      <c r="J186" s="26" t="str">
        <f t="shared" ca="1" si="16"/>
        <v/>
      </c>
      <c r="K186" s="16" t="str">
        <f t="shared" si="20"/>
        <v>B113iType ^ Concrete Monolithic Curb and SidewalkSD-228Bm²</v>
      </c>
      <c r="L186" s="17">
        <f>MATCH(K186,'Pay Items'!$K$1:$K$646,0)</f>
        <v>186</v>
      </c>
      <c r="M186" s="19" t="str">
        <f t="shared" ca="1" si="17"/>
        <v>F0</v>
      </c>
      <c r="N186" s="19" t="str">
        <f t="shared" ca="1" si="18"/>
        <v>C2</v>
      </c>
      <c r="O186" s="19" t="str">
        <f t="shared" ca="1" si="19"/>
        <v>C2</v>
      </c>
    </row>
    <row r="187" spans="1:15" s="27" customFormat="1" ht="37.9" customHeight="1" x14ac:dyDescent="0.2">
      <c r="A187" s="32" t="s">
        <v>1228</v>
      </c>
      <c r="B187" s="45" t="s">
        <v>157</v>
      </c>
      <c r="C187" s="44" t="s">
        <v>1343</v>
      </c>
      <c r="D187" s="60" t="s">
        <v>1289</v>
      </c>
      <c r="E187" s="31" t="s">
        <v>179</v>
      </c>
      <c r="F187" s="43"/>
      <c r="G187" s="42"/>
      <c r="H187" s="41">
        <f t="shared" si="23"/>
        <v>0</v>
      </c>
      <c r="I187" s="80" t="s">
        <v>1230</v>
      </c>
      <c r="J187" s="26" t="str">
        <f t="shared" ca="1" si="16"/>
        <v/>
      </c>
      <c r="K187" s="16" t="str">
        <f t="shared" si="20"/>
        <v>B114AType ^ Concrete 100 mm Sidewalk with Block Outsm²</v>
      </c>
      <c r="L187" s="17">
        <f>MATCH(K187,'Pay Items'!$K$1:$K$646,0)</f>
        <v>187</v>
      </c>
      <c r="M187" s="19" t="str">
        <f t="shared" ca="1" si="17"/>
        <v>F0</v>
      </c>
      <c r="N187" s="19" t="str">
        <f t="shared" ca="1" si="18"/>
        <v>C2</v>
      </c>
      <c r="O187" s="19" t="str">
        <f t="shared" ca="1" si="19"/>
        <v>C2</v>
      </c>
    </row>
    <row r="188" spans="1:15" s="27" customFormat="1" ht="35.25" customHeight="1" x14ac:dyDescent="0.2">
      <c r="A188" s="32" t="s">
        <v>1231</v>
      </c>
      <c r="B188" s="45" t="s">
        <v>157</v>
      </c>
      <c r="C188" s="44" t="s">
        <v>1344</v>
      </c>
      <c r="D188" s="60" t="s">
        <v>1289</v>
      </c>
      <c r="E188" s="31" t="s">
        <v>179</v>
      </c>
      <c r="F188" s="43"/>
      <c r="G188" s="42"/>
      <c r="H188" s="41">
        <f t="shared" si="23"/>
        <v>0</v>
      </c>
      <c r="I188" s="80"/>
      <c r="J188" s="26" t="str">
        <f t="shared" ca="1" si="16"/>
        <v/>
      </c>
      <c r="K188" s="16" t="str">
        <f t="shared" si="20"/>
        <v>B114BType ^ Concrete 150 mm Sidewalk with Block Outsm²</v>
      </c>
      <c r="L188" s="17">
        <f>MATCH(K188,'Pay Items'!$K$1:$K$646,0)</f>
        <v>188</v>
      </c>
      <c r="M188" s="19" t="str">
        <f t="shared" ca="1" si="17"/>
        <v>F0</v>
      </c>
      <c r="N188" s="19" t="str">
        <f t="shared" ca="1" si="18"/>
        <v>C2</v>
      </c>
      <c r="O188" s="19" t="str">
        <f t="shared" ca="1" si="19"/>
        <v>C2</v>
      </c>
    </row>
    <row r="189" spans="1:15" s="27" customFormat="1" ht="40.5" customHeight="1" x14ac:dyDescent="0.2">
      <c r="A189" s="32" t="s">
        <v>1232</v>
      </c>
      <c r="B189" s="45" t="s">
        <v>157</v>
      </c>
      <c r="C189" s="44" t="s">
        <v>1345</v>
      </c>
      <c r="D189" s="60" t="s">
        <v>1289</v>
      </c>
      <c r="E189" s="31" t="s">
        <v>179</v>
      </c>
      <c r="F189" s="43"/>
      <c r="G189" s="42"/>
      <c r="H189" s="41">
        <f t="shared" si="23"/>
        <v>0</v>
      </c>
      <c r="I189" s="80" t="s">
        <v>1290</v>
      </c>
      <c r="J189" s="26" t="str">
        <f t="shared" ca="1" si="16"/>
        <v/>
      </c>
      <c r="K189" s="16" t="str">
        <f t="shared" si="20"/>
        <v>B114CType ^ Concrete Monolithic Curb and 100 mm Sidewalk with Block Outs ^m²</v>
      </c>
      <c r="L189" s="17">
        <f>MATCH(K189,'Pay Items'!$K$1:$K$646,0)</f>
        <v>189</v>
      </c>
      <c r="M189" s="19" t="str">
        <f t="shared" ca="1" si="17"/>
        <v>F0</v>
      </c>
      <c r="N189" s="19" t="str">
        <f t="shared" ca="1" si="18"/>
        <v>C2</v>
      </c>
      <c r="O189" s="19" t="str">
        <f t="shared" ca="1" si="19"/>
        <v>C2</v>
      </c>
    </row>
    <row r="190" spans="1:15" s="27" customFormat="1" ht="36" customHeight="1" x14ac:dyDescent="0.2">
      <c r="A190" s="32" t="s">
        <v>1233</v>
      </c>
      <c r="B190" s="45" t="s">
        <v>157</v>
      </c>
      <c r="C190" s="44" t="s">
        <v>1346</v>
      </c>
      <c r="D190" s="60" t="s">
        <v>1289</v>
      </c>
      <c r="E190" s="31" t="s">
        <v>179</v>
      </c>
      <c r="F190" s="43"/>
      <c r="G190" s="42"/>
      <c r="H190" s="41">
        <f t="shared" si="23"/>
        <v>0</v>
      </c>
      <c r="I190" s="80" t="s">
        <v>1290</v>
      </c>
      <c r="J190" s="26" t="str">
        <f t="shared" ca="1" si="16"/>
        <v/>
      </c>
      <c r="K190" s="16" t="str">
        <f t="shared" si="20"/>
        <v>B114DType ^ Concrete Monolithic Curb and 150 mm Sidewalk with Block Outs ^m²</v>
      </c>
      <c r="L190" s="17">
        <f>MATCH(K190,'Pay Items'!$K$1:$K$646,0)</f>
        <v>190</v>
      </c>
      <c r="M190" s="19" t="str">
        <f t="shared" ca="1" si="17"/>
        <v>F0</v>
      </c>
      <c r="N190" s="19" t="str">
        <f t="shared" ca="1" si="18"/>
        <v>C2</v>
      </c>
      <c r="O190" s="19" t="str">
        <f t="shared" ca="1" si="19"/>
        <v>C2</v>
      </c>
    </row>
    <row r="191" spans="1:15" s="28" customFormat="1" ht="30" customHeight="1" x14ac:dyDescent="0.2">
      <c r="A191" s="32" t="s">
        <v>1234</v>
      </c>
      <c r="B191" s="45" t="s">
        <v>157</v>
      </c>
      <c r="C191" s="44" t="s">
        <v>1235</v>
      </c>
      <c r="D191" s="60" t="s">
        <v>1347</v>
      </c>
      <c r="E191" s="31" t="s">
        <v>179</v>
      </c>
      <c r="F191" s="43"/>
      <c r="G191" s="42"/>
      <c r="H191" s="41">
        <f t="shared" si="23"/>
        <v>0</v>
      </c>
      <c r="I191" s="74"/>
      <c r="J191" s="26" t="str">
        <f t="shared" ca="1" si="16"/>
        <v/>
      </c>
      <c r="K191" s="16" t="str">
        <f t="shared" si="20"/>
        <v>B114EPaving Stone Indicator Surfacesm²</v>
      </c>
      <c r="L191" s="17">
        <f>MATCH(K191,'Pay Items'!$K$1:$K$646,0)</f>
        <v>191</v>
      </c>
      <c r="M191" s="19" t="str">
        <f t="shared" ca="1" si="17"/>
        <v>F0</v>
      </c>
      <c r="N191" s="19" t="str">
        <f t="shared" ca="1" si="18"/>
        <v>C2</v>
      </c>
      <c r="O191" s="19" t="str">
        <f t="shared" ca="1" si="19"/>
        <v>C2</v>
      </c>
    </row>
    <row r="192" spans="1:15" s="27" customFormat="1" ht="43.9" customHeight="1" x14ac:dyDescent="0.2">
      <c r="A192" s="32" t="s">
        <v>806</v>
      </c>
      <c r="B192" s="45" t="s">
        <v>164</v>
      </c>
      <c r="C192" s="44" t="s">
        <v>336</v>
      </c>
      <c r="D192" s="60" t="s">
        <v>1335</v>
      </c>
      <c r="E192" s="31"/>
      <c r="F192" s="79"/>
      <c r="G192" s="81"/>
      <c r="H192" s="41"/>
      <c r="I192" s="74"/>
      <c r="J192" s="26" t="str">
        <f t="shared" ca="1" si="16"/>
        <v>LOCKED</v>
      </c>
      <c r="K192" s="16" t="str">
        <f t="shared" si="20"/>
        <v>B114rlMiscellaneous Concrete Slab RenewalCW 3235-R9</v>
      </c>
      <c r="L192" s="17">
        <f>MATCH(K192,'Pay Items'!$K$1:$K$646,0)</f>
        <v>192</v>
      </c>
      <c r="M192" s="19" t="str">
        <f t="shared" ca="1" si="17"/>
        <v>F0</v>
      </c>
      <c r="N192" s="19" t="str">
        <f t="shared" ca="1" si="18"/>
        <v>G</v>
      </c>
      <c r="O192" s="19" t="str">
        <f t="shared" ca="1" si="19"/>
        <v>C2</v>
      </c>
    </row>
    <row r="193" spans="1:15" s="28" customFormat="1" ht="30" customHeight="1" x14ac:dyDescent="0.2">
      <c r="A193" s="32" t="s">
        <v>807</v>
      </c>
      <c r="B193" s="61" t="s">
        <v>351</v>
      </c>
      <c r="C193" s="44" t="s">
        <v>1336</v>
      </c>
      <c r="D193" s="60" t="s">
        <v>339</v>
      </c>
      <c r="E193" s="31" t="s">
        <v>179</v>
      </c>
      <c r="F193" s="79"/>
      <c r="G193" s="42"/>
      <c r="H193" s="41">
        <f>ROUND(G193*F193,2)</f>
        <v>0</v>
      </c>
      <c r="I193" s="74"/>
      <c r="J193" s="26" t="str">
        <f t="shared" ca="1" si="16"/>
        <v/>
      </c>
      <c r="K193" s="16" t="str">
        <f t="shared" si="20"/>
        <v>B115rlType ^ Concrete Median SlabSD-227Am²</v>
      </c>
      <c r="L193" s="17">
        <f>MATCH(K193,'Pay Items'!$K$1:$K$646,0)</f>
        <v>193</v>
      </c>
      <c r="M193" s="19" t="str">
        <f t="shared" ca="1" si="17"/>
        <v>F0</v>
      </c>
      <c r="N193" s="19" t="str">
        <f t="shared" ca="1" si="18"/>
        <v>C2</v>
      </c>
      <c r="O193" s="19" t="str">
        <f t="shared" ca="1" si="19"/>
        <v>C2</v>
      </c>
    </row>
    <row r="194" spans="1:15" s="28" customFormat="1" ht="30" customHeight="1" x14ac:dyDescent="0.2">
      <c r="A194" s="32" t="s">
        <v>808</v>
      </c>
      <c r="B194" s="61" t="s">
        <v>352</v>
      </c>
      <c r="C194" s="44" t="s">
        <v>1337</v>
      </c>
      <c r="D194" s="60" t="s">
        <v>337</v>
      </c>
      <c r="E194" s="31" t="s">
        <v>179</v>
      </c>
      <c r="F194" s="79"/>
      <c r="G194" s="42"/>
      <c r="H194" s="41">
        <f>ROUND(G194*F194,2)</f>
        <v>0</v>
      </c>
      <c r="I194" s="74"/>
      <c r="J194" s="26" t="str">
        <f t="shared" ca="1" si="16"/>
        <v/>
      </c>
      <c r="K194" s="16" t="str">
        <f t="shared" si="20"/>
        <v>B116rlType ^ Concrete Monolithic Median SlabSD-226Am²</v>
      </c>
      <c r="L194" s="17">
        <f>MATCH(K194,'Pay Items'!$K$1:$K$646,0)</f>
        <v>194</v>
      </c>
      <c r="M194" s="19" t="str">
        <f t="shared" ca="1" si="17"/>
        <v>F0</v>
      </c>
      <c r="N194" s="19" t="str">
        <f t="shared" ca="1" si="18"/>
        <v>C2</v>
      </c>
      <c r="O194" s="19" t="str">
        <f t="shared" ca="1" si="19"/>
        <v>C2</v>
      </c>
    </row>
    <row r="195" spans="1:15" s="28" customFormat="1" ht="30" customHeight="1" x14ac:dyDescent="0.2">
      <c r="A195" s="32" t="s">
        <v>809</v>
      </c>
      <c r="B195" s="61" t="s">
        <v>353</v>
      </c>
      <c r="C195" s="44" t="s">
        <v>1338</v>
      </c>
      <c r="D195" s="60" t="s">
        <v>338</v>
      </c>
      <c r="E195" s="31" t="s">
        <v>179</v>
      </c>
      <c r="F195" s="79"/>
      <c r="G195" s="42"/>
      <c r="H195" s="41">
        <f>ROUND(G195*F195,2)</f>
        <v>0</v>
      </c>
      <c r="I195" s="74"/>
      <c r="J195" s="26" t="str">
        <f t="shared" ref="J195:J258" ca="1" si="24">IF(CELL("protect",$G195)=1, "LOCKED", "")</f>
        <v/>
      </c>
      <c r="K195" s="16" t="str">
        <f t="shared" si="20"/>
        <v>B117rlType ^ Concrete Safety MedianSD-226Bm²</v>
      </c>
      <c r="L195" s="17">
        <f>MATCH(K195,'Pay Items'!$K$1:$K$646,0)</f>
        <v>195</v>
      </c>
      <c r="M195" s="19" t="str">
        <f t="shared" ref="M195:M258" ca="1" si="25">CELL("format",$F195)</f>
        <v>F0</v>
      </c>
      <c r="N195" s="19" t="str">
        <f t="shared" ref="N195:N258" ca="1" si="26">CELL("format",$G195)</f>
        <v>C2</v>
      </c>
      <c r="O195" s="19" t="str">
        <f t="shared" ref="O195:O258" ca="1" si="27">CELL("format",$H195)</f>
        <v>C2</v>
      </c>
    </row>
    <row r="196" spans="1:15" s="28" customFormat="1" ht="30" customHeight="1" x14ac:dyDescent="0.2">
      <c r="A196" s="32" t="s">
        <v>810</v>
      </c>
      <c r="B196" s="61" t="s">
        <v>97</v>
      </c>
      <c r="C196" s="44" t="s">
        <v>1348</v>
      </c>
      <c r="D196" s="60" t="s">
        <v>398</v>
      </c>
      <c r="E196" s="31"/>
      <c r="F196" s="79"/>
      <c r="G196" s="81"/>
      <c r="H196" s="41"/>
      <c r="I196" s="74"/>
      <c r="J196" s="26" t="str">
        <f t="shared" ca="1" si="24"/>
        <v>LOCKED</v>
      </c>
      <c r="K196" s="16" t="str">
        <f t="shared" ref="K196:K259" si="28">CLEAN(CONCATENATE(TRIM($A196),TRIM($C196),IF(LEFT($D196)&lt;&gt;"E",TRIM($D196),),TRIM($E196)))</f>
        <v>B118rl100 mm Type ^ Concrete SidewalkSD-228A</v>
      </c>
      <c r="L196" s="17">
        <f>MATCH(K196,'Pay Items'!$K$1:$K$646,0)</f>
        <v>196</v>
      </c>
      <c r="M196" s="19" t="str">
        <f t="shared" ca="1" si="25"/>
        <v>F0</v>
      </c>
      <c r="N196" s="19" t="str">
        <f t="shared" ca="1" si="26"/>
        <v>G</v>
      </c>
      <c r="O196" s="19" t="str">
        <f t="shared" ca="1" si="27"/>
        <v>C2</v>
      </c>
    </row>
    <row r="197" spans="1:15" s="28" customFormat="1" ht="30" customHeight="1" x14ac:dyDescent="0.2">
      <c r="A197" s="32" t="s">
        <v>811</v>
      </c>
      <c r="B197" s="89" t="s">
        <v>701</v>
      </c>
      <c r="C197" s="44" t="s">
        <v>702</v>
      </c>
      <c r="D197" s="60"/>
      <c r="E197" s="31" t="s">
        <v>179</v>
      </c>
      <c r="F197" s="79"/>
      <c r="G197" s="42"/>
      <c r="H197" s="41">
        <f>ROUND(G197*F197,2)</f>
        <v>0</v>
      </c>
      <c r="I197" s="102"/>
      <c r="J197" s="26" t="str">
        <f t="shared" ca="1" si="24"/>
        <v/>
      </c>
      <c r="K197" s="16" t="str">
        <f t="shared" si="28"/>
        <v>B119rlLess than 5 sq.m.m²</v>
      </c>
      <c r="L197" s="17">
        <f>MATCH(K197,'Pay Items'!$K$1:$K$646,0)</f>
        <v>197</v>
      </c>
      <c r="M197" s="19" t="str">
        <f t="shared" ca="1" si="25"/>
        <v>F0</v>
      </c>
      <c r="N197" s="19" t="str">
        <f t="shared" ca="1" si="26"/>
        <v>C2</v>
      </c>
      <c r="O197" s="19" t="str">
        <f t="shared" ca="1" si="27"/>
        <v>C2</v>
      </c>
    </row>
    <row r="198" spans="1:15" s="28" customFormat="1" ht="30" customHeight="1" x14ac:dyDescent="0.2">
      <c r="A198" s="32" t="s">
        <v>812</v>
      </c>
      <c r="B198" s="89" t="s">
        <v>703</v>
      </c>
      <c r="C198" s="44" t="s">
        <v>704</v>
      </c>
      <c r="D198" s="60"/>
      <c r="E198" s="31" t="s">
        <v>179</v>
      </c>
      <c r="F198" s="79"/>
      <c r="G198" s="42"/>
      <c r="H198" s="41">
        <f>ROUND(G198*F198,2)</f>
        <v>0</v>
      </c>
      <c r="I198" s="74"/>
      <c r="J198" s="26" t="str">
        <f t="shared" ca="1" si="24"/>
        <v/>
      </c>
      <c r="K198" s="16" t="str">
        <f t="shared" si="28"/>
        <v>B120rl5 sq.m. to 20 sq.m.m²</v>
      </c>
      <c r="L198" s="17">
        <f>MATCH(K198,'Pay Items'!$K$1:$K$646,0)</f>
        <v>198</v>
      </c>
      <c r="M198" s="19" t="str">
        <f t="shared" ca="1" si="25"/>
        <v>F0</v>
      </c>
      <c r="N198" s="19" t="str">
        <f t="shared" ca="1" si="26"/>
        <v>C2</v>
      </c>
      <c r="O198" s="19" t="str">
        <f t="shared" ca="1" si="27"/>
        <v>C2</v>
      </c>
    </row>
    <row r="199" spans="1:15" s="28" customFormat="1" ht="30" customHeight="1" x14ac:dyDescent="0.2">
      <c r="A199" s="32" t="s">
        <v>813</v>
      </c>
      <c r="B199" s="89" t="s">
        <v>705</v>
      </c>
      <c r="C199" s="44" t="s">
        <v>706</v>
      </c>
      <c r="D199" s="60" t="s">
        <v>174</v>
      </c>
      <c r="E199" s="31" t="s">
        <v>179</v>
      </c>
      <c r="F199" s="79"/>
      <c r="G199" s="42"/>
      <c r="H199" s="41">
        <f>ROUND(G199*F199,2)</f>
        <v>0</v>
      </c>
      <c r="I199" s="103"/>
      <c r="J199" s="26" t="str">
        <f t="shared" ca="1" si="24"/>
        <v/>
      </c>
      <c r="K199" s="16" t="str">
        <f t="shared" si="28"/>
        <v>B121rlGreater than 20 sq.m.m²</v>
      </c>
      <c r="L199" s="17">
        <f>MATCH(K199,'Pay Items'!$K$1:$K$646,0)</f>
        <v>199</v>
      </c>
      <c r="M199" s="19" t="str">
        <f t="shared" ca="1" si="25"/>
        <v>F0</v>
      </c>
      <c r="N199" s="19" t="str">
        <f t="shared" ca="1" si="26"/>
        <v>C2</v>
      </c>
      <c r="O199" s="19" t="str">
        <f t="shared" ca="1" si="27"/>
        <v>C2</v>
      </c>
    </row>
    <row r="200" spans="1:15" s="28" customFormat="1" ht="36" customHeight="1" x14ac:dyDescent="0.2">
      <c r="A200" s="32" t="s">
        <v>905</v>
      </c>
      <c r="B200" s="61" t="s">
        <v>355</v>
      </c>
      <c r="C200" s="44" t="s">
        <v>1349</v>
      </c>
      <c r="D200" s="60" t="s">
        <v>174</v>
      </c>
      <c r="E200" s="31"/>
      <c r="F200" s="79"/>
      <c r="G200" s="82"/>
      <c r="H200" s="82"/>
      <c r="I200" s="74"/>
      <c r="J200" s="26" t="str">
        <f t="shared" ca="1" si="24"/>
        <v>LOCKED</v>
      </c>
      <c r="K200" s="16" t="str">
        <f t="shared" si="28"/>
        <v>B121rlA150 mm Type ^ Concrete Reinforced Sidewalk</v>
      </c>
      <c r="L200" s="17">
        <f>MATCH(K200,'Pay Items'!$K$1:$K$646,0)</f>
        <v>200</v>
      </c>
      <c r="M200" s="19" t="str">
        <f t="shared" ca="1" si="25"/>
        <v>F0</v>
      </c>
      <c r="N200" s="19" t="str">
        <f t="shared" ca="1" si="26"/>
        <v>C2</v>
      </c>
      <c r="O200" s="19" t="str">
        <f t="shared" ca="1" si="27"/>
        <v>C2</v>
      </c>
    </row>
    <row r="201" spans="1:15" s="28" customFormat="1" ht="30" customHeight="1" x14ac:dyDescent="0.2">
      <c r="A201" s="32" t="s">
        <v>906</v>
      </c>
      <c r="B201" s="89" t="s">
        <v>701</v>
      </c>
      <c r="C201" s="44" t="s">
        <v>702</v>
      </c>
      <c r="D201" s="60"/>
      <c r="E201" s="31" t="s">
        <v>179</v>
      </c>
      <c r="F201" s="79"/>
      <c r="G201" s="42"/>
      <c r="H201" s="41">
        <f t="shared" ref="H201:H208" si="29">ROUND(G201*F201,2)</f>
        <v>0</v>
      </c>
      <c r="I201" s="102"/>
      <c r="J201" s="26" t="str">
        <f t="shared" ca="1" si="24"/>
        <v/>
      </c>
      <c r="K201" s="16" t="str">
        <f t="shared" si="28"/>
        <v>B121rlBLess than 5 sq.m.m²</v>
      </c>
      <c r="L201" s="17">
        <f>MATCH(K201,'Pay Items'!$K$1:$K$646,0)</f>
        <v>201</v>
      </c>
      <c r="M201" s="19" t="str">
        <f t="shared" ca="1" si="25"/>
        <v>F0</v>
      </c>
      <c r="N201" s="19" t="str">
        <f t="shared" ca="1" si="26"/>
        <v>C2</v>
      </c>
      <c r="O201" s="19" t="str">
        <f t="shared" ca="1" si="27"/>
        <v>C2</v>
      </c>
    </row>
    <row r="202" spans="1:15" s="28" customFormat="1" ht="30" customHeight="1" x14ac:dyDescent="0.2">
      <c r="A202" s="32" t="s">
        <v>907</v>
      </c>
      <c r="B202" s="89" t="s">
        <v>703</v>
      </c>
      <c r="C202" s="44" t="s">
        <v>704</v>
      </c>
      <c r="D202" s="60"/>
      <c r="E202" s="31" t="s">
        <v>179</v>
      </c>
      <c r="F202" s="79"/>
      <c r="G202" s="42"/>
      <c r="H202" s="41">
        <f t="shared" si="29"/>
        <v>0</v>
      </c>
      <c r="I202" s="74"/>
      <c r="J202" s="26" t="str">
        <f t="shared" ca="1" si="24"/>
        <v/>
      </c>
      <c r="K202" s="16" t="str">
        <f t="shared" si="28"/>
        <v>B121rlC5 sq.m. to 20 sq.m.m²</v>
      </c>
      <c r="L202" s="17">
        <f>MATCH(K202,'Pay Items'!$K$1:$K$646,0)</f>
        <v>202</v>
      </c>
      <c r="M202" s="19" t="str">
        <f t="shared" ca="1" si="25"/>
        <v>F0</v>
      </c>
      <c r="N202" s="19" t="str">
        <f t="shared" ca="1" si="26"/>
        <v>C2</v>
      </c>
      <c r="O202" s="19" t="str">
        <f t="shared" ca="1" si="27"/>
        <v>C2</v>
      </c>
    </row>
    <row r="203" spans="1:15" s="28" customFormat="1" ht="30" customHeight="1" x14ac:dyDescent="0.2">
      <c r="A203" s="32" t="s">
        <v>908</v>
      </c>
      <c r="B203" s="89" t="s">
        <v>705</v>
      </c>
      <c r="C203" s="44" t="s">
        <v>706</v>
      </c>
      <c r="D203" s="60" t="s">
        <v>174</v>
      </c>
      <c r="E203" s="31" t="s">
        <v>179</v>
      </c>
      <c r="F203" s="79"/>
      <c r="G203" s="42"/>
      <c r="H203" s="41">
        <f t="shared" si="29"/>
        <v>0</v>
      </c>
      <c r="I203" s="103"/>
      <c r="J203" s="26" t="str">
        <f t="shared" ca="1" si="24"/>
        <v/>
      </c>
      <c r="K203" s="16" t="str">
        <f t="shared" si="28"/>
        <v>B121rlDGreater than 20 sq.m.m²</v>
      </c>
      <c r="L203" s="17">
        <f>MATCH(K203,'Pay Items'!$K$1:$K$646,0)</f>
        <v>203</v>
      </c>
      <c r="M203" s="19" t="str">
        <f t="shared" ca="1" si="25"/>
        <v>F0</v>
      </c>
      <c r="N203" s="19" t="str">
        <f t="shared" ca="1" si="26"/>
        <v>C2</v>
      </c>
      <c r="O203" s="19" t="str">
        <f t="shared" ca="1" si="27"/>
        <v>C2</v>
      </c>
    </row>
    <row r="204" spans="1:15" s="28" customFormat="1" ht="30" customHeight="1" x14ac:dyDescent="0.2">
      <c r="A204" s="32" t="s">
        <v>814</v>
      </c>
      <c r="B204" s="61" t="s">
        <v>356</v>
      </c>
      <c r="C204" s="44" t="s">
        <v>1341</v>
      </c>
      <c r="D204" s="60" t="s">
        <v>605</v>
      </c>
      <c r="E204" s="31" t="s">
        <v>179</v>
      </c>
      <c r="F204" s="79"/>
      <c r="G204" s="42"/>
      <c r="H204" s="41">
        <f t="shared" si="29"/>
        <v>0</v>
      </c>
      <c r="I204" s="74"/>
      <c r="J204" s="26" t="str">
        <f t="shared" ca="1" si="24"/>
        <v/>
      </c>
      <c r="K204" s="16" t="str">
        <f t="shared" si="28"/>
        <v>B122rlType ^ Concrete BullnoseSD-227Cm²</v>
      </c>
      <c r="L204" s="17">
        <f>MATCH(K204,'Pay Items'!$K$1:$K$646,0)</f>
        <v>204</v>
      </c>
      <c r="M204" s="19" t="str">
        <f t="shared" ca="1" si="25"/>
        <v>F0</v>
      </c>
      <c r="N204" s="19" t="str">
        <f t="shared" ca="1" si="26"/>
        <v>C2</v>
      </c>
      <c r="O204" s="19" t="str">
        <f t="shared" ca="1" si="27"/>
        <v>C2</v>
      </c>
    </row>
    <row r="205" spans="1:15" s="28" customFormat="1" ht="36" customHeight="1" x14ac:dyDescent="0.2">
      <c r="A205" s="32" t="s">
        <v>815</v>
      </c>
      <c r="B205" s="61" t="s">
        <v>357</v>
      </c>
      <c r="C205" s="44" t="s">
        <v>1342</v>
      </c>
      <c r="D205" s="60" t="s">
        <v>350</v>
      </c>
      <c r="E205" s="31" t="s">
        <v>179</v>
      </c>
      <c r="F205" s="79"/>
      <c r="G205" s="42"/>
      <c r="H205" s="41">
        <f t="shared" si="29"/>
        <v>0</v>
      </c>
      <c r="I205" s="74" t="s">
        <v>21</v>
      </c>
      <c r="J205" s="26" t="str">
        <f t="shared" ca="1" si="24"/>
        <v/>
      </c>
      <c r="K205" s="16" t="str">
        <f t="shared" si="28"/>
        <v>B123rlType ^ Concrete Monolithic Curb and SidewalkSD-228Bm²</v>
      </c>
      <c r="L205" s="17">
        <f>MATCH(K205,'Pay Items'!$K$1:$K$646,0)</f>
        <v>205</v>
      </c>
      <c r="M205" s="19" t="str">
        <f t="shared" ca="1" si="25"/>
        <v>F0</v>
      </c>
      <c r="N205" s="19" t="str">
        <f t="shared" ca="1" si="26"/>
        <v>C2</v>
      </c>
      <c r="O205" s="19" t="str">
        <f t="shared" ca="1" si="27"/>
        <v>C2</v>
      </c>
    </row>
    <row r="206" spans="1:15" s="27" customFormat="1" ht="43.9" customHeight="1" x14ac:dyDescent="0.2">
      <c r="A206" s="32" t="s">
        <v>473</v>
      </c>
      <c r="B206" s="45" t="s">
        <v>165</v>
      </c>
      <c r="C206" s="44" t="s">
        <v>413</v>
      </c>
      <c r="D206" s="60" t="s">
        <v>6</v>
      </c>
      <c r="E206" s="31" t="s">
        <v>179</v>
      </c>
      <c r="F206" s="43"/>
      <c r="G206" s="42"/>
      <c r="H206" s="41">
        <f t="shared" si="29"/>
        <v>0</v>
      </c>
      <c r="I206" s="74"/>
      <c r="J206" s="26" t="str">
        <f t="shared" ca="1" si="24"/>
        <v/>
      </c>
      <c r="K206" s="16" t="str">
        <f t="shared" si="28"/>
        <v>B124Adjustment of Precast Sidewalk BlocksCW 3235-R9m²</v>
      </c>
      <c r="L206" s="17">
        <f>MATCH(K206,'Pay Items'!$K$1:$K$646,0)</f>
        <v>206</v>
      </c>
      <c r="M206" s="19" t="str">
        <f t="shared" ca="1" si="25"/>
        <v>F0</v>
      </c>
      <c r="N206" s="19" t="str">
        <f t="shared" ca="1" si="26"/>
        <v>C2</v>
      </c>
      <c r="O206" s="19" t="str">
        <f t="shared" ca="1" si="27"/>
        <v>C2</v>
      </c>
    </row>
    <row r="207" spans="1:15" s="28" customFormat="1" ht="30" customHeight="1" x14ac:dyDescent="0.2">
      <c r="A207" s="32" t="s">
        <v>474</v>
      </c>
      <c r="B207" s="45" t="s">
        <v>159</v>
      </c>
      <c r="C207" s="44" t="s">
        <v>414</v>
      </c>
      <c r="D207" s="60" t="s">
        <v>6</v>
      </c>
      <c r="E207" s="31" t="s">
        <v>179</v>
      </c>
      <c r="F207" s="79"/>
      <c r="G207" s="42"/>
      <c r="H207" s="41">
        <f t="shared" si="29"/>
        <v>0</v>
      </c>
      <c r="I207" s="74"/>
      <c r="J207" s="26" t="str">
        <f t="shared" ca="1" si="24"/>
        <v/>
      </c>
      <c r="K207" s="16" t="str">
        <f t="shared" si="28"/>
        <v>B125Supply of Precast Sidewalk BlocksCW 3235-R9m²</v>
      </c>
      <c r="L207" s="17">
        <f>MATCH(K207,'Pay Items'!$K$1:$K$646,0)</f>
        <v>207</v>
      </c>
      <c r="M207" s="19" t="str">
        <f t="shared" ca="1" si="25"/>
        <v>F0</v>
      </c>
      <c r="N207" s="19" t="str">
        <f t="shared" ca="1" si="26"/>
        <v>C2</v>
      </c>
      <c r="O207" s="19" t="str">
        <f t="shared" ca="1" si="27"/>
        <v>C2</v>
      </c>
    </row>
    <row r="208" spans="1:15" s="28" customFormat="1" ht="30" customHeight="1" x14ac:dyDescent="0.2">
      <c r="A208" s="32" t="s">
        <v>615</v>
      </c>
      <c r="B208" s="45" t="s">
        <v>689</v>
      </c>
      <c r="C208" s="44" t="s">
        <v>604</v>
      </c>
      <c r="D208" s="60" t="s">
        <v>6</v>
      </c>
      <c r="E208" s="31" t="s">
        <v>179</v>
      </c>
      <c r="F208" s="79"/>
      <c r="G208" s="42"/>
      <c r="H208" s="41">
        <f t="shared" si="29"/>
        <v>0</v>
      </c>
      <c r="I208" s="74"/>
      <c r="J208" s="26" t="str">
        <f t="shared" ca="1" si="24"/>
        <v/>
      </c>
      <c r="K208" s="16" t="str">
        <f t="shared" si="28"/>
        <v>B125ARemoval of Precast Sidewalk BlocksCW 3235-R9m²</v>
      </c>
      <c r="L208" s="17">
        <f>MATCH(K208,'Pay Items'!$K$1:$K$646,0)</f>
        <v>208</v>
      </c>
      <c r="M208" s="19" t="str">
        <f t="shared" ca="1" si="25"/>
        <v>F0</v>
      </c>
      <c r="N208" s="19" t="str">
        <f t="shared" ca="1" si="26"/>
        <v>C2</v>
      </c>
      <c r="O208" s="19" t="str">
        <f t="shared" ca="1" si="27"/>
        <v>C2</v>
      </c>
    </row>
    <row r="209" spans="1:15" s="27" customFormat="1" ht="30" customHeight="1" x14ac:dyDescent="0.2">
      <c r="A209" s="32" t="s">
        <v>816</v>
      </c>
      <c r="B209" s="45" t="s">
        <v>167</v>
      </c>
      <c r="C209" s="44" t="s">
        <v>340</v>
      </c>
      <c r="D209" s="60" t="s">
        <v>919</v>
      </c>
      <c r="E209" s="31"/>
      <c r="F209" s="79"/>
      <c r="G209" s="81"/>
      <c r="H209" s="41"/>
      <c r="I209" s="74"/>
      <c r="J209" s="26" t="str">
        <f t="shared" ca="1" si="24"/>
        <v>LOCKED</v>
      </c>
      <c r="K209" s="16" t="str">
        <f t="shared" si="28"/>
        <v>B126rConcrete Curb RemovalCW 3240-R10</v>
      </c>
      <c r="L209" s="17">
        <f>MATCH(K209,'Pay Items'!$K$1:$K$646,0)</f>
        <v>209</v>
      </c>
      <c r="M209" s="19" t="str">
        <f t="shared" ca="1" si="25"/>
        <v>F0</v>
      </c>
      <c r="N209" s="19" t="str">
        <f t="shared" ca="1" si="26"/>
        <v>G</v>
      </c>
      <c r="O209" s="19" t="str">
        <f t="shared" ca="1" si="27"/>
        <v>C2</v>
      </c>
    </row>
    <row r="210" spans="1:15" s="28" customFormat="1" ht="30" customHeight="1" x14ac:dyDescent="0.2">
      <c r="A210" s="32" t="s">
        <v>817</v>
      </c>
      <c r="B210" s="61" t="s">
        <v>351</v>
      </c>
      <c r="C210" s="44" t="s">
        <v>1350</v>
      </c>
      <c r="D210" s="60" t="s">
        <v>174</v>
      </c>
      <c r="E210" s="31" t="s">
        <v>183</v>
      </c>
      <c r="F210" s="79"/>
      <c r="G210" s="42"/>
      <c r="H210" s="41">
        <f t="shared" ref="H210:H221" si="30">ROUND(G210*F210,2)</f>
        <v>0</v>
      </c>
      <c r="I210" s="74" t="s">
        <v>1263</v>
      </c>
      <c r="J210" s="26" t="str">
        <f t="shared" ca="1" si="24"/>
        <v/>
      </c>
      <c r="K210" s="16" t="str">
        <f t="shared" si="28"/>
        <v>B127rBarrier ^m</v>
      </c>
      <c r="L210" s="17">
        <f>MATCH(K210,'Pay Items'!$K$1:$K$646,0)</f>
        <v>210</v>
      </c>
      <c r="M210" s="19" t="str">
        <f t="shared" ca="1" si="25"/>
        <v>F0</v>
      </c>
      <c r="N210" s="19" t="str">
        <f t="shared" ca="1" si="26"/>
        <v>C2</v>
      </c>
      <c r="O210" s="19" t="str">
        <f t="shared" ca="1" si="27"/>
        <v>C2</v>
      </c>
    </row>
    <row r="211" spans="1:15" s="28" customFormat="1" ht="30" customHeight="1" x14ac:dyDescent="0.2">
      <c r="A211" s="32" t="s">
        <v>1146</v>
      </c>
      <c r="B211" s="61" t="s">
        <v>968</v>
      </c>
      <c r="C211" s="44" t="s">
        <v>969</v>
      </c>
      <c r="D211" s="60" t="s">
        <v>174</v>
      </c>
      <c r="E211" s="31" t="s">
        <v>183</v>
      </c>
      <c r="F211" s="79"/>
      <c r="G211" s="42"/>
      <c r="H211" s="41">
        <f t="shared" si="30"/>
        <v>0</v>
      </c>
      <c r="I211" s="74" t="s">
        <v>1263</v>
      </c>
      <c r="J211" s="26" t="str">
        <f t="shared" ca="1" si="24"/>
        <v/>
      </c>
      <c r="K211" s="16" t="str">
        <f t="shared" si="28"/>
        <v>B127rABarrier Integralm</v>
      </c>
      <c r="L211" s="17">
        <f>MATCH(K211,'Pay Items'!$K$1:$K$646,0)</f>
        <v>211</v>
      </c>
      <c r="M211" s="19" t="str">
        <f t="shared" ca="1" si="25"/>
        <v>F0</v>
      </c>
      <c r="N211" s="19" t="str">
        <f t="shared" ca="1" si="26"/>
        <v>C2</v>
      </c>
      <c r="O211" s="19" t="str">
        <f t="shared" ca="1" si="27"/>
        <v>C2</v>
      </c>
    </row>
    <row r="212" spans="1:15" s="28" customFormat="1" ht="30" customHeight="1" x14ac:dyDescent="0.2">
      <c r="A212" s="32" t="s">
        <v>1147</v>
      </c>
      <c r="B212" s="61" t="s">
        <v>968</v>
      </c>
      <c r="C212" s="44" t="s">
        <v>970</v>
      </c>
      <c r="D212" s="60" t="s">
        <v>174</v>
      </c>
      <c r="E212" s="31" t="s">
        <v>183</v>
      </c>
      <c r="F212" s="79"/>
      <c r="G212" s="42"/>
      <c r="H212" s="41">
        <f t="shared" si="30"/>
        <v>0</v>
      </c>
      <c r="I212" s="74" t="s">
        <v>1263</v>
      </c>
      <c r="J212" s="26" t="str">
        <f t="shared" ca="1" si="24"/>
        <v/>
      </c>
      <c r="K212" s="16" t="str">
        <f t="shared" si="28"/>
        <v>B127rBBarrier Separatem</v>
      </c>
      <c r="L212" s="17">
        <f>MATCH(K212,'Pay Items'!$K$1:$K$646,0)</f>
        <v>212</v>
      </c>
      <c r="M212" s="19" t="str">
        <f t="shared" ca="1" si="25"/>
        <v>F0</v>
      </c>
      <c r="N212" s="19" t="str">
        <f t="shared" ca="1" si="26"/>
        <v>C2</v>
      </c>
      <c r="O212" s="19" t="str">
        <f t="shared" ca="1" si="27"/>
        <v>C2</v>
      </c>
    </row>
    <row r="213" spans="1:15" s="28" customFormat="1" ht="30" customHeight="1" x14ac:dyDescent="0.2">
      <c r="A213" s="32" t="s">
        <v>818</v>
      </c>
      <c r="B213" s="61" t="s">
        <v>352</v>
      </c>
      <c r="C213" s="44" t="s">
        <v>1351</v>
      </c>
      <c r="D213" s="60"/>
      <c r="E213" s="31" t="s">
        <v>183</v>
      </c>
      <c r="F213" s="79"/>
      <c r="G213" s="42"/>
      <c r="H213" s="41">
        <f t="shared" si="30"/>
        <v>0</v>
      </c>
      <c r="I213" s="74" t="s">
        <v>1263</v>
      </c>
      <c r="J213" s="26" t="str">
        <f t="shared" ca="1" si="24"/>
        <v/>
      </c>
      <c r="K213" s="16" t="str">
        <f t="shared" si="28"/>
        <v>B128rModified Barrier ^m</v>
      </c>
      <c r="L213" s="17">
        <f>MATCH(K213,'Pay Items'!$K$1:$K$646,0)</f>
        <v>213</v>
      </c>
      <c r="M213" s="19" t="str">
        <f t="shared" ca="1" si="25"/>
        <v>F0</v>
      </c>
      <c r="N213" s="19" t="str">
        <f t="shared" ca="1" si="26"/>
        <v>C2</v>
      </c>
      <c r="O213" s="19" t="str">
        <f t="shared" ca="1" si="27"/>
        <v>C2</v>
      </c>
    </row>
    <row r="214" spans="1:15" s="28" customFormat="1" ht="30" customHeight="1" x14ac:dyDescent="0.2">
      <c r="A214" s="32" t="s">
        <v>819</v>
      </c>
      <c r="B214" s="61" t="s">
        <v>353</v>
      </c>
      <c r="C214" s="44" t="s">
        <v>402</v>
      </c>
      <c r="D214" s="60" t="s">
        <v>174</v>
      </c>
      <c r="E214" s="31" t="s">
        <v>183</v>
      </c>
      <c r="F214" s="79"/>
      <c r="G214" s="42"/>
      <c r="H214" s="41">
        <f t="shared" si="30"/>
        <v>0</v>
      </c>
      <c r="I214" s="80"/>
      <c r="J214" s="26" t="str">
        <f t="shared" ca="1" si="24"/>
        <v/>
      </c>
      <c r="K214" s="16" t="str">
        <f t="shared" si="28"/>
        <v>B129rCurb and Gutterm</v>
      </c>
      <c r="L214" s="17">
        <f>MATCH(K214,'Pay Items'!$K$1:$K$646,0)</f>
        <v>214</v>
      </c>
      <c r="M214" s="19" t="str">
        <f t="shared" ca="1" si="25"/>
        <v>F0</v>
      </c>
      <c r="N214" s="19" t="str">
        <f t="shared" ca="1" si="26"/>
        <v>C2</v>
      </c>
      <c r="O214" s="19" t="str">
        <f t="shared" ca="1" si="27"/>
        <v>C2</v>
      </c>
    </row>
    <row r="215" spans="1:15" s="28" customFormat="1" ht="30" customHeight="1" x14ac:dyDescent="0.2">
      <c r="A215" s="32" t="s">
        <v>820</v>
      </c>
      <c r="B215" s="61" t="s">
        <v>354</v>
      </c>
      <c r="C215" s="44" t="s">
        <v>403</v>
      </c>
      <c r="D215" s="60" t="s">
        <v>174</v>
      </c>
      <c r="E215" s="31" t="s">
        <v>183</v>
      </c>
      <c r="F215" s="79"/>
      <c r="G215" s="42"/>
      <c r="H215" s="41">
        <f t="shared" si="30"/>
        <v>0</v>
      </c>
      <c r="I215" s="80"/>
      <c r="J215" s="26" t="str">
        <f t="shared" ca="1" si="24"/>
        <v/>
      </c>
      <c r="K215" s="16" t="str">
        <f t="shared" si="28"/>
        <v>B130rMountable Curbm</v>
      </c>
      <c r="L215" s="17">
        <f>MATCH(K215,'Pay Items'!$K$1:$K$646,0)</f>
        <v>215</v>
      </c>
      <c r="M215" s="19" t="str">
        <f t="shared" ca="1" si="25"/>
        <v>F0</v>
      </c>
      <c r="N215" s="19" t="str">
        <f t="shared" ca="1" si="26"/>
        <v>C2</v>
      </c>
      <c r="O215" s="19" t="str">
        <f t="shared" ca="1" si="27"/>
        <v>C2</v>
      </c>
    </row>
    <row r="216" spans="1:15" s="28" customFormat="1" ht="30" customHeight="1" x14ac:dyDescent="0.2">
      <c r="A216" s="32" t="s">
        <v>821</v>
      </c>
      <c r="B216" s="61" t="s">
        <v>355</v>
      </c>
      <c r="C216" s="44" t="s">
        <v>404</v>
      </c>
      <c r="D216" s="60" t="s">
        <v>347</v>
      </c>
      <c r="E216" s="31" t="s">
        <v>183</v>
      </c>
      <c r="F216" s="79"/>
      <c r="G216" s="42"/>
      <c r="H216" s="41">
        <f t="shared" si="30"/>
        <v>0</v>
      </c>
      <c r="I216" s="74" t="s">
        <v>822</v>
      </c>
      <c r="J216" s="26" t="str">
        <f t="shared" ca="1" si="24"/>
        <v/>
      </c>
      <c r="K216" s="16" t="str">
        <f t="shared" si="28"/>
        <v>B131rLip CurbSD-202Cm</v>
      </c>
      <c r="L216" s="17">
        <f>MATCH(K216,'Pay Items'!$K$1:$K$646,0)</f>
        <v>216</v>
      </c>
      <c r="M216" s="19" t="str">
        <f t="shared" ca="1" si="25"/>
        <v>F0</v>
      </c>
      <c r="N216" s="19" t="str">
        <f t="shared" ca="1" si="26"/>
        <v>C2</v>
      </c>
      <c r="O216" s="19" t="str">
        <f t="shared" ca="1" si="27"/>
        <v>C2</v>
      </c>
    </row>
    <row r="217" spans="1:15" s="28" customFormat="1" ht="30" customHeight="1" x14ac:dyDescent="0.2">
      <c r="A217" s="32" t="s">
        <v>823</v>
      </c>
      <c r="B217" s="61" t="s">
        <v>356</v>
      </c>
      <c r="C217" s="44" t="s">
        <v>690</v>
      </c>
      <c r="D217" s="60" t="s">
        <v>174</v>
      </c>
      <c r="E217" s="31" t="s">
        <v>183</v>
      </c>
      <c r="F217" s="79"/>
      <c r="G217" s="42"/>
      <c r="H217" s="41">
        <f t="shared" si="30"/>
        <v>0</v>
      </c>
      <c r="I217" s="74"/>
      <c r="J217" s="26" t="str">
        <f t="shared" ca="1" si="24"/>
        <v/>
      </c>
      <c r="K217" s="16" t="str">
        <f t="shared" si="28"/>
        <v>B132rCurb Rampm</v>
      </c>
      <c r="L217" s="17">
        <f>MATCH(K217,'Pay Items'!$K$1:$K$646,0)</f>
        <v>217</v>
      </c>
      <c r="M217" s="19" t="str">
        <f t="shared" ca="1" si="25"/>
        <v>F0</v>
      </c>
      <c r="N217" s="19" t="str">
        <f t="shared" ca="1" si="26"/>
        <v>C2</v>
      </c>
      <c r="O217" s="19" t="str">
        <f t="shared" ca="1" si="27"/>
        <v>C2</v>
      </c>
    </row>
    <row r="218" spans="1:15" s="28" customFormat="1" ht="30" customHeight="1" x14ac:dyDescent="0.2">
      <c r="A218" s="32" t="s">
        <v>824</v>
      </c>
      <c r="B218" s="61" t="s">
        <v>357</v>
      </c>
      <c r="C218" s="44" t="s">
        <v>341</v>
      </c>
      <c r="D218" s="60" t="s">
        <v>174</v>
      </c>
      <c r="E218" s="31" t="s">
        <v>183</v>
      </c>
      <c r="F218" s="79"/>
      <c r="G218" s="42"/>
      <c r="H218" s="41">
        <f t="shared" si="30"/>
        <v>0</v>
      </c>
      <c r="I218" s="74"/>
      <c r="J218" s="26" t="str">
        <f t="shared" ca="1" si="24"/>
        <v/>
      </c>
      <c r="K218" s="16" t="str">
        <f t="shared" si="28"/>
        <v>B133rSafety Curbm</v>
      </c>
      <c r="L218" s="17">
        <f>MATCH(K218,'Pay Items'!$K$1:$K$646,0)</f>
        <v>218</v>
      </c>
      <c r="M218" s="19" t="str">
        <f t="shared" ca="1" si="25"/>
        <v>F0</v>
      </c>
      <c r="N218" s="19" t="str">
        <f t="shared" ca="1" si="26"/>
        <v>C2</v>
      </c>
      <c r="O218" s="19" t="str">
        <f t="shared" ca="1" si="27"/>
        <v>C2</v>
      </c>
    </row>
    <row r="219" spans="1:15" s="37" customFormat="1" ht="30" customHeight="1" x14ac:dyDescent="0.2">
      <c r="A219" s="32" t="s">
        <v>825</v>
      </c>
      <c r="B219" s="61" t="s">
        <v>358</v>
      </c>
      <c r="C219" s="44" t="s">
        <v>1352</v>
      </c>
      <c r="D219" s="60"/>
      <c r="E219" s="31" t="s">
        <v>183</v>
      </c>
      <c r="F219" s="79"/>
      <c r="G219" s="42"/>
      <c r="H219" s="41">
        <f t="shared" si="30"/>
        <v>0</v>
      </c>
      <c r="I219" s="74" t="s">
        <v>1262</v>
      </c>
      <c r="J219" s="26" t="str">
        <f t="shared" ca="1" si="24"/>
        <v/>
      </c>
      <c r="K219" s="16" t="str">
        <f t="shared" si="28"/>
        <v>B134rSplash Strip ^m</v>
      </c>
      <c r="L219" s="17">
        <f>MATCH(K219,'Pay Items'!$K$1:$K$646,0)</f>
        <v>219</v>
      </c>
      <c r="M219" s="19" t="str">
        <f t="shared" ca="1" si="25"/>
        <v>F0</v>
      </c>
      <c r="N219" s="19" t="str">
        <f t="shared" ca="1" si="26"/>
        <v>C2</v>
      </c>
      <c r="O219" s="19" t="str">
        <f t="shared" ca="1" si="27"/>
        <v>C2</v>
      </c>
    </row>
    <row r="220" spans="1:15" s="37" customFormat="1" ht="30" customHeight="1" x14ac:dyDescent="0.2">
      <c r="A220" s="32" t="s">
        <v>1148</v>
      </c>
      <c r="B220" s="61" t="s">
        <v>971</v>
      </c>
      <c r="C220" s="44" t="s">
        <v>972</v>
      </c>
      <c r="D220" s="60"/>
      <c r="E220" s="31" t="s">
        <v>183</v>
      </c>
      <c r="F220" s="79"/>
      <c r="G220" s="42"/>
      <c r="H220" s="41">
        <f t="shared" si="30"/>
        <v>0</v>
      </c>
      <c r="I220" s="74"/>
      <c r="J220" s="26" t="str">
        <f t="shared" ca="1" si="24"/>
        <v/>
      </c>
      <c r="K220" s="16" t="str">
        <f t="shared" si="28"/>
        <v>B134rASplash Strip Monolithicm</v>
      </c>
      <c r="L220" s="17">
        <f>MATCH(K220,'Pay Items'!$K$1:$K$646,0)</f>
        <v>220</v>
      </c>
      <c r="M220" s="19" t="str">
        <f t="shared" ca="1" si="25"/>
        <v>F0</v>
      </c>
      <c r="N220" s="19" t="str">
        <f t="shared" ca="1" si="26"/>
        <v>C2</v>
      </c>
      <c r="O220" s="19" t="str">
        <f t="shared" ca="1" si="27"/>
        <v>C2</v>
      </c>
    </row>
    <row r="221" spans="1:15" s="37" customFormat="1" ht="30" customHeight="1" x14ac:dyDescent="0.2">
      <c r="A221" s="32" t="s">
        <v>1149</v>
      </c>
      <c r="B221" s="61" t="s">
        <v>971</v>
      </c>
      <c r="C221" s="44" t="s">
        <v>973</v>
      </c>
      <c r="D221" s="60"/>
      <c r="E221" s="31" t="s">
        <v>183</v>
      </c>
      <c r="F221" s="79"/>
      <c r="G221" s="42"/>
      <c r="H221" s="41">
        <f t="shared" si="30"/>
        <v>0</v>
      </c>
      <c r="I221" s="74"/>
      <c r="J221" s="26" t="str">
        <f t="shared" ca="1" si="24"/>
        <v/>
      </c>
      <c r="K221" s="16" t="str">
        <f t="shared" si="28"/>
        <v>B134rBSplash Strip Separatem</v>
      </c>
      <c r="L221" s="17">
        <f>MATCH(K221,'Pay Items'!$K$1:$K$646,0)</f>
        <v>221</v>
      </c>
      <c r="M221" s="19" t="str">
        <f t="shared" ca="1" si="25"/>
        <v>F0</v>
      </c>
      <c r="N221" s="19" t="str">
        <f t="shared" ca="1" si="26"/>
        <v>C2</v>
      </c>
      <c r="O221" s="19" t="str">
        <f t="shared" ca="1" si="27"/>
        <v>C2</v>
      </c>
    </row>
    <row r="222" spans="1:15" s="28" customFormat="1" ht="30" customHeight="1" x14ac:dyDescent="0.2">
      <c r="A222" s="32" t="s">
        <v>826</v>
      </c>
      <c r="B222" s="45" t="s">
        <v>168</v>
      </c>
      <c r="C222" s="44" t="s">
        <v>342</v>
      </c>
      <c r="D222" s="60" t="s">
        <v>919</v>
      </c>
      <c r="E222" s="31"/>
      <c r="F222" s="79"/>
      <c r="G222" s="81"/>
      <c r="H222" s="41"/>
      <c r="I222" s="74"/>
      <c r="J222" s="26" t="str">
        <f t="shared" ca="1" si="24"/>
        <v>LOCKED</v>
      </c>
      <c r="K222" s="16" t="str">
        <f t="shared" si="28"/>
        <v>B135iConcrete Curb InstallationCW 3240-R10</v>
      </c>
      <c r="L222" s="17">
        <f>MATCH(K222,'Pay Items'!$K$1:$K$646,0)</f>
        <v>222</v>
      </c>
      <c r="M222" s="19" t="str">
        <f t="shared" ca="1" si="25"/>
        <v>F0</v>
      </c>
      <c r="N222" s="19" t="str">
        <f t="shared" ca="1" si="26"/>
        <v>G</v>
      </c>
      <c r="O222" s="19" t="str">
        <f t="shared" ca="1" si="27"/>
        <v>C2</v>
      </c>
    </row>
    <row r="223" spans="1:15" s="28" customFormat="1" ht="38.25" customHeight="1" x14ac:dyDescent="0.2">
      <c r="A223" s="32" t="s">
        <v>827</v>
      </c>
      <c r="B223" s="61" t="s">
        <v>351</v>
      </c>
      <c r="C223" s="44" t="s">
        <v>1353</v>
      </c>
      <c r="D223" s="60" t="s">
        <v>399</v>
      </c>
      <c r="E223" s="31" t="s">
        <v>183</v>
      </c>
      <c r="F223" s="79"/>
      <c r="G223" s="42"/>
      <c r="H223" s="41">
        <f t="shared" ref="H223:H255" si="31">ROUND(G223*F223,2)</f>
        <v>0</v>
      </c>
      <c r="I223" s="74" t="s">
        <v>1256</v>
      </c>
      <c r="J223" s="26" t="str">
        <f t="shared" ca="1" si="24"/>
        <v/>
      </c>
      <c r="K223" s="16" t="str">
        <f t="shared" si="28"/>
        <v>B136iType ^ Concrete Barrier (^ mm reveal ht, Dowelled)SD-205m</v>
      </c>
      <c r="L223" s="17">
        <f>MATCH(K223,'Pay Items'!$K$1:$K$646,0)</f>
        <v>223</v>
      </c>
      <c r="M223" s="19" t="str">
        <f t="shared" ca="1" si="25"/>
        <v>F0</v>
      </c>
      <c r="N223" s="19" t="str">
        <f t="shared" ca="1" si="26"/>
        <v>C2</v>
      </c>
      <c r="O223" s="19" t="str">
        <f t="shared" ca="1" si="27"/>
        <v>C2</v>
      </c>
    </row>
    <row r="224" spans="1:15" s="28" customFormat="1" ht="36" customHeight="1" x14ac:dyDescent="0.2">
      <c r="A224" s="32" t="s">
        <v>1150</v>
      </c>
      <c r="B224" s="61" t="s">
        <v>968</v>
      </c>
      <c r="C224" s="44" t="s">
        <v>1354</v>
      </c>
      <c r="D224" s="60" t="s">
        <v>399</v>
      </c>
      <c r="E224" s="31" t="s">
        <v>183</v>
      </c>
      <c r="F224" s="79"/>
      <c r="G224" s="42"/>
      <c r="H224" s="41">
        <f t="shared" si="31"/>
        <v>0</v>
      </c>
      <c r="I224" s="74" t="s">
        <v>587</v>
      </c>
      <c r="J224" s="26" t="str">
        <f t="shared" ca="1" si="24"/>
        <v/>
      </c>
      <c r="K224" s="16" t="str">
        <f t="shared" si="28"/>
        <v>B136iAType ^ Concrete Barrier (150 mm reveal ht, Dowelled)SD-205m</v>
      </c>
      <c r="L224" s="17">
        <f>MATCH(K224,'Pay Items'!$K$1:$K$646,0)</f>
        <v>224</v>
      </c>
      <c r="M224" s="19" t="str">
        <f t="shared" ca="1" si="25"/>
        <v>F0</v>
      </c>
      <c r="N224" s="19" t="str">
        <f t="shared" ca="1" si="26"/>
        <v>C2</v>
      </c>
      <c r="O224" s="19" t="str">
        <f t="shared" ca="1" si="27"/>
        <v>C2</v>
      </c>
    </row>
    <row r="225" spans="1:15" s="28" customFormat="1" ht="36.75" customHeight="1" x14ac:dyDescent="0.2">
      <c r="A225" s="32" t="s">
        <v>1151</v>
      </c>
      <c r="B225" s="61" t="s">
        <v>968</v>
      </c>
      <c r="C225" s="44" t="s">
        <v>1355</v>
      </c>
      <c r="D225" s="60" t="s">
        <v>399</v>
      </c>
      <c r="E225" s="31" t="s">
        <v>183</v>
      </c>
      <c r="F225" s="79"/>
      <c r="G225" s="42"/>
      <c r="H225" s="41">
        <f t="shared" si="31"/>
        <v>0</v>
      </c>
      <c r="I225" s="74" t="s">
        <v>587</v>
      </c>
      <c r="J225" s="26" t="str">
        <f t="shared" ca="1" si="24"/>
        <v/>
      </c>
      <c r="K225" s="16" t="str">
        <f t="shared" si="28"/>
        <v>B136iBType ^ Concrete Barrier (180 mm reveal ht, Dowelled)SD-205m</v>
      </c>
      <c r="L225" s="17">
        <f>MATCH(K225,'Pay Items'!$K$1:$K$646,0)</f>
        <v>225</v>
      </c>
      <c r="M225" s="19" t="str">
        <f t="shared" ca="1" si="25"/>
        <v>F0</v>
      </c>
      <c r="N225" s="19" t="str">
        <f t="shared" ca="1" si="26"/>
        <v>C2</v>
      </c>
      <c r="O225" s="19" t="str">
        <f t="shared" ca="1" si="27"/>
        <v>C2</v>
      </c>
    </row>
    <row r="226" spans="1:15" s="28" customFormat="1" ht="36" customHeight="1" x14ac:dyDescent="0.2">
      <c r="A226" s="32" t="s">
        <v>828</v>
      </c>
      <c r="B226" s="61" t="s">
        <v>352</v>
      </c>
      <c r="C226" s="44" t="s">
        <v>1356</v>
      </c>
      <c r="D226" s="60" t="s">
        <v>577</v>
      </c>
      <c r="E226" s="31" t="s">
        <v>183</v>
      </c>
      <c r="F226" s="79"/>
      <c r="G226" s="42"/>
      <c r="H226" s="41">
        <f t="shared" si="31"/>
        <v>0</v>
      </c>
      <c r="I226" s="74" t="s">
        <v>1256</v>
      </c>
      <c r="J226" s="26" t="str">
        <f t="shared" ca="1" si="24"/>
        <v/>
      </c>
      <c r="K226" s="16" t="str">
        <f t="shared" si="28"/>
        <v>B137iType ^ Concrete Barrier (^ mm reveal ht, Separate)SD-203Am</v>
      </c>
      <c r="L226" s="17">
        <f>MATCH(K226,'Pay Items'!$K$1:$K$646,0)</f>
        <v>226</v>
      </c>
      <c r="M226" s="19" t="str">
        <f t="shared" ca="1" si="25"/>
        <v>F0</v>
      </c>
      <c r="N226" s="19" t="str">
        <f t="shared" ca="1" si="26"/>
        <v>C2</v>
      </c>
      <c r="O226" s="19" t="str">
        <f t="shared" ca="1" si="27"/>
        <v>C2</v>
      </c>
    </row>
    <row r="227" spans="1:15" s="28" customFormat="1" ht="38.25" customHeight="1" x14ac:dyDescent="0.2">
      <c r="A227" s="32" t="s">
        <v>1152</v>
      </c>
      <c r="B227" s="61" t="s">
        <v>974</v>
      </c>
      <c r="C227" s="44" t="s">
        <v>1357</v>
      </c>
      <c r="D227" s="60" t="s">
        <v>577</v>
      </c>
      <c r="E227" s="31" t="s">
        <v>183</v>
      </c>
      <c r="F227" s="79"/>
      <c r="G227" s="42"/>
      <c r="H227" s="41">
        <f t="shared" si="31"/>
        <v>0</v>
      </c>
      <c r="I227" s="74" t="s">
        <v>587</v>
      </c>
      <c r="J227" s="26" t="str">
        <f t="shared" ca="1" si="24"/>
        <v/>
      </c>
      <c r="K227" s="16" t="str">
        <f t="shared" si="28"/>
        <v>B137iAType ^ Concrete Barrier (150 mm reveal ht, Separate)SD-203Am</v>
      </c>
      <c r="L227" s="17">
        <f>MATCH(K227,'Pay Items'!$K$1:$K$646,0)</f>
        <v>227</v>
      </c>
      <c r="M227" s="19" t="str">
        <f t="shared" ca="1" si="25"/>
        <v>F0</v>
      </c>
      <c r="N227" s="19" t="str">
        <f t="shared" ca="1" si="26"/>
        <v>C2</v>
      </c>
      <c r="O227" s="19" t="str">
        <f t="shared" ca="1" si="27"/>
        <v>C2</v>
      </c>
    </row>
    <row r="228" spans="1:15" s="28" customFormat="1" ht="39" customHeight="1" x14ac:dyDescent="0.2">
      <c r="A228" s="32" t="s">
        <v>1153</v>
      </c>
      <c r="B228" s="61" t="s">
        <v>974</v>
      </c>
      <c r="C228" s="44" t="s">
        <v>1358</v>
      </c>
      <c r="D228" s="60" t="s">
        <v>577</v>
      </c>
      <c r="E228" s="31" t="s">
        <v>183</v>
      </c>
      <c r="F228" s="79"/>
      <c r="G228" s="42"/>
      <c r="H228" s="41">
        <f t="shared" si="31"/>
        <v>0</v>
      </c>
      <c r="I228" s="74" t="s">
        <v>587</v>
      </c>
      <c r="J228" s="26" t="str">
        <f t="shared" ca="1" si="24"/>
        <v/>
      </c>
      <c r="K228" s="16" t="str">
        <f t="shared" si="28"/>
        <v>B137iBType ^ Concrete Barrier (180 mm reveal ht, Separate)SD-203Am</v>
      </c>
      <c r="L228" s="17">
        <f>MATCH(K228,'Pay Items'!$K$1:$K$646,0)</f>
        <v>228</v>
      </c>
      <c r="M228" s="19" t="str">
        <f t="shared" ca="1" si="25"/>
        <v>F0</v>
      </c>
      <c r="N228" s="19" t="str">
        <f t="shared" ca="1" si="26"/>
        <v>C2</v>
      </c>
      <c r="O228" s="19" t="str">
        <f t="shared" ca="1" si="27"/>
        <v>C2</v>
      </c>
    </row>
    <row r="229" spans="1:15" s="28" customFormat="1" ht="37.5" customHeight="1" x14ac:dyDescent="0.2">
      <c r="A229" s="32" t="s">
        <v>829</v>
      </c>
      <c r="B229" s="61" t="s">
        <v>353</v>
      </c>
      <c r="C229" s="44" t="s">
        <v>1359</v>
      </c>
      <c r="D229" s="60" t="s">
        <v>349</v>
      </c>
      <c r="E229" s="31" t="s">
        <v>183</v>
      </c>
      <c r="F229" s="79"/>
      <c r="G229" s="42"/>
      <c r="H229" s="41">
        <f t="shared" si="31"/>
        <v>0</v>
      </c>
      <c r="I229" s="74" t="s">
        <v>1258</v>
      </c>
      <c r="J229" s="26" t="str">
        <f t="shared" ca="1" si="24"/>
        <v/>
      </c>
      <c r="K229" s="16" t="str">
        <f t="shared" si="28"/>
        <v>B138iType ^ Concrete Barrier (^ mm reveal ht, Integral)SD-204m</v>
      </c>
      <c r="L229" s="17">
        <f>MATCH(K229,'Pay Items'!$K$1:$K$646,0)</f>
        <v>229</v>
      </c>
      <c r="M229" s="19" t="str">
        <f t="shared" ca="1" si="25"/>
        <v>F0</v>
      </c>
      <c r="N229" s="19" t="str">
        <f t="shared" ca="1" si="26"/>
        <v>C2</v>
      </c>
      <c r="O229" s="19" t="str">
        <f t="shared" ca="1" si="27"/>
        <v>C2</v>
      </c>
    </row>
    <row r="230" spans="1:15" s="28" customFormat="1" ht="39.75" customHeight="1" x14ac:dyDescent="0.2">
      <c r="A230" s="32" t="s">
        <v>1154</v>
      </c>
      <c r="B230" s="61" t="s">
        <v>975</v>
      </c>
      <c r="C230" s="44" t="s">
        <v>1360</v>
      </c>
      <c r="D230" s="60" t="s">
        <v>349</v>
      </c>
      <c r="E230" s="31" t="s">
        <v>183</v>
      </c>
      <c r="F230" s="79"/>
      <c r="G230" s="42"/>
      <c r="H230" s="41">
        <f t="shared" si="31"/>
        <v>0</v>
      </c>
      <c r="I230" s="74"/>
      <c r="J230" s="26" t="str">
        <f t="shared" ca="1" si="24"/>
        <v/>
      </c>
      <c r="K230" s="16" t="str">
        <f t="shared" si="28"/>
        <v>B138iAType ^ Concrete Barrier (150 mm reveal ht, Integral)SD-204m</v>
      </c>
      <c r="L230" s="17">
        <f>MATCH(K230,'Pay Items'!$K$1:$K$646,0)</f>
        <v>230</v>
      </c>
      <c r="M230" s="19" t="str">
        <f t="shared" ca="1" si="25"/>
        <v>F0</v>
      </c>
      <c r="N230" s="19" t="str">
        <f t="shared" ca="1" si="26"/>
        <v>C2</v>
      </c>
      <c r="O230" s="19" t="str">
        <f t="shared" ca="1" si="27"/>
        <v>C2</v>
      </c>
    </row>
    <row r="231" spans="1:15" s="28" customFormat="1" ht="40.5" customHeight="1" x14ac:dyDescent="0.2">
      <c r="A231" s="32" t="s">
        <v>1155</v>
      </c>
      <c r="B231" s="61" t="s">
        <v>975</v>
      </c>
      <c r="C231" s="44" t="s">
        <v>1361</v>
      </c>
      <c r="D231" s="60" t="s">
        <v>349</v>
      </c>
      <c r="E231" s="31" t="s">
        <v>183</v>
      </c>
      <c r="F231" s="79"/>
      <c r="G231" s="42"/>
      <c r="H231" s="41">
        <f t="shared" si="31"/>
        <v>0</v>
      </c>
      <c r="I231" s="58"/>
      <c r="J231" s="26" t="str">
        <f t="shared" ca="1" si="24"/>
        <v/>
      </c>
      <c r="K231" s="16" t="str">
        <f t="shared" si="28"/>
        <v>B138iBType ^ Concrete Barrier (180 mm reveal ht, Integral)SD-204m</v>
      </c>
      <c r="L231" s="17">
        <f>MATCH(K231,'Pay Items'!$K$1:$K$646,0)</f>
        <v>231</v>
      </c>
      <c r="M231" s="19" t="str">
        <f t="shared" ca="1" si="25"/>
        <v>F0</v>
      </c>
      <c r="N231" s="19" t="str">
        <f t="shared" ca="1" si="26"/>
        <v>C2</v>
      </c>
      <c r="O231" s="19" t="str">
        <f t="shared" ca="1" si="27"/>
        <v>C2</v>
      </c>
    </row>
    <row r="232" spans="1:15" s="28" customFormat="1" ht="42.75" customHeight="1" x14ac:dyDescent="0.2">
      <c r="A232" s="32" t="s">
        <v>830</v>
      </c>
      <c r="B232" s="61" t="s">
        <v>354</v>
      </c>
      <c r="C232" s="44" t="s">
        <v>1362</v>
      </c>
      <c r="D232" s="60" t="s">
        <v>400</v>
      </c>
      <c r="E232" s="31" t="s">
        <v>183</v>
      </c>
      <c r="F232" s="79"/>
      <c r="G232" s="42"/>
      <c r="H232" s="41">
        <f t="shared" si="31"/>
        <v>0</v>
      </c>
      <c r="I232" s="74" t="s">
        <v>1258</v>
      </c>
      <c r="J232" s="26" t="str">
        <f t="shared" ca="1" si="24"/>
        <v/>
      </c>
      <c r="K232" s="16" t="str">
        <f t="shared" si="28"/>
        <v>B139iType ^ Concrete Modified Barrier (^ mm reveal ht, Dowelled)SD-203Bm</v>
      </c>
      <c r="L232" s="17">
        <f>MATCH(K232,'Pay Items'!$K$1:$K$646,0)</f>
        <v>232</v>
      </c>
      <c r="M232" s="19" t="str">
        <f t="shared" ca="1" si="25"/>
        <v>F0</v>
      </c>
      <c r="N232" s="19" t="str">
        <f t="shared" ca="1" si="26"/>
        <v>C2</v>
      </c>
      <c r="O232" s="19" t="str">
        <f t="shared" ca="1" si="27"/>
        <v>C2</v>
      </c>
    </row>
    <row r="233" spans="1:15" s="28" customFormat="1" ht="36" customHeight="1" x14ac:dyDescent="0.2">
      <c r="A233" s="32" t="s">
        <v>1156</v>
      </c>
      <c r="B233" s="61" t="s">
        <v>976</v>
      </c>
      <c r="C233" s="44" t="s">
        <v>1363</v>
      </c>
      <c r="D233" s="60" t="s">
        <v>400</v>
      </c>
      <c r="E233" s="31" t="s">
        <v>183</v>
      </c>
      <c r="F233" s="79"/>
      <c r="G233" s="42"/>
      <c r="H233" s="41">
        <f t="shared" si="31"/>
        <v>0</v>
      </c>
      <c r="I233" s="74"/>
      <c r="J233" s="26" t="str">
        <f t="shared" ca="1" si="24"/>
        <v/>
      </c>
      <c r="K233" s="16" t="str">
        <f t="shared" si="28"/>
        <v>B139iAType ^ Concrete Modified Barrier (150 mm reveal ht, Dowelled)SD-203Bm</v>
      </c>
      <c r="L233" s="17">
        <f>MATCH(K233,'Pay Items'!$K$1:$K$646,0)</f>
        <v>233</v>
      </c>
      <c r="M233" s="19" t="str">
        <f t="shared" ca="1" si="25"/>
        <v>F0</v>
      </c>
      <c r="N233" s="19" t="str">
        <f t="shared" ca="1" si="26"/>
        <v>C2</v>
      </c>
      <c r="O233" s="19" t="str">
        <f t="shared" ca="1" si="27"/>
        <v>C2</v>
      </c>
    </row>
    <row r="234" spans="1:15" s="28" customFormat="1" ht="36.75" customHeight="1" x14ac:dyDescent="0.2">
      <c r="A234" s="32" t="s">
        <v>1157</v>
      </c>
      <c r="B234" s="61" t="s">
        <v>976</v>
      </c>
      <c r="C234" s="44" t="s">
        <v>1364</v>
      </c>
      <c r="D234" s="60" t="s">
        <v>400</v>
      </c>
      <c r="E234" s="31" t="s">
        <v>183</v>
      </c>
      <c r="F234" s="79"/>
      <c r="G234" s="42"/>
      <c r="H234" s="41">
        <f t="shared" si="31"/>
        <v>0</v>
      </c>
      <c r="I234" s="74"/>
      <c r="J234" s="26" t="str">
        <f t="shared" ca="1" si="24"/>
        <v/>
      </c>
      <c r="K234" s="16" t="str">
        <f t="shared" si="28"/>
        <v>B139iBType ^ Concrete Modified Barrier (180 mm reveal ht, Dowelled)SD-203Bm</v>
      </c>
      <c r="L234" s="17">
        <f>MATCH(K234,'Pay Items'!$K$1:$K$646,0)</f>
        <v>234</v>
      </c>
      <c r="M234" s="19" t="str">
        <f t="shared" ca="1" si="25"/>
        <v>F0</v>
      </c>
      <c r="N234" s="19" t="str">
        <f t="shared" ca="1" si="26"/>
        <v>C2</v>
      </c>
      <c r="O234" s="19" t="str">
        <f t="shared" ca="1" si="27"/>
        <v>C2</v>
      </c>
    </row>
    <row r="235" spans="1:15" s="28" customFormat="1" ht="38.25" customHeight="1" x14ac:dyDescent="0.2">
      <c r="A235" s="32" t="s">
        <v>831</v>
      </c>
      <c r="B235" s="61" t="s">
        <v>355</v>
      </c>
      <c r="C235" s="44" t="s">
        <v>1365</v>
      </c>
      <c r="D235" s="60" t="s">
        <v>400</v>
      </c>
      <c r="E235" s="31" t="s">
        <v>183</v>
      </c>
      <c r="F235" s="79"/>
      <c r="G235" s="42"/>
      <c r="H235" s="41">
        <f t="shared" si="31"/>
        <v>0</v>
      </c>
      <c r="I235" s="74" t="s">
        <v>1258</v>
      </c>
      <c r="J235" s="26" t="str">
        <f t="shared" ca="1" si="24"/>
        <v/>
      </c>
      <c r="K235" s="16" t="str">
        <f t="shared" si="28"/>
        <v>B140iType ^ Concrete Modified Barrier (^ mm reveal ht, Integral)SD-203Bm</v>
      </c>
      <c r="L235" s="17">
        <f>MATCH(K235,'Pay Items'!$K$1:$K$646,0)</f>
        <v>235</v>
      </c>
      <c r="M235" s="19" t="str">
        <f t="shared" ca="1" si="25"/>
        <v>F0</v>
      </c>
      <c r="N235" s="19" t="str">
        <f t="shared" ca="1" si="26"/>
        <v>C2</v>
      </c>
      <c r="O235" s="19" t="str">
        <f t="shared" ca="1" si="27"/>
        <v>C2</v>
      </c>
    </row>
    <row r="236" spans="1:15" s="28" customFormat="1" ht="36.75" customHeight="1" x14ac:dyDescent="0.2">
      <c r="A236" s="32" t="s">
        <v>1158</v>
      </c>
      <c r="B236" s="61" t="s">
        <v>977</v>
      </c>
      <c r="C236" s="44" t="s">
        <v>1366</v>
      </c>
      <c r="D236" s="60" t="s">
        <v>400</v>
      </c>
      <c r="E236" s="31" t="s">
        <v>183</v>
      </c>
      <c r="F236" s="79"/>
      <c r="G236" s="42"/>
      <c r="H236" s="41">
        <f t="shared" si="31"/>
        <v>0</v>
      </c>
      <c r="I236" s="74"/>
      <c r="J236" s="26" t="str">
        <f t="shared" ca="1" si="24"/>
        <v/>
      </c>
      <c r="K236" s="16" t="str">
        <f t="shared" si="28"/>
        <v>B140iAType ^ Concrete Modified Barrier (150 mm reveal ht, Integral)SD-203Bm</v>
      </c>
      <c r="L236" s="17">
        <f>MATCH(K236,'Pay Items'!$K$1:$K$646,0)</f>
        <v>236</v>
      </c>
      <c r="M236" s="19" t="str">
        <f t="shared" ca="1" si="25"/>
        <v>F0</v>
      </c>
      <c r="N236" s="19" t="str">
        <f t="shared" ca="1" si="26"/>
        <v>C2</v>
      </c>
      <c r="O236" s="19" t="str">
        <f t="shared" ca="1" si="27"/>
        <v>C2</v>
      </c>
    </row>
    <row r="237" spans="1:15" s="28" customFormat="1" ht="39" customHeight="1" x14ac:dyDescent="0.2">
      <c r="A237" s="32" t="s">
        <v>1159</v>
      </c>
      <c r="B237" s="61" t="s">
        <v>977</v>
      </c>
      <c r="C237" s="44" t="s">
        <v>1367</v>
      </c>
      <c r="D237" s="60" t="s">
        <v>400</v>
      </c>
      <c r="E237" s="31" t="s">
        <v>183</v>
      </c>
      <c r="F237" s="79"/>
      <c r="G237" s="42"/>
      <c r="H237" s="41">
        <f t="shared" si="31"/>
        <v>0</v>
      </c>
      <c r="I237" s="74"/>
      <c r="J237" s="26" t="str">
        <f t="shared" ca="1" si="24"/>
        <v/>
      </c>
      <c r="K237" s="16" t="str">
        <f t="shared" si="28"/>
        <v>B140iBType ^ Concrete Modified Barrier (180 mm reveal ht, Integral)SD-203Bm</v>
      </c>
      <c r="L237" s="17">
        <f>MATCH(K237,'Pay Items'!$K$1:$K$646,0)</f>
        <v>237</v>
      </c>
      <c r="M237" s="19" t="str">
        <f t="shared" ca="1" si="25"/>
        <v>F0</v>
      </c>
      <c r="N237" s="19" t="str">
        <f t="shared" ca="1" si="26"/>
        <v>C2</v>
      </c>
      <c r="O237" s="19" t="str">
        <f t="shared" ca="1" si="27"/>
        <v>C2</v>
      </c>
    </row>
    <row r="238" spans="1:15" s="28" customFormat="1" ht="36" customHeight="1" x14ac:dyDescent="0.2">
      <c r="A238" s="32" t="s">
        <v>832</v>
      </c>
      <c r="B238" s="61" t="s">
        <v>356</v>
      </c>
      <c r="C238" s="44" t="s">
        <v>1368</v>
      </c>
      <c r="D238" s="60" t="s">
        <v>343</v>
      </c>
      <c r="E238" s="31" t="s">
        <v>183</v>
      </c>
      <c r="F238" s="79"/>
      <c r="G238" s="42"/>
      <c r="H238" s="41">
        <f t="shared" si="31"/>
        <v>0</v>
      </c>
      <c r="I238" s="74" t="s">
        <v>1261</v>
      </c>
      <c r="J238" s="26" t="str">
        <f t="shared" ca="1" si="24"/>
        <v/>
      </c>
      <c r="K238" s="16" t="str">
        <f t="shared" si="28"/>
        <v>B141iType ^ Concrete Mountable Curb (^ mm reveal ht, Integral)SD-201m</v>
      </c>
      <c r="L238" s="17">
        <f>MATCH(K238,'Pay Items'!$K$1:$K$646,0)</f>
        <v>238</v>
      </c>
      <c r="M238" s="19" t="str">
        <f t="shared" ca="1" si="25"/>
        <v>F0</v>
      </c>
      <c r="N238" s="19" t="str">
        <f t="shared" ca="1" si="26"/>
        <v>C2</v>
      </c>
      <c r="O238" s="19" t="str">
        <f t="shared" ca="1" si="27"/>
        <v>C2</v>
      </c>
    </row>
    <row r="239" spans="1:15" s="28" customFormat="1" ht="36.75" customHeight="1" x14ac:dyDescent="0.2">
      <c r="A239" s="32" t="s">
        <v>1160</v>
      </c>
      <c r="B239" s="61" t="s">
        <v>978</v>
      </c>
      <c r="C239" s="44" t="s">
        <v>1369</v>
      </c>
      <c r="D239" s="60" t="s">
        <v>343</v>
      </c>
      <c r="E239" s="31" t="s">
        <v>183</v>
      </c>
      <c r="F239" s="79"/>
      <c r="G239" s="42"/>
      <c r="H239" s="41">
        <f t="shared" si="31"/>
        <v>0</v>
      </c>
      <c r="I239" s="74"/>
      <c r="J239" s="26" t="str">
        <f t="shared" ca="1" si="24"/>
        <v/>
      </c>
      <c r="K239" s="16" t="str">
        <f t="shared" si="28"/>
        <v>B141iAType ^ Concrete Mountable Curb (120 mm reveal ht, Integral)SD-201m</v>
      </c>
      <c r="L239" s="17">
        <f>MATCH(K239,'Pay Items'!$K$1:$K$646,0)</f>
        <v>239</v>
      </c>
      <c r="M239" s="19" t="str">
        <f t="shared" ca="1" si="25"/>
        <v>F0</v>
      </c>
      <c r="N239" s="19" t="str">
        <f t="shared" ca="1" si="26"/>
        <v>C2</v>
      </c>
      <c r="O239" s="19" t="str">
        <f t="shared" ca="1" si="27"/>
        <v>C2</v>
      </c>
    </row>
    <row r="240" spans="1:15" s="27" customFormat="1" ht="66" customHeight="1" x14ac:dyDescent="0.2">
      <c r="A240" s="32" t="s">
        <v>833</v>
      </c>
      <c r="B240" s="61" t="s">
        <v>357</v>
      </c>
      <c r="C240" s="44" t="s">
        <v>1370</v>
      </c>
      <c r="D240" s="60" t="s">
        <v>344</v>
      </c>
      <c r="E240" s="31" t="s">
        <v>183</v>
      </c>
      <c r="F240" s="43"/>
      <c r="G240" s="42"/>
      <c r="H240" s="41">
        <f t="shared" si="31"/>
        <v>0</v>
      </c>
      <c r="I240" s="74" t="s">
        <v>1256</v>
      </c>
      <c r="J240" s="26" t="str">
        <f t="shared" ca="1" si="24"/>
        <v/>
      </c>
      <c r="K240" s="16" t="str">
        <f t="shared" si="28"/>
        <v>B142iType ^ ConcreteCurb and Gutter (^ mm reveal ht, Barrier, Integral, 600 mm width, 150 mm Plain Concrete Pavement)SD-200m</v>
      </c>
      <c r="L240" s="17">
        <f>MATCH(K240,'Pay Items'!$K$1:$K$646,0)</f>
        <v>240</v>
      </c>
      <c r="M240" s="19" t="str">
        <f t="shared" ca="1" si="25"/>
        <v>F0</v>
      </c>
      <c r="N240" s="19" t="str">
        <f t="shared" ca="1" si="26"/>
        <v>C2</v>
      </c>
      <c r="O240" s="19" t="str">
        <f t="shared" ca="1" si="27"/>
        <v>C2</v>
      </c>
    </row>
    <row r="241" spans="1:15" s="27" customFormat="1" ht="65.25" customHeight="1" x14ac:dyDescent="0.2">
      <c r="A241" s="32" t="s">
        <v>1161</v>
      </c>
      <c r="B241" s="61" t="s">
        <v>979</v>
      </c>
      <c r="C241" s="44" t="s">
        <v>1371</v>
      </c>
      <c r="D241" s="60" t="s">
        <v>344</v>
      </c>
      <c r="E241" s="31" t="s">
        <v>183</v>
      </c>
      <c r="F241" s="43"/>
      <c r="G241" s="42"/>
      <c r="H241" s="41">
        <f t="shared" si="31"/>
        <v>0</v>
      </c>
      <c r="I241" s="74" t="s">
        <v>708</v>
      </c>
      <c r="J241" s="26" t="str">
        <f t="shared" ca="1" si="24"/>
        <v/>
      </c>
      <c r="K241" s="16" t="str">
        <f t="shared" si="28"/>
        <v>B142iAType ^ Concrete Curb and Gutter (150 mm reveal ht, Barrier, Integral, 600 mm width, 150 mm Plain Concrete Pavement)SD-200m</v>
      </c>
      <c r="L241" s="17">
        <f>MATCH(K241,'Pay Items'!$K$1:$K$646,0)</f>
        <v>241</v>
      </c>
      <c r="M241" s="19" t="str">
        <f t="shared" ca="1" si="25"/>
        <v>F0</v>
      </c>
      <c r="N241" s="19" t="str">
        <f t="shared" ca="1" si="26"/>
        <v>C2</v>
      </c>
      <c r="O241" s="19" t="str">
        <f t="shared" ca="1" si="27"/>
        <v>C2</v>
      </c>
    </row>
    <row r="242" spans="1:15" s="27" customFormat="1" ht="65.25" customHeight="1" x14ac:dyDescent="0.2">
      <c r="A242" s="32" t="s">
        <v>1162</v>
      </c>
      <c r="B242" s="61" t="s">
        <v>979</v>
      </c>
      <c r="C242" s="44" t="s">
        <v>1372</v>
      </c>
      <c r="D242" s="60" t="s">
        <v>344</v>
      </c>
      <c r="E242" s="31" t="s">
        <v>183</v>
      </c>
      <c r="F242" s="43"/>
      <c r="G242" s="42"/>
      <c r="H242" s="41">
        <f t="shared" si="31"/>
        <v>0</v>
      </c>
      <c r="I242" s="74" t="s">
        <v>708</v>
      </c>
      <c r="J242" s="26" t="str">
        <f t="shared" ca="1" si="24"/>
        <v/>
      </c>
      <c r="K242" s="16" t="str">
        <f t="shared" si="28"/>
        <v>B142iBType ^ Concrete Curb and Gutter (180 mm reveal ht, Barrier, Integral, 600 mm width, 150 mm Plain Concrete Pavement)SD-200m</v>
      </c>
      <c r="L242" s="17">
        <f>MATCH(K242,'Pay Items'!$K$1:$K$646,0)</f>
        <v>242</v>
      </c>
      <c r="M242" s="19" t="str">
        <f t="shared" ca="1" si="25"/>
        <v>F0</v>
      </c>
      <c r="N242" s="19" t="str">
        <f t="shared" ca="1" si="26"/>
        <v>C2</v>
      </c>
      <c r="O242" s="19" t="str">
        <f t="shared" ca="1" si="27"/>
        <v>C2</v>
      </c>
    </row>
    <row r="243" spans="1:15" s="27" customFormat="1" ht="65.25" customHeight="1" x14ac:dyDescent="0.2">
      <c r="A243" s="32" t="s">
        <v>834</v>
      </c>
      <c r="B243" s="61" t="s">
        <v>358</v>
      </c>
      <c r="C243" s="44" t="s">
        <v>1373</v>
      </c>
      <c r="D243" s="60" t="s">
        <v>449</v>
      </c>
      <c r="E243" s="31" t="s">
        <v>183</v>
      </c>
      <c r="F243" s="43"/>
      <c r="G243" s="42"/>
      <c r="H243" s="41">
        <f t="shared" si="31"/>
        <v>0</v>
      </c>
      <c r="I243" s="74" t="s">
        <v>1260</v>
      </c>
      <c r="J243" s="26" t="str">
        <f t="shared" ca="1" si="24"/>
        <v/>
      </c>
      <c r="K243" s="16" t="str">
        <f t="shared" si="28"/>
        <v>B143iType ^ Concrete Curb and Gutter (^ mm reveal ht, Modified Barrier, Integral, 600 mm width, 150 mm Plain Concrete Pavement)SD-200 SD-203Bm</v>
      </c>
      <c r="L243" s="17">
        <f>MATCH(K243,'Pay Items'!$K$1:$K$646,0)</f>
        <v>243</v>
      </c>
      <c r="M243" s="19" t="str">
        <f t="shared" ca="1" si="25"/>
        <v>F0</v>
      </c>
      <c r="N243" s="19" t="str">
        <f t="shared" ca="1" si="26"/>
        <v>C2</v>
      </c>
      <c r="O243" s="19" t="str">
        <f t="shared" ca="1" si="27"/>
        <v>C2</v>
      </c>
    </row>
    <row r="244" spans="1:15" s="27" customFormat="1" ht="68.25" customHeight="1" x14ac:dyDescent="0.2">
      <c r="A244" s="32" t="s">
        <v>1163</v>
      </c>
      <c r="B244" s="61" t="s">
        <v>971</v>
      </c>
      <c r="C244" s="44" t="s">
        <v>1374</v>
      </c>
      <c r="D244" s="60" t="s">
        <v>449</v>
      </c>
      <c r="E244" s="31" t="s">
        <v>183</v>
      </c>
      <c r="F244" s="43"/>
      <c r="G244" s="42"/>
      <c r="H244" s="41">
        <f t="shared" si="31"/>
        <v>0</v>
      </c>
      <c r="I244" s="74"/>
      <c r="J244" s="26" t="str">
        <f t="shared" ca="1" si="24"/>
        <v/>
      </c>
      <c r="K244" s="16" t="str">
        <f t="shared" si="28"/>
        <v>B143iAType ^ Concrete Curb and Gutter (150 mm reveal ht, Modified Barrier, Integral, 600 mm width, 150 mm Plain Concrete Pavement)SD-200 SD-203Bm</v>
      </c>
      <c r="L244" s="17">
        <f>MATCH(K244,'Pay Items'!$K$1:$K$646,0)</f>
        <v>244</v>
      </c>
      <c r="M244" s="19" t="str">
        <f t="shared" ca="1" si="25"/>
        <v>F0</v>
      </c>
      <c r="N244" s="19" t="str">
        <f t="shared" ca="1" si="26"/>
        <v>C2</v>
      </c>
      <c r="O244" s="19" t="str">
        <f t="shared" ca="1" si="27"/>
        <v>C2</v>
      </c>
    </row>
    <row r="245" spans="1:15" s="27" customFormat="1" ht="68.25" customHeight="1" x14ac:dyDescent="0.2">
      <c r="A245" s="32" t="s">
        <v>1164</v>
      </c>
      <c r="B245" s="61" t="s">
        <v>971</v>
      </c>
      <c r="C245" s="44" t="s">
        <v>1375</v>
      </c>
      <c r="D245" s="60" t="s">
        <v>449</v>
      </c>
      <c r="E245" s="31" t="s">
        <v>183</v>
      </c>
      <c r="F245" s="43"/>
      <c r="G245" s="42"/>
      <c r="H245" s="41">
        <f t="shared" si="31"/>
        <v>0</v>
      </c>
      <c r="I245" s="74"/>
      <c r="J245" s="26" t="str">
        <f t="shared" ca="1" si="24"/>
        <v/>
      </c>
      <c r="K245" s="16" t="str">
        <f t="shared" si="28"/>
        <v>B143iBType ^ Concrete Curb and Gutter (180 mm reveal ht, Modified Barrier, Integral, 600 mm width, 150 mm Plain Concrete Pavement)SD-200 SD-203Bm</v>
      </c>
      <c r="L245" s="17">
        <f>MATCH(K245,'Pay Items'!$K$1:$K$646,0)</f>
        <v>245</v>
      </c>
      <c r="M245" s="19" t="str">
        <f t="shared" ca="1" si="25"/>
        <v>F0</v>
      </c>
      <c r="N245" s="19" t="str">
        <f t="shared" ca="1" si="26"/>
        <v>C2</v>
      </c>
      <c r="O245" s="19" t="str">
        <f t="shared" ca="1" si="27"/>
        <v>C2</v>
      </c>
    </row>
    <row r="246" spans="1:15" s="27" customFormat="1" ht="68.25" customHeight="1" x14ac:dyDescent="0.2">
      <c r="A246" s="32" t="s">
        <v>835</v>
      </c>
      <c r="B246" s="61" t="s">
        <v>359</v>
      </c>
      <c r="C246" s="44" t="s">
        <v>1376</v>
      </c>
      <c r="D246" s="60" t="s">
        <v>344</v>
      </c>
      <c r="E246" s="31" t="s">
        <v>183</v>
      </c>
      <c r="F246" s="43"/>
      <c r="G246" s="42"/>
      <c r="H246" s="41">
        <f t="shared" si="31"/>
        <v>0</v>
      </c>
      <c r="I246" s="74" t="s">
        <v>836</v>
      </c>
      <c r="J246" s="26" t="str">
        <f t="shared" ca="1" si="24"/>
        <v/>
      </c>
      <c r="K246" s="16" t="str">
        <f t="shared" si="28"/>
        <v>B144iType ^ Concrete Curb and Gutter (40 mm reveal ht, Lip Curb, Integral, 600 mm width, 150 mm Plain Concrete Pavement)SD-200m</v>
      </c>
      <c r="L246" s="17">
        <f>MATCH(K246,'Pay Items'!$K$1:$K$646,0)</f>
        <v>246</v>
      </c>
      <c r="M246" s="19" t="str">
        <f t="shared" ca="1" si="25"/>
        <v>F0</v>
      </c>
      <c r="N246" s="19" t="str">
        <f t="shared" ca="1" si="26"/>
        <v>C2</v>
      </c>
      <c r="O246" s="19" t="str">
        <f t="shared" ca="1" si="27"/>
        <v>C2</v>
      </c>
    </row>
    <row r="247" spans="1:15" s="27" customFormat="1" ht="69" customHeight="1" x14ac:dyDescent="0.2">
      <c r="A247" s="32" t="s">
        <v>837</v>
      </c>
      <c r="B247" s="61" t="s">
        <v>361</v>
      </c>
      <c r="C247" s="44" t="s">
        <v>1377</v>
      </c>
      <c r="D247" s="60" t="s">
        <v>344</v>
      </c>
      <c r="E247" s="31" t="s">
        <v>183</v>
      </c>
      <c r="F247" s="43"/>
      <c r="G247" s="42"/>
      <c r="H247" s="41">
        <f t="shared" si="31"/>
        <v>0</v>
      </c>
      <c r="I247" s="74" t="s">
        <v>838</v>
      </c>
      <c r="J247" s="26" t="str">
        <f t="shared" ca="1" si="24"/>
        <v/>
      </c>
      <c r="K247" s="16" t="str">
        <f t="shared" si="28"/>
        <v>B145iType ^ Concrete Curb and Gutter (8-12 mm reveal ht, Curb Ramp, Integral, 600 mm width, 150 mm Plain Concrete Pavement)SD-200m</v>
      </c>
      <c r="L247" s="17">
        <f>MATCH(K247,'Pay Items'!$K$1:$K$646,0)</f>
        <v>247</v>
      </c>
      <c r="M247" s="19" t="str">
        <f t="shared" ca="1" si="25"/>
        <v>F0</v>
      </c>
      <c r="N247" s="19" t="str">
        <f t="shared" ca="1" si="26"/>
        <v>C2</v>
      </c>
      <c r="O247" s="19" t="str">
        <f t="shared" ca="1" si="27"/>
        <v>C2</v>
      </c>
    </row>
    <row r="248" spans="1:15" s="28" customFormat="1" ht="36" customHeight="1" x14ac:dyDescent="0.2">
      <c r="A248" s="32" t="s">
        <v>839</v>
      </c>
      <c r="B248" s="61" t="s">
        <v>360</v>
      </c>
      <c r="C248" s="44" t="s">
        <v>1378</v>
      </c>
      <c r="D248" s="60"/>
      <c r="E248" s="31" t="s">
        <v>183</v>
      </c>
      <c r="F248" s="79"/>
      <c r="G248" s="42"/>
      <c r="H248" s="41">
        <f t="shared" si="31"/>
        <v>0</v>
      </c>
      <c r="I248" s="80"/>
      <c r="J248" s="26" t="str">
        <f t="shared" ca="1" si="24"/>
        <v/>
      </c>
      <c r="K248" s="16" t="str">
        <f t="shared" si="28"/>
        <v>B146iType ^ Concrete Lip Curb (125 mm reveal ht, Integral)m</v>
      </c>
      <c r="L248" s="17">
        <f>MATCH(K248,'Pay Items'!$K$1:$K$646,0)</f>
        <v>248</v>
      </c>
      <c r="M248" s="19" t="str">
        <f t="shared" ca="1" si="25"/>
        <v>F0</v>
      </c>
      <c r="N248" s="19" t="str">
        <f t="shared" ca="1" si="26"/>
        <v>C2</v>
      </c>
      <c r="O248" s="19" t="str">
        <f t="shared" ca="1" si="27"/>
        <v>C2</v>
      </c>
    </row>
    <row r="249" spans="1:15" s="28" customFormat="1" ht="36" customHeight="1" x14ac:dyDescent="0.2">
      <c r="A249" s="32" t="s">
        <v>840</v>
      </c>
      <c r="B249" s="61" t="s">
        <v>208</v>
      </c>
      <c r="C249" s="44" t="s">
        <v>1379</v>
      </c>
      <c r="D249" s="60" t="s">
        <v>345</v>
      </c>
      <c r="E249" s="31" t="s">
        <v>183</v>
      </c>
      <c r="F249" s="79"/>
      <c r="G249" s="42"/>
      <c r="H249" s="41">
        <f t="shared" si="31"/>
        <v>0</v>
      </c>
      <c r="I249" s="74" t="s">
        <v>838</v>
      </c>
      <c r="J249" s="26" t="str">
        <f t="shared" ca="1" si="24"/>
        <v/>
      </c>
      <c r="K249" s="16" t="str">
        <f t="shared" si="28"/>
        <v>B147iType ^ Concrete Lip Curb (75 mm reveal ht, Integral)SD-202Am</v>
      </c>
      <c r="L249" s="17">
        <f>MATCH(K249,'Pay Items'!$K$1:$K$646,0)</f>
        <v>249</v>
      </c>
      <c r="M249" s="19" t="str">
        <f t="shared" ca="1" si="25"/>
        <v>F0</v>
      </c>
      <c r="N249" s="19" t="str">
        <f t="shared" ca="1" si="26"/>
        <v>C2</v>
      </c>
      <c r="O249" s="19" t="str">
        <f t="shared" ca="1" si="27"/>
        <v>C2</v>
      </c>
    </row>
    <row r="250" spans="1:15" s="28" customFormat="1" ht="36.75" customHeight="1" x14ac:dyDescent="0.2">
      <c r="A250" s="32" t="s">
        <v>841</v>
      </c>
      <c r="B250" s="61" t="s">
        <v>362</v>
      </c>
      <c r="C250" s="44" t="s">
        <v>1380</v>
      </c>
      <c r="D250" s="60" t="s">
        <v>346</v>
      </c>
      <c r="E250" s="31" t="s">
        <v>183</v>
      </c>
      <c r="F250" s="79"/>
      <c r="G250" s="42"/>
      <c r="H250" s="41">
        <f t="shared" si="31"/>
        <v>0</v>
      </c>
      <c r="I250" s="74" t="s">
        <v>836</v>
      </c>
      <c r="J250" s="26" t="str">
        <f t="shared" ca="1" si="24"/>
        <v/>
      </c>
      <c r="K250" s="16" t="str">
        <f t="shared" si="28"/>
        <v>B148iType ^ Concrete Lip Curb (40 mm reveal ht, Integral)SD-202Bm</v>
      </c>
      <c r="L250" s="17">
        <f>MATCH(K250,'Pay Items'!$K$1:$K$646,0)</f>
        <v>250</v>
      </c>
      <c r="M250" s="19" t="str">
        <f t="shared" ca="1" si="25"/>
        <v>F0</v>
      </c>
      <c r="N250" s="19" t="str">
        <f t="shared" ca="1" si="26"/>
        <v>C2</v>
      </c>
      <c r="O250" s="19" t="str">
        <f t="shared" ca="1" si="27"/>
        <v>C2</v>
      </c>
    </row>
    <row r="251" spans="1:15" s="28" customFormat="1" ht="35.25" customHeight="1" x14ac:dyDescent="0.2">
      <c r="A251" s="32" t="s">
        <v>842</v>
      </c>
      <c r="B251" s="61" t="s">
        <v>452</v>
      </c>
      <c r="C251" s="44" t="s">
        <v>1381</v>
      </c>
      <c r="D251" s="60" t="s">
        <v>347</v>
      </c>
      <c r="E251" s="31" t="s">
        <v>183</v>
      </c>
      <c r="F251" s="79"/>
      <c r="G251" s="42"/>
      <c r="H251" s="41">
        <f t="shared" si="31"/>
        <v>0</v>
      </c>
      <c r="I251" s="74" t="s">
        <v>1259</v>
      </c>
      <c r="J251" s="26" t="str">
        <f t="shared" ca="1" si="24"/>
        <v/>
      </c>
      <c r="K251" s="16" t="str">
        <f t="shared" si="28"/>
        <v>B149iType ^ Concrete Modified Lip Curb (^ mm reveal ht, Dowelled)SD-202Cm</v>
      </c>
      <c r="L251" s="17">
        <f>MATCH(K251,'Pay Items'!$K$1:$K$646,0)</f>
        <v>251</v>
      </c>
      <c r="M251" s="19" t="str">
        <f t="shared" ca="1" si="25"/>
        <v>F0</v>
      </c>
      <c r="N251" s="19" t="str">
        <f t="shared" ca="1" si="26"/>
        <v>C2</v>
      </c>
      <c r="O251" s="19" t="str">
        <f t="shared" ca="1" si="27"/>
        <v>C2</v>
      </c>
    </row>
    <row r="252" spans="1:15" s="28" customFormat="1" ht="35.25" customHeight="1" x14ac:dyDescent="0.2">
      <c r="A252" s="32" t="s">
        <v>1165</v>
      </c>
      <c r="B252" s="61" t="s">
        <v>980</v>
      </c>
      <c r="C252" s="44" t="s">
        <v>1382</v>
      </c>
      <c r="D252" s="60" t="s">
        <v>347</v>
      </c>
      <c r="E252" s="31" t="s">
        <v>183</v>
      </c>
      <c r="F252" s="79"/>
      <c r="G252" s="42"/>
      <c r="H252" s="41">
        <f t="shared" si="31"/>
        <v>0</v>
      </c>
      <c r="I252" s="74" t="s">
        <v>1255</v>
      </c>
      <c r="J252" s="26" t="str">
        <f t="shared" ca="1" si="24"/>
        <v/>
      </c>
      <c r="K252" s="16" t="str">
        <f t="shared" si="28"/>
        <v>B149iAType ^ Concrete Modified Lip Curb (75 mm reveal ht, Dowelled)SD-202Cm</v>
      </c>
      <c r="L252" s="17">
        <f>MATCH(K252,'Pay Items'!$K$1:$K$646,0)</f>
        <v>252</v>
      </c>
      <c r="M252" s="19" t="str">
        <f t="shared" ca="1" si="25"/>
        <v>F0</v>
      </c>
      <c r="N252" s="19" t="str">
        <f t="shared" ca="1" si="26"/>
        <v>C2</v>
      </c>
      <c r="O252" s="19" t="str">
        <f t="shared" ca="1" si="27"/>
        <v>C2</v>
      </c>
    </row>
    <row r="253" spans="1:15" s="28" customFormat="1" ht="36" customHeight="1" x14ac:dyDescent="0.2">
      <c r="A253" s="32" t="s">
        <v>843</v>
      </c>
      <c r="B253" s="61" t="s">
        <v>453</v>
      </c>
      <c r="C253" s="44" t="s">
        <v>1383</v>
      </c>
      <c r="D253" s="60" t="s">
        <v>368</v>
      </c>
      <c r="E253" s="31" t="s">
        <v>183</v>
      </c>
      <c r="F253" s="79"/>
      <c r="G253" s="42"/>
      <c r="H253" s="41">
        <f t="shared" si="31"/>
        <v>0</v>
      </c>
      <c r="I253" s="74"/>
      <c r="J253" s="26" t="str">
        <f t="shared" ca="1" si="24"/>
        <v/>
      </c>
      <c r="K253" s="16" t="str">
        <f t="shared" si="28"/>
        <v>B150iType ^ Concrete Curb Ramp (8-12 mm reveal ht, Integral)SD-229A,B,Cm</v>
      </c>
      <c r="L253" s="17">
        <f>MATCH(K253,'Pay Items'!$K$1:$K$646,0)</f>
        <v>253</v>
      </c>
      <c r="M253" s="19" t="str">
        <f t="shared" ca="1" si="25"/>
        <v>F0</v>
      </c>
      <c r="N253" s="19" t="str">
        <f t="shared" ca="1" si="26"/>
        <v>C2</v>
      </c>
      <c r="O253" s="19" t="str">
        <f t="shared" ca="1" si="27"/>
        <v>C2</v>
      </c>
    </row>
    <row r="254" spans="1:15" s="37" customFormat="1" ht="40.5" customHeight="1" x14ac:dyDescent="0.2">
      <c r="A254" s="32" t="s">
        <v>942</v>
      </c>
      <c r="B254" s="61" t="s">
        <v>454</v>
      </c>
      <c r="C254" s="44" t="s">
        <v>1384</v>
      </c>
      <c r="D254" s="60" t="s">
        <v>368</v>
      </c>
      <c r="E254" s="31" t="s">
        <v>183</v>
      </c>
      <c r="F254" s="79"/>
      <c r="G254" s="42"/>
      <c r="H254" s="41">
        <f t="shared" si="31"/>
        <v>0</v>
      </c>
      <c r="I254" s="74"/>
      <c r="J254" s="26" t="str">
        <f t="shared" ca="1" si="24"/>
        <v/>
      </c>
      <c r="K254" s="16" t="str">
        <f t="shared" si="28"/>
        <v>B150iAType ^ Concrete Curb Ramp (8-12 mm reveal ht, Monolithic)SD-229A,B,Cm</v>
      </c>
      <c r="L254" s="17">
        <f>MATCH(K254,'Pay Items'!$K$1:$K$646,0)</f>
        <v>254</v>
      </c>
      <c r="M254" s="19" t="str">
        <f t="shared" ca="1" si="25"/>
        <v>F0</v>
      </c>
      <c r="N254" s="19" t="str">
        <f t="shared" ca="1" si="26"/>
        <v>C2</v>
      </c>
      <c r="O254" s="19" t="str">
        <f t="shared" ca="1" si="27"/>
        <v>C2</v>
      </c>
    </row>
    <row r="255" spans="1:15" s="28" customFormat="1" ht="39.75" customHeight="1" x14ac:dyDescent="0.2">
      <c r="A255" s="32" t="s">
        <v>844</v>
      </c>
      <c r="B255" s="61" t="s">
        <v>455</v>
      </c>
      <c r="C255" s="44" t="s">
        <v>1385</v>
      </c>
      <c r="D255" s="60" t="s">
        <v>348</v>
      </c>
      <c r="E255" s="31" t="s">
        <v>183</v>
      </c>
      <c r="F255" s="79"/>
      <c r="G255" s="42"/>
      <c r="H255" s="41">
        <f t="shared" si="31"/>
        <v>0</v>
      </c>
      <c r="I255" s="80"/>
      <c r="J255" s="26" t="str">
        <f t="shared" ca="1" si="24"/>
        <v/>
      </c>
      <c r="K255" s="16" t="str">
        <f t="shared" si="28"/>
        <v>B151iType ^ Concrete Safety Curb (330 mm reveal ht)SD-206Bm</v>
      </c>
      <c r="L255" s="17">
        <f>MATCH(K255,'Pay Items'!$K$1:$K$646,0)</f>
        <v>255</v>
      </c>
      <c r="M255" s="19" t="str">
        <f t="shared" ca="1" si="25"/>
        <v>F0</v>
      </c>
      <c r="N255" s="19" t="str">
        <f t="shared" ca="1" si="26"/>
        <v>C2</v>
      </c>
      <c r="O255" s="19" t="str">
        <f t="shared" ca="1" si="27"/>
        <v>C2</v>
      </c>
    </row>
    <row r="256" spans="1:15" s="40" customFormat="1" ht="30" customHeight="1" x14ac:dyDescent="0.2">
      <c r="A256" s="55" t="s">
        <v>373</v>
      </c>
      <c r="B256" s="104"/>
      <c r="C256" s="90" t="s">
        <v>607</v>
      </c>
      <c r="D256" s="91"/>
      <c r="E256" s="92"/>
      <c r="F256" s="93"/>
      <c r="G256" s="94"/>
      <c r="H256" s="95"/>
      <c r="I256" s="97"/>
      <c r="J256" s="26" t="str">
        <f t="shared" ca="1" si="24"/>
        <v>LOCKED</v>
      </c>
      <c r="K256" s="16" t="str">
        <f t="shared" si="28"/>
        <v>B152Pay Item Removed</v>
      </c>
      <c r="L256" s="17">
        <f>MATCH(K256,'Pay Items'!$K$1:$K$646,0)</f>
        <v>256</v>
      </c>
      <c r="M256" s="19" t="str">
        <f t="shared" ca="1" si="25"/>
        <v>F0</v>
      </c>
      <c r="N256" s="19" t="str">
        <f t="shared" ca="1" si="26"/>
        <v>C2</v>
      </c>
      <c r="O256" s="19" t="str">
        <f t="shared" ca="1" si="27"/>
        <v>C2</v>
      </c>
    </row>
    <row r="257" spans="1:15" s="40" customFormat="1" ht="30" customHeight="1" x14ac:dyDescent="0.2">
      <c r="A257" s="55" t="s">
        <v>456</v>
      </c>
      <c r="B257" s="104"/>
      <c r="C257" s="90" t="s">
        <v>607</v>
      </c>
      <c r="D257" s="91"/>
      <c r="E257" s="92"/>
      <c r="F257" s="93"/>
      <c r="G257" s="94"/>
      <c r="H257" s="95"/>
      <c r="I257" s="97"/>
      <c r="J257" s="26" t="str">
        <f t="shared" ca="1" si="24"/>
        <v>LOCKED</v>
      </c>
      <c r="K257" s="16" t="str">
        <f t="shared" si="28"/>
        <v>B153Pay Item Removed</v>
      </c>
      <c r="L257" s="17">
        <f>MATCH(K257,'Pay Items'!$K$1:$K$646,0)</f>
        <v>257</v>
      </c>
      <c r="M257" s="19" t="str">
        <f t="shared" ca="1" si="25"/>
        <v>F0</v>
      </c>
      <c r="N257" s="19" t="str">
        <f t="shared" ca="1" si="26"/>
        <v>C2</v>
      </c>
      <c r="O257" s="19" t="str">
        <f t="shared" ca="1" si="27"/>
        <v>C2</v>
      </c>
    </row>
    <row r="258" spans="1:15" s="28" customFormat="1" ht="53.25" customHeight="1" x14ac:dyDescent="0.2">
      <c r="A258" s="32" t="s">
        <v>943</v>
      </c>
      <c r="B258" s="61" t="s">
        <v>314</v>
      </c>
      <c r="C258" s="44" t="s">
        <v>1386</v>
      </c>
      <c r="D258" s="60" t="s">
        <v>707</v>
      </c>
      <c r="E258" s="31" t="s">
        <v>183</v>
      </c>
      <c r="F258" s="79"/>
      <c r="G258" s="42"/>
      <c r="H258" s="41">
        <f>ROUND(G258*F258,2)</f>
        <v>0</v>
      </c>
      <c r="I258" s="74" t="s">
        <v>708</v>
      </c>
      <c r="J258" s="26" t="str">
        <f t="shared" ca="1" si="24"/>
        <v/>
      </c>
      <c r="K258" s="16" t="str">
        <f t="shared" si="28"/>
        <v>B153AType ^ Concrete Splash Strip (180 mm reveal ht, Monolithic Barrier Curb, 750 mm width)SD-223Am</v>
      </c>
      <c r="L258" s="17">
        <f>MATCH(K258,'Pay Items'!$K$1:$K$646,0)</f>
        <v>258</v>
      </c>
      <c r="M258" s="19" t="str">
        <f t="shared" ca="1" si="25"/>
        <v>F0</v>
      </c>
      <c r="N258" s="19" t="str">
        <f t="shared" ca="1" si="26"/>
        <v>C2</v>
      </c>
      <c r="O258" s="19" t="str">
        <f t="shared" ca="1" si="27"/>
        <v>C2</v>
      </c>
    </row>
    <row r="259" spans="1:15" s="28" customFormat="1" ht="50.25" customHeight="1" x14ac:dyDescent="0.2">
      <c r="A259" s="32" t="s">
        <v>944</v>
      </c>
      <c r="B259" s="61" t="s">
        <v>709</v>
      </c>
      <c r="C259" s="44" t="s">
        <v>1387</v>
      </c>
      <c r="D259" s="60" t="s">
        <v>707</v>
      </c>
      <c r="E259" s="31" t="s">
        <v>183</v>
      </c>
      <c r="F259" s="79"/>
      <c r="G259" s="42"/>
      <c r="H259" s="41">
        <f>ROUND(G259*F259,2)</f>
        <v>0</v>
      </c>
      <c r="I259" s="74" t="s">
        <v>587</v>
      </c>
      <c r="J259" s="26" t="str">
        <f t="shared" ref="J259:J322" ca="1" si="32">IF(CELL("protect",$G259)=1, "LOCKED", "")</f>
        <v/>
      </c>
      <c r="K259" s="16" t="str">
        <f t="shared" si="28"/>
        <v>B153BType ^ Concrete Splash Strip (150 mm reveal ht, Monolithic Barrier Curb, 750 mm width)SD-223Am</v>
      </c>
      <c r="L259" s="17">
        <f>MATCH(K259,'Pay Items'!$K$1:$K$646,0)</f>
        <v>259</v>
      </c>
      <c r="M259" s="19" t="str">
        <f t="shared" ref="M259:M322" ca="1" si="33">CELL("format",$F259)</f>
        <v>F0</v>
      </c>
      <c r="N259" s="19" t="str">
        <f t="shared" ref="N259:N322" ca="1" si="34">CELL("format",$G259)</f>
        <v>C2</v>
      </c>
      <c r="O259" s="19" t="str">
        <f t="shared" ref="O259:O322" ca="1" si="35">CELL("format",$H259)</f>
        <v>C2</v>
      </c>
    </row>
    <row r="260" spans="1:15" s="28" customFormat="1" ht="56.25" customHeight="1" x14ac:dyDescent="0.2">
      <c r="A260" s="32" t="s">
        <v>945</v>
      </c>
      <c r="B260" s="61" t="s">
        <v>710</v>
      </c>
      <c r="C260" s="44" t="s">
        <v>1388</v>
      </c>
      <c r="D260" s="60" t="s">
        <v>707</v>
      </c>
      <c r="E260" s="31" t="s">
        <v>183</v>
      </c>
      <c r="F260" s="79"/>
      <c r="G260" s="42"/>
      <c r="H260" s="41">
        <f>ROUND(G260*F260,2)</f>
        <v>0</v>
      </c>
      <c r="I260" s="74" t="s">
        <v>587</v>
      </c>
      <c r="J260" s="26" t="str">
        <f t="shared" ca="1" si="32"/>
        <v/>
      </c>
      <c r="K260" s="16" t="str">
        <f t="shared" ref="K260:K323" si="36">CLEAN(CONCATENATE(TRIM($A260),TRIM($C260),IF(LEFT($D260)&lt;&gt;"E",TRIM($D260),),TRIM($E260)))</f>
        <v>B153CType ^ Concrete Splash Strip (150 mm reveal ht, Monolithic Modified Barrier Curb, 750 mm width)SD-223Am</v>
      </c>
      <c r="L260" s="17">
        <f>MATCH(K260,'Pay Items'!$K$1:$K$646,0)</f>
        <v>260</v>
      </c>
      <c r="M260" s="19" t="str">
        <f t="shared" ca="1" si="33"/>
        <v>F0</v>
      </c>
      <c r="N260" s="19" t="str">
        <f t="shared" ca="1" si="34"/>
        <v>C2</v>
      </c>
      <c r="O260" s="19" t="str">
        <f t="shared" ca="1" si="35"/>
        <v>C2</v>
      </c>
    </row>
    <row r="261" spans="1:15" s="28" customFormat="1" ht="43.9" customHeight="1" x14ac:dyDescent="0.2">
      <c r="A261" s="32" t="s">
        <v>946</v>
      </c>
      <c r="B261" s="61" t="s">
        <v>739</v>
      </c>
      <c r="C261" s="44" t="s">
        <v>1389</v>
      </c>
      <c r="D261" s="60" t="s">
        <v>711</v>
      </c>
      <c r="E261" s="31" t="s">
        <v>183</v>
      </c>
      <c r="F261" s="79"/>
      <c r="G261" s="42"/>
      <c r="H261" s="41">
        <f>ROUND(G261*F261,2)</f>
        <v>0</v>
      </c>
      <c r="I261" s="74"/>
      <c r="J261" s="26" t="str">
        <f t="shared" ca="1" si="32"/>
        <v/>
      </c>
      <c r="K261" s="16" t="str">
        <f t="shared" si="36"/>
        <v>B153DType ^ Concrete Splash Strip, (Separate, 600 mm width)SD-223Bm</v>
      </c>
      <c r="L261" s="17">
        <f>MATCH(K261,'Pay Items'!$K$1:$K$646,0)</f>
        <v>261</v>
      </c>
      <c r="M261" s="19" t="str">
        <f t="shared" ca="1" si="33"/>
        <v>F0</v>
      </c>
      <c r="N261" s="19" t="str">
        <f t="shared" ca="1" si="34"/>
        <v>C2</v>
      </c>
      <c r="O261" s="19" t="str">
        <f t="shared" ca="1" si="35"/>
        <v>C2</v>
      </c>
    </row>
    <row r="262" spans="1:15" s="28" customFormat="1" ht="36" customHeight="1" x14ac:dyDescent="0.2">
      <c r="A262" s="32" t="s">
        <v>845</v>
      </c>
      <c r="B262" s="45" t="s">
        <v>169</v>
      </c>
      <c r="C262" s="44" t="s">
        <v>158</v>
      </c>
      <c r="D262" s="60" t="s">
        <v>1390</v>
      </c>
      <c r="E262" s="31"/>
      <c r="F262" s="79"/>
      <c r="G262" s="81"/>
      <c r="H262" s="41"/>
      <c r="I262" s="74"/>
      <c r="J262" s="26" t="str">
        <f t="shared" ca="1" si="32"/>
        <v>LOCKED</v>
      </c>
      <c r="K262" s="16" t="str">
        <f t="shared" si="36"/>
        <v>B154rlConcrete Curb RenewalCW 3240-R10</v>
      </c>
      <c r="L262" s="17">
        <f>MATCH(K262,'Pay Items'!$K$1:$K$646,0)</f>
        <v>262</v>
      </c>
      <c r="M262" s="19" t="str">
        <f t="shared" ca="1" si="33"/>
        <v>F0</v>
      </c>
      <c r="N262" s="19" t="str">
        <f t="shared" ca="1" si="34"/>
        <v>G</v>
      </c>
      <c r="O262" s="19" t="str">
        <f t="shared" ca="1" si="35"/>
        <v>C2</v>
      </c>
    </row>
    <row r="263" spans="1:15" s="28" customFormat="1" ht="30" customHeight="1" x14ac:dyDescent="0.2">
      <c r="A263" s="32" t="s">
        <v>846</v>
      </c>
      <c r="B263" s="61" t="s">
        <v>351</v>
      </c>
      <c r="C263" s="44" t="s">
        <v>1353</v>
      </c>
      <c r="D263" s="60" t="s">
        <v>712</v>
      </c>
      <c r="E263" s="31"/>
      <c r="F263" s="79"/>
      <c r="G263" s="82"/>
      <c r="H263" s="41"/>
      <c r="I263" s="74" t="s">
        <v>1296</v>
      </c>
      <c r="J263" s="26" t="str">
        <f t="shared" ca="1" si="32"/>
        <v>LOCKED</v>
      </c>
      <c r="K263" s="16" t="str">
        <f t="shared" si="36"/>
        <v>B155rlType ^ Concrete Barrier (^ mm reveal ht, Dowelled)SD-205,SD-206A</v>
      </c>
      <c r="L263" s="17">
        <f>MATCH(K263,'Pay Items'!$K$1:$K$646,0)</f>
        <v>263</v>
      </c>
      <c r="M263" s="19" t="str">
        <f t="shared" ca="1" si="33"/>
        <v>F0</v>
      </c>
      <c r="N263" s="19" t="str">
        <f t="shared" ca="1" si="34"/>
        <v>C2</v>
      </c>
      <c r="O263" s="19" t="str">
        <f t="shared" ca="1" si="35"/>
        <v>C2</v>
      </c>
    </row>
    <row r="264" spans="1:15" s="28" customFormat="1" ht="30" customHeight="1" x14ac:dyDescent="0.2">
      <c r="A264" s="32" t="s">
        <v>1166</v>
      </c>
      <c r="B264" s="61" t="s">
        <v>968</v>
      </c>
      <c r="C264" s="44" t="s">
        <v>1354</v>
      </c>
      <c r="D264" s="60" t="s">
        <v>712</v>
      </c>
      <c r="E264" s="31"/>
      <c r="F264" s="79"/>
      <c r="G264" s="82"/>
      <c r="H264" s="41"/>
      <c r="I264" s="74" t="s">
        <v>587</v>
      </c>
      <c r="J264" s="26" t="str">
        <f t="shared" ca="1" si="32"/>
        <v>LOCKED</v>
      </c>
      <c r="K264" s="16" t="str">
        <f t="shared" si="36"/>
        <v>B155rlAType ^ Concrete Barrier (150 mm reveal ht, Dowelled)SD-205,SD-206A</v>
      </c>
      <c r="L264" s="17">
        <f>MATCH(K264,'Pay Items'!$K$1:$K$646,0)</f>
        <v>264</v>
      </c>
      <c r="M264" s="19" t="str">
        <f t="shared" ca="1" si="33"/>
        <v>F0</v>
      </c>
      <c r="N264" s="19" t="str">
        <f t="shared" ca="1" si="34"/>
        <v>C2</v>
      </c>
      <c r="O264" s="19" t="str">
        <f t="shared" ca="1" si="35"/>
        <v>C2</v>
      </c>
    </row>
    <row r="265" spans="1:15" s="28" customFormat="1" ht="30" customHeight="1" x14ac:dyDescent="0.2">
      <c r="A265" s="32" t="s">
        <v>1167</v>
      </c>
      <c r="B265" s="61" t="s">
        <v>968</v>
      </c>
      <c r="C265" s="44" t="s">
        <v>1355</v>
      </c>
      <c r="D265" s="60" t="s">
        <v>712</v>
      </c>
      <c r="E265" s="31"/>
      <c r="F265" s="79"/>
      <c r="G265" s="82"/>
      <c r="H265" s="41"/>
      <c r="I265" s="74" t="s">
        <v>587</v>
      </c>
      <c r="J265" s="26" t="str">
        <f t="shared" ca="1" si="32"/>
        <v>LOCKED</v>
      </c>
      <c r="K265" s="16" t="str">
        <f t="shared" si="36"/>
        <v>B155rlBType ^ Concrete Barrier (180 mm reveal ht, Dowelled)SD-205,SD-206A</v>
      </c>
      <c r="L265" s="17">
        <f>MATCH(K265,'Pay Items'!$K$1:$K$646,0)</f>
        <v>265</v>
      </c>
      <c r="M265" s="19" t="str">
        <f t="shared" ca="1" si="33"/>
        <v>F0</v>
      </c>
      <c r="N265" s="19" t="str">
        <f t="shared" ca="1" si="34"/>
        <v>C2</v>
      </c>
      <c r="O265" s="19" t="str">
        <f t="shared" ca="1" si="35"/>
        <v>C2</v>
      </c>
    </row>
    <row r="266" spans="1:15" s="28" customFormat="1" ht="30" customHeight="1" x14ac:dyDescent="0.2">
      <c r="A266" s="32" t="s">
        <v>1391</v>
      </c>
      <c r="B266" s="105" t="s">
        <v>701</v>
      </c>
      <c r="C266" s="62" t="s">
        <v>713</v>
      </c>
      <c r="D266" s="78"/>
      <c r="E266" s="106" t="s">
        <v>183</v>
      </c>
      <c r="F266" s="107"/>
      <c r="G266" s="42"/>
      <c r="H266" s="82">
        <f>ROUND(G266*F266,2)</f>
        <v>0</v>
      </c>
      <c r="I266" s="108" t="s">
        <v>1392</v>
      </c>
      <c r="J266" s="26" t="str">
        <f t="shared" ca="1" si="32"/>
        <v/>
      </c>
      <c r="K266" s="16" t="str">
        <f t="shared" si="36"/>
        <v>B155rl^1Less than 3 mm</v>
      </c>
      <c r="L266" s="17">
        <f>MATCH(K266,'Pay Items'!$K$1:$K$646,0)</f>
        <v>266</v>
      </c>
      <c r="M266" s="19" t="str">
        <f t="shared" ca="1" si="33"/>
        <v>F0</v>
      </c>
      <c r="N266" s="19" t="str">
        <f t="shared" ca="1" si="34"/>
        <v>C2</v>
      </c>
      <c r="O266" s="19" t="str">
        <f t="shared" ca="1" si="35"/>
        <v>C2</v>
      </c>
    </row>
    <row r="267" spans="1:15" s="28" customFormat="1" ht="30" customHeight="1" x14ac:dyDescent="0.2">
      <c r="A267" s="32" t="s">
        <v>1393</v>
      </c>
      <c r="B267" s="105" t="s">
        <v>703</v>
      </c>
      <c r="C267" s="62" t="s">
        <v>714</v>
      </c>
      <c r="D267" s="78"/>
      <c r="E267" s="106" t="s">
        <v>183</v>
      </c>
      <c r="F267" s="107"/>
      <c r="G267" s="42"/>
      <c r="H267" s="82">
        <f>ROUND(G267*F267,2)</f>
        <v>0</v>
      </c>
      <c r="I267" s="108" t="s">
        <v>1392</v>
      </c>
      <c r="J267" s="26" t="str">
        <f t="shared" ca="1" si="32"/>
        <v/>
      </c>
      <c r="K267" s="16" t="str">
        <f t="shared" si="36"/>
        <v>B155rl^23 m to 30 mm</v>
      </c>
      <c r="L267" s="17">
        <f>MATCH(K267,'Pay Items'!$K$1:$K$646,0)</f>
        <v>267</v>
      </c>
      <c r="M267" s="19" t="str">
        <f t="shared" ca="1" si="33"/>
        <v>F0</v>
      </c>
      <c r="N267" s="19" t="str">
        <f t="shared" ca="1" si="34"/>
        <v>C2</v>
      </c>
      <c r="O267" s="19" t="str">
        <f t="shared" ca="1" si="35"/>
        <v>C2</v>
      </c>
    </row>
    <row r="268" spans="1:15" s="28" customFormat="1" ht="30" customHeight="1" x14ac:dyDescent="0.2">
      <c r="A268" s="32" t="s">
        <v>1394</v>
      </c>
      <c r="B268" s="105" t="s">
        <v>715</v>
      </c>
      <c r="C268" s="62" t="s">
        <v>716</v>
      </c>
      <c r="D268" s="78" t="s">
        <v>174</v>
      </c>
      <c r="E268" s="106" t="s">
        <v>183</v>
      </c>
      <c r="F268" s="107"/>
      <c r="G268" s="42"/>
      <c r="H268" s="82">
        <f>ROUND(G268*F268,2)</f>
        <v>0</v>
      </c>
      <c r="I268" s="108" t="s">
        <v>1392</v>
      </c>
      <c r="J268" s="26" t="str">
        <f t="shared" ca="1" si="32"/>
        <v/>
      </c>
      <c r="K268" s="16" t="str">
        <f t="shared" si="36"/>
        <v>B155rl^3Greater than 30 mm</v>
      </c>
      <c r="L268" s="17">
        <f>MATCH(K268,'Pay Items'!$K$1:$K$646,0)</f>
        <v>268</v>
      </c>
      <c r="M268" s="19" t="str">
        <f t="shared" ca="1" si="33"/>
        <v>F0</v>
      </c>
      <c r="N268" s="19" t="str">
        <f t="shared" ca="1" si="34"/>
        <v>C2</v>
      </c>
      <c r="O268" s="19" t="str">
        <f t="shared" ca="1" si="35"/>
        <v>C2</v>
      </c>
    </row>
    <row r="269" spans="1:15" s="38" customFormat="1" ht="36" customHeight="1" x14ac:dyDescent="0.2">
      <c r="A269" s="32" t="s">
        <v>847</v>
      </c>
      <c r="B269" s="109" t="s">
        <v>352</v>
      </c>
      <c r="C269" s="62" t="s">
        <v>1356</v>
      </c>
      <c r="D269" s="78" t="s">
        <v>577</v>
      </c>
      <c r="E269" s="106"/>
      <c r="F269" s="107"/>
      <c r="G269" s="82"/>
      <c r="H269" s="82"/>
      <c r="I269" s="108" t="s">
        <v>1255</v>
      </c>
      <c r="J269" s="26" t="str">
        <f t="shared" ca="1" si="32"/>
        <v>LOCKED</v>
      </c>
      <c r="K269" s="16" t="str">
        <f t="shared" si="36"/>
        <v>B159rlType ^ Concrete Barrier (^ mm reveal ht, Separate)SD-203A</v>
      </c>
      <c r="L269" s="17">
        <f>MATCH(K269,'Pay Items'!$K$1:$K$646,0)</f>
        <v>269</v>
      </c>
      <c r="M269" s="19" t="str">
        <f t="shared" ca="1" si="33"/>
        <v>F0</v>
      </c>
      <c r="N269" s="19" t="str">
        <f t="shared" ca="1" si="34"/>
        <v>C2</v>
      </c>
      <c r="O269" s="19" t="str">
        <f t="shared" ca="1" si="35"/>
        <v>C2</v>
      </c>
    </row>
    <row r="270" spans="1:15" s="38" customFormat="1" ht="36.75" customHeight="1" x14ac:dyDescent="0.2">
      <c r="A270" s="32" t="s">
        <v>1168</v>
      </c>
      <c r="B270" s="109" t="s">
        <v>974</v>
      </c>
      <c r="C270" s="62" t="s">
        <v>1357</v>
      </c>
      <c r="D270" s="78" t="s">
        <v>577</v>
      </c>
      <c r="E270" s="106"/>
      <c r="F270" s="107"/>
      <c r="G270" s="82"/>
      <c r="H270" s="82"/>
      <c r="I270" s="108" t="s">
        <v>1255</v>
      </c>
      <c r="J270" s="26" t="str">
        <f t="shared" ca="1" si="32"/>
        <v>LOCKED</v>
      </c>
      <c r="K270" s="16" t="str">
        <f t="shared" si="36"/>
        <v>B159rlAType ^ Concrete Barrier (150 mm reveal ht, Separate)SD-203A</v>
      </c>
      <c r="L270" s="17">
        <f>MATCH(K270,'Pay Items'!$K$1:$K$646,0)</f>
        <v>270</v>
      </c>
      <c r="M270" s="19" t="str">
        <f t="shared" ca="1" si="33"/>
        <v>F0</v>
      </c>
      <c r="N270" s="19" t="str">
        <f t="shared" ca="1" si="34"/>
        <v>C2</v>
      </c>
      <c r="O270" s="19" t="str">
        <f t="shared" ca="1" si="35"/>
        <v>C2</v>
      </c>
    </row>
    <row r="271" spans="1:15" s="38" customFormat="1" ht="33.75" customHeight="1" x14ac:dyDescent="0.2">
      <c r="A271" s="32" t="s">
        <v>1169</v>
      </c>
      <c r="B271" s="109" t="s">
        <v>974</v>
      </c>
      <c r="C271" s="62" t="s">
        <v>1358</v>
      </c>
      <c r="D271" s="78" t="s">
        <v>577</v>
      </c>
      <c r="E271" s="106"/>
      <c r="F271" s="107"/>
      <c r="G271" s="82"/>
      <c r="H271" s="82"/>
      <c r="I271" s="108" t="s">
        <v>1255</v>
      </c>
      <c r="J271" s="26" t="str">
        <f t="shared" ca="1" si="32"/>
        <v>LOCKED</v>
      </c>
      <c r="K271" s="16" t="str">
        <f t="shared" si="36"/>
        <v>B159rlBType ^ Concrete Barrier (180 mm reveal ht, Separate)SD-203A</v>
      </c>
      <c r="L271" s="17">
        <f>MATCH(K271,'Pay Items'!$K$1:$K$646,0)</f>
        <v>271</v>
      </c>
      <c r="M271" s="19" t="str">
        <f t="shared" ca="1" si="33"/>
        <v>F0</v>
      </c>
      <c r="N271" s="19" t="str">
        <f t="shared" ca="1" si="34"/>
        <v>C2</v>
      </c>
      <c r="O271" s="19" t="str">
        <f t="shared" ca="1" si="35"/>
        <v>C2</v>
      </c>
    </row>
    <row r="272" spans="1:15" s="38" customFormat="1" ht="30" customHeight="1" x14ac:dyDescent="0.2">
      <c r="A272" s="32" t="s">
        <v>1395</v>
      </c>
      <c r="B272" s="105" t="s">
        <v>701</v>
      </c>
      <c r="C272" s="62" t="s">
        <v>713</v>
      </c>
      <c r="D272" s="78"/>
      <c r="E272" s="106" t="s">
        <v>183</v>
      </c>
      <c r="F272" s="107"/>
      <c r="G272" s="42"/>
      <c r="H272" s="82">
        <f>ROUND(G272*F272,2)</f>
        <v>0</v>
      </c>
      <c r="I272" s="108" t="s">
        <v>1392</v>
      </c>
      <c r="J272" s="26" t="str">
        <f t="shared" ca="1" si="32"/>
        <v/>
      </c>
      <c r="K272" s="16" t="str">
        <f t="shared" si="36"/>
        <v>B159rl^1Less than 3 mm</v>
      </c>
      <c r="L272" s="17">
        <f>MATCH(K272,'Pay Items'!$K$1:$K$646,0)</f>
        <v>272</v>
      </c>
      <c r="M272" s="19" t="str">
        <f t="shared" ca="1" si="33"/>
        <v>F0</v>
      </c>
      <c r="N272" s="19" t="str">
        <f t="shared" ca="1" si="34"/>
        <v>C2</v>
      </c>
      <c r="O272" s="19" t="str">
        <f t="shared" ca="1" si="35"/>
        <v>C2</v>
      </c>
    </row>
    <row r="273" spans="1:15" s="38" customFormat="1" ht="30" customHeight="1" x14ac:dyDescent="0.2">
      <c r="A273" s="32" t="s">
        <v>1396</v>
      </c>
      <c r="B273" s="105" t="s">
        <v>703</v>
      </c>
      <c r="C273" s="62" t="s">
        <v>714</v>
      </c>
      <c r="D273" s="78"/>
      <c r="E273" s="106" t="s">
        <v>183</v>
      </c>
      <c r="F273" s="107"/>
      <c r="G273" s="42"/>
      <c r="H273" s="82">
        <f>ROUND(G273*F273,2)</f>
        <v>0</v>
      </c>
      <c r="I273" s="108" t="s">
        <v>1392</v>
      </c>
      <c r="J273" s="26" t="str">
        <f t="shared" ca="1" si="32"/>
        <v/>
      </c>
      <c r="K273" s="16" t="str">
        <f t="shared" si="36"/>
        <v>B159rl^23 m to 30 mm</v>
      </c>
      <c r="L273" s="17">
        <f>MATCH(K273,'Pay Items'!$K$1:$K$646,0)</f>
        <v>273</v>
      </c>
      <c r="M273" s="19" t="str">
        <f t="shared" ca="1" si="33"/>
        <v>F0</v>
      </c>
      <c r="N273" s="19" t="str">
        <f t="shared" ca="1" si="34"/>
        <v>C2</v>
      </c>
      <c r="O273" s="19" t="str">
        <f t="shared" ca="1" si="35"/>
        <v>C2</v>
      </c>
    </row>
    <row r="274" spans="1:15" s="38" customFormat="1" ht="30" customHeight="1" x14ac:dyDescent="0.2">
      <c r="A274" s="32" t="s">
        <v>1397</v>
      </c>
      <c r="B274" s="105" t="s">
        <v>715</v>
      </c>
      <c r="C274" s="62" t="s">
        <v>717</v>
      </c>
      <c r="D274" s="78" t="s">
        <v>174</v>
      </c>
      <c r="E274" s="106" t="s">
        <v>183</v>
      </c>
      <c r="F274" s="107"/>
      <c r="G274" s="42"/>
      <c r="H274" s="82">
        <f>ROUND(G274*F274,2)</f>
        <v>0</v>
      </c>
      <c r="I274" s="108" t="s">
        <v>1392</v>
      </c>
      <c r="J274" s="26" t="str">
        <f t="shared" ca="1" si="32"/>
        <v/>
      </c>
      <c r="K274" s="16" t="str">
        <f t="shared" si="36"/>
        <v>B159rl^3Greater than 30 mm</v>
      </c>
      <c r="L274" s="17">
        <f>MATCH(K274,'Pay Items'!$K$1:$K$646,0)</f>
        <v>274</v>
      </c>
      <c r="M274" s="19" t="str">
        <f t="shared" ca="1" si="33"/>
        <v>F0</v>
      </c>
      <c r="N274" s="19" t="str">
        <f t="shared" ca="1" si="34"/>
        <v>C2</v>
      </c>
      <c r="O274" s="19" t="str">
        <f t="shared" ca="1" si="35"/>
        <v>C2</v>
      </c>
    </row>
    <row r="275" spans="1:15" s="38" customFormat="1" ht="30" customHeight="1" x14ac:dyDescent="0.2">
      <c r="A275" s="32" t="s">
        <v>848</v>
      </c>
      <c r="B275" s="109" t="s">
        <v>353</v>
      </c>
      <c r="C275" s="62" t="s">
        <v>1359</v>
      </c>
      <c r="D275" s="78" t="s">
        <v>349</v>
      </c>
      <c r="E275" s="106"/>
      <c r="F275" s="107"/>
      <c r="G275" s="82"/>
      <c r="H275" s="82"/>
      <c r="I275" s="110" t="s">
        <v>1254</v>
      </c>
      <c r="J275" s="26" t="str">
        <f t="shared" ca="1" si="32"/>
        <v>LOCKED</v>
      </c>
      <c r="K275" s="16" t="str">
        <f t="shared" si="36"/>
        <v>B163rlType ^ Concrete Barrier (^ mm reveal ht, Integral)SD-204</v>
      </c>
      <c r="L275" s="17">
        <f>MATCH(K275,'Pay Items'!$K$1:$K$646,0)</f>
        <v>275</v>
      </c>
      <c r="M275" s="19" t="str">
        <f t="shared" ca="1" si="33"/>
        <v>F0</v>
      </c>
      <c r="N275" s="19" t="str">
        <f t="shared" ca="1" si="34"/>
        <v>C2</v>
      </c>
      <c r="O275" s="19" t="str">
        <f t="shared" ca="1" si="35"/>
        <v>C2</v>
      </c>
    </row>
    <row r="276" spans="1:15" s="38" customFormat="1" ht="30" customHeight="1" x14ac:dyDescent="0.2">
      <c r="A276" s="32" t="s">
        <v>1170</v>
      </c>
      <c r="B276" s="109" t="s">
        <v>975</v>
      </c>
      <c r="C276" s="62" t="s">
        <v>1360</v>
      </c>
      <c r="D276" s="78" t="s">
        <v>349</v>
      </c>
      <c r="E276" s="106"/>
      <c r="F276" s="107"/>
      <c r="G276" s="82"/>
      <c r="H276" s="82"/>
      <c r="I276" s="110" t="s">
        <v>1254</v>
      </c>
      <c r="J276" s="26" t="str">
        <f t="shared" ca="1" si="32"/>
        <v>LOCKED</v>
      </c>
      <c r="K276" s="16" t="str">
        <f t="shared" si="36"/>
        <v>B163rlAType ^ Concrete Barrier (150 mm reveal ht, Integral)SD-204</v>
      </c>
      <c r="L276" s="17">
        <f>MATCH(K276,'Pay Items'!$K$1:$K$646,0)</f>
        <v>276</v>
      </c>
      <c r="M276" s="19" t="str">
        <f t="shared" ca="1" si="33"/>
        <v>F0</v>
      </c>
      <c r="N276" s="19" t="str">
        <f t="shared" ca="1" si="34"/>
        <v>C2</v>
      </c>
      <c r="O276" s="19" t="str">
        <f t="shared" ca="1" si="35"/>
        <v>C2</v>
      </c>
    </row>
    <row r="277" spans="1:15" s="38" customFormat="1" ht="30" customHeight="1" x14ac:dyDescent="0.2">
      <c r="A277" s="32" t="s">
        <v>1171</v>
      </c>
      <c r="B277" s="109" t="s">
        <v>975</v>
      </c>
      <c r="C277" s="62" t="s">
        <v>1361</v>
      </c>
      <c r="D277" s="78" t="s">
        <v>349</v>
      </c>
      <c r="E277" s="106"/>
      <c r="F277" s="107"/>
      <c r="G277" s="82"/>
      <c r="H277" s="82"/>
      <c r="I277" s="110" t="s">
        <v>1254</v>
      </c>
      <c r="J277" s="26" t="str">
        <f t="shared" ca="1" si="32"/>
        <v>LOCKED</v>
      </c>
      <c r="K277" s="16" t="str">
        <f t="shared" si="36"/>
        <v>B163rlBType ^ Concrete Barrier (180 mm reveal ht, Integral)SD-204</v>
      </c>
      <c r="L277" s="17">
        <f>MATCH(K277,'Pay Items'!$K$1:$K$646,0)</f>
        <v>277</v>
      </c>
      <c r="M277" s="19" t="str">
        <f t="shared" ca="1" si="33"/>
        <v>F0</v>
      </c>
      <c r="N277" s="19" t="str">
        <f t="shared" ca="1" si="34"/>
        <v>C2</v>
      </c>
      <c r="O277" s="19" t="str">
        <f t="shared" ca="1" si="35"/>
        <v>C2</v>
      </c>
    </row>
    <row r="278" spans="1:15" s="38" customFormat="1" ht="30" customHeight="1" x14ac:dyDescent="0.2">
      <c r="A278" s="32" t="s">
        <v>1398</v>
      </c>
      <c r="B278" s="105" t="s">
        <v>701</v>
      </c>
      <c r="C278" s="62" t="s">
        <v>713</v>
      </c>
      <c r="D278" s="78"/>
      <c r="E278" s="106" t="s">
        <v>183</v>
      </c>
      <c r="F278" s="107"/>
      <c r="G278" s="42"/>
      <c r="H278" s="82">
        <f t="shared" ref="H278:H287" si="37">ROUND(G278*F278,2)</f>
        <v>0</v>
      </c>
      <c r="I278" s="108" t="s">
        <v>1392</v>
      </c>
      <c r="J278" s="26" t="str">
        <f t="shared" ca="1" si="32"/>
        <v/>
      </c>
      <c r="K278" s="16" t="str">
        <f t="shared" si="36"/>
        <v>B163rl^1Less than 3 mm</v>
      </c>
      <c r="L278" s="17">
        <f>MATCH(K278,'Pay Items'!$K$1:$K$646,0)</f>
        <v>278</v>
      </c>
      <c r="M278" s="19" t="str">
        <f t="shared" ca="1" si="33"/>
        <v>F0</v>
      </c>
      <c r="N278" s="19" t="str">
        <f t="shared" ca="1" si="34"/>
        <v>C2</v>
      </c>
      <c r="O278" s="19" t="str">
        <f t="shared" ca="1" si="35"/>
        <v>C2</v>
      </c>
    </row>
    <row r="279" spans="1:15" s="38" customFormat="1" ht="30" customHeight="1" x14ac:dyDescent="0.2">
      <c r="A279" s="32" t="s">
        <v>1399</v>
      </c>
      <c r="B279" s="105" t="s">
        <v>703</v>
      </c>
      <c r="C279" s="62" t="s">
        <v>714</v>
      </c>
      <c r="D279" s="78"/>
      <c r="E279" s="106" t="s">
        <v>183</v>
      </c>
      <c r="F279" s="107"/>
      <c r="G279" s="42"/>
      <c r="H279" s="82">
        <f t="shared" si="37"/>
        <v>0</v>
      </c>
      <c r="I279" s="108" t="s">
        <v>1392</v>
      </c>
      <c r="J279" s="26" t="str">
        <f t="shared" ca="1" si="32"/>
        <v/>
      </c>
      <c r="K279" s="16" t="str">
        <f t="shared" si="36"/>
        <v>B163rl^23 m to 30 mm</v>
      </c>
      <c r="L279" s="17">
        <f>MATCH(K279,'Pay Items'!$K$1:$K$646,0)</f>
        <v>279</v>
      </c>
      <c r="M279" s="19" t="str">
        <f t="shared" ca="1" si="33"/>
        <v>F0</v>
      </c>
      <c r="N279" s="19" t="str">
        <f t="shared" ca="1" si="34"/>
        <v>C2</v>
      </c>
      <c r="O279" s="19" t="str">
        <f t="shared" ca="1" si="35"/>
        <v>C2</v>
      </c>
    </row>
    <row r="280" spans="1:15" s="38" customFormat="1" ht="30" customHeight="1" x14ac:dyDescent="0.2">
      <c r="A280" s="32" t="s">
        <v>1400</v>
      </c>
      <c r="B280" s="105" t="s">
        <v>715</v>
      </c>
      <c r="C280" s="62" t="s">
        <v>717</v>
      </c>
      <c r="D280" s="78" t="s">
        <v>174</v>
      </c>
      <c r="E280" s="106" t="s">
        <v>183</v>
      </c>
      <c r="F280" s="107"/>
      <c r="G280" s="42"/>
      <c r="H280" s="82">
        <f t="shared" si="37"/>
        <v>0</v>
      </c>
      <c r="I280" s="108" t="s">
        <v>1392</v>
      </c>
      <c r="J280" s="26" t="str">
        <f t="shared" ca="1" si="32"/>
        <v/>
      </c>
      <c r="K280" s="16" t="str">
        <f t="shared" si="36"/>
        <v>B163rl^3Greater than 30 mm</v>
      </c>
      <c r="L280" s="17">
        <f>MATCH(K280,'Pay Items'!$K$1:$K$646,0)</f>
        <v>280</v>
      </c>
      <c r="M280" s="19" t="str">
        <f t="shared" ca="1" si="33"/>
        <v>F0</v>
      </c>
      <c r="N280" s="19" t="str">
        <f t="shared" ca="1" si="34"/>
        <v>C2</v>
      </c>
      <c r="O280" s="19" t="str">
        <f t="shared" ca="1" si="35"/>
        <v>C2</v>
      </c>
    </row>
    <row r="281" spans="1:15" s="28" customFormat="1" ht="36" customHeight="1" x14ac:dyDescent="0.2">
      <c r="A281" s="32" t="s">
        <v>849</v>
      </c>
      <c r="B281" s="61" t="s">
        <v>354</v>
      </c>
      <c r="C281" s="44" t="s">
        <v>1362</v>
      </c>
      <c r="D281" s="60" t="s">
        <v>400</v>
      </c>
      <c r="E281" s="31" t="s">
        <v>183</v>
      </c>
      <c r="F281" s="79"/>
      <c r="G281" s="42"/>
      <c r="H281" s="41">
        <f t="shared" si="37"/>
        <v>0</v>
      </c>
      <c r="I281" s="74" t="s">
        <v>1258</v>
      </c>
      <c r="J281" s="26" t="str">
        <f t="shared" ca="1" si="32"/>
        <v/>
      </c>
      <c r="K281" s="16" t="str">
        <f t="shared" si="36"/>
        <v>B167rlType ^ Concrete Modified Barrier (^ mm reveal ht, Dowelled)SD-203Bm</v>
      </c>
      <c r="L281" s="17">
        <f>MATCH(K281,'Pay Items'!$K$1:$K$646,0)</f>
        <v>281</v>
      </c>
      <c r="M281" s="19" t="str">
        <f t="shared" ca="1" si="33"/>
        <v>F0</v>
      </c>
      <c r="N281" s="19" t="str">
        <f t="shared" ca="1" si="34"/>
        <v>C2</v>
      </c>
      <c r="O281" s="19" t="str">
        <f t="shared" ca="1" si="35"/>
        <v>C2</v>
      </c>
    </row>
    <row r="282" spans="1:15" s="28" customFormat="1" ht="35.25" customHeight="1" x14ac:dyDescent="0.2">
      <c r="A282" s="32" t="s">
        <v>1172</v>
      </c>
      <c r="B282" s="61" t="s">
        <v>976</v>
      </c>
      <c r="C282" s="44" t="s">
        <v>1363</v>
      </c>
      <c r="D282" s="60" t="s">
        <v>400</v>
      </c>
      <c r="E282" s="31" t="s">
        <v>183</v>
      </c>
      <c r="F282" s="79"/>
      <c r="G282" s="42"/>
      <c r="H282" s="41">
        <f t="shared" si="37"/>
        <v>0</v>
      </c>
      <c r="I282" s="74"/>
      <c r="J282" s="26" t="str">
        <f t="shared" ca="1" si="32"/>
        <v/>
      </c>
      <c r="K282" s="16" t="str">
        <f t="shared" si="36"/>
        <v>B167rlAType ^ Concrete Modified Barrier (150 mm reveal ht, Dowelled)SD-203Bm</v>
      </c>
      <c r="L282" s="17">
        <f>MATCH(K282,'Pay Items'!$K$1:$K$646,0)</f>
        <v>282</v>
      </c>
      <c r="M282" s="19" t="str">
        <f t="shared" ca="1" si="33"/>
        <v>F0</v>
      </c>
      <c r="N282" s="19" t="str">
        <f t="shared" ca="1" si="34"/>
        <v>C2</v>
      </c>
      <c r="O282" s="19" t="str">
        <f t="shared" ca="1" si="35"/>
        <v>C2</v>
      </c>
    </row>
    <row r="283" spans="1:15" s="28" customFormat="1" ht="35.25" customHeight="1" x14ac:dyDescent="0.2">
      <c r="A283" s="32" t="s">
        <v>1173</v>
      </c>
      <c r="B283" s="61" t="s">
        <v>976</v>
      </c>
      <c r="C283" s="44" t="s">
        <v>1364</v>
      </c>
      <c r="D283" s="60" t="s">
        <v>400</v>
      </c>
      <c r="E283" s="31" t="s">
        <v>183</v>
      </c>
      <c r="F283" s="79"/>
      <c r="G283" s="42"/>
      <c r="H283" s="41">
        <f t="shared" si="37"/>
        <v>0</v>
      </c>
      <c r="I283" s="74"/>
      <c r="J283" s="26" t="str">
        <f t="shared" ca="1" si="32"/>
        <v/>
      </c>
      <c r="K283" s="16" t="str">
        <f t="shared" si="36"/>
        <v>B167rlBType ^ Concrete Modified Barrier (180 mm reveal ht, Dowelled)SD-203Bm</v>
      </c>
      <c r="L283" s="17">
        <f>MATCH(K283,'Pay Items'!$K$1:$K$646,0)</f>
        <v>283</v>
      </c>
      <c r="M283" s="19" t="str">
        <f t="shared" ca="1" si="33"/>
        <v>F0</v>
      </c>
      <c r="N283" s="19" t="str">
        <f t="shared" ca="1" si="34"/>
        <v>C2</v>
      </c>
      <c r="O283" s="19" t="str">
        <f t="shared" ca="1" si="35"/>
        <v>C2</v>
      </c>
    </row>
    <row r="284" spans="1:15" s="28" customFormat="1" ht="36" customHeight="1" x14ac:dyDescent="0.2">
      <c r="A284" s="32" t="s">
        <v>850</v>
      </c>
      <c r="B284" s="61" t="s">
        <v>355</v>
      </c>
      <c r="C284" s="44" t="s">
        <v>1401</v>
      </c>
      <c r="D284" s="60" t="s">
        <v>400</v>
      </c>
      <c r="E284" s="31" t="s">
        <v>183</v>
      </c>
      <c r="F284" s="79"/>
      <c r="G284" s="42"/>
      <c r="H284" s="41">
        <f t="shared" si="37"/>
        <v>0</v>
      </c>
      <c r="I284" s="74" t="s">
        <v>1258</v>
      </c>
      <c r="J284" s="26" t="str">
        <f t="shared" ca="1" si="32"/>
        <v/>
      </c>
      <c r="K284" s="16" t="str">
        <f t="shared" si="36"/>
        <v>B168rlType ^ Concrete Modified Barrier (^ mm reveal ht Integral)SD-203Bm</v>
      </c>
      <c r="L284" s="17">
        <f>MATCH(K284,'Pay Items'!$K$1:$K$646,0)</f>
        <v>284</v>
      </c>
      <c r="M284" s="19" t="str">
        <f t="shared" ca="1" si="33"/>
        <v>F0</v>
      </c>
      <c r="N284" s="19" t="str">
        <f t="shared" ca="1" si="34"/>
        <v>C2</v>
      </c>
      <c r="O284" s="19" t="str">
        <f t="shared" ca="1" si="35"/>
        <v>C2</v>
      </c>
    </row>
    <row r="285" spans="1:15" s="28" customFormat="1" ht="36" customHeight="1" x14ac:dyDescent="0.2">
      <c r="A285" s="32" t="s">
        <v>1174</v>
      </c>
      <c r="B285" s="61" t="s">
        <v>977</v>
      </c>
      <c r="C285" s="44" t="s">
        <v>1402</v>
      </c>
      <c r="D285" s="60" t="s">
        <v>400</v>
      </c>
      <c r="E285" s="31" t="s">
        <v>183</v>
      </c>
      <c r="F285" s="79"/>
      <c r="G285" s="42"/>
      <c r="H285" s="41">
        <f t="shared" si="37"/>
        <v>0</v>
      </c>
      <c r="I285" s="80"/>
      <c r="J285" s="26" t="str">
        <f t="shared" ca="1" si="32"/>
        <v/>
      </c>
      <c r="K285" s="16" t="str">
        <f t="shared" si="36"/>
        <v>B168rlAType ^ Concrete Modified Barrier (150 mm reveal ht Integral)SD-203Bm</v>
      </c>
      <c r="L285" s="17">
        <f>MATCH(K285,'Pay Items'!$K$1:$K$646,0)</f>
        <v>285</v>
      </c>
      <c r="M285" s="19" t="str">
        <f t="shared" ca="1" si="33"/>
        <v>F0</v>
      </c>
      <c r="N285" s="19" t="str">
        <f t="shared" ca="1" si="34"/>
        <v>C2</v>
      </c>
      <c r="O285" s="19" t="str">
        <f t="shared" ca="1" si="35"/>
        <v>C2</v>
      </c>
    </row>
    <row r="286" spans="1:15" s="28" customFormat="1" ht="36" customHeight="1" x14ac:dyDescent="0.2">
      <c r="A286" s="32" t="s">
        <v>1175</v>
      </c>
      <c r="B286" s="61" t="s">
        <v>977</v>
      </c>
      <c r="C286" s="44" t="s">
        <v>1403</v>
      </c>
      <c r="D286" s="60" t="s">
        <v>400</v>
      </c>
      <c r="E286" s="31" t="s">
        <v>183</v>
      </c>
      <c r="F286" s="79"/>
      <c r="G286" s="42"/>
      <c r="H286" s="41">
        <f t="shared" si="37"/>
        <v>0</v>
      </c>
      <c r="I286" s="80"/>
      <c r="J286" s="26" t="str">
        <f t="shared" ca="1" si="32"/>
        <v/>
      </c>
      <c r="K286" s="16" t="str">
        <f t="shared" si="36"/>
        <v>B168rlBType ^ Concrete Modified Barrier (180 mm reveal ht Integral)SD-203Bm</v>
      </c>
      <c r="L286" s="17">
        <f>MATCH(K286,'Pay Items'!$K$1:$K$646,0)</f>
        <v>286</v>
      </c>
      <c r="M286" s="19" t="str">
        <f t="shared" ca="1" si="33"/>
        <v>F0</v>
      </c>
      <c r="N286" s="19" t="str">
        <f t="shared" ca="1" si="34"/>
        <v>C2</v>
      </c>
      <c r="O286" s="19" t="str">
        <f t="shared" ca="1" si="35"/>
        <v>C2</v>
      </c>
    </row>
    <row r="287" spans="1:15" s="28" customFormat="1" ht="43.9" customHeight="1" x14ac:dyDescent="0.2">
      <c r="A287" s="32" t="s">
        <v>851</v>
      </c>
      <c r="B287" s="61" t="s">
        <v>356</v>
      </c>
      <c r="C287" s="44" t="s">
        <v>1404</v>
      </c>
      <c r="D287" s="60" t="s">
        <v>343</v>
      </c>
      <c r="E287" s="31" t="s">
        <v>183</v>
      </c>
      <c r="F287" s="79"/>
      <c r="G287" s="42"/>
      <c r="H287" s="41">
        <f t="shared" si="37"/>
        <v>0</v>
      </c>
      <c r="I287" s="80"/>
      <c r="J287" s="26" t="str">
        <f t="shared" ca="1" si="32"/>
        <v/>
      </c>
      <c r="K287" s="16" t="str">
        <f t="shared" si="36"/>
        <v>B169rlType ^ Concrete Mountable Curb (^ mm reveal ht Integral)SD-201m</v>
      </c>
      <c r="L287" s="17">
        <f>MATCH(K287,'Pay Items'!$K$1:$K$646,0)</f>
        <v>287</v>
      </c>
      <c r="M287" s="19" t="str">
        <f t="shared" ca="1" si="33"/>
        <v>F0</v>
      </c>
      <c r="N287" s="19" t="str">
        <f t="shared" ca="1" si="34"/>
        <v>C2</v>
      </c>
      <c r="O287" s="19" t="str">
        <f t="shared" ca="1" si="35"/>
        <v>C2</v>
      </c>
    </row>
    <row r="288" spans="1:15" s="39" customFormat="1" ht="68.25" customHeight="1" x14ac:dyDescent="0.2">
      <c r="A288" s="32" t="s">
        <v>852</v>
      </c>
      <c r="B288" s="109" t="s">
        <v>357</v>
      </c>
      <c r="C288" s="62" t="s">
        <v>1405</v>
      </c>
      <c r="D288" s="78" t="s">
        <v>344</v>
      </c>
      <c r="E288" s="106"/>
      <c r="F288" s="111"/>
      <c r="G288" s="81"/>
      <c r="H288" s="82"/>
      <c r="I288" s="108" t="s">
        <v>1256</v>
      </c>
      <c r="J288" s="26" t="str">
        <f t="shared" ca="1" si="32"/>
        <v>LOCKED</v>
      </c>
      <c r="K288" s="16" t="str">
        <f t="shared" si="36"/>
        <v>B170rlType ^ Concrete Curb and Gutter (^ mm reveal ht, Barrier, Integral, 600 mm width, 150 mm Plain Concrete Pavement)SD-200</v>
      </c>
      <c r="L288" s="17">
        <f>MATCH(K288,'Pay Items'!$K$1:$K$646,0)</f>
        <v>288</v>
      </c>
      <c r="M288" s="19" t="str">
        <f t="shared" ca="1" si="33"/>
        <v>F0</v>
      </c>
      <c r="N288" s="19" t="str">
        <f t="shared" ca="1" si="34"/>
        <v>G</v>
      </c>
      <c r="O288" s="19" t="str">
        <f t="shared" ca="1" si="35"/>
        <v>C2</v>
      </c>
    </row>
    <row r="289" spans="1:15" s="39" customFormat="1" ht="63" customHeight="1" x14ac:dyDescent="0.2">
      <c r="A289" s="32" t="s">
        <v>1176</v>
      </c>
      <c r="B289" s="109" t="s">
        <v>979</v>
      </c>
      <c r="C289" s="62" t="s">
        <v>1371</v>
      </c>
      <c r="D289" s="78" t="s">
        <v>344</v>
      </c>
      <c r="E289" s="106"/>
      <c r="F289" s="111"/>
      <c r="G289" s="81"/>
      <c r="H289" s="82"/>
      <c r="I289" s="108" t="s">
        <v>587</v>
      </c>
      <c r="J289" s="26" t="str">
        <f t="shared" ca="1" si="32"/>
        <v>LOCKED</v>
      </c>
      <c r="K289" s="16" t="str">
        <f t="shared" si="36"/>
        <v>B170rlAType ^ Concrete Curb and Gutter (150 mm reveal ht, Barrier, Integral, 600 mm width, 150 mm Plain Concrete Pavement)SD-200</v>
      </c>
      <c r="L289" s="17">
        <f>MATCH(K289,'Pay Items'!$K$1:$K$646,0)</f>
        <v>289</v>
      </c>
      <c r="M289" s="19" t="str">
        <f t="shared" ca="1" si="33"/>
        <v>F0</v>
      </c>
      <c r="N289" s="19" t="str">
        <f t="shared" ca="1" si="34"/>
        <v>G</v>
      </c>
      <c r="O289" s="19" t="str">
        <f t="shared" ca="1" si="35"/>
        <v>C2</v>
      </c>
    </row>
    <row r="290" spans="1:15" s="39" customFormat="1" ht="63.75" customHeight="1" x14ac:dyDescent="0.2">
      <c r="A290" s="32" t="s">
        <v>1177</v>
      </c>
      <c r="B290" s="109" t="s">
        <v>979</v>
      </c>
      <c r="C290" s="62" t="s">
        <v>1372</v>
      </c>
      <c r="D290" s="78" t="s">
        <v>344</v>
      </c>
      <c r="E290" s="106"/>
      <c r="F290" s="111"/>
      <c r="G290" s="81"/>
      <c r="H290" s="82"/>
      <c r="I290" s="108" t="s">
        <v>587</v>
      </c>
      <c r="J290" s="26" t="str">
        <f t="shared" ca="1" si="32"/>
        <v>LOCKED</v>
      </c>
      <c r="K290" s="16" t="str">
        <f t="shared" si="36"/>
        <v>B170rlBType ^ Concrete Curb and Gutter (180 mm reveal ht, Barrier, Integral, 600 mm width, 150 mm Plain Concrete Pavement)SD-200</v>
      </c>
      <c r="L290" s="17">
        <f>MATCH(K290,'Pay Items'!$K$1:$K$646,0)</f>
        <v>290</v>
      </c>
      <c r="M290" s="19" t="str">
        <f t="shared" ca="1" si="33"/>
        <v>F0</v>
      </c>
      <c r="N290" s="19" t="str">
        <f t="shared" ca="1" si="34"/>
        <v>G</v>
      </c>
      <c r="O290" s="19" t="str">
        <f t="shared" ca="1" si="35"/>
        <v>C2</v>
      </c>
    </row>
    <row r="291" spans="1:15" s="38" customFormat="1" ht="30" customHeight="1" x14ac:dyDescent="0.2">
      <c r="A291" s="32" t="s">
        <v>1406</v>
      </c>
      <c r="B291" s="105" t="s">
        <v>701</v>
      </c>
      <c r="C291" s="62" t="s">
        <v>713</v>
      </c>
      <c r="D291" s="78"/>
      <c r="E291" s="106" t="s">
        <v>183</v>
      </c>
      <c r="F291" s="107"/>
      <c r="G291" s="42"/>
      <c r="H291" s="82">
        <f>ROUND(G291*F291,2)</f>
        <v>0</v>
      </c>
      <c r="I291" s="108" t="s">
        <v>1392</v>
      </c>
      <c r="J291" s="26" t="str">
        <f t="shared" ca="1" si="32"/>
        <v/>
      </c>
      <c r="K291" s="16" t="str">
        <f t="shared" si="36"/>
        <v>B170rl^1Less than 3 mm</v>
      </c>
      <c r="L291" s="17">
        <f>MATCH(K291,'Pay Items'!$K$1:$K$646,0)</f>
        <v>291</v>
      </c>
      <c r="M291" s="19" t="str">
        <f t="shared" ca="1" si="33"/>
        <v>F0</v>
      </c>
      <c r="N291" s="19" t="str">
        <f t="shared" ca="1" si="34"/>
        <v>C2</v>
      </c>
      <c r="O291" s="19" t="str">
        <f t="shared" ca="1" si="35"/>
        <v>C2</v>
      </c>
    </row>
    <row r="292" spans="1:15" s="38" customFormat="1" ht="30" customHeight="1" x14ac:dyDescent="0.2">
      <c r="A292" s="32" t="s">
        <v>1407</v>
      </c>
      <c r="B292" s="105" t="s">
        <v>703</v>
      </c>
      <c r="C292" s="62" t="s">
        <v>714</v>
      </c>
      <c r="D292" s="78"/>
      <c r="E292" s="106" t="s">
        <v>183</v>
      </c>
      <c r="F292" s="107"/>
      <c r="G292" s="42"/>
      <c r="H292" s="82">
        <f>ROUND(G292*F292,2)</f>
        <v>0</v>
      </c>
      <c r="I292" s="108" t="s">
        <v>1392</v>
      </c>
      <c r="J292" s="26" t="str">
        <f t="shared" ca="1" si="32"/>
        <v/>
      </c>
      <c r="K292" s="16" t="str">
        <f t="shared" si="36"/>
        <v>B170rl^23 m to 30 mm</v>
      </c>
      <c r="L292" s="17">
        <f>MATCH(K292,'Pay Items'!$K$1:$K$646,0)</f>
        <v>292</v>
      </c>
      <c r="M292" s="19" t="str">
        <f t="shared" ca="1" si="33"/>
        <v>F0</v>
      </c>
      <c r="N292" s="19" t="str">
        <f t="shared" ca="1" si="34"/>
        <v>C2</v>
      </c>
      <c r="O292" s="19" t="str">
        <f t="shared" ca="1" si="35"/>
        <v>C2</v>
      </c>
    </row>
    <row r="293" spans="1:15" s="38" customFormat="1" ht="30" customHeight="1" x14ac:dyDescent="0.2">
      <c r="A293" s="32" t="s">
        <v>1408</v>
      </c>
      <c r="B293" s="105" t="s">
        <v>715</v>
      </c>
      <c r="C293" s="62" t="s">
        <v>717</v>
      </c>
      <c r="D293" s="78" t="s">
        <v>174</v>
      </c>
      <c r="E293" s="106" t="s">
        <v>183</v>
      </c>
      <c r="F293" s="107"/>
      <c r="G293" s="42"/>
      <c r="H293" s="82">
        <f>ROUND(G293*F293,2)</f>
        <v>0</v>
      </c>
      <c r="I293" s="108" t="s">
        <v>1392</v>
      </c>
      <c r="J293" s="26" t="str">
        <f t="shared" ca="1" si="32"/>
        <v/>
      </c>
      <c r="K293" s="16" t="str">
        <f t="shared" si="36"/>
        <v>B170rl^3Greater than 30 mm</v>
      </c>
      <c r="L293" s="17">
        <f>MATCH(K293,'Pay Items'!$K$1:$K$646,0)</f>
        <v>293</v>
      </c>
      <c r="M293" s="19" t="str">
        <f t="shared" ca="1" si="33"/>
        <v>F0</v>
      </c>
      <c r="N293" s="19" t="str">
        <f t="shared" ca="1" si="34"/>
        <v>C2</v>
      </c>
      <c r="O293" s="19" t="str">
        <f t="shared" ca="1" si="35"/>
        <v>C2</v>
      </c>
    </row>
    <row r="294" spans="1:15" s="39" customFormat="1" ht="70.900000000000006" customHeight="1" x14ac:dyDescent="0.2">
      <c r="A294" s="32" t="s">
        <v>853</v>
      </c>
      <c r="B294" s="109" t="s">
        <v>358</v>
      </c>
      <c r="C294" s="62" t="s">
        <v>1409</v>
      </c>
      <c r="D294" s="78" t="s">
        <v>449</v>
      </c>
      <c r="E294" s="106"/>
      <c r="F294" s="111"/>
      <c r="G294" s="81"/>
      <c r="H294" s="82"/>
      <c r="I294" s="108" t="s">
        <v>1257</v>
      </c>
      <c r="J294" s="26" t="str">
        <f t="shared" ca="1" si="32"/>
        <v>LOCKED</v>
      </c>
      <c r="K294" s="16" t="str">
        <f t="shared" si="36"/>
        <v>B174rlType ^ Concrete Curb and Gutter (^ mm reveal ht, Modified Barrier, Integral, - 600 mm width, 150 mm Plain Concrete Pavement)SD-200 SD-203B</v>
      </c>
      <c r="L294" s="17">
        <f>MATCH(K294,'Pay Items'!$K$1:$K$646,0)</f>
        <v>294</v>
      </c>
      <c r="M294" s="19" t="str">
        <f t="shared" ca="1" si="33"/>
        <v>F0</v>
      </c>
      <c r="N294" s="19" t="str">
        <f t="shared" ca="1" si="34"/>
        <v>G</v>
      </c>
      <c r="O294" s="19" t="str">
        <f t="shared" ca="1" si="35"/>
        <v>C2</v>
      </c>
    </row>
    <row r="295" spans="1:15" s="39" customFormat="1" ht="70.900000000000006" customHeight="1" x14ac:dyDescent="0.2">
      <c r="A295" s="32" t="s">
        <v>1178</v>
      </c>
      <c r="B295" s="109" t="s">
        <v>971</v>
      </c>
      <c r="C295" s="62" t="s">
        <v>1410</v>
      </c>
      <c r="D295" s="78" t="s">
        <v>449</v>
      </c>
      <c r="E295" s="106"/>
      <c r="F295" s="111"/>
      <c r="G295" s="81"/>
      <c r="H295" s="82"/>
      <c r="I295" s="108"/>
      <c r="J295" s="26" t="str">
        <f t="shared" ca="1" si="32"/>
        <v>LOCKED</v>
      </c>
      <c r="K295" s="16" t="str">
        <f t="shared" si="36"/>
        <v>B174rlAType ^ Concrete Curb and Gutter (150 mm reveal ht, Modified Barrier, Integral, - 600 mm width, 150 mm Plain Concrete Pavement)SD-200 SD-203B</v>
      </c>
      <c r="L295" s="17">
        <f>MATCH(K295,'Pay Items'!$K$1:$K$646,0)</f>
        <v>295</v>
      </c>
      <c r="M295" s="19" t="str">
        <f t="shared" ca="1" si="33"/>
        <v>F0</v>
      </c>
      <c r="N295" s="19" t="str">
        <f t="shared" ca="1" si="34"/>
        <v>G</v>
      </c>
      <c r="O295" s="19" t="str">
        <f t="shared" ca="1" si="35"/>
        <v>C2</v>
      </c>
    </row>
    <row r="296" spans="1:15" s="39" customFormat="1" ht="70.900000000000006" customHeight="1" x14ac:dyDescent="0.2">
      <c r="A296" s="32" t="s">
        <v>1179</v>
      </c>
      <c r="B296" s="109" t="s">
        <v>971</v>
      </c>
      <c r="C296" s="62" t="s">
        <v>1411</v>
      </c>
      <c r="D296" s="78" t="s">
        <v>449</v>
      </c>
      <c r="E296" s="106"/>
      <c r="F296" s="111"/>
      <c r="G296" s="81"/>
      <c r="H296" s="82"/>
      <c r="I296" s="108"/>
      <c r="J296" s="26" t="str">
        <f t="shared" ca="1" si="32"/>
        <v>LOCKED</v>
      </c>
      <c r="K296" s="16" t="str">
        <f t="shared" si="36"/>
        <v>B174rlBType ^ Concrete Curb and Gutter (180 mm reveal ht, Modified Barrier, Integral, - 600 mm width, 150 mm Plain Concrete Pavement)SD-200 SD-203B</v>
      </c>
      <c r="L296" s="17">
        <f>MATCH(K296,'Pay Items'!$K$1:$K$646,0)</f>
        <v>296</v>
      </c>
      <c r="M296" s="19" t="str">
        <f t="shared" ca="1" si="33"/>
        <v>F0</v>
      </c>
      <c r="N296" s="19" t="str">
        <f t="shared" ca="1" si="34"/>
        <v>G</v>
      </c>
      <c r="O296" s="19" t="str">
        <f t="shared" ca="1" si="35"/>
        <v>C2</v>
      </c>
    </row>
    <row r="297" spans="1:15" s="38" customFormat="1" ht="30" customHeight="1" x14ac:dyDescent="0.2">
      <c r="A297" s="32" t="s">
        <v>1412</v>
      </c>
      <c r="B297" s="105" t="s">
        <v>701</v>
      </c>
      <c r="C297" s="62" t="s">
        <v>713</v>
      </c>
      <c r="D297" s="78"/>
      <c r="E297" s="106" t="s">
        <v>183</v>
      </c>
      <c r="F297" s="107"/>
      <c r="G297" s="42"/>
      <c r="H297" s="82">
        <f>ROUND(G297*F297,2)</f>
        <v>0</v>
      </c>
      <c r="I297" s="108" t="s">
        <v>1392</v>
      </c>
      <c r="J297" s="26" t="str">
        <f t="shared" ca="1" si="32"/>
        <v/>
      </c>
      <c r="K297" s="16" t="str">
        <f t="shared" si="36"/>
        <v>B174rl^1Less than 3 mm</v>
      </c>
      <c r="L297" s="17">
        <f>MATCH(K297,'Pay Items'!$K$1:$K$646,0)</f>
        <v>297</v>
      </c>
      <c r="M297" s="19" t="str">
        <f t="shared" ca="1" si="33"/>
        <v>F0</v>
      </c>
      <c r="N297" s="19" t="str">
        <f t="shared" ca="1" si="34"/>
        <v>C2</v>
      </c>
      <c r="O297" s="19" t="str">
        <f t="shared" ca="1" si="35"/>
        <v>C2</v>
      </c>
    </row>
    <row r="298" spans="1:15" s="38" customFormat="1" ht="30" customHeight="1" x14ac:dyDescent="0.2">
      <c r="A298" s="32" t="s">
        <v>1413</v>
      </c>
      <c r="B298" s="105" t="s">
        <v>703</v>
      </c>
      <c r="C298" s="62" t="s">
        <v>714</v>
      </c>
      <c r="D298" s="78"/>
      <c r="E298" s="106" t="s">
        <v>183</v>
      </c>
      <c r="F298" s="107"/>
      <c r="G298" s="42"/>
      <c r="H298" s="82">
        <f>ROUND(G298*F298,2)</f>
        <v>0</v>
      </c>
      <c r="I298" s="108" t="s">
        <v>1392</v>
      </c>
      <c r="J298" s="26" t="str">
        <f t="shared" ca="1" si="32"/>
        <v/>
      </c>
      <c r="K298" s="16" t="str">
        <f t="shared" si="36"/>
        <v>B174rl^23 m to 30 mm</v>
      </c>
      <c r="L298" s="17">
        <f>MATCH(K298,'Pay Items'!$K$1:$K$646,0)</f>
        <v>298</v>
      </c>
      <c r="M298" s="19" t="str">
        <f t="shared" ca="1" si="33"/>
        <v>F0</v>
      </c>
      <c r="N298" s="19" t="str">
        <f t="shared" ca="1" si="34"/>
        <v>C2</v>
      </c>
      <c r="O298" s="19" t="str">
        <f t="shared" ca="1" si="35"/>
        <v>C2</v>
      </c>
    </row>
    <row r="299" spans="1:15" s="38" customFormat="1" ht="30" customHeight="1" x14ac:dyDescent="0.2">
      <c r="A299" s="32" t="s">
        <v>1414</v>
      </c>
      <c r="B299" s="105" t="s">
        <v>715</v>
      </c>
      <c r="C299" s="62" t="s">
        <v>717</v>
      </c>
      <c r="D299" s="78" t="s">
        <v>174</v>
      </c>
      <c r="E299" s="106" t="s">
        <v>183</v>
      </c>
      <c r="F299" s="107"/>
      <c r="G299" s="42"/>
      <c r="H299" s="82">
        <f>ROUND(G299*F299,2)</f>
        <v>0</v>
      </c>
      <c r="I299" s="108" t="s">
        <v>1392</v>
      </c>
      <c r="J299" s="26" t="str">
        <f t="shared" ca="1" si="32"/>
        <v/>
      </c>
      <c r="K299" s="16" t="str">
        <f t="shared" si="36"/>
        <v>B174rl^3Greater than 30 mm</v>
      </c>
      <c r="L299" s="17">
        <f>MATCH(K299,'Pay Items'!$K$1:$K$646,0)</f>
        <v>299</v>
      </c>
      <c r="M299" s="19" t="str">
        <f t="shared" ca="1" si="33"/>
        <v>F0</v>
      </c>
      <c r="N299" s="19" t="str">
        <f t="shared" ca="1" si="34"/>
        <v>C2</v>
      </c>
      <c r="O299" s="19" t="str">
        <f t="shared" ca="1" si="35"/>
        <v>C2</v>
      </c>
    </row>
    <row r="300" spans="1:15" s="39" customFormat="1" ht="66" customHeight="1" x14ac:dyDescent="0.2">
      <c r="A300" s="32" t="s">
        <v>854</v>
      </c>
      <c r="B300" s="109" t="s">
        <v>359</v>
      </c>
      <c r="C300" s="62" t="s">
        <v>1415</v>
      </c>
      <c r="D300" s="78" t="s">
        <v>344</v>
      </c>
      <c r="E300" s="106"/>
      <c r="F300" s="111"/>
      <c r="G300" s="81"/>
      <c r="H300" s="82"/>
      <c r="I300" s="108" t="s">
        <v>1256</v>
      </c>
      <c r="J300" s="26" t="str">
        <f t="shared" ca="1" si="32"/>
        <v>LOCKED</v>
      </c>
      <c r="K300" s="16" t="str">
        <f t="shared" si="36"/>
        <v>B178rlType ^ Concrete Curb and Gutter (^ mm reveal ht, Lip Curb, Integral, 600 mm width, 150 mm Plain Concrete Pavement)SD-200</v>
      </c>
      <c r="L300" s="17">
        <f>MATCH(K300,'Pay Items'!$K$1:$K$646,0)</f>
        <v>300</v>
      </c>
      <c r="M300" s="19" t="str">
        <f t="shared" ca="1" si="33"/>
        <v>F0</v>
      </c>
      <c r="N300" s="19" t="str">
        <f t="shared" ca="1" si="34"/>
        <v>G</v>
      </c>
      <c r="O300" s="19" t="str">
        <f t="shared" ca="1" si="35"/>
        <v>C2</v>
      </c>
    </row>
    <row r="301" spans="1:15" s="39" customFormat="1" ht="65.25" customHeight="1" x14ac:dyDescent="0.2">
      <c r="A301" s="32" t="s">
        <v>1180</v>
      </c>
      <c r="B301" s="109" t="s">
        <v>981</v>
      </c>
      <c r="C301" s="62" t="s">
        <v>1416</v>
      </c>
      <c r="D301" s="78" t="s">
        <v>344</v>
      </c>
      <c r="E301" s="106"/>
      <c r="F301" s="111"/>
      <c r="G301" s="81"/>
      <c r="H301" s="82"/>
      <c r="I301" s="108" t="s">
        <v>587</v>
      </c>
      <c r="J301" s="26" t="str">
        <f t="shared" ca="1" si="32"/>
        <v>LOCKED</v>
      </c>
      <c r="K301" s="16" t="str">
        <f t="shared" si="36"/>
        <v>B178rlAType ^ Concrete Curb and Gutter (150 mm reveal ht, Lip Curb, Integral, 600 mm width, 150 mm Plain Concrete Pavement)SD-200</v>
      </c>
      <c r="L301" s="17">
        <f>MATCH(K301,'Pay Items'!$K$1:$K$646,0)</f>
        <v>301</v>
      </c>
      <c r="M301" s="19" t="str">
        <f t="shared" ca="1" si="33"/>
        <v>F0</v>
      </c>
      <c r="N301" s="19" t="str">
        <f t="shared" ca="1" si="34"/>
        <v>G</v>
      </c>
      <c r="O301" s="19" t="str">
        <f t="shared" ca="1" si="35"/>
        <v>C2</v>
      </c>
    </row>
    <row r="302" spans="1:15" s="39" customFormat="1" ht="66" customHeight="1" x14ac:dyDescent="0.2">
      <c r="A302" s="32" t="s">
        <v>1181</v>
      </c>
      <c r="B302" s="109" t="s">
        <v>981</v>
      </c>
      <c r="C302" s="62" t="s">
        <v>1417</v>
      </c>
      <c r="D302" s="78" t="s">
        <v>344</v>
      </c>
      <c r="E302" s="106"/>
      <c r="F302" s="111"/>
      <c r="G302" s="81"/>
      <c r="H302" s="82"/>
      <c r="I302" s="108" t="s">
        <v>708</v>
      </c>
      <c r="J302" s="26" t="str">
        <f t="shared" ca="1" si="32"/>
        <v>LOCKED</v>
      </c>
      <c r="K302" s="16" t="str">
        <f t="shared" si="36"/>
        <v>B178rlBType ^ Concrete Curb and Gutter (180 mm reveal ht, Lip Curb, Integral, 600 mm width, 150 mm Plain Concrete Pavement)SD-200</v>
      </c>
      <c r="L302" s="17">
        <f>MATCH(K302,'Pay Items'!$K$1:$K$646,0)</f>
        <v>302</v>
      </c>
      <c r="M302" s="19" t="str">
        <f t="shared" ca="1" si="33"/>
        <v>F0</v>
      </c>
      <c r="N302" s="19" t="str">
        <f t="shared" ca="1" si="34"/>
        <v>G</v>
      </c>
      <c r="O302" s="19" t="str">
        <f t="shared" ca="1" si="35"/>
        <v>C2</v>
      </c>
    </row>
    <row r="303" spans="1:15" s="38" customFormat="1" ht="30" customHeight="1" x14ac:dyDescent="0.2">
      <c r="A303" s="32" t="s">
        <v>1418</v>
      </c>
      <c r="B303" s="105" t="s">
        <v>701</v>
      </c>
      <c r="C303" s="62" t="s">
        <v>713</v>
      </c>
      <c r="D303" s="78"/>
      <c r="E303" s="106" t="s">
        <v>183</v>
      </c>
      <c r="F303" s="107"/>
      <c r="G303" s="42"/>
      <c r="H303" s="82">
        <f t="shared" ref="H303:H318" si="38">ROUND(G303*F303,2)</f>
        <v>0</v>
      </c>
      <c r="I303" s="108" t="s">
        <v>1392</v>
      </c>
      <c r="J303" s="26" t="str">
        <f t="shared" ca="1" si="32"/>
        <v/>
      </c>
      <c r="K303" s="16" t="str">
        <f t="shared" si="36"/>
        <v>B178rl^1Less than 3 mm</v>
      </c>
      <c r="L303" s="17">
        <f>MATCH(K303,'Pay Items'!$K$1:$K$646,0)</f>
        <v>303</v>
      </c>
      <c r="M303" s="19" t="str">
        <f t="shared" ca="1" si="33"/>
        <v>F0</v>
      </c>
      <c r="N303" s="19" t="str">
        <f t="shared" ca="1" si="34"/>
        <v>C2</v>
      </c>
      <c r="O303" s="19" t="str">
        <f t="shared" ca="1" si="35"/>
        <v>C2</v>
      </c>
    </row>
    <row r="304" spans="1:15" s="38" customFormat="1" ht="30" customHeight="1" x14ac:dyDescent="0.2">
      <c r="A304" s="32" t="s">
        <v>1419</v>
      </c>
      <c r="B304" s="105" t="s">
        <v>703</v>
      </c>
      <c r="C304" s="62" t="s">
        <v>714</v>
      </c>
      <c r="D304" s="78"/>
      <c r="E304" s="106" t="s">
        <v>183</v>
      </c>
      <c r="F304" s="107"/>
      <c r="G304" s="42"/>
      <c r="H304" s="82">
        <f t="shared" si="38"/>
        <v>0</v>
      </c>
      <c r="I304" s="108" t="s">
        <v>1392</v>
      </c>
      <c r="J304" s="26" t="str">
        <f t="shared" ca="1" si="32"/>
        <v/>
      </c>
      <c r="K304" s="16" t="str">
        <f t="shared" si="36"/>
        <v>B178rl^23 m to 30 mm</v>
      </c>
      <c r="L304" s="17">
        <f>MATCH(K304,'Pay Items'!$K$1:$K$646,0)</f>
        <v>304</v>
      </c>
      <c r="M304" s="19" t="str">
        <f t="shared" ca="1" si="33"/>
        <v>F0</v>
      </c>
      <c r="N304" s="19" t="str">
        <f t="shared" ca="1" si="34"/>
        <v>C2</v>
      </c>
      <c r="O304" s="19" t="str">
        <f t="shared" ca="1" si="35"/>
        <v>C2</v>
      </c>
    </row>
    <row r="305" spans="1:15" s="38" customFormat="1" ht="30" customHeight="1" x14ac:dyDescent="0.2">
      <c r="A305" s="32" t="s">
        <v>1420</v>
      </c>
      <c r="B305" s="105" t="s">
        <v>715</v>
      </c>
      <c r="C305" s="62" t="s">
        <v>717</v>
      </c>
      <c r="D305" s="78" t="s">
        <v>174</v>
      </c>
      <c r="E305" s="106" t="s">
        <v>183</v>
      </c>
      <c r="F305" s="107"/>
      <c r="G305" s="42"/>
      <c r="H305" s="82">
        <f t="shared" si="38"/>
        <v>0</v>
      </c>
      <c r="I305" s="108" t="s">
        <v>1392</v>
      </c>
      <c r="J305" s="26" t="str">
        <f t="shared" ca="1" si="32"/>
        <v/>
      </c>
      <c r="K305" s="16" t="str">
        <f t="shared" si="36"/>
        <v>B178rl^3Greater than 30 mm</v>
      </c>
      <c r="L305" s="17">
        <f>MATCH(K305,'Pay Items'!$K$1:$K$646,0)</f>
        <v>305</v>
      </c>
      <c r="M305" s="19" t="str">
        <f t="shared" ca="1" si="33"/>
        <v>F0</v>
      </c>
      <c r="N305" s="19" t="str">
        <f t="shared" ca="1" si="34"/>
        <v>C2</v>
      </c>
      <c r="O305" s="19" t="str">
        <f t="shared" ca="1" si="35"/>
        <v>C2</v>
      </c>
    </row>
    <row r="306" spans="1:15" s="28" customFormat="1" ht="38.25" customHeight="1" x14ac:dyDescent="0.2">
      <c r="A306" s="32" t="s">
        <v>855</v>
      </c>
      <c r="B306" s="61" t="s">
        <v>361</v>
      </c>
      <c r="C306" s="44" t="s">
        <v>1421</v>
      </c>
      <c r="D306" s="60" t="s">
        <v>346</v>
      </c>
      <c r="E306" s="31" t="s">
        <v>183</v>
      </c>
      <c r="F306" s="79"/>
      <c r="G306" s="42"/>
      <c r="H306" s="41">
        <f t="shared" si="38"/>
        <v>0</v>
      </c>
      <c r="I306" s="74"/>
      <c r="J306" s="26" t="str">
        <f t="shared" ca="1" si="32"/>
        <v/>
      </c>
      <c r="K306" s="16" t="str">
        <f t="shared" si="36"/>
        <v>B182rlType ^ Concrete Lip Curb (40 mm reveal ht, Integral)SD-202Bm</v>
      </c>
      <c r="L306" s="17">
        <f>MATCH(K306,'Pay Items'!$K$1:$K$646,0)</f>
        <v>306</v>
      </c>
      <c r="M306" s="19" t="str">
        <f t="shared" ca="1" si="33"/>
        <v>F0</v>
      </c>
      <c r="N306" s="19" t="str">
        <f t="shared" ca="1" si="34"/>
        <v>C2</v>
      </c>
      <c r="O306" s="19" t="str">
        <f t="shared" ca="1" si="35"/>
        <v>C2</v>
      </c>
    </row>
    <row r="307" spans="1:15" s="28" customFormat="1" ht="35.25" customHeight="1" x14ac:dyDescent="0.2">
      <c r="A307" s="32" t="s">
        <v>856</v>
      </c>
      <c r="B307" s="61" t="s">
        <v>360</v>
      </c>
      <c r="C307" s="44" t="s">
        <v>1381</v>
      </c>
      <c r="D307" s="60" t="s">
        <v>347</v>
      </c>
      <c r="E307" s="31" t="s">
        <v>183</v>
      </c>
      <c r="F307" s="79"/>
      <c r="G307" s="42"/>
      <c r="H307" s="41">
        <f t="shared" si="38"/>
        <v>0</v>
      </c>
      <c r="I307" s="74" t="s">
        <v>1255</v>
      </c>
      <c r="J307" s="26" t="str">
        <f t="shared" ca="1" si="32"/>
        <v/>
      </c>
      <c r="K307" s="16" t="str">
        <f t="shared" si="36"/>
        <v>B183rlType ^ Concrete Modified Lip Curb (^ mm reveal ht, Dowelled)SD-202Cm</v>
      </c>
      <c r="L307" s="17">
        <f>MATCH(K307,'Pay Items'!$K$1:$K$646,0)</f>
        <v>307</v>
      </c>
      <c r="M307" s="19" t="str">
        <f t="shared" ca="1" si="33"/>
        <v>F0</v>
      </c>
      <c r="N307" s="19" t="str">
        <f t="shared" ca="1" si="34"/>
        <v>C2</v>
      </c>
      <c r="O307" s="19" t="str">
        <f t="shared" ca="1" si="35"/>
        <v>C2</v>
      </c>
    </row>
    <row r="308" spans="1:15" s="28" customFormat="1" ht="41.25" customHeight="1" x14ac:dyDescent="0.2">
      <c r="A308" s="32" t="s">
        <v>1182</v>
      </c>
      <c r="B308" s="61" t="s">
        <v>982</v>
      </c>
      <c r="C308" s="44" t="s">
        <v>1382</v>
      </c>
      <c r="D308" s="60" t="s">
        <v>347</v>
      </c>
      <c r="E308" s="31" t="s">
        <v>183</v>
      </c>
      <c r="F308" s="79"/>
      <c r="G308" s="42"/>
      <c r="H308" s="41">
        <f t="shared" si="38"/>
        <v>0</v>
      </c>
      <c r="I308" s="74" t="s">
        <v>587</v>
      </c>
      <c r="J308" s="26" t="str">
        <f t="shared" ca="1" si="32"/>
        <v/>
      </c>
      <c r="K308" s="16" t="str">
        <f t="shared" si="36"/>
        <v>B183rlAType ^ Concrete Modified Lip Curb (75 mm reveal ht, Dowelled)SD-202Cm</v>
      </c>
      <c r="L308" s="17">
        <f>MATCH(K308,'Pay Items'!$K$1:$K$646,0)</f>
        <v>308</v>
      </c>
      <c r="M308" s="19" t="str">
        <f t="shared" ca="1" si="33"/>
        <v>F0</v>
      </c>
      <c r="N308" s="19" t="str">
        <f t="shared" ca="1" si="34"/>
        <v>C2</v>
      </c>
      <c r="O308" s="19" t="str">
        <f t="shared" ca="1" si="35"/>
        <v>C2</v>
      </c>
    </row>
    <row r="309" spans="1:15" s="28" customFormat="1" ht="36" customHeight="1" x14ac:dyDescent="0.2">
      <c r="A309" s="32" t="s">
        <v>857</v>
      </c>
      <c r="B309" s="61" t="s">
        <v>208</v>
      </c>
      <c r="C309" s="44" t="s">
        <v>1383</v>
      </c>
      <c r="D309" s="60" t="s">
        <v>718</v>
      </c>
      <c r="E309" s="31" t="s">
        <v>183</v>
      </c>
      <c r="F309" s="79"/>
      <c r="G309" s="42"/>
      <c r="H309" s="41">
        <f t="shared" si="38"/>
        <v>0</v>
      </c>
      <c r="I309" s="74"/>
      <c r="J309" s="26" t="str">
        <f t="shared" ca="1" si="32"/>
        <v/>
      </c>
      <c r="K309" s="16" t="str">
        <f t="shared" si="36"/>
        <v>B184rlType ^ Concrete Curb Ramp (8-12 mm reveal ht, Integral)SD-229C,Dm</v>
      </c>
      <c r="L309" s="17">
        <f>MATCH(K309,'Pay Items'!$K$1:$K$646,0)</f>
        <v>309</v>
      </c>
      <c r="M309" s="19" t="str">
        <f t="shared" ca="1" si="33"/>
        <v>F0</v>
      </c>
      <c r="N309" s="19" t="str">
        <f t="shared" ca="1" si="34"/>
        <v>C2</v>
      </c>
      <c r="O309" s="19" t="str">
        <f t="shared" ca="1" si="35"/>
        <v>C2</v>
      </c>
    </row>
    <row r="310" spans="1:15" s="37" customFormat="1" ht="36.75" customHeight="1" x14ac:dyDescent="0.2">
      <c r="A310" s="32" t="s">
        <v>947</v>
      </c>
      <c r="B310" s="61" t="s">
        <v>362</v>
      </c>
      <c r="C310" s="44" t="s">
        <v>1384</v>
      </c>
      <c r="D310" s="60" t="s">
        <v>718</v>
      </c>
      <c r="E310" s="31" t="s">
        <v>183</v>
      </c>
      <c r="F310" s="79"/>
      <c r="G310" s="42"/>
      <c r="H310" s="41">
        <f t="shared" si="38"/>
        <v>0</v>
      </c>
      <c r="I310" s="74"/>
      <c r="J310" s="26" t="str">
        <f t="shared" ca="1" si="32"/>
        <v/>
      </c>
      <c r="K310" s="16" t="str">
        <f t="shared" si="36"/>
        <v>B184rlAType ^ Concrete Curb Ramp (8-12 mm reveal ht, Monolithic)SD-229C,Dm</v>
      </c>
      <c r="L310" s="17">
        <f>MATCH(K310,'Pay Items'!$K$1:$K$646,0)</f>
        <v>310</v>
      </c>
      <c r="M310" s="19" t="str">
        <f t="shared" ca="1" si="33"/>
        <v>F0</v>
      </c>
      <c r="N310" s="19" t="str">
        <f t="shared" ca="1" si="34"/>
        <v>C2</v>
      </c>
      <c r="O310" s="19" t="str">
        <f t="shared" ca="1" si="35"/>
        <v>C2</v>
      </c>
    </row>
    <row r="311" spans="1:15" s="28" customFormat="1" ht="36" customHeight="1" x14ac:dyDescent="0.2">
      <c r="A311" s="32" t="s">
        <v>858</v>
      </c>
      <c r="B311" s="61" t="s">
        <v>452</v>
      </c>
      <c r="C311" s="44" t="s">
        <v>1422</v>
      </c>
      <c r="D311" s="60" t="s">
        <v>348</v>
      </c>
      <c r="E311" s="31" t="s">
        <v>183</v>
      </c>
      <c r="F311" s="79"/>
      <c r="G311" s="42"/>
      <c r="H311" s="41">
        <f t="shared" si="38"/>
        <v>0</v>
      </c>
      <c r="I311" s="80" t="s">
        <v>1254</v>
      </c>
      <c r="J311" s="26" t="str">
        <f t="shared" ca="1" si="32"/>
        <v/>
      </c>
      <c r="K311" s="16" t="str">
        <f t="shared" si="36"/>
        <v>B185rlType ^ Concrete Safety Curb (^ mm reveal ht)SD-206Bm</v>
      </c>
      <c r="L311" s="17">
        <f>MATCH(K311,'Pay Items'!$K$1:$K$646,0)</f>
        <v>311</v>
      </c>
      <c r="M311" s="19" t="str">
        <f t="shared" ca="1" si="33"/>
        <v>F0</v>
      </c>
      <c r="N311" s="19" t="str">
        <f t="shared" ca="1" si="34"/>
        <v>C2</v>
      </c>
      <c r="O311" s="19" t="str">
        <f t="shared" ca="1" si="35"/>
        <v>C2</v>
      </c>
    </row>
    <row r="312" spans="1:15" s="28" customFormat="1" ht="50.25" customHeight="1" x14ac:dyDescent="0.2">
      <c r="A312" s="32" t="s">
        <v>948</v>
      </c>
      <c r="B312" s="61" t="s">
        <v>453</v>
      </c>
      <c r="C312" s="44" t="s">
        <v>1386</v>
      </c>
      <c r="D312" s="60" t="s">
        <v>707</v>
      </c>
      <c r="E312" s="31" t="s">
        <v>183</v>
      </c>
      <c r="F312" s="79"/>
      <c r="G312" s="42"/>
      <c r="H312" s="41">
        <f t="shared" si="38"/>
        <v>0</v>
      </c>
      <c r="I312" s="74" t="s">
        <v>708</v>
      </c>
      <c r="J312" s="26" t="str">
        <f t="shared" ca="1" si="32"/>
        <v/>
      </c>
      <c r="K312" s="16" t="str">
        <f t="shared" si="36"/>
        <v>B185rlAType ^ Concrete Splash Strip (180 mm reveal ht, Monolithic Barrier Curb, 750 mm width)SD-223Am</v>
      </c>
      <c r="L312" s="17">
        <f>MATCH(K312,'Pay Items'!$K$1:$K$646,0)</f>
        <v>312</v>
      </c>
      <c r="M312" s="19" t="str">
        <f t="shared" ca="1" si="33"/>
        <v>F0</v>
      </c>
      <c r="N312" s="19" t="str">
        <f t="shared" ca="1" si="34"/>
        <v>C2</v>
      </c>
      <c r="O312" s="19" t="str">
        <f t="shared" ca="1" si="35"/>
        <v>C2</v>
      </c>
    </row>
    <row r="313" spans="1:15" s="28" customFormat="1" ht="48.75" customHeight="1" x14ac:dyDescent="0.2">
      <c r="A313" s="32" t="s">
        <v>949</v>
      </c>
      <c r="B313" s="61" t="s">
        <v>454</v>
      </c>
      <c r="C313" s="44" t="s">
        <v>1387</v>
      </c>
      <c r="D313" s="60" t="s">
        <v>707</v>
      </c>
      <c r="E313" s="31" t="s">
        <v>183</v>
      </c>
      <c r="F313" s="79"/>
      <c r="G313" s="42"/>
      <c r="H313" s="41">
        <f t="shared" si="38"/>
        <v>0</v>
      </c>
      <c r="I313" s="74" t="s">
        <v>587</v>
      </c>
      <c r="J313" s="26" t="str">
        <f t="shared" ca="1" si="32"/>
        <v/>
      </c>
      <c r="K313" s="16" t="str">
        <f t="shared" si="36"/>
        <v>B185rlBType ^ Concrete Splash Strip (150 mm reveal ht, Monolithic Barrier Curb, 750 mm width)SD-223Am</v>
      </c>
      <c r="L313" s="17">
        <f>MATCH(K313,'Pay Items'!$K$1:$K$646,0)</f>
        <v>313</v>
      </c>
      <c r="M313" s="19" t="str">
        <f t="shared" ca="1" si="33"/>
        <v>F0</v>
      </c>
      <c r="N313" s="19" t="str">
        <f t="shared" ca="1" si="34"/>
        <v>C2</v>
      </c>
      <c r="O313" s="19" t="str">
        <f t="shared" ca="1" si="35"/>
        <v>C2</v>
      </c>
    </row>
    <row r="314" spans="1:15" s="28" customFormat="1" ht="47.25" customHeight="1" x14ac:dyDescent="0.2">
      <c r="A314" s="32" t="s">
        <v>950</v>
      </c>
      <c r="B314" s="61" t="s">
        <v>455</v>
      </c>
      <c r="C314" s="44" t="s">
        <v>1388</v>
      </c>
      <c r="D314" s="60" t="s">
        <v>1077</v>
      </c>
      <c r="E314" s="31" t="s">
        <v>183</v>
      </c>
      <c r="F314" s="79"/>
      <c r="G314" s="42"/>
      <c r="H314" s="41">
        <f t="shared" si="38"/>
        <v>0</v>
      </c>
      <c r="I314" s="74" t="s">
        <v>587</v>
      </c>
      <c r="J314" s="26" t="str">
        <f t="shared" ca="1" si="32"/>
        <v/>
      </c>
      <c r="K314" s="16" t="str">
        <f t="shared" si="36"/>
        <v>B185rlCType ^ Concrete Splash Strip (150 mm reveal ht, Monolithic Modified Barrier Curb, 750 mm width)SD-223ASD-203Bm</v>
      </c>
      <c r="L314" s="17">
        <f>MATCH(K314,'Pay Items'!$K$1:$K$646,0)</f>
        <v>314</v>
      </c>
      <c r="M314" s="19" t="str">
        <f t="shared" ca="1" si="33"/>
        <v>F0</v>
      </c>
      <c r="N314" s="19" t="str">
        <f t="shared" ca="1" si="34"/>
        <v>C2</v>
      </c>
      <c r="O314" s="19" t="str">
        <f t="shared" ca="1" si="35"/>
        <v>C2</v>
      </c>
    </row>
    <row r="315" spans="1:15" s="28" customFormat="1" ht="48.75" customHeight="1" x14ac:dyDescent="0.2">
      <c r="A315" s="32" t="s">
        <v>1078</v>
      </c>
      <c r="B315" s="61" t="s">
        <v>455</v>
      </c>
      <c r="C315" s="44" t="s">
        <v>1423</v>
      </c>
      <c r="D315" s="60" t="s">
        <v>1077</v>
      </c>
      <c r="E315" s="31" t="s">
        <v>183</v>
      </c>
      <c r="F315" s="79"/>
      <c r="G315" s="42"/>
      <c r="H315" s="41">
        <f t="shared" si="38"/>
        <v>0</v>
      </c>
      <c r="I315" s="74" t="s">
        <v>587</v>
      </c>
      <c r="J315" s="26" t="str">
        <f t="shared" ca="1" si="32"/>
        <v/>
      </c>
      <c r="K315" s="16" t="str">
        <f t="shared" si="36"/>
        <v>B185rlC1Type ^ Concrete Splash Strip (180 mm reveal ht, Monolithic Modified Barrier Curb, 750 mm width)SD-223ASD-203Bm</v>
      </c>
      <c r="L315" s="17">
        <f>MATCH(K315,'Pay Items'!$K$1:$K$646,0)</f>
        <v>315</v>
      </c>
      <c r="M315" s="19" t="str">
        <f t="shared" ca="1" si="33"/>
        <v>F0</v>
      </c>
      <c r="N315" s="19" t="str">
        <f t="shared" ca="1" si="34"/>
        <v>C2</v>
      </c>
      <c r="O315" s="19" t="str">
        <f t="shared" ca="1" si="35"/>
        <v>C2</v>
      </c>
    </row>
    <row r="316" spans="1:15" s="28" customFormat="1" ht="43.9" customHeight="1" x14ac:dyDescent="0.2">
      <c r="A316" s="32" t="s">
        <v>951</v>
      </c>
      <c r="B316" s="61" t="s">
        <v>314</v>
      </c>
      <c r="C316" s="44" t="s">
        <v>1389</v>
      </c>
      <c r="D316" s="60" t="s">
        <v>711</v>
      </c>
      <c r="E316" s="31" t="s">
        <v>183</v>
      </c>
      <c r="F316" s="79"/>
      <c r="G316" s="42"/>
      <c r="H316" s="41">
        <f t="shared" si="38"/>
        <v>0</v>
      </c>
      <c r="I316" s="74"/>
      <c r="J316" s="26" t="str">
        <f t="shared" ca="1" si="32"/>
        <v/>
      </c>
      <c r="K316" s="16" t="str">
        <f t="shared" si="36"/>
        <v>B185rlDType ^ Concrete Splash Strip, (Separate, 600 mm width)SD-223Bm</v>
      </c>
      <c r="L316" s="17">
        <f>MATCH(K316,'Pay Items'!$K$1:$K$646,0)</f>
        <v>316</v>
      </c>
      <c r="M316" s="19" t="str">
        <f t="shared" ca="1" si="33"/>
        <v>F0</v>
      </c>
      <c r="N316" s="19" t="str">
        <f t="shared" ca="1" si="34"/>
        <v>C2</v>
      </c>
      <c r="O316" s="19" t="str">
        <f t="shared" ca="1" si="35"/>
        <v>C2</v>
      </c>
    </row>
    <row r="317" spans="1:15" s="28" customFormat="1" ht="43.9" customHeight="1" x14ac:dyDescent="0.2">
      <c r="A317" s="32" t="s">
        <v>475</v>
      </c>
      <c r="B317" s="45" t="s">
        <v>170</v>
      </c>
      <c r="C317" s="44" t="s">
        <v>1424</v>
      </c>
      <c r="D317" s="60" t="s">
        <v>1425</v>
      </c>
      <c r="E317" s="31" t="s">
        <v>183</v>
      </c>
      <c r="F317" s="79"/>
      <c r="G317" s="42"/>
      <c r="H317" s="41">
        <f t="shared" si="38"/>
        <v>0</v>
      </c>
      <c r="I317" s="74" t="s">
        <v>1426</v>
      </c>
      <c r="J317" s="26" t="str">
        <f t="shared" ca="1" si="32"/>
        <v/>
      </c>
      <c r="K317" s="16" t="str">
        <f t="shared" si="36"/>
        <v>B188Supply and Installation of Dowel Assemblies ^CW 3310-R18m</v>
      </c>
      <c r="L317" s="17">
        <f>MATCH(K317,'Pay Items'!$K$1:$K$646,0)</f>
        <v>317</v>
      </c>
      <c r="M317" s="19" t="str">
        <f t="shared" ca="1" si="33"/>
        <v>F0</v>
      </c>
      <c r="N317" s="19" t="str">
        <f t="shared" ca="1" si="34"/>
        <v>C2</v>
      </c>
      <c r="O317" s="19" t="str">
        <f t="shared" ca="1" si="35"/>
        <v>C2</v>
      </c>
    </row>
    <row r="318" spans="1:15" s="28" customFormat="1" ht="43.9" customHeight="1" x14ac:dyDescent="0.2">
      <c r="A318" s="32" t="s">
        <v>476</v>
      </c>
      <c r="B318" s="45" t="s">
        <v>171</v>
      </c>
      <c r="C318" s="44" t="s">
        <v>166</v>
      </c>
      <c r="D318" s="60" t="s">
        <v>733</v>
      </c>
      <c r="E318" s="31" t="s">
        <v>179</v>
      </c>
      <c r="F318" s="79"/>
      <c r="G318" s="42"/>
      <c r="H318" s="41">
        <f t="shared" si="38"/>
        <v>0</v>
      </c>
      <c r="I318" s="74"/>
      <c r="J318" s="26" t="str">
        <f t="shared" ca="1" si="32"/>
        <v/>
      </c>
      <c r="K318" s="16" t="str">
        <f t="shared" si="36"/>
        <v>B189Regrading Existing Interlocking Paving StonesCW 3330-R5m²</v>
      </c>
      <c r="L318" s="17">
        <f>MATCH(K318,'Pay Items'!$K$1:$K$646,0)</f>
        <v>318</v>
      </c>
      <c r="M318" s="19" t="str">
        <f t="shared" ca="1" si="33"/>
        <v>F0</v>
      </c>
      <c r="N318" s="19" t="str">
        <f t="shared" ca="1" si="34"/>
        <v>C2</v>
      </c>
      <c r="O318" s="19" t="str">
        <f t="shared" ca="1" si="35"/>
        <v>C2</v>
      </c>
    </row>
    <row r="319" spans="1:15" s="28" customFormat="1" ht="43.9" customHeight="1" x14ac:dyDescent="0.2">
      <c r="A319" s="32" t="s">
        <v>477</v>
      </c>
      <c r="B319" s="45" t="s">
        <v>172</v>
      </c>
      <c r="C319" s="44" t="s">
        <v>363</v>
      </c>
      <c r="D319" s="60" t="s">
        <v>1183</v>
      </c>
      <c r="E319" s="112"/>
      <c r="F319" s="79"/>
      <c r="G319" s="81"/>
      <c r="H319" s="41"/>
      <c r="I319" s="74"/>
      <c r="J319" s="26" t="str">
        <f t="shared" ca="1" si="32"/>
        <v>LOCKED</v>
      </c>
      <c r="K319" s="16" t="str">
        <f t="shared" si="36"/>
        <v>B190Construction of Asphaltic Concrete OverlayCW 3410-R12</v>
      </c>
      <c r="L319" s="17">
        <f>MATCH(K319,'Pay Items'!$K$1:$K$646,0)</f>
        <v>319</v>
      </c>
      <c r="M319" s="19" t="str">
        <f t="shared" ca="1" si="33"/>
        <v>F0</v>
      </c>
      <c r="N319" s="19" t="str">
        <f t="shared" ca="1" si="34"/>
        <v>G</v>
      </c>
      <c r="O319" s="19" t="str">
        <f t="shared" ca="1" si="35"/>
        <v>C2</v>
      </c>
    </row>
    <row r="320" spans="1:15" s="28" customFormat="1" ht="30" customHeight="1" x14ac:dyDescent="0.2">
      <c r="A320" s="32" t="s">
        <v>478</v>
      </c>
      <c r="B320" s="61" t="s">
        <v>351</v>
      </c>
      <c r="C320" s="44" t="s">
        <v>364</v>
      </c>
      <c r="D320" s="60"/>
      <c r="E320" s="31"/>
      <c r="F320" s="79"/>
      <c r="G320" s="81"/>
      <c r="H320" s="41"/>
      <c r="I320" s="74"/>
      <c r="J320" s="26" t="str">
        <f t="shared" ca="1" si="32"/>
        <v>LOCKED</v>
      </c>
      <c r="K320" s="16" t="str">
        <f t="shared" si="36"/>
        <v>B191Main Line Paving</v>
      </c>
      <c r="L320" s="17">
        <f>MATCH(K320,'Pay Items'!$K$1:$K$646,0)</f>
        <v>320</v>
      </c>
      <c r="M320" s="19" t="str">
        <f t="shared" ca="1" si="33"/>
        <v>F0</v>
      </c>
      <c r="N320" s="19" t="str">
        <f t="shared" ca="1" si="34"/>
        <v>G</v>
      </c>
      <c r="O320" s="19" t="str">
        <f t="shared" ca="1" si="35"/>
        <v>C2</v>
      </c>
    </row>
    <row r="321" spans="1:15" s="28" customFormat="1" ht="30" customHeight="1" x14ac:dyDescent="0.2">
      <c r="A321" s="32" t="s">
        <v>480</v>
      </c>
      <c r="B321" s="89" t="s">
        <v>701</v>
      </c>
      <c r="C321" s="44" t="s">
        <v>719</v>
      </c>
      <c r="D321" s="60"/>
      <c r="E321" s="31" t="s">
        <v>181</v>
      </c>
      <c r="F321" s="79"/>
      <c r="G321" s="42"/>
      <c r="H321" s="41">
        <f>ROUND(G321*F321,2)</f>
        <v>0</v>
      </c>
      <c r="I321" s="74"/>
      <c r="J321" s="26" t="str">
        <f t="shared" ca="1" si="32"/>
        <v/>
      </c>
      <c r="K321" s="16" t="str">
        <f t="shared" si="36"/>
        <v>B193Type IAtonne</v>
      </c>
      <c r="L321" s="17">
        <f>MATCH(K321,'Pay Items'!$K$1:$K$646,0)</f>
        <v>321</v>
      </c>
      <c r="M321" s="19" t="str">
        <f t="shared" ca="1" si="33"/>
        <v>F0</v>
      </c>
      <c r="N321" s="19" t="str">
        <f t="shared" ca="1" si="34"/>
        <v>C2</v>
      </c>
      <c r="O321" s="19" t="str">
        <f t="shared" ca="1" si="35"/>
        <v>C2</v>
      </c>
    </row>
    <row r="322" spans="1:15" s="28" customFormat="1" ht="30" customHeight="1" x14ac:dyDescent="0.2">
      <c r="A322" s="32" t="s">
        <v>479</v>
      </c>
      <c r="B322" s="89" t="s">
        <v>703</v>
      </c>
      <c r="C322" s="44" t="s">
        <v>720</v>
      </c>
      <c r="D322" s="60"/>
      <c r="E322" s="31" t="s">
        <v>181</v>
      </c>
      <c r="F322" s="79"/>
      <c r="G322" s="42"/>
      <c r="H322" s="41">
        <f>ROUND(G322*F322,2)</f>
        <v>0</v>
      </c>
      <c r="I322" s="74"/>
      <c r="J322" s="26" t="str">
        <f t="shared" ca="1" si="32"/>
        <v/>
      </c>
      <c r="K322" s="16" t="str">
        <f t="shared" si="36"/>
        <v>B192Type Itonne</v>
      </c>
      <c r="L322" s="17">
        <f>MATCH(K322,'Pay Items'!$K$1:$K$646,0)</f>
        <v>322</v>
      </c>
      <c r="M322" s="19" t="str">
        <f t="shared" ca="1" si="33"/>
        <v>F0</v>
      </c>
      <c r="N322" s="19" t="str">
        <f t="shared" ca="1" si="34"/>
        <v>C2</v>
      </c>
      <c r="O322" s="19" t="str">
        <f t="shared" ca="1" si="35"/>
        <v>C2</v>
      </c>
    </row>
    <row r="323" spans="1:15" s="28" customFormat="1" ht="30" customHeight="1" x14ac:dyDescent="0.2">
      <c r="A323" s="32" t="s">
        <v>481</v>
      </c>
      <c r="B323" s="61" t="s">
        <v>352</v>
      </c>
      <c r="C323" s="44" t="s">
        <v>365</v>
      </c>
      <c r="D323" s="60"/>
      <c r="E323" s="31"/>
      <c r="F323" s="79"/>
      <c r="G323" s="81"/>
      <c r="H323" s="41"/>
      <c r="I323" s="74"/>
      <c r="J323" s="26" t="str">
        <f t="shared" ref="J323:J386" ca="1" si="39">IF(CELL("protect",$G323)=1, "LOCKED", "")</f>
        <v>LOCKED</v>
      </c>
      <c r="K323" s="16" t="str">
        <f t="shared" si="36"/>
        <v>B194Tie-ins and Approaches</v>
      </c>
      <c r="L323" s="17">
        <f>MATCH(K323,'Pay Items'!$K$1:$K$646,0)</f>
        <v>323</v>
      </c>
      <c r="M323" s="19" t="str">
        <f t="shared" ref="M323:M386" ca="1" si="40">CELL("format",$F323)</f>
        <v>F0</v>
      </c>
      <c r="N323" s="19" t="str">
        <f t="shared" ref="N323:N386" ca="1" si="41">CELL("format",$G323)</f>
        <v>G</v>
      </c>
      <c r="O323" s="19" t="str">
        <f t="shared" ref="O323:O386" ca="1" si="42">CELL("format",$H323)</f>
        <v>C2</v>
      </c>
    </row>
    <row r="324" spans="1:15" s="28" customFormat="1" ht="30" customHeight="1" x14ac:dyDescent="0.2">
      <c r="A324" s="32" t="s">
        <v>482</v>
      </c>
      <c r="B324" s="89" t="s">
        <v>701</v>
      </c>
      <c r="C324" s="44" t="s">
        <v>719</v>
      </c>
      <c r="D324" s="60"/>
      <c r="E324" s="31" t="s">
        <v>181</v>
      </c>
      <c r="F324" s="79"/>
      <c r="G324" s="42"/>
      <c r="H324" s="41">
        <f>ROUND(G324*F324,2)</f>
        <v>0</v>
      </c>
      <c r="I324" s="74"/>
      <c r="J324" s="26" t="str">
        <f t="shared" ca="1" si="39"/>
        <v/>
      </c>
      <c r="K324" s="16" t="str">
        <f t="shared" ref="K324:K387" si="43">CLEAN(CONCATENATE(TRIM($A324),TRIM($C324),IF(LEFT($D324)&lt;&gt;"E",TRIM($D324),),TRIM($E324)))</f>
        <v>B195Type IAtonne</v>
      </c>
      <c r="L324" s="17">
        <f>MATCH(K324,'Pay Items'!$K$1:$K$646,0)</f>
        <v>324</v>
      </c>
      <c r="M324" s="19" t="str">
        <f t="shared" ca="1" si="40"/>
        <v>F0</v>
      </c>
      <c r="N324" s="19" t="str">
        <f t="shared" ca="1" si="41"/>
        <v>C2</v>
      </c>
      <c r="O324" s="19" t="str">
        <f t="shared" ca="1" si="42"/>
        <v>C2</v>
      </c>
    </row>
    <row r="325" spans="1:15" s="28" customFormat="1" ht="30" customHeight="1" x14ac:dyDescent="0.2">
      <c r="A325" s="32" t="s">
        <v>483</v>
      </c>
      <c r="B325" s="89" t="s">
        <v>703</v>
      </c>
      <c r="C325" s="44" t="s">
        <v>720</v>
      </c>
      <c r="D325" s="60"/>
      <c r="E325" s="31" t="s">
        <v>181</v>
      </c>
      <c r="F325" s="79"/>
      <c r="G325" s="42"/>
      <c r="H325" s="41">
        <f>ROUND(G325*F325,2)</f>
        <v>0</v>
      </c>
      <c r="I325" s="74"/>
      <c r="J325" s="26" t="str">
        <f t="shared" ca="1" si="39"/>
        <v/>
      </c>
      <c r="K325" s="16" t="str">
        <f t="shared" si="43"/>
        <v>B196Type Itonne</v>
      </c>
      <c r="L325" s="17">
        <f>MATCH(K325,'Pay Items'!$K$1:$K$646,0)</f>
        <v>325</v>
      </c>
      <c r="M325" s="19" t="str">
        <f t="shared" ca="1" si="40"/>
        <v>F0</v>
      </c>
      <c r="N325" s="19" t="str">
        <f t="shared" ca="1" si="41"/>
        <v>C2</v>
      </c>
      <c r="O325" s="19" t="str">
        <f t="shared" ca="1" si="42"/>
        <v>C2</v>
      </c>
    </row>
    <row r="326" spans="1:15" s="28" customFormat="1" ht="30" customHeight="1" x14ac:dyDescent="0.2">
      <c r="A326" s="32" t="s">
        <v>484</v>
      </c>
      <c r="B326" s="89" t="s">
        <v>715</v>
      </c>
      <c r="C326" s="44" t="s">
        <v>721</v>
      </c>
      <c r="D326" s="60"/>
      <c r="E326" s="31" t="s">
        <v>181</v>
      </c>
      <c r="F326" s="79"/>
      <c r="G326" s="42"/>
      <c r="H326" s="41">
        <f>ROUND(G326*F326,2)</f>
        <v>0</v>
      </c>
      <c r="I326" s="74"/>
      <c r="J326" s="26" t="str">
        <f t="shared" ca="1" si="39"/>
        <v/>
      </c>
      <c r="K326" s="16" t="str">
        <f t="shared" si="43"/>
        <v>B197Type IItonne</v>
      </c>
      <c r="L326" s="17">
        <f>MATCH(K326,'Pay Items'!$K$1:$K$646,0)</f>
        <v>326</v>
      </c>
      <c r="M326" s="19" t="str">
        <f t="shared" ca="1" si="40"/>
        <v>F0</v>
      </c>
      <c r="N326" s="19" t="str">
        <f t="shared" ca="1" si="41"/>
        <v>C2</v>
      </c>
      <c r="O326" s="19" t="str">
        <f t="shared" ca="1" si="42"/>
        <v>C2</v>
      </c>
    </row>
    <row r="327" spans="1:15" s="28" customFormat="1" ht="39.950000000000003" customHeight="1" x14ac:dyDescent="0.2">
      <c r="A327" s="32" t="s">
        <v>485</v>
      </c>
      <c r="B327" s="45" t="s">
        <v>371</v>
      </c>
      <c r="C327" s="44" t="s">
        <v>196</v>
      </c>
      <c r="D327" s="60" t="s">
        <v>1076</v>
      </c>
      <c r="E327" s="31" t="s">
        <v>181</v>
      </c>
      <c r="F327" s="79"/>
      <c r="G327" s="42"/>
      <c r="H327" s="41">
        <f>ROUND(G327*F327,2)</f>
        <v>0</v>
      </c>
      <c r="I327" s="74"/>
      <c r="J327" s="26" t="str">
        <f t="shared" ca="1" si="39"/>
        <v/>
      </c>
      <c r="K327" s="16" t="str">
        <f t="shared" si="43"/>
        <v>B198Construction of Asphaltic Concrete Base Course (Type III)CW 3410-R12tonne</v>
      </c>
      <c r="L327" s="17">
        <f>MATCH(K327,'Pay Items'!$K$1:$K$646,0)</f>
        <v>327</v>
      </c>
      <c r="M327" s="19" t="str">
        <f t="shared" ca="1" si="40"/>
        <v>F0</v>
      </c>
      <c r="N327" s="19" t="str">
        <f t="shared" ca="1" si="41"/>
        <v>C2</v>
      </c>
      <c r="O327" s="19" t="str">
        <f t="shared" ca="1" si="42"/>
        <v>C2</v>
      </c>
    </row>
    <row r="328" spans="1:15" s="28" customFormat="1" ht="30" customHeight="1" x14ac:dyDescent="0.2">
      <c r="A328" s="32" t="s">
        <v>486</v>
      </c>
      <c r="B328" s="45" t="s">
        <v>207</v>
      </c>
      <c r="C328" s="44" t="s">
        <v>366</v>
      </c>
      <c r="D328" s="60" t="s">
        <v>1183</v>
      </c>
      <c r="E328" s="31" t="s">
        <v>179</v>
      </c>
      <c r="F328" s="79"/>
      <c r="G328" s="42"/>
      <c r="H328" s="41">
        <f>ROUND(G328*F328,2)</f>
        <v>0</v>
      </c>
      <c r="I328" s="74"/>
      <c r="J328" s="26" t="str">
        <f t="shared" ca="1" si="39"/>
        <v/>
      </c>
      <c r="K328" s="16" t="str">
        <f t="shared" si="43"/>
        <v>B199Construction of Asphalt PatchesCW 3410-R12m²</v>
      </c>
      <c r="L328" s="17">
        <f>MATCH(K328,'Pay Items'!$K$1:$K$646,0)</f>
        <v>328</v>
      </c>
      <c r="M328" s="19" t="str">
        <f t="shared" ca="1" si="40"/>
        <v>F0</v>
      </c>
      <c r="N328" s="19" t="str">
        <f t="shared" ca="1" si="41"/>
        <v>C2</v>
      </c>
      <c r="O328" s="19" t="str">
        <f t="shared" ca="1" si="42"/>
        <v>C2</v>
      </c>
    </row>
    <row r="329" spans="1:15" s="27" customFormat="1" ht="30" customHeight="1" x14ac:dyDescent="0.2">
      <c r="A329" s="32" t="s">
        <v>487</v>
      </c>
      <c r="B329" s="45" t="s">
        <v>313</v>
      </c>
      <c r="C329" s="44" t="s">
        <v>100</v>
      </c>
      <c r="D329" s="60" t="s">
        <v>960</v>
      </c>
      <c r="E329" s="31"/>
      <c r="F329" s="79"/>
      <c r="G329" s="81"/>
      <c r="H329" s="41"/>
      <c r="I329" s="74"/>
      <c r="J329" s="26" t="str">
        <f t="shared" ca="1" si="39"/>
        <v>LOCKED</v>
      </c>
      <c r="K329" s="16" t="str">
        <f t="shared" si="43"/>
        <v>B200Planing of PavementCW 3450-R6</v>
      </c>
      <c r="L329" s="17">
        <f>MATCH(K329,'Pay Items'!$K$1:$K$646,0)</f>
        <v>329</v>
      </c>
      <c r="M329" s="19" t="str">
        <f t="shared" ca="1" si="40"/>
        <v>F0</v>
      </c>
      <c r="N329" s="19" t="str">
        <f t="shared" ca="1" si="41"/>
        <v>G</v>
      </c>
      <c r="O329" s="19" t="str">
        <f t="shared" ca="1" si="42"/>
        <v>C2</v>
      </c>
    </row>
    <row r="330" spans="1:15" s="28" customFormat="1" ht="30" customHeight="1" x14ac:dyDescent="0.2">
      <c r="A330" s="32" t="s">
        <v>488</v>
      </c>
      <c r="B330" s="61" t="s">
        <v>351</v>
      </c>
      <c r="C330" s="44" t="s">
        <v>1005</v>
      </c>
      <c r="D330" s="60" t="s">
        <v>174</v>
      </c>
      <c r="E330" s="31" t="s">
        <v>179</v>
      </c>
      <c r="F330" s="79"/>
      <c r="G330" s="42"/>
      <c r="H330" s="41">
        <f t="shared" ref="H330:H341" si="44">ROUND(G330*F330,2)</f>
        <v>0</v>
      </c>
      <c r="I330" s="74"/>
      <c r="J330" s="26" t="str">
        <f t="shared" ca="1" si="39"/>
        <v/>
      </c>
      <c r="K330" s="16" t="str">
        <f t="shared" si="43"/>
        <v>B2011 - 50 mm Depth (Asphalt)m²</v>
      </c>
      <c r="L330" s="17">
        <f>MATCH(K330,'Pay Items'!$K$1:$K$646,0)</f>
        <v>330</v>
      </c>
      <c r="M330" s="19" t="str">
        <f t="shared" ca="1" si="40"/>
        <v>F0</v>
      </c>
      <c r="N330" s="19" t="str">
        <f t="shared" ca="1" si="41"/>
        <v>C2</v>
      </c>
      <c r="O330" s="19" t="str">
        <f t="shared" ca="1" si="42"/>
        <v>C2</v>
      </c>
    </row>
    <row r="331" spans="1:15" s="28" customFormat="1" ht="30" customHeight="1" x14ac:dyDescent="0.2">
      <c r="A331" s="32" t="s">
        <v>489</v>
      </c>
      <c r="B331" s="61" t="s">
        <v>352</v>
      </c>
      <c r="C331" s="44" t="s">
        <v>95</v>
      </c>
      <c r="D331" s="60" t="s">
        <v>174</v>
      </c>
      <c r="E331" s="31" t="s">
        <v>179</v>
      </c>
      <c r="F331" s="79"/>
      <c r="G331" s="42"/>
      <c r="H331" s="41">
        <f t="shared" si="44"/>
        <v>0</v>
      </c>
      <c r="I331" s="74"/>
      <c r="J331" s="26" t="str">
        <f t="shared" ca="1" si="39"/>
        <v/>
      </c>
      <c r="K331" s="16" t="str">
        <f t="shared" si="43"/>
        <v>B20250 - 100 mm Depth (Asphalt)m²</v>
      </c>
      <c r="L331" s="17">
        <f>MATCH(K331,'Pay Items'!$K$1:$K$646,0)</f>
        <v>331</v>
      </c>
      <c r="M331" s="19" t="str">
        <f t="shared" ca="1" si="40"/>
        <v>F0</v>
      </c>
      <c r="N331" s="19" t="str">
        <f t="shared" ca="1" si="41"/>
        <v>C2</v>
      </c>
      <c r="O331" s="19" t="str">
        <f t="shared" ca="1" si="42"/>
        <v>C2</v>
      </c>
    </row>
    <row r="332" spans="1:15" s="28" customFormat="1" ht="30" customHeight="1" x14ac:dyDescent="0.2">
      <c r="A332" s="32" t="s">
        <v>569</v>
      </c>
      <c r="B332" s="61" t="s">
        <v>353</v>
      </c>
      <c r="C332" s="44" t="s">
        <v>1006</v>
      </c>
      <c r="D332" s="60" t="s">
        <v>174</v>
      </c>
      <c r="E332" s="31" t="s">
        <v>179</v>
      </c>
      <c r="F332" s="79"/>
      <c r="G332" s="42"/>
      <c r="H332" s="41">
        <f t="shared" si="44"/>
        <v>0</v>
      </c>
      <c r="I332" s="74"/>
      <c r="J332" s="26" t="str">
        <f t="shared" ca="1" si="39"/>
        <v/>
      </c>
      <c r="K332" s="16" t="str">
        <f t="shared" si="43"/>
        <v>B2031 - 50 mm Depth (Concrete)m²</v>
      </c>
      <c r="L332" s="17">
        <f>MATCH(K332,'Pay Items'!$K$1:$K$646,0)</f>
        <v>332</v>
      </c>
      <c r="M332" s="19" t="str">
        <f t="shared" ca="1" si="40"/>
        <v>F0</v>
      </c>
      <c r="N332" s="19" t="str">
        <f t="shared" ca="1" si="41"/>
        <v>C2</v>
      </c>
      <c r="O332" s="19" t="str">
        <f t="shared" ca="1" si="42"/>
        <v>C2</v>
      </c>
    </row>
    <row r="333" spans="1:15" s="28" customFormat="1" ht="30" customHeight="1" x14ac:dyDescent="0.2">
      <c r="A333" s="32" t="s">
        <v>570</v>
      </c>
      <c r="B333" s="61" t="s">
        <v>354</v>
      </c>
      <c r="C333" s="44" t="s">
        <v>96</v>
      </c>
      <c r="D333" s="60" t="s">
        <v>174</v>
      </c>
      <c r="E333" s="31" t="s">
        <v>179</v>
      </c>
      <c r="F333" s="79"/>
      <c r="G333" s="42"/>
      <c r="H333" s="41">
        <f t="shared" si="44"/>
        <v>0</v>
      </c>
      <c r="I333" s="74"/>
      <c r="J333" s="26" t="str">
        <f t="shared" ca="1" si="39"/>
        <v/>
      </c>
      <c r="K333" s="16" t="str">
        <f t="shared" si="43"/>
        <v>B20450 - 100 mm Depth (Concrete)m²</v>
      </c>
      <c r="L333" s="17">
        <f>MATCH(K333,'Pay Items'!$K$1:$K$646,0)</f>
        <v>333</v>
      </c>
      <c r="M333" s="19" t="str">
        <f t="shared" ca="1" si="40"/>
        <v>F0</v>
      </c>
      <c r="N333" s="19" t="str">
        <f t="shared" ca="1" si="41"/>
        <v>C2</v>
      </c>
      <c r="O333" s="19" t="str">
        <f t="shared" ca="1" si="42"/>
        <v>C2</v>
      </c>
    </row>
    <row r="334" spans="1:15" s="27" customFormat="1" ht="42" customHeight="1" x14ac:dyDescent="0.2">
      <c r="A334" s="32" t="s">
        <v>571</v>
      </c>
      <c r="B334" s="128" t="s">
        <v>311</v>
      </c>
      <c r="C334" s="62" t="s">
        <v>578</v>
      </c>
      <c r="D334" s="78" t="s">
        <v>1229</v>
      </c>
      <c r="E334" s="106" t="s">
        <v>179</v>
      </c>
      <c r="F334" s="43"/>
      <c r="G334" s="42"/>
      <c r="H334" s="41">
        <f t="shared" si="44"/>
        <v>0</v>
      </c>
      <c r="I334" s="80"/>
      <c r="J334" s="26" t="str">
        <f t="shared" ca="1" si="39"/>
        <v/>
      </c>
      <c r="K334" s="16" t="str">
        <f t="shared" si="43"/>
        <v>B205Moisture Barrier/Stress Absorption Geotextile Fabricm²</v>
      </c>
      <c r="L334" s="17">
        <f>MATCH(K334,'Pay Items'!$K$1:$K$646,0)</f>
        <v>334</v>
      </c>
      <c r="M334" s="19" t="str">
        <f t="shared" ca="1" si="40"/>
        <v>F0</v>
      </c>
      <c r="N334" s="19" t="str">
        <f t="shared" ca="1" si="41"/>
        <v>C2</v>
      </c>
      <c r="O334" s="19" t="str">
        <f t="shared" ca="1" si="42"/>
        <v>C2</v>
      </c>
    </row>
    <row r="335" spans="1:15" s="27" customFormat="1" ht="39" customHeight="1" x14ac:dyDescent="0.2">
      <c r="A335" s="32" t="s">
        <v>572</v>
      </c>
      <c r="B335" s="45" t="s">
        <v>457</v>
      </c>
      <c r="C335" s="44" t="s">
        <v>1295</v>
      </c>
      <c r="D335" s="60" t="s">
        <v>1427</v>
      </c>
      <c r="E335" s="31"/>
      <c r="F335" s="43"/>
      <c r="G335" s="42"/>
      <c r="H335" s="41">
        <f t="shared" si="44"/>
        <v>0</v>
      </c>
      <c r="I335" s="80"/>
      <c r="J335" s="26" t="str">
        <f t="shared" ca="1" si="39"/>
        <v/>
      </c>
      <c r="K335" s="16" t="str">
        <f t="shared" si="43"/>
        <v>B206Supply and Install Pavement Repair FabricCW 3140-R1</v>
      </c>
      <c r="L335" s="17">
        <f>MATCH(K335,'Pay Items'!$K$1:$K$646,0)</f>
        <v>335</v>
      </c>
      <c r="M335" s="19" t="str">
        <f t="shared" ca="1" si="40"/>
        <v>F0</v>
      </c>
      <c r="N335" s="19" t="str">
        <f t="shared" ca="1" si="41"/>
        <v>C2</v>
      </c>
      <c r="O335" s="19" t="str">
        <f t="shared" ca="1" si="42"/>
        <v>C2</v>
      </c>
    </row>
    <row r="336" spans="1:15" s="27" customFormat="1" ht="25.5" customHeight="1" x14ac:dyDescent="0.2">
      <c r="A336" s="32" t="s">
        <v>1291</v>
      </c>
      <c r="B336" s="61" t="s">
        <v>351</v>
      </c>
      <c r="C336" s="44" t="s">
        <v>1293</v>
      </c>
      <c r="D336" s="60"/>
      <c r="E336" s="31" t="s">
        <v>179</v>
      </c>
      <c r="F336" s="43"/>
      <c r="G336" s="42"/>
      <c r="H336" s="41">
        <f t="shared" si="44"/>
        <v>0</v>
      </c>
      <c r="I336" s="80"/>
      <c r="J336" s="26" t="str">
        <f t="shared" ca="1" si="39"/>
        <v/>
      </c>
      <c r="K336" s="16" t="str">
        <f t="shared" si="43"/>
        <v>B206AType Am²</v>
      </c>
      <c r="L336" s="17">
        <f>MATCH(K336,'Pay Items'!$K$1:$K$646,0)</f>
        <v>336</v>
      </c>
      <c r="M336" s="19" t="str">
        <f t="shared" ca="1" si="40"/>
        <v>F0</v>
      </c>
      <c r="N336" s="19" t="str">
        <f t="shared" ca="1" si="41"/>
        <v>C2</v>
      </c>
      <c r="O336" s="19" t="str">
        <f t="shared" ca="1" si="42"/>
        <v>C2</v>
      </c>
    </row>
    <row r="337" spans="1:15" s="27" customFormat="1" ht="21.75" customHeight="1" x14ac:dyDescent="0.2">
      <c r="A337" s="32" t="s">
        <v>1292</v>
      </c>
      <c r="B337" s="61" t="s">
        <v>352</v>
      </c>
      <c r="C337" s="44" t="s">
        <v>1294</v>
      </c>
      <c r="D337" s="60"/>
      <c r="E337" s="31" t="s">
        <v>179</v>
      </c>
      <c r="F337" s="43"/>
      <c r="G337" s="42"/>
      <c r="H337" s="41">
        <f t="shared" si="44"/>
        <v>0</v>
      </c>
      <c r="I337" s="80"/>
      <c r="J337" s="26" t="str">
        <f t="shared" ca="1" si="39"/>
        <v/>
      </c>
      <c r="K337" s="16" t="str">
        <f t="shared" si="43"/>
        <v>B206BType Bm²</v>
      </c>
      <c r="L337" s="17">
        <f>MATCH(K337,'Pay Items'!$K$1:$K$646,0)</f>
        <v>337</v>
      </c>
      <c r="M337" s="19" t="str">
        <f t="shared" ca="1" si="40"/>
        <v>F0</v>
      </c>
      <c r="N337" s="19" t="str">
        <f t="shared" ca="1" si="41"/>
        <v>C2</v>
      </c>
      <c r="O337" s="19" t="str">
        <f t="shared" ca="1" si="42"/>
        <v>C2</v>
      </c>
    </row>
    <row r="338" spans="1:15" s="28" customFormat="1" ht="30" customHeight="1" x14ac:dyDescent="0.2">
      <c r="A338" s="32" t="s">
        <v>573</v>
      </c>
      <c r="B338" s="45" t="s">
        <v>312</v>
      </c>
      <c r="C338" s="44" t="s">
        <v>199</v>
      </c>
      <c r="D338" s="60" t="s">
        <v>581</v>
      </c>
      <c r="E338" s="31" t="s">
        <v>179</v>
      </c>
      <c r="F338" s="79"/>
      <c r="G338" s="42"/>
      <c r="H338" s="41">
        <f t="shared" si="44"/>
        <v>0</v>
      </c>
      <c r="I338" s="74"/>
      <c r="J338" s="26" t="str">
        <f t="shared" ca="1" si="39"/>
        <v/>
      </c>
      <c r="K338" s="16" t="str">
        <f t="shared" si="43"/>
        <v>B207Pavement Patchingm²</v>
      </c>
      <c r="L338" s="17">
        <f>MATCH(K338,'Pay Items'!$K$1:$K$646,0)</f>
        <v>338</v>
      </c>
      <c r="M338" s="19" t="str">
        <f t="shared" ca="1" si="40"/>
        <v>F0</v>
      </c>
      <c r="N338" s="19" t="str">
        <f t="shared" ca="1" si="41"/>
        <v>C2</v>
      </c>
      <c r="O338" s="19" t="str">
        <f t="shared" ca="1" si="42"/>
        <v>C2</v>
      </c>
    </row>
    <row r="339" spans="1:15" s="28" customFormat="1" ht="30" customHeight="1" x14ac:dyDescent="0.2">
      <c r="A339" s="32" t="s">
        <v>574</v>
      </c>
      <c r="B339" s="45" t="s">
        <v>468</v>
      </c>
      <c r="C339" s="44" t="s">
        <v>22</v>
      </c>
      <c r="D339" s="60" t="s">
        <v>1229</v>
      </c>
      <c r="E339" s="31" t="s">
        <v>179</v>
      </c>
      <c r="F339" s="43"/>
      <c r="G339" s="42"/>
      <c r="H339" s="41">
        <f t="shared" si="44"/>
        <v>0</v>
      </c>
      <c r="I339" s="74"/>
      <c r="J339" s="26" t="str">
        <f t="shared" ca="1" si="39"/>
        <v/>
      </c>
      <c r="K339" s="16" t="str">
        <f t="shared" si="43"/>
        <v>B208Crack and Seating Pavementm²</v>
      </c>
      <c r="L339" s="17">
        <f>MATCH(K339,'Pay Items'!$K$1:$K$646,0)</f>
        <v>339</v>
      </c>
      <c r="M339" s="19" t="str">
        <f t="shared" ca="1" si="40"/>
        <v>F0</v>
      </c>
      <c r="N339" s="19" t="str">
        <f t="shared" ca="1" si="41"/>
        <v>C2</v>
      </c>
      <c r="O339" s="19" t="str">
        <f t="shared" ca="1" si="42"/>
        <v>C2</v>
      </c>
    </row>
    <row r="340" spans="1:15" s="28" customFormat="1" ht="30" customHeight="1" x14ac:dyDescent="0.2">
      <c r="A340" s="32" t="s">
        <v>575</v>
      </c>
      <c r="B340" s="45" t="s">
        <v>616</v>
      </c>
      <c r="C340" s="44" t="s">
        <v>579</v>
      </c>
      <c r="D340" s="60" t="s">
        <v>1229</v>
      </c>
      <c r="E340" s="31" t="s">
        <v>183</v>
      </c>
      <c r="F340" s="43"/>
      <c r="G340" s="42"/>
      <c r="H340" s="41">
        <f t="shared" si="44"/>
        <v>0</v>
      </c>
      <c r="I340" s="74"/>
      <c r="J340" s="26" t="str">
        <f t="shared" ca="1" si="39"/>
        <v/>
      </c>
      <c r="K340" s="16" t="str">
        <f t="shared" si="43"/>
        <v>B209Partial Depth Saw-Cuttingm</v>
      </c>
      <c r="L340" s="17">
        <f>MATCH(K340,'Pay Items'!$K$1:$K$646,0)</f>
        <v>340</v>
      </c>
      <c r="M340" s="19" t="str">
        <f t="shared" ca="1" si="40"/>
        <v>F0</v>
      </c>
      <c r="N340" s="19" t="str">
        <f t="shared" ca="1" si="41"/>
        <v>C2</v>
      </c>
      <c r="O340" s="19" t="str">
        <f t="shared" ca="1" si="42"/>
        <v>C2</v>
      </c>
    </row>
    <row r="341" spans="1:15" s="28" customFormat="1" ht="30" customHeight="1" x14ac:dyDescent="0.2">
      <c r="A341" s="32" t="s">
        <v>876</v>
      </c>
      <c r="B341" s="45" t="s">
        <v>877</v>
      </c>
      <c r="C341" s="44" t="s">
        <v>910</v>
      </c>
      <c r="D341" s="60" t="s">
        <v>961</v>
      </c>
      <c r="E341" s="31" t="s">
        <v>182</v>
      </c>
      <c r="F341" s="43"/>
      <c r="G341" s="42"/>
      <c r="H341" s="41">
        <f t="shared" si="44"/>
        <v>0</v>
      </c>
      <c r="I341" s="74"/>
      <c r="J341" s="26" t="str">
        <f t="shared" ca="1" si="39"/>
        <v/>
      </c>
      <c r="K341" s="16" t="str">
        <f t="shared" si="43"/>
        <v>B219Detectable Warning Surface TilesCW 3326-R3each</v>
      </c>
      <c r="L341" s="17">
        <f>MATCH(K341,'Pay Items'!$K$1:$K$646,0)</f>
        <v>341</v>
      </c>
      <c r="M341" s="19" t="str">
        <f t="shared" ca="1" si="40"/>
        <v>F0</v>
      </c>
      <c r="N341" s="19" t="str">
        <f t="shared" ca="1" si="41"/>
        <v>C2</v>
      </c>
      <c r="O341" s="19" t="str">
        <f t="shared" ca="1" si="42"/>
        <v>C2</v>
      </c>
    </row>
    <row r="342" spans="1:15" s="28" customFormat="1" ht="39.950000000000003" customHeight="1" thickBot="1" x14ac:dyDescent="0.25">
      <c r="A342" s="32" t="s">
        <v>911</v>
      </c>
      <c r="B342" s="45" t="s">
        <v>205</v>
      </c>
      <c r="C342" s="85" t="s">
        <v>206</v>
      </c>
      <c r="D342" s="86"/>
      <c r="E342" s="87"/>
      <c r="F342" s="84"/>
      <c r="G342" s="81"/>
      <c r="H342" s="41">
        <f>SUM(H68:H341)</f>
        <v>0</v>
      </c>
      <c r="I342" s="74"/>
      <c r="J342" s="26" t="str">
        <f t="shared" ca="1" si="39"/>
        <v>LOCKED</v>
      </c>
      <c r="K342" s="16" t="str">
        <f t="shared" si="43"/>
        <v>B221LAST USED CODE FOR SECTION</v>
      </c>
      <c r="L342" s="17">
        <f>MATCH(K342,'Pay Items'!$K$1:$K$646,0)</f>
        <v>342</v>
      </c>
      <c r="M342" s="19" t="str">
        <f t="shared" ca="1" si="40"/>
        <v>F0</v>
      </c>
      <c r="N342" s="19" t="str">
        <f t="shared" ca="1" si="41"/>
        <v>G</v>
      </c>
      <c r="O342" s="19" t="str">
        <f t="shared" ca="1" si="42"/>
        <v>C2</v>
      </c>
    </row>
    <row r="343" spans="1:15" s="27" customFormat="1" ht="34.5" customHeight="1" thickTop="1" x14ac:dyDescent="0.25">
      <c r="A343" s="34"/>
      <c r="B343" s="69" t="s">
        <v>369</v>
      </c>
      <c r="C343" s="70" t="s">
        <v>722</v>
      </c>
      <c r="D343" s="33"/>
      <c r="E343" s="33"/>
      <c r="F343" s="33"/>
      <c r="G343" s="72"/>
      <c r="H343" s="73"/>
      <c r="I343" s="74"/>
      <c r="J343" s="26" t="str">
        <f t="shared" ca="1" si="39"/>
        <v>LOCKED</v>
      </c>
      <c r="K343" s="16" t="str">
        <f t="shared" si="43"/>
        <v>ROADWORK - NEW CONSTRUCTION</v>
      </c>
      <c r="L343" s="17">
        <f>MATCH(K343,'Pay Items'!$K$1:$K$646,0)</f>
        <v>343</v>
      </c>
      <c r="M343" s="19" t="str">
        <f t="shared" ca="1" si="40"/>
        <v>F0</v>
      </c>
      <c r="N343" s="19" t="str">
        <f t="shared" ca="1" si="41"/>
        <v>G</v>
      </c>
      <c r="O343" s="19" t="str">
        <f t="shared" ca="1" si="42"/>
        <v>F2</v>
      </c>
    </row>
    <row r="344" spans="1:15" s="27" customFormat="1" ht="43.9" customHeight="1" x14ac:dyDescent="0.2">
      <c r="A344" s="50" t="s">
        <v>210</v>
      </c>
      <c r="B344" s="45" t="s">
        <v>117</v>
      </c>
      <c r="C344" s="44" t="s">
        <v>469</v>
      </c>
      <c r="D344" s="60" t="s">
        <v>1425</v>
      </c>
      <c r="E344" s="31"/>
      <c r="F344" s="43"/>
      <c r="G344" s="81"/>
      <c r="H344" s="113"/>
      <c r="I344" s="74"/>
      <c r="J344" s="26" t="str">
        <f t="shared" ca="1" si="39"/>
        <v>LOCKED</v>
      </c>
      <c r="K344" s="16" t="str">
        <f t="shared" si="43"/>
        <v>C001Concrete Pavements, Median Slabs, Bull-noses, and Safety MediansCW 3310-R18</v>
      </c>
      <c r="L344" s="17">
        <f>MATCH(K344,'Pay Items'!$K$1:$K$646,0)</f>
        <v>344</v>
      </c>
      <c r="M344" s="19" t="str">
        <f t="shared" ca="1" si="40"/>
        <v>F0</v>
      </c>
      <c r="N344" s="19" t="str">
        <f t="shared" ca="1" si="41"/>
        <v>G</v>
      </c>
      <c r="O344" s="19" t="str">
        <f t="shared" ca="1" si="42"/>
        <v>C2</v>
      </c>
    </row>
    <row r="345" spans="1:15" s="27" customFormat="1" ht="43.9" customHeight="1" x14ac:dyDescent="0.2">
      <c r="A345" s="50" t="s">
        <v>211</v>
      </c>
      <c r="B345" s="61" t="s">
        <v>351</v>
      </c>
      <c r="C345" s="44" t="s">
        <v>1428</v>
      </c>
      <c r="D345" s="60" t="s">
        <v>174</v>
      </c>
      <c r="E345" s="31" t="s">
        <v>179</v>
      </c>
      <c r="F345" s="43"/>
      <c r="G345" s="42"/>
      <c r="H345" s="41">
        <v>0</v>
      </c>
      <c r="I345" s="74" t="s">
        <v>1288</v>
      </c>
      <c r="J345" s="26" t="str">
        <f t="shared" ca="1" si="39"/>
        <v/>
      </c>
      <c r="K345" s="16" t="str">
        <f t="shared" si="43"/>
        <v>C002Construction of 250 mm Type ^ Concrete Pavement (Reinforced)m²</v>
      </c>
      <c r="L345" s="17">
        <f>MATCH(K345,'Pay Items'!$K$1:$K$646,0)</f>
        <v>345</v>
      </c>
      <c r="M345" s="19" t="str">
        <f t="shared" ca="1" si="40"/>
        <v>F0</v>
      </c>
      <c r="N345" s="19" t="str">
        <f t="shared" ca="1" si="41"/>
        <v>C2</v>
      </c>
      <c r="O345" s="19" t="str">
        <f t="shared" ca="1" si="42"/>
        <v>C2</v>
      </c>
    </row>
    <row r="346" spans="1:15" s="27" customFormat="1" ht="43.9" customHeight="1" x14ac:dyDescent="0.2">
      <c r="A346" s="50" t="s">
        <v>212</v>
      </c>
      <c r="B346" s="61" t="s">
        <v>352</v>
      </c>
      <c r="C346" s="44" t="s">
        <v>1429</v>
      </c>
      <c r="D346" s="60" t="s">
        <v>174</v>
      </c>
      <c r="E346" s="31" t="s">
        <v>179</v>
      </c>
      <c r="F346" s="43"/>
      <c r="G346" s="42"/>
      <c r="H346" s="41">
        <v>0</v>
      </c>
      <c r="I346" s="74" t="s">
        <v>1288</v>
      </c>
      <c r="J346" s="26" t="str">
        <f t="shared" ca="1" si="39"/>
        <v/>
      </c>
      <c r="K346" s="16" t="str">
        <f t="shared" si="43"/>
        <v>C004Construction of 250 mm Type ^ Concrete Pavement (Plain-Dowelled)m²</v>
      </c>
      <c r="L346" s="17">
        <f>MATCH(K346,'Pay Items'!$K$1:$K$646,0)</f>
        <v>346</v>
      </c>
      <c r="M346" s="19" t="str">
        <f t="shared" ca="1" si="40"/>
        <v>F0</v>
      </c>
      <c r="N346" s="19" t="str">
        <f t="shared" ca="1" si="41"/>
        <v>C2</v>
      </c>
      <c r="O346" s="19" t="str">
        <f t="shared" ca="1" si="42"/>
        <v>C2</v>
      </c>
    </row>
    <row r="347" spans="1:15" s="27" customFormat="1" ht="43.9" customHeight="1" x14ac:dyDescent="0.2">
      <c r="A347" s="50" t="s">
        <v>213</v>
      </c>
      <c r="B347" s="61" t="s">
        <v>353</v>
      </c>
      <c r="C347" s="44" t="s">
        <v>1430</v>
      </c>
      <c r="D347" s="60" t="s">
        <v>174</v>
      </c>
      <c r="E347" s="31" t="s">
        <v>179</v>
      </c>
      <c r="F347" s="43"/>
      <c r="G347" s="42"/>
      <c r="H347" s="41">
        <v>0</v>
      </c>
      <c r="I347" s="74" t="s">
        <v>1288</v>
      </c>
      <c r="J347" s="26" t="str">
        <f t="shared" ca="1" si="39"/>
        <v/>
      </c>
      <c r="K347" s="16" t="str">
        <f t="shared" si="43"/>
        <v>C005Construction of 230 mm Type ^ Concrete Pavement (Reinforced)m²</v>
      </c>
      <c r="L347" s="17">
        <f>MATCH(K347,'Pay Items'!$K$1:$K$646,0)</f>
        <v>347</v>
      </c>
      <c r="M347" s="19" t="str">
        <f t="shared" ca="1" si="40"/>
        <v>F0</v>
      </c>
      <c r="N347" s="19" t="str">
        <f t="shared" ca="1" si="41"/>
        <v>C2</v>
      </c>
      <c r="O347" s="19" t="str">
        <f t="shared" ca="1" si="42"/>
        <v>C2</v>
      </c>
    </row>
    <row r="348" spans="1:15" s="27" customFormat="1" ht="43.9" customHeight="1" x14ac:dyDescent="0.2">
      <c r="A348" s="50" t="s">
        <v>214</v>
      </c>
      <c r="B348" s="61" t="s">
        <v>354</v>
      </c>
      <c r="C348" s="44" t="s">
        <v>1431</v>
      </c>
      <c r="D348" s="60" t="s">
        <v>174</v>
      </c>
      <c r="E348" s="31" t="s">
        <v>179</v>
      </c>
      <c r="F348" s="43"/>
      <c r="G348" s="42"/>
      <c r="H348" s="41">
        <v>0</v>
      </c>
      <c r="I348" s="74" t="s">
        <v>1288</v>
      </c>
      <c r="J348" s="26" t="str">
        <f t="shared" ca="1" si="39"/>
        <v/>
      </c>
      <c r="K348" s="16" t="str">
        <f t="shared" si="43"/>
        <v>C007Construction of 230 mm Type ^ Concrete Pavement (Plain-Dowelled)m²</v>
      </c>
      <c r="L348" s="17">
        <f>MATCH(K348,'Pay Items'!$K$1:$K$646,0)</f>
        <v>348</v>
      </c>
      <c r="M348" s="19" t="str">
        <f t="shared" ca="1" si="40"/>
        <v>F0</v>
      </c>
      <c r="N348" s="19" t="str">
        <f t="shared" ca="1" si="41"/>
        <v>C2</v>
      </c>
      <c r="O348" s="19" t="str">
        <f t="shared" ca="1" si="42"/>
        <v>C2</v>
      </c>
    </row>
    <row r="349" spans="1:15" s="27" customFormat="1" ht="43.9" customHeight="1" x14ac:dyDescent="0.2">
      <c r="A349" s="50" t="s">
        <v>458</v>
      </c>
      <c r="B349" s="61" t="s">
        <v>355</v>
      </c>
      <c r="C349" s="44" t="s">
        <v>1432</v>
      </c>
      <c r="D349" s="60" t="s">
        <v>174</v>
      </c>
      <c r="E349" s="31" t="s">
        <v>179</v>
      </c>
      <c r="F349" s="43"/>
      <c r="G349" s="42"/>
      <c r="H349" s="41">
        <v>0</v>
      </c>
      <c r="I349" s="74" t="s">
        <v>1288</v>
      </c>
      <c r="J349" s="26" t="str">
        <f t="shared" ca="1" si="39"/>
        <v/>
      </c>
      <c r="K349" s="16" t="str">
        <f t="shared" si="43"/>
        <v>C008Construction of 200 mm Type ^ Concrete Pavement - (Reinforced)m²</v>
      </c>
      <c r="L349" s="17">
        <f>MATCH(K349,'Pay Items'!$K$1:$K$646,0)</f>
        <v>349</v>
      </c>
      <c r="M349" s="19" t="str">
        <f t="shared" ca="1" si="40"/>
        <v>F0</v>
      </c>
      <c r="N349" s="19" t="str">
        <f t="shared" ca="1" si="41"/>
        <v>C2</v>
      </c>
      <c r="O349" s="19" t="str">
        <f t="shared" ca="1" si="42"/>
        <v>C2</v>
      </c>
    </row>
    <row r="350" spans="1:15" s="27" customFormat="1" ht="43.9" customHeight="1" x14ac:dyDescent="0.2">
      <c r="A350" s="50" t="s">
        <v>216</v>
      </c>
      <c r="B350" s="61" t="s">
        <v>356</v>
      </c>
      <c r="C350" s="44" t="s">
        <v>1433</v>
      </c>
      <c r="D350" s="60" t="s">
        <v>174</v>
      </c>
      <c r="E350" s="31" t="s">
        <v>179</v>
      </c>
      <c r="F350" s="43"/>
      <c r="G350" s="42"/>
      <c r="H350" s="41">
        <v>0</v>
      </c>
      <c r="I350" s="74" t="s">
        <v>1288</v>
      </c>
      <c r="J350" s="26" t="str">
        <f t="shared" ca="1" si="39"/>
        <v/>
      </c>
      <c r="K350" s="16" t="str">
        <f t="shared" si="43"/>
        <v>C010Construction of 200 mm Type ^ Concrete Pavement (Plain-Dowelled)m²</v>
      </c>
      <c r="L350" s="17">
        <f>MATCH(K350,'Pay Items'!$K$1:$K$646,0)</f>
        <v>350</v>
      </c>
      <c r="M350" s="19" t="str">
        <f t="shared" ca="1" si="40"/>
        <v>F0</v>
      </c>
      <c r="N350" s="19" t="str">
        <f t="shared" ca="1" si="41"/>
        <v>C2</v>
      </c>
      <c r="O350" s="19" t="str">
        <f t="shared" ca="1" si="42"/>
        <v>C2</v>
      </c>
    </row>
    <row r="351" spans="1:15" s="27" customFormat="1" ht="43.9" customHeight="1" x14ac:dyDescent="0.2">
      <c r="A351" s="50" t="s">
        <v>215</v>
      </c>
      <c r="B351" s="61" t="s">
        <v>357</v>
      </c>
      <c r="C351" s="44" t="s">
        <v>1434</v>
      </c>
      <c r="D351" s="60" t="s">
        <v>174</v>
      </c>
      <c r="E351" s="31" t="s">
        <v>179</v>
      </c>
      <c r="F351" s="43"/>
      <c r="G351" s="42"/>
      <c r="H351" s="41">
        <v>0</v>
      </c>
      <c r="I351" s="74" t="s">
        <v>1288</v>
      </c>
      <c r="J351" s="26" t="str">
        <f t="shared" ca="1" si="39"/>
        <v/>
      </c>
      <c r="K351" s="16" t="str">
        <f t="shared" si="43"/>
        <v>C011Construction of 150 mm Type ^ Concrete Pavement (Reinforced)m²</v>
      </c>
      <c r="L351" s="17">
        <f>MATCH(K351,'Pay Items'!$K$1:$K$646,0)</f>
        <v>351</v>
      </c>
      <c r="M351" s="19" t="str">
        <f t="shared" ca="1" si="40"/>
        <v>F0</v>
      </c>
      <c r="N351" s="19" t="str">
        <f t="shared" ca="1" si="41"/>
        <v>C2</v>
      </c>
      <c r="O351" s="19" t="str">
        <f t="shared" ca="1" si="42"/>
        <v>C2</v>
      </c>
    </row>
    <row r="352" spans="1:15" s="27" customFormat="1" ht="43.9" customHeight="1" x14ac:dyDescent="0.2">
      <c r="A352" s="50" t="s">
        <v>217</v>
      </c>
      <c r="B352" s="61" t="s">
        <v>358</v>
      </c>
      <c r="C352" s="44" t="s">
        <v>1435</v>
      </c>
      <c r="D352" s="60" t="s">
        <v>174</v>
      </c>
      <c r="E352" s="31" t="s">
        <v>179</v>
      </c>
      <c r="F352" s="43"/>
      <c r="G352" s="42"/>
      <c r="H352" s="41">
        <v>0</v>
      </c>
      <c r="I352" s="74" t="s">
        <v>1288</v>
      </c>
      <c r="J352" s="26" t="str">
        <f t="shared" ca="1" si="39"/>
        <v/>
      </c>
      <c r="K352" s="16" t="str">
        <f t="shared" si="43"/>
        <v>C013Construction of 150 mm Type ^ Concrete Pavement (Plain-Dowelled)m²</v>
      </c>
      <c r="L352" s="17">
        <f>MATCH(K352,'Pay Items'!$K$1:$K$646,0)</f>
        <v>352</v>
      </c>
      <c r="M352" s="19" t="str">
        <f t="shared" ca="1" si="40"/>
        <v>F0</v>
      </c>
      <c r="N352" s="19" t="str">
        <f t="shared" ca="1" si="41"/>
        <v>C2</v>
      </c>
      <c r="O352" s="19" t="str">
        <f t="shared" ca="1" si="42"/>
        <v>C2</v>
      </c>
    </row>
    <row r="353" spans="1:15" s="27" customFormat="1" ht="43.9" customHeight="1" x14ac:dyDescent="0.2">
      <c r="A353" s="50" t="s">
        <v>218</v>
      </c>
      <c r="B353" s="61" t="s">
        <v>359</v>
      </c>
      <c r="C353" s="44" t="s">
        <v>1436</v>
      </c>
      <c r="D353" s="60" t="s">
        <v>339</v>
      </c>
      <c r="E353" s="31" t="s">
        <v>179</v>
      </c>
      <c r="F353" s="43"/>
      <c r="G353" s="42"/>
      <c r="H353" s="41">
        <f t="shared" ref="H353:H358" si="45">ROUND(G353*F353,2)</f>
        <v>0</v>
      </c>
      <c r="I353" s="80"/>
      <c r="J353" s="26" t="str">
        <f t="shared" ca="1" si="39"/>
        <v/>
      </c>
      <c r="K353" s="16" t="str">
        <f t="shared" si="43"/>
        <v>C014Construction of Type ^ Concrete Median SlabsSD-227Am²</v>
      </c>
      <c r="L353" s="17">
        <f>MATCH(K353,'Pay Items'!$K$1:$K$646,0)</f>
        <v>353</v>
      </c>
      <c r="M353" s="19" t="str">
        <f t="shared" ca="1" si="40"/>
        <v>F0</v>
      </c>
      <c r="N353" s="19" t="str">
        <f t="shared" ca="1" si="41"/>
        <v>C2</v>
      </c>
      <c r="O353" s="19" t="str">
        <f t="shared" ca="1" si="42"/>
        <v>C2</v>
      </c>
    </row>
    <row r="354" spans="1:15" s="27" customFormat="1" ht="43.9" customHeight="1" x14ac:dyDescent="0.2">
      <c r="A354" s="50" t="s">
        <v>219</v>
      </c>
      <c r="B354" s="61" t="s">
        <v>361</v>
      </c>
      <c r="C354" s="44" t="s">
        <v>1437</v>
      </c>
      <c r="D354" s="60" t="s">
        <v>337</v>
      </c>
      <c r="E354" s="31" t="s">
        <v>179</v>
      </c>
      <c r="F354" s="43"/>
      <c r="G354" s="42"/>
      <c r="H354" s="41">
        <f t="shared" si="45"/>
        <v>0</v>
      </c>
      <c r="I354" s="80"/>
      <c r="J354" s="26" t="str">
        <f t="shared" ca="1" si="39"/>
        <v/>
      </c>
      <c r="K354" s="16" t="str">
        <f t="shared" si="43"/>
        <v>C015Construction of Monolithic Type ^ Concrete Median SlabsSD-226Am²</v>
      </c>
      <c r="L354" s="17">
        <f>MATCH(K354,'Pay Items'!$K$1:$K$646,0)</f>
        <v>354</v>
      </c>
      <c r="M354" s="19" t="str">
        <f t="shared" ca="1" si="40"/>
        <v>F0</v>
      </c>
      <c r="N354" s="19" t="str">
        <f t="shared" ca="1" si="41"/>
        <v>C2</v>
      </c>
      <c r="O354" s="19" t="str">
        <f t="shared" ca="1" si="42"/>
        <v>C2</v>
      </c>
    </row>
    <row r="355" spans="1:15" s="27" customFormat="1" ht="43.9" customHeight="1" x14ac:dyDescent="0.2">
      <c r="A355" s="50" t="s">
        <v>220</v>
      </c>
      <c r="B355" s="61" t="s">
        <v>360</v>
      </c>
      <c r="C355" s="44" t="s">
        <v>1438</v>
      </c>
      <c r="D355" s="60" t="s">
        <v>338</v>
      </c>
      <c r="E355" s="31" t="s">
        <v>179</v>
      </c>
      <c r="F355" s="43"/>
      <c r="G355" s="42"/>
      <c r="H355" s="41">
        <f t="shared" si="45"/>
        <v>0</v>
      </c>
      <c r="I355" s="80"/>
      <c r="J355" s="26" t="str">
        <f t="shared" ca="1" si="39"/>
        <v/>
      </c>
      <c r="K355" s="16" t="str">
        <f t="shared" si="43"/>
        <v>C016Construction of Type ^ Concrete Safety MediansSD-226Bm²</v>
      </c>
      <c r="L355" s="17">
        <f>MATCH(K355,'Pay Items'!$K$1:$K$646,0)</f>
        <v>355</v>
      </c>
      <c r="M355" s="19" t="str">
        <f t="shared" ca="1" si="40"/>
        <v>F0</v>
      </c>
      <c r="N355" s="19" t="str">
        <f t="shared" ca="1" si="41"/>
        <v>C2</v>
      </c>
      <c r="O355" s="19" t="str">
        <f t="shared" ca="1" si="42"/>
        <v>C2</v>
      </c>
    </row>
    <row r="356" spans="1:15" s="27" customFormat="1" ht="43.9" customHeight="1" x14ac:dyDescent="0.2">
      <c r="A356" s="50" t="s">
        <v>221</v>
      </c>
      <c r="B356" s="61" t="s">
        <v>208</v>
      </c>
      <c r="C356" s="44" t="s">
        <v>1439</v>
      </c>
      <c r="D356" s="60" t="s">
        <v>350</v>
      </c>
      <c r="E356" s="31" t="s">
        <v>179</v>
      </c>
      <c r="F356" s="43"/>
      <c r="G356" s="42"/>
      <c r="H356" s="41">
        <f t="shared" si="45"/>
        <v>0</v>
      </c>
      <c r="I356" s="80"/>
      <c r="J356" s="26" t="str">
        <f t="shared" ca="1" si="39"/>
        <v/>
      </c>
      <c r="K356" s="16" t="str">
        <f t="shared" si="43"/>
        <v>C017Construction of Monolithic Type ^ Curb and SidewalkSD-228Bm²</v>
      </c>
      <c r="L356" s="17">
        <f>MATCH(K356,'Pay Items'!$K$1:$K$646,0)</f>
        <v>356</v>
      </c>
      <c r="M356" s="19" t="str">
        <f t="shared" ca="1" si="40"/>
        <v>F0</v>
      </c>
      <c r="N356" s="19" t="str">
        <f t="shared" ca="1" si="41"/>
        <v>C2</v>
      </c>
      <c r="O356" s="19" t="str">
        <f t="shared" ca="1" si="42"/>
        <v>C2</v>
      </c>
    </row>
    <row r="357" spans="1:15" s="59" customFormat="1" ht="43.9" customHeight="1" x14ac:dyDescent="0.2">
      <c r="A357" s="50" t="s">
        <v>1287</v>
      </c>
      <c r="B357" s="61" t="s">
        <v>208</v>
      </c>
      <c r="C357" s="44" t="s">
        <v>1440</v>
      </c>
      <c r="D357" s="60" t="s">
        <v>1289</v>
      </c>
      <c r="E357" s="31" t="s">
        <v>179</v>
      </c>
      <c r="F357" s="43"/>
      <c r="G357" s="42"/>
      <c r="H357" s="41"/>
      <c r="I357" s="80"/>
      <c r="J357" s="26" t="str">
        <f t="shared" ca="1" si="39"/>
        <v/>
      </c>
      <c r="K357" s="16" t="str">
        <f t="shared" si="43"/>
        <v>C017AConstruction of Monolithic Type ^ Curb and Sidewalk with Blockoutsm²</v>
      </c>
      <c r="L357" s="17">
        <f>MATCH(K357,'Pay Items'!$K$1:$K$646,0)</f>
        <v>357</v>
      </c>
      <c r="M357" s="19" t="str">
        <f t="shared" ca="1" si="40"/>
        <v>F0</v>
      </c>
      <c r="N357" s="19" t="str">
        <f t="shared" ca="1" si="41"/>
        <v>C2</v>
      </c>
      <c r="O357" s="19" t="str">
        <f t="shared" ca="1" si="42"/>
        <v>C2</v>
      </c>
    </row>
    <row r="358" spans="1:15" s="27" customFormat="1" ht="43.9" customHeight="1" x14ac:dyDescent="0.2">
      <c r="A358" s="50" t="s">
        <v>380</v>
      </c>
      <c r="B358" s="61" t="s">
        <v>362</v>
      </c>
      <c r="C358" s="44" t="s">
        <v>1441</v>
      </c>
      <c r="D358" s="60" t="s">
        <v>605</v>
      </c>
      <c r="E358" s="31" t="s">
        <v>179</v>
      </c>
      <c r="F358" s="43"/>
      <c r="G358" s="42"/>
      <c r="H358" s="41">
        <f t="shared" si="45"/>
        <v>0</v>
      </c>
      <c r="I358" s="80"/>
      <c r="J358" s="26" t="str">
        <f t="shared" ca="1" si="39"/>
        <v/>
      </c>
      <c r="K358" s="16" t="str">
        <f t="shared" si="43"/>
        <v>C018Construction of Monolithic Type ^ Concrete Bull-nosesSD-227Cm²</v>
      </c>
      <c r="L358" s="17">
        <f>MATCH(K358,'Pay Items'!$K$1:$K$646,0)</f>
        <v>358</v>
      </c>
      <c r="M358" s="19" t="str">
        <f t="shared" ca="1" si="40"/>
        <v>F0</v>
      </c>
      <c r="N358" s="19" t="str">
        <f t="shared" ca="1" si="41"/>
        <v>C2</v>
      </c>
      <c r="O358" s="19" t="str">
        <f t="shared" ca="1" si="42"/>
        <v>C2</v>
      </c>
    </row>
    <row r="359" spans="1:15" s="27" customFormat="1" ht="43.9" customHeight="1" x14ac:dyDescent="0.2">
      <c r="A359" s="50" t="s">
        <v>381</v>
      </c>
      <c r="B359" s="45" t="s">
        <v>119</v>
      </c>
      <c r="C359" s="44" t="s">
        <v>124</v>
      </c>
      <c r="D359" s="60" t="s">
        <v>1425</v>
      </c>
      <c r="E359" s="31"/>
      <c r="F359" s="43"/>
      <c r="G359" s="81"/>
      <c r="H359" s="113"/>
      <c r="I359" s="102"/>
      <c r="J359" s="26" t="str">
        <f t="shared" ca="1" si="39"/>
        <v>LOCKED</v>
      </c>
      <c r="K359" s="16" t="str">
        <f t="shared" si="43"/>
        <v>C019Concrete Pavements for Early OpeningCW 3310-R18</v>
      </c>
      <c r="L359" s="17">
        <f>MATCH(K359,'Pay Items'!$K$1:$K$646,0)</f>
        <v>359</v>
      </c>
      <c r="M359" s="19" t="str">
        <f t="shared" ca="1" si="40"/>
        <v>F0</v>
      </c>
      <c r="N359" s="19" t="str">
        <f t="shared" ca="1" si="41"/>
        <v>G</v>
      </c>
      <c r="O359" s="19" t="str">
        <f t="shared" ca="1" si="42"/>
        <v>C2</v>
      </c>
    </row>
    <row r="360" spans="1:15" s="27" customFormat="1" ht="54" customHeight="1" x14ac:dyDescent="0.2">
      <c r="A360" s="50" t="s">
        <v>382</v>
      </c>
      <c r="B360" s="61" t="s">
        <v>351</v>
      </c>
      <c r="C360" s="44" t="s">
        <v>1442</v>
      </c>
      <c r="D360" s="60"/>
      <c r="E360" s="31" t="s">
        <v>179</v>
      </c>
      <c r="F360" s="43"/>
      <c r="G360" s="42"/>
      <c r="H360" s="41">
        <f t="shared" ref="H360:H383" si="46">ROUND(G360*F360,2)</f>
        <v>0</v>
      </c>
      <c r="I360" s="80" t="s">
        <v>1443</v>
      </c>
      <c r="J360" s="26" t="str">
        <f t="shared" ca="1" si="39"/>
        <v/>
      </c>
      <c r="K360" s="16" t="str">
        <f t="shared" si="43"/>
        <v>C020Construction of 250 mm Type ^ Concrete Pavement for Early Opening ^ (Reinforced)m²</v>
      </c>
      <c r="L360" s="17">
        <f>MATCH(K360,'Pay Items'!$K$1:$K$646,0)</f>
        <v>360</v>
      </c>
      <c r="M360" s="19" t="str">
        <f t="shared" ca="1" si="40"/>
        <v>F0</v>
      </c>
      <c r="N360" s="19" t="str">
        <f t="shared" ca="1" si="41"/>
        <v>C2</v>
      </c>
      <c r="O360" s="19" t="str">
        <f t="shared" ca="1" si="42"/>
        <v>C2</v>
      </c>
    </row>
    <row r="361" spans="1:15" s="27" customFormat="1" ht="54" customHeight="1" x14ac:dyDescent="0.2">
      <c r="A361" s="50" t="s">
        <v>1184</v>
      </c>
      <c r="B361" s="61" t="s">
        <v>968</v>
      </c>
      <c r="C361" s="44" t="s">
        <v>1271</v>
      </c>
      <c r="D361" s="60"/>
      <c r="E361" s="31" t="s">
        <v>179</v>
      </c>
      <c r="F361" s="43"/>
      <c r="G361" s="42"/>
      <c r="H361" s="41">
        <f t="shared" si="46"/>
        <v>0</v>
      </c>
      <c r="I361" s="80" t="s">
        <v>708</v>
      </c>
      <c r="J361" s="26" t="str">
        <f t="shared" ca="1" si="39"/>
        <v/>
      </c>
      <c r="K361" s="16" t="str">
        <f t="shared" si="43"/>
        <v>C020-24Construction of 250 mm Type 3 Concrete Pavement for Early Opening 24 Hour (Reinforced)m²</v>
      </c>
      <c r="L361" s="17">
        <f>MATCH(K361,'Pay Items'!$K$1:$K$646,0)</f>
        <v>361</v>
      </c>
      <c r="M361" s="19" t="str">
        <f t="shared" ca="1" si="40"/>
        <v>F0</v>
      </c>
      <c r="N361" s="19" t="str">
        <f t="shared" ca="1" si="41"/>
        <v>C2</v>
      </c>
      <c r="O361" s="19" t="str">
        <f t="shared" ca="1" si="42"/>
        <v>C2</v>
      </c>
    </row>
    <row r="362" spans="1:15" s="27" customFormat="1" ht="54" customHeight="1" x14ac:dyDescent="0.2">
      <c r="A362" s="50" t="s">
        <v>1185</v>
      </c>
      <c r="B362" s="61" t="s">
        <v>968</v>
      </c>
      <c r="C362" s="44" t="s">
        <v>1272</v>
      </c>
      <c r="D362" s="60"/>
      <c r="E362" s="31" t="s">
        <v>179</v>
      </c>
      <c r="F362" s="43"/>
      <c r="G362" s="42"/>
      <c r="H362" s="41">
        <f t="shared" si="46"/>
        <v>0</v>
      </c>
      <c r="I362" s="80" t="s">
        <v>708</v>
      </c>
      <c r="J362" s="26" t="str">
        <f t="shared" ca="1" si="39"/>
        <v/>
      </c>
      <c r="K362" s="16" t="str">
        <f t="shared" si="43"/>
        <v>C020-72Construction of 250 mm Type 4 Concrete Pavement for Early Opening 72 Hour (Reinforced)m²</v>
      </c>
      <c r="L362" s="17">
        <f>MATCH(K362,'Pay Items'!$K$1:$K$646,0)</f>
        <v>362</v>
      </c>
      <c r="M362" s="19" t="str">
        <f t="shared" ca="1" si="40"/>
        <v>F0</v>
      </c>
      <c r="N362" s="19" t="str">
        <f t="shared" ca="1" si="41"/>
        <v>C2</v>
      </c>
      <c r="O362" s="19" t="str">
        <f t="shared" ca="1" si="42"/>
        <v>C2</v>
      </c>
    </row>
    <row r="363" spans="1:15" s="27" customFormat="1" ht="54" customHeight="1" x14ac:dyDescent="0.2">
      <c r="A363" s="50" t="s">
        <v>383</v>
      </c>
      <c r="B363" s="61" t="s">
        <v>352</v>
      </c>
      <c r="C363" s="44" t="s">
        <v>1444</v>
      </c>
      <c r="D363" s="60"/>
      <c r="E363" s="31" t="s">
        <v>179</v>
      </c>
      <c r="F363" s="43"/>
      <c r="G363" s="42"/>
      <c r="H363" s="41">
        <f t="shared" si="46"/>
        <v>0</v>
      </c>
      <c r="I363" s="80" t="s">
        <v>1443</v>
      </c>
      <c r="J363" s="26" t="str">
        <f t="shared" ca="1" si="39"/>
        <v/>
      </c>
      <c r="K363" s="16" t="str">
        <f t="shared" si="43"/>
        <v>C022Construction of 250 mm Type ^ Concrete Pavement for Early Opening ^ (Plain-Dowelled)m²</v>
      </c>
      <c r="L363" s="17">
        <f>MATCH(K363,'Pay Items'!$K$1:$K$646,0)</f>
        <v>363</v>
      </c>
      <c r="M363" s="19" t="str">
        <f t="shared" ca="1" si="40"/>
        <v>F0</v>
      </c>
      <c r="N363" s="19" t="str">
        <f t="shared" ca="1" si="41"/>
        <v>C2</v>
      </c>
      <c r="O363" s="19" t="str">
        <f t="shared" ca="1" si="42"/>
        <v>C2</v>
      </c>
    </row>
    <row r="364" spans="1:15" s="27" customFormat="1" ht="54" customHeight="1" x14ac:dyDescent="0.2">
      <c r="A364" s="50" t="s">
        <v>1186</v>
      </c>
      <c r="B364" s="61" t="s">
        <v>974</v>
      </c>
      <c r="C364" s="44" t="s">
        <v>1273</v>
      </c>
      <c r="D364" s="60"/>
      <c r="E364" s="31" t="s">
        <v>179</v>
      </c>
      <c r="F364" s="43"/>
      <c r="G364" s="42"/>
      <c r="H364" s="41">
        <f t="shared" si="46"/>
        <v>0</v>
      </c>
      <c r="I364" s="80" t="s">
        <v>708</v>
      </c>
      <c r="J364" s="26" t="str">
        <f t="shared" ca="1" si="39"/>
        <v/>
      </c>
      <c r="K364" s="16" t="str">
        <f t="shared" si="43"/>
        <v>C022-24Construction of 250 mm Type 3 Concrete Pavement for Early Opening 24 Hour (Plain-Dowelled)m²</v>
      </c>
      <c r="L364" s="17">
        <f>MATCH(K364,'Pay Items'!$K$1:$K$646,0)</f>
        <v>364</v>
      </c>
      <c r="M364" s="19" t="str">
        <f t="shared" ca="1" si="40"/>
        <v>F0</v>
      </c>
      <c r="N364" s="19" t="str">
        <f t="shared" ca="1" si="41"/>
        <v>C2</v>
      </c>
      <c r="O364" s="19" t="str">
        <f t="shared" ca="1" si="42"/>
        <v>C2</v>
      </c>
    </row>
    <row r="365" spans="1:15" s="27" customFormat="1" ht="54" customHeight="1" x14ac:dyDescent="0.2">
      <c r="A365" s="50" t="s">
        <v>1187</v>
      </c>
      <c r="B365" s="61" t="s">
        <v>974</v>
      </c>
      <c r="C365" s="44" t="s">
        <v>1274</v>
      </c>
      <c r="D365" s="60"/>
      <c r="E365" s="31" t="s">
        <v>179</v>
      </c>
      <c r="F365" s="43"/>
      <c r="G365" s="42"/>
      <c r="H365" s="41">
        <f t="shared" si="46"/>
        <v>0</v>
      </c>
      <c r="I365" s="80" t="s">
        <v>708</v>
      </c>
      <c r="J365" s="26" t="str">
        <f t="shared" ca="1" si="39"/>
        <v/>
      </c>
      <c r="K365" s="16" t="str">
        <f t="shared" si="43"/>
        <v>C022-72Construction of 250 mm Type 4 Concrete Pavement for Early Opening 72 Hour (Plain-Dowelled)m²</v>
      </c>
      <c r="L365" s="17">
        <f>MATCH(K365,'Pay Items'!$K$1:$K$646,0)</f>
        <v>365</v>
      </c>
      <c r="M365" s="19" t="str">
        <f t="shared" ca="1" si="40"/>
        <v>F0</v>
      </c>
      <c r="N365" s="19" t="str">
        <f t="shared" ca="1" si="41"/>
        <v>C2</v>
      </c>
      <c r="O365" s="19" t="str">
        <f t="shared" ca="1" si="42"/>
        <v>C2</v>
      </c>
    </row>
    <row r="366" spans="1:15" s="27" customFormat="1" ht="54" customHeight="1" x14ac:dyDescent="0.2">
      <c r="A366" s="50" t="s">
        <v>384</v>
      </c>
      <c r="B366" s="61" t="s">
        <v>353</v>
      </c>
      <c r="C366" s="44" t="s">
        <v>1445</v>
      </c>
      <c r="D366" s="60"/>
      <c r="E366" s="31" t="s">
        <v>179</v>
      </c>
      <c r="F366" s="43"/>
      <c r="G366" s="42"/>
      <c r="H366" s="41">
        <f t="shared" si="46"/>
        <v>0</v>
      </c>
      <c r="I366" s="80" t="s">
        <v>1443</v>
      </c>
      <c r="J366" s="26" t="str">
        <f t="shared" ca="1" si="39"/>
        <v/>
      </c>
      <c r="K366" s="16" t="str">
        <f t="shared" si="43"/>
        <v>C023Construction of 230 mm Type ^ Concrete Pavement for Early Opening ^ (Reinforced)m²</v>
      </c>
      <c r="L366" s="17">
        <f>MATCH(K366,'Pay Items'!$K$1:$K$646,0)</f>
        <v>366</v>
      </c>
      <c r="M366" s="19" t="str">
        <f t="shared" ca="1" si="40"/>
        <v>F0</v>
      </c>
      <c r="N366" s="19" t="str">
        <f t="shared" ca="1" si="41"/>
        <v>C2</v>
      </c>
      <c r="O366" s="19" t="str">
        <f t="shared" ca="1" si="42"/>
        <v>C2</v>
      </c>
    </row>
    <row r="367" spans="1:15" s="27" customFormat="1" ht="54" customHeight="1" x14ac:dyDescent="0.2">
      <c r="A367" s="50" t="s">
        <v>1188</v>
      </c>
      <c r="B367" s="61" t="s">
        <v>975</v>
      </c>
      <c r="C367" s="44" t="s">
        <v>1275</v>
      </c>
      <c r="D367" s="60"/>
      <c r="E367" s="31" t="s">
        <v>179</v>
      </c>
      <c r="F367" s="43"/>
      <c r="G367" s="42"/>
      <c r="H367" s="41">
        <f t="shared" si="46"/>
        <v>0</v>
      </c>
      <c r="I367" s="80" t="s">
        <v>587</v>
      </c>
      <c r="J367" s="26" t="str">
        <f t="shared" ca="1" si="39"/>
        <v/>
      </c>
      <c r="K367" s="16" t="str">
        <f t="shared" si="43"/>
        <v>C023-24Construction of 230 mm Type 3 Concrete Pavement for Early Opening 24 Hour (Reinforced)m²</v>
      </c>
      <c r="L367" s="17">
        <f>MATCH(K367,'Pay Items'!$K$1:$K$646,0)</f>
        <v>367</v>
      </c>
      <c r="M367" s="19" t="str">
        <f t="shared" ca="1" si="40"/>
        <v>F0</v>
      </c>
      <c r="N367" s="19" t="str">
        <f t="shared" ca="1" si="41"/>
        <v>C2</v>
      </c>
      <c r="O367" s="19" t="str">
        <f t="shared" ca="1" si="42"/>
        <v>C2</v>
      </c>
    </row>
    <row r="368" spans="1:15" s="27" customFormat="1" ht="54" customHeight="1" x14ac:dyDescent="0.2">
      <c r="A368" s="50" t="s">
        <v>1189</v>
      </c>
      <c r="B368" s="61" t="s">
        <v>975</v>
      </c>
      <c r="C368" s="44" t="s">
        <v>1276</v>
      </c>
      <c r="D368" s="60"/>
      <c r="E368" s="31" t="s">
        <v>179</v>
      </c>
      <c r="F368" s="43"/>
      <c r="G368" s="42"/>
      <c r="H368" s="41">
        <f t="shared" si="46"/>
        <v>0</v>
      </c>
      <c r="I368" s="80" t="s">
        <v>587</v>
      </c>
      <c r="J368" s="26" t="str">
        <f t="shared" ca="1" si="39"/>
        <v/>
      </c>
      <c r="K368" s="16" t="str">
        <f t="shared" si="43"/>
        <v>C023-72Construction of 230 mm Type 4 Concrete Pavement for Early Opening 72 Hour (Reinforced)m²</v>
      </c>
      <c r="L368" s="17">
        <f>MATCH(K368,'Pay Items'!$K$1:$K$646,0)</f>
        <v>368</v>
      </c>
      <c r="M368" s="19" t="str">
        <f t="shared" ca="1" si="40"/>
        <v>F0</v>
      </c>
      <c r="N368" s="19" t="str">
        <f t="shared" ca="1" si="41"/>
        <v>C2</v>
      </c>
      <c r="O368" s="19" t="str">
        <f t="shared" ca="1" si="42"/>
        <v>C2</v>
      </c>
    </row>
    <row r="369" spans="1:15" s="27" customFormat="1" ht="54" customHeight="1" x14ac:dyDescent="0.2">
      <c r="A369" s="50" t="s">
        <v>385</v>
      </c>
      <c r="B369" s="61" t="s">
        <v>354</v>
      </c>
      <c r="C369" s="44" t="s">
        <v>1446</v>
      </c>
      <c r="D369" s="60"/>
      <c r="E369" s="31" t="s">
        <v>179</v>
      </c>
      <c r="F369" s="43"/>
      <c r="G369" s="42"/>
      <c r="H369" s="41">
        <f t="shared" si="46"/>
        <v>0</v>
      </c>
      <c r="I369" s="80" t="s">
        <v>1443</v>
      </c>
      <c r="J369" s="26" t="str">
        <f t="shared" ca="1" si="39"/>
        <v/>
      </c>
      <c r="K369" s="16" t="str">
        <f t="shared" si="43"/>
        <v>C025Construction of 230 mm Type ^ Concrete Pavement for Early Opening ^ (Plain-Dowelled)m²</v>
      </c>
      <c r="L369" s="17">
        <f>MATCH(K369,'Pay Items'!$K$1:$K$646,0)</f>
        <v>369</v>
      </c>
      <c r="M369" s="19" t="str">
        <f t="shared" ca="1" si="40"/>
        <v>F0</v>
      </c>
      <c r="N369" s="19" t="str">
        <f t="shared" ca="1" si="41"/>
        <v>C2</v>
      </c>
      <c r="O369" s="19" t="str">
        <f t="shared" ca="1" si="42"/>
        <v>C2</v>
      </c>
    </row>
    <row r="370" spans="1:15" s="27" customFormat="1" ht="54" customHeight="1" x14ac:dyDescent="0.2">
      <c r="A370" s="50" t="s">
        <v>1190</v>
      </c>
      <c r="B370" s="61" t="s">
        <v>976</v>
      </c>
      <c r="C370" s="44" t="s">
        <v>1277</v>
      </c>
      <c r="D370" s="60"/>
      <c r="E370" s="31" t="s">
        <v>179</v>
      </c>
      <c r="F370" s="43"/>
      <c r="G370" s="42"/>
      <c r="H370" s="41">
        <f t="shared" si="46"/>
        <v>0</v>
      </c>
      <c r="I370" s="80" t="s">
        <v>587</v>
      </c>
      <c r="J370" s="26" t="str">
        <f t="shared" ca="1" si="39"/>
        <v/>
      </c>
      <c r="K370" s="16" t="str">
        <f t="shared" si="43"/>
        <v>C025-24Construction of 230 mm Type 3 Concrete Pavement for Early Opening 24 Hour (Plain-Dowelled)m²</v>
      </c>
      <c r="L370" s="17">
        <f>MATCH(K370,'Pay Items'!$K$1:$K$646,0)</f>
        <v>370</v>
      </c>
      <c r="M370" s="19" t="str">
        <f t="shared" ca="1" si="40"/>
        <v>F0</v>
      </c>
      <c r="N370" s="19" t="str">
        <f t="shared" ca="1" si="41"/>
        <v>C2</v>
      </c>
      <c r="O370" s="19" t="str">
        <f t="shared" ca="1" si="42"/>
        <v>C2</v>
      </c>
    </row>
    <row r="371" spans="1:15" s="27" customFormat="1" ht="54" customHeight="1" x14ac:dyDescent="0.2">
      <c r="A371" s="50" t="s">
        <v>1191</v>
      </c>
      <c r="B371" s="61" t="s">
        <v>976</v>
      </c>
      <c r="C371" s="44" t="s">
        <v>1278</v>
      </c>
      <c r="D371" s="60"/>
      <c r="E371" s="31" t="s">
        <v>179</v>
      </c>
      <c r="F371" s="43"/>
      <c r="G371" s="42"/>
      <c r="H371" s="41">
        <f t="shared" si="46"/>
        <v>0</v>
      </c>
      <c r="I371" s="80" t="s">
        <v>1253</v>
      </c>
      <c r="J371" s="26" t="str">
        <f t="shared" ca="1" si="39"/>
        <v/>
      </c>
      <c r="K371" s="16" t="str">
        <f t="shared" si="43"/>
        <v>C025-72Construction of 230 mm Type 4 Concrete Pavement for Early Opening 72 Hour (Plain-Dowelled)m²</v>
      </c>
      <c r="L371" s="17">
        <f>MATCH(K371,'Pay Items'!$K$1:$K$646,0)</f>
        <v>371</v>
      </c>
      <c r="M371" s="19" t="str">
        <f t="shared" ca="1" si="40"/>
        <v>F0</v>
      </c>
      <c r="N371" s="19" t="str">
        <f t="shared" ca="1" si="41"/>
        <v>C2</v>
      </c>
      <c r="O371" s="19" t="str">
        <f t="shared" ca="1" si="42"/>
        <v>C2</v>
      </c>
    </row>
    <row r="372" spans="1:15" s="27" customFormat="1" ht="54" customHeight="1" x14ac:dyDescent="0.2">
      <c r="A372" s="50" t="s">
        <v>386</v>
      </c>
      <c r="B372" s="61" t="s">
        <v>355</v>
      </c>
      <c r="C372" s="44" t="s">
        <v>1447</v>
      </c>
      <c r="D372" s="60"/>
      <c r="E372" s="31" t="s">
        <v>179</v>
      </c>
      <c r="F372" s="43"/>
      <c r="G372" s="42"/>
      <c r="H372" s="41">
        <f t="shared" si="46"/>
        <v>0</v>
      </c>
      <c r="I372" s="80" t="s">
        <v>1443</v>
      </c>
      <c r="J372" s="26" t="str">
        <f t="shared" ca="1" si="39"/>
        <v/>
      </c>
      <c r="K372" s="16" t="str">
        <f t="shared" si="43"/>
        <v>C026Construction of 200 mm Type ^ Concrete Pavement for Early Opening ^ (Reinforced)m²</v>
      </c>
      <c r="L372" s="17">
        <f>MATCH(K372,'Pay Items'!$K$1:$K$646,0)</f>
        <v>372</v>
      </c>
      <c r="M372" s="19" t="str">
        <f t="shared" ca="1" si="40"/>
        <v>F0</v>
      </c>
      <c r="N372" s="19" t="str">
        <f t="shared" ca="1" si="41"/>
        <v>C2</v>
      </c>
      <c r="O372" s="19" t="str">
        <f t="shared" ca="1" si="42"/>
        <v>C2</v>
      </c>
    </row>
    <row r="373" spans="1:15" s="27" customFormat="1" ht="54" customHeight="1" x14ac:dyDescent="0.2">
      <c r="A373" s="50" t="s">
        <v>1192</v>
      </c>
      <c r="B373" s="61" t="s">
        <v>977</v>
      </c>
      <c r="C373" s="44" t="s">
        <v>1279</v>
      </c>
      <c r="D373" s="60"/>
      <c r="E373" s="31" t="s">
        <v>179</v>
      </c>
      <c r="F373" s="43"/>
      <c r="G373" s="42"/>
      <c r="H373" s="41">
        <f t="shared" si="46"/>
        <v>0</v>
      </c>
      <c r="I373" s="80" t="s">
        <v>587</v>
      </c>
      <c r="J373" s="26" t="str">
        <f t="shared" ca="1" si="39"/>
        <v/>
      </c>
      <c r="K373" s="16" t="str">
        <f t="shared" si="43"/>
        <v>C026-24Construction of 200 mm Type 3 Concrete Pavement for Early Opening 24 Hour (Reinforced)m²</v>
      </c>
      <c r="L373" s="17">
        <f>MATCH(K373,'Pay Items'!$K$1:$K$646,0)</f>
        <v>373</v>
      </c>
      <c r="M373" s="19" t="str">
        <f t="shared" ca="1" si="40"/>
        <v>F0</v>
      </c>
      <c r="N373" s="19" t="str">
        <f t="shared" ca="1" si="41"/>
        <v>C2</v>
      </c>
      <c r="O373" s="19" t="str">
        <f t="shared" ca="1" si="42"/>
        <v>C2</v>
      </c>
    </row>
    <row r="374" spans="1:15" s="27" customFormat="1" ht="54" customHeight="1" x14ac:dyDescent="0.2">
      <c r="A374" s="50" t="s">
        <v>1193</v>
      </c>
      <c r="B374" s="61" t="s">
        <v>977</v>
      </c>
      <c r="C374" s="44" t="s">
        <v>1280</v>
      </c>
      <c r="D374" s="60"/>
      <c r="E374" s="31" t="s">
        <v>179</v>
      </c>
      <c r="F374" s="43"/>
      <c r="G374" s="42"/>
      <c r="H374" s="41">
        <f t="shared" si="46"/>
        <v>0</v>
      </c>
      <c r="I374" s="80" t="s">
        <v>587</v>
      </c>
      <c r="J374" s="26" t="str">
        <f t="shared" ca="1" si="39"/>
        <v/>
      </c>
      <c r="K374" s="16" t="str">
        <f t="shared" si="43"/>
        <v>C026-72Construction of 200 mm Type 4 Concrete Pavement for Early Opening 72 Hour (Reinforced)m²</v>
      </c>
      <c r="L374" s="17">
        <f>MATCH(K374,'Pay Items'!$K$1:$K$646,0)</f>
        <v>374</v>
      </c>
      <c r="M374" s="19" t="str">
        <f t="shared" ca="1" si="40"/>
        <v>F0</v>
      </c>
      <c r="N374" s="19" t="str">
        <f t="shared" ca="1" si="41"/>
        <v>C2</v>
      </c>
      <c r="O374" s="19" t="str">
        <f t="shared" ca="1" si="42"/>
        <v>C2</v>
      </c>
    </row>
    <row r="375" spans="1:15" s="27" customFormat="1" ht="54.95" customHeight="1" x14ac:dyDescent="0.2">
      <c r="A375" s="50" t="s">
        <v>387</v>
      </c>
      <c r="B375" s="61" t="s">
        <v>356</v>
      </c>
      <c r="C375" s="44" t="s">
        <v>1448</v>
      </c>
      <c r="D375" s="60"/>
      <c r="E375" s="31" t="s">
        <v>179</v>
      </c>
      <c r="F375" s="43"/>
      <c r="G375" s="42"/>
      <c r="H375" s="41">
        <f t="shared" si="46"/>
        <v>0</v>
      </c>
      <c r="I375" s="80" t="s">
        <v>1443</v>
      </c>
      <c r="J375" s="26" t="str">
        <f t="shared" ca="1" si="39"/>
        <v/>
      </c>
      <c r="K375" s="16" t="str">
        <f t="shared" si="43"/>
        <v>C028Construction of 200 mm Type ^ Concrete Pavement for Early Opening ^ (Plain-Dowelled)m²</v>
      </c>
      <c r="L375" s="17">
        <f>MATCH(K375,'Pay Items'!$K$1:$K$646,0)</f>
        <v>375</v>
      </c>
      <c r="M375" s="19" t="str">
        <f t="shared" ca="1" si="40"/>
        <v>F0</v>
      </c>
      <c r="N375" s="19" t="str">
        <f t="shared" ca="1" si="41"/>
        <v>C2</v>
      </c>
      <c r="O375" s="19" t="str">
        <f t="shared" ca="1" si="42"/>
        <v>C2</v>
      </c>
    </row>
    <row r="376" spans="1:15" s="27" customFormat="1" ht="54.95" customHeight="1" x14ac:dyDescent="0.2">
      <c r="A376" s="50" t="s">
        <v>1194</v>
      </c>
      <c r="B376" s="61" t="s">
        <v>356</v>
      </c>
      <c r="C376" s="44" t="s">
        <v>1281</v>
      </c>
      <c r="D376" s="60"/>
      <c r="E376" s="31" t="s">
        <v>179</v>
      </c>
      <c r="F376" s="43"/>
      <c r="G376" s="42"/>
      <c r="H376" s="41">
        <f t="shared" si="46"/>
        <v>0</v>
      </c>
      <c r="I376" s="80" t="s">
        <v>587</v>
      </c>
      <c r="J376" s="26" t="str">
        <f t="shared" ca="1" si="39"/>
        <v/>
      </c>
      <c r="K376" s="16" t="str">
        <f t="shared" si="43"/>
        <v>C028-24Construction of 200 mm Type 3 Concrete Pavement for Early Opening 24 Hour (Plain-Dowelled)m²</v>
      </c>
      <c r="L376" s="17">
        <f>MATCH(K376,'Pay Items'!$K$1:$K$646,0)</f>
        <v>376</v>
      </c>
      <c r="M376" s="19" t="str">
        <f t="shared" ca="1" si="40"/>
        <v>F0</v>
      </c>
      <c r="N376" s="19" t="str">
        <f t="shared" ca="1" si="41"/>
        <v>C2</v>
      </c>
      <c r="O376" s="19" t="str">
        <f t="shared" ca="1" si="42"/>
        <v>C2</v>
      </c>
    </row>
    <row r="377" spans="1:15" s="27" customFormat="1" ht="54.95" customHeight="1" x14ac:dyDescent="0.2">
      <c r="A377" s="50" t="s">
        <v>1195</v>
      </c>
      <c r="B377" s="61" t="s">
        <v>356</v>
      </c>
      <c r="C377" s="44" t="s">
        <v>1282</v>
      </c>
      <c r="D377" s="60"/>
      <c r="E377" s="31" t="s">
        <v>179</v>
      </c>
      <c r="F377" s="43"/>
      <c r="G377" s="42"/>
      <c r="H377" s="41">
        <f t="shared" si="46"/>
        <v>0</v>
      </c>
      <c r="I377" s="80" t="s">
        <v>708</v>
      </c>
      <c r="J377" s="26" t="str">
        <f t="shared" ca="1" si="39"/>
        <v/>
      </c>
      <c r="K377" s="16" t="str">
        <f t="shared" si="43"/>
        <v>C028-72Construction of 200 mm Type 4 Concrete Pavement for Early Opening 72 Hour (Plain-Dowelled)m²</v>
      </c>
      <c r="L377" s="17">
        <f>MATCH(K377,'Pay Items'!$K$1:$K$646,0)</f>
        <v>377</v>
      </c>
      <c r="M377" s="19" t="str">
        <f t="shared" ca="1" si="40"/>
        <v>F0</v>
      </c>
      <c r="N377" s="19" t="str">
        <f t="shared" ca="1" si="41"/>
        <v>C2</v>
      </c>
      <c r="O377" s="19" t="str">
        <f t="shared" ca="1" si="42"/>
        <v>C2</v>
      </c>
    </row>
    <row r="378" spans="1:15" s="27" customFormat="1" ht="54.95" customHeight="1" x14ac:dyDescent="0.2">
      <c r="A378" s="50" t="s">
        <v>388</v>
      </c>
      <c r="B378" s="61" t="s">
        <v>357</v>
      </c>
      <c r="C378" s="44" t="s">
        <v>1449</v>
      </c>
      <c r="D378" s="60"/>
      <c r="E378" s="31" t="s">
        <v>179</v>
      </c>
      <c r="F378" s="43"/>
      <c r="G378" s="42"/>
      <c r="H378" s="41">
        <f t="shared" si="46"/>
        <v>0</v>
      </c>
      <c r="I378" s="80" t="s">
        <v>1443</v>
      </c>
      <c r="J378" s="26" t="str">
        <f t="shared" ca="1" si="39"/>
        <v/>
      </c>
      <c r="K378" s="16" t="str">
        <f t="shared" si="43"/>
        <v>C029Construction of 150 mm Type ^ Concrete Pavement for Early Opening ^ (Reinforced)m²</v>
      </c>
      <c r="L378" s="17">
        <f>MATCH(K378,'Pay Items'!$K$1:$K$646,0)</f>
        <v>378</v>
      </c>
      <c r="M378" s="19" t="str">
        <f t="shared" ca="1" si="40"/>
        <v>F0</v>
      </c>
      <c r="N378" s="19" t="str">
        <f t="shared" ca="1" si="41"/>
        <v>C2</v>
      </c>
      <c r="O378" s="19" t="str">
        <f t="shared" ca="1" si="42"/>
        <v>C2</v>
      </c>
    </row>
    <row r="379" spans="1:15" s="27" customFormat="1" ht="54.95" customHeight="1" x14ac:dyDescent="0.2">
      <c r="A379" s="50" t="s">
        <v>1196</v>
      </c>
      <c r="B379" s="61" t="s">
        <v>979</v>
      </c>
      <c r="C379" s="44" t="s">
        <v>1283</v>
      </c>
      <c r="D379" s="60"/>
      <c r="E379" s="31" t="s">
        <v>179</v>
      </c>
      <c r="F379" s="43"/>
      <c r="G379" s="42"/>
      <c r="H379" s="41">
        <f t="shared" si="46"/>
        <v>0</v>
      </c>
      <c r="I379" s="80" t="s">
        <v>587</v>
      </c>
      <c r="J379" s="26" t="str">
        <f t="shared" ca="1" si="39"/>
        <v/>
      </c>
      <c r="K379" s="16" t="str">
        <f t="shared" si="43"/>
        <v>C029-24Construction of 150 mm Type 3 Concrete Pavement for Early Opening 24 Hour (Reinforced)m²</v>
      </c>
      <c r="L379" s="17">
        <f>MATCH(K379,'Pay Items'!$K$1:$K$646,0)</f>
        <v>379</v>
      </c>
      <c r="M379" s="19" t="str">
        <f t="shared" ca="1" si="40"/>
        <v>F0</v>
      </c>
      <c r="N379" s="19" t="str">
        <f t="shared" ca="1" si="41"/>
        <v>C2</v>
      </c>
      <c r="O379" s="19" t="str">
        <f t="shared" ca="1" si="42"/>
        <v>C2</v>
      </c>
    </row>
    <row r="380" spans="1:15" s="27" customFormat="1" ht="54.95" customHeight="1" x14ac:dyDescent="0.2">
      <c r="A380" s="50" t="s">
        <v>1197</v>
      </c>
      <c r="B380" s="61" t="s">
        <v>979</v>
      </c>
      <c r="C380" s="44" t="s">
        <v>1284</v>
      </c>
      <c r="D380" s="60"/>
      <c r="E380" s="31" t="s">
        <v>179</v>
      </c>
      <c r="F380" s="43"/>
      <c r="G380" s="42"/>
      <c r="H380" s="41">
        <f t="shared" si="46"/>
        <v>0</v>
      </c>
      <c r="I380" s="80" t="s">
        <v>587</v>
      </c>
      <c r="J380" s="26" t="str">
        <f t="shared" ca="1" si="39"/>
        <v/>
      </c>
      <c r="K380" s="16" t="str">
        <f t="shared" si="43"/>
        <v>C029-72Construction of 150 mm Type 4 Concrete Pavement for Early Opening 72 Hour (Reinforced)m²</v>
      </c>
      <c r="L380" s="17">
        <f>MATCH(K380,'Pay Items'!$K$1:$K$646,0)</f>
        <v>380</v>
      </c>
      <c r="M380" s="19" t="str">
        <f t="shared" ca="1" si="40"/>
        <v>F0</v>
      </c>
      <c r="N380" s="19" t="str">
        <f t="shared" ca="1" si="41"/>
        <v>C2</v>
      </c>
      <c r="O380" s="19" t="str">
        <f t="shared" ca="1" si="42"/>
        <v>C2</v>
      </c>
    </row>
    <row r="381" spans="1:15" s="27" customFormat="1" ht="54" customHeight="1" x14ac:dyDescent="0.2">
      <c r="A381" s="50" t="s">
        <v>389</v>
      </c>
      <c r="B381" s="61" t="s">
        <v>358</v>
      </c>
      <c r="C381" s="44" t="s">
        <v>1450</v>
      </c>
      <c r="D381" s="60" t="s">
        <v>174</v>
      </c>
      <c r="E381" s="31" t="s">
        <v>179</v>
      </c>
      <c r="F381" s="43"/>
      <c r="G381" s="42"/>
      <c r="H381" s="41">
        <f t="shared" si="46"/>
        <v>0</v>
      </c>
      <c r="I381" s="80" t="s">
        <v>1443</v>
      </c>
      <c r="J381" s="26" t="str">
        <f t="shared" ca="1" si="39"/>
        <v/>
      </c>
      <c r="K381" s="16" t="str">
        <f t="shared" si="43"/>
        <v>C031Construction of 150 mm Type ^ Concrete Pavement for Early Opening ^ (Plain-Dowelled)m²</v>
      </c>
      <c r="L381" s="17">
        <f>MATCH(K381,'Pay Items'!$K$1:$K$646,0)</f>
        <v>381</v>
      </c>
      <c r="M381" s="19" t="str">
        <f t="shared" ca="1" si="40"/>
        <v>F0</v>
      </c>
      <c r="N381" s="19" t="str">
        <f t="shared" ca="1" si="41"/>
        <v>C2</v>
      </c>
      <c r="O381" s="19" t="str">
        <f t="shared" ca="1" si="42"/>
        <v>C2</v>
      </c>
    </row>
    <row r="382" spans="1:15" s="27" customFormat="1" ht="54" customHeight="1" x14ac:dyDescent="0.2">
      <c r="A382" s="50" t="s">
        <v>1198</v>
      </c>
      <c r="B382" s="61" t="s">
        <v>971</v>
      </c>
      <c r="C382" s="44" t="s">
        <v>1285</v>
      </c>
      <c r="D382" s="60" t="s">
        <v>174</v>
      </c>
      <c r="E382" s="31" t="s">
        <v>179</v>
      </c>
      <c r="F382" s="43"/>
      <c r="G382" s="42"/>
      <c r="H382" s="41">
        <f t="shared" si="46"/>
        <v>0</v>
      </c>
      <c r="I382" s="80" t="s">
        <v>587</v>
      </c>
      <c r="J382" s="26" t="str">
        <f t="shared" ca="1" si="39"/>
        <v/>
      </c>
      <c r="K382" s="16" t="str">
        <f t="shared" si="43"/>
        <v>C031-24Construction of 150 mm Type 3 Concrete Pavement for Early Opening 24 Hour (Plain-Dowelled)m²</v>
      </c>
      <c r="L382" s="17">
        <f>MATCH(K382,'Pay Items'!$K$1:$K$646,0)</f>
        <v>382</v>
      </c>
      <c r="M382" s="19" t="str">
        <f t="shared" ca="1" si="40"/>
        <v>F0</v>
      </c>
      <c r="N382" s="19" t="str">
        <f t="shared" ca="1" si="41"/>
        <v>C2</v>
      </c>
      <c r="O382" s="19" t="str">
        <f t="shared" ca="1" si="42"/>
        <v>C2</v>
      </c>
    </row>
    <row r="383" spans="1:15" s="27" customFormat="1" ht="54" customHeight="1" x14ac:dyDescent="0.2">
      <c r="A383" s="50" t="s">
        <v>1199</v>
      </c>
      <c r="B383" s="61" t="s">
        <v>971</v>
      </c>
      <c r="C383" s="44" t="s">
        <v>1286</v>
      </c>
      <c r="D383" s="60" t="s">
        <v>174</v>
      </c>
      <c r="E383" s="31" t="s">
        <v>179</v>
      </c>
      <c r="F383" s="43"/>
      <c r="G383" s="42"/>
      <c r="H383" s="41">
        <f t="shared" si="46"/>
        <v>0</v>
      </c>
      <c r="I383" s="80" t="s">
        <v>587</v>
      </c>
      <c r="J383" s="26" t="str">
        <f t="shared" ca="1" si="39"/>
        <v/>
      </c>
      <c r="K383" s="16" t="str">
        <f t="shared" si="43"/>
        <v>C031-72Construction of 150 mm Type 4 Concrete Pavement for Early Opening 72 Hour (Plain-Dowelled)m²</v>
      </c>
      <c r="L383" s="17">
        <f>MATCH(K383,'Pay Items'!$K$1:$K$646,0)</f>
        <v>383</v>
      </c>
      <c r="M383" s="19" t="str">
        <f t="shared" ca="1" si="40"/>
        <v>F0</v>
      </c>
      <c r="N383" s="19" t="str">
        <f t="shared" ca="1" si="41"/>
        <v>C2</v>
      </c>
      <c r="O383" s="19" t="str">
        <f t="shared" ca="1" si="42"/>
        <v>C2</v>
      </c>
    </row>
    <row r="384" spans="1:15" s="27" customFormat="1" ht="43.9" customHeight="1" x14ac:dyDescent="0.2">
      <c r="A384" s="50" t="s">
        <v>390</v>
      </c>
      <c r="B384" s="45" t="s">
        <v>120</v>
      </c>
      <c r="C384" s="44" t="s">
        <v>367</v>
      </c>
      <c r="D384" s="60" t="s">
        <v>1425</v>
      </c>
      <c r="E384" s="31"/>
      <c r="F384" s="43"/>
      <c r="G384" s="81"/>
      <c r="H384" s="113"/>
      <c r="I384" s="74"/>
      <c r="J384" s="26" t="str">
        <f t="shared" ca="1" si="39"/>
        <v>LOCKED</v>
      </c>
      <c r="K384" s="16" t="str">
        <f t="shared" si="43"/>
        <v>C032Concrete Curbs, Curb and Gutter, and Splash StripsCW 3310-R18</v>
      </c>
      <c r="L384" s="17">
        <f>MATCH(K384,'Pay Items'!$K$1:$K$646,0)</f>
        <v>384</v>
      </c>
      <c r="M384" s="19" t="str">
        <f t="shared" ca="1" si="40"/>
        <v>F0</v>
      </c>
      <c r="N384" s="19" t="str">
        <f t="shared" ca="1" si="41"/>
        <v>G</v>
      </c>
      <c r="O384" s="19" t="str">
        <f t="shared" ca="1" si="42"/>
        <v>C2</v>
      </c>
    </row>
    <row r="385" spans="1:15" s="28" customFormat="1" ht="43.9" customHeight="1" x14ac:dyDescent="0.2">
      <c r="A385" s="50" t="s">
        <v>540</v>
      </c>
      <c r="B385" s="61" t="s">
        <v>351</v>
      </c>
      <c r="C385" s="44" t="s">
        <v>1451</v>
      </c>
      <c r="D385" s="60" t="s">
        <v>399</v>
      </c>
      <c r="E385" s="31" t="s">
        <v>183</v>
      </c>
      <c r="F385" s="79"/>
      <c r="G385" s="42"/>
      <c r="H385" s="41">
        <f t="shared" ref="H385:H424" si="47">ROUND(G385*F385,2)</f>
        <v>0</v>
      </c>
      <c r="I385" s="74" t="s">
        <v>1252</v>
      </c>
      <c r="J385" s="26" t="str">
        <f t="shared" ca="1" si="39"/>
        <v/>
      </c>
      <c r="K385" s="16" t="str">
        <f t="shared" si="43"/>
        <v>C033Construction of Barrier (^ mm ht, Type ^, Dowelled)SD-205m</v>
      </c>
      <c r="L385" s="17">
        <f>MATCH(K385,'Pay Items'!$K$1:$K$646,0)</f>
        <v>385</v>
      </c>
      <c r="M385" s="19" t="str">
        <f t="shared" ca="1" si="40"/>
        <v>F0</v>
      </c>
      <c r="N385" s="19" t="str">
        <f t="shared" ca="1" si="41"/>
        <v>C2</v>
      </c>
      <c r="O385" s="19" t="str">
        <f t="shared" ca="1" si="42"/>
        <v>C2</v>
      </c>
    </row>
    <row r="386" spans="1:15" s="28" customFormat="1" ht="43.9" customHeight="1" x14ac:dyDescent="0.2">
      <c r="A386" s="50" t="s">
        <v>1200</v>
      </c>
      <c r="B386" s="61" t="s">
        <v>968</v>
      </c>
      <c r="C386" s="44" t="s">
        <v>1452</v>
      </c>
      <c r="D386" s="60" t="s">
        <v>399</v>
      </c>
      <c r="E386" s="31" t="s">
        <v>183</v>
      </c>
      <c r="F386" s="79"/>
      <c r="G386" s="42"/>
      <c r="H386" s="41">
        <f t="shared" si="47"/>
        <v>0</v>
      </c>
      <c r="I386" s="74" t="s">
        <v>1250</v>
      </c>
      <c r="J386" s="26" t="str">
        <f t="shared" ca="1" si="39"/>
        <v/>
      </c>
      <c r="K386" s="16" t="str">
        <f t="shared" si="43"/>
        <v>C033AConstruction of Barrier (150 mm ht, Type ^, Dowelled)SD-205m</v>
      </c>
      <c r="L386" s="17">
        <f>MATCH(K386,'Pay Items'!$K$1:$K$646,0)</f>
        <v>386</v>
      </c>
      <c r="M386" s="19" t="str">
        <f t="shared" ca="1" si="40"/>
        <v>F0</v>
      </c>
      <c r="N386" s="19" t="str">
        <f t="shared" ca="1" si="41"/>
        <v>C2</v>
      </c>
      <c r="O386" s="19" t="str">
        <f t="shared" ca="1" si="42"/>
        <v>C2</v>
      </c>
    </row>
    <row r="387" spans="1:15" s="28" customFormat="1" ht="43.9" customHeight="1" x14ac:dyDescent="0.2">
      <c r="A387" s="50" t="s">
        <v>1201</v>
      </c>
      <c r="B387" s="61" t="s">
        <v>968</v>
      </c>
      <c r="C387" s="44" t="s">
        <v>1453</v>
      </c>
      <c r="D387" s="60" t="s">
        <v>399</v>
      </c>
      <c r="E387" s="31" t="s">
        <v>183</v>
      </c>
      <c r="F387" s="79"/>
      <c r="G387" s="42"/>
      <c r="H387" s="41">
        <f t="shared" si="47"/>
        <v>0</v>
      </c>
      <c r="I387" s="74" t="s">
        <v>1250</v>
      </c>
      <c r="J387" s="26" t="str">
        <f t="shared" ref="J387:J450" ca="1" si="48">IF(CELL("protect",$G387)=1, "LOCKED", "")</f>
        <v/>
      </c>
      <c r="K387" s="16" t="str">
        <f t="shared" si="43"/>
        <v>C033BConstruction of Barrier (180 mm ht, Type ^, Dowelled)SD-205m</v>
      </c>
      <c r="L387" s="17">
        <f>MATCH(K387,'Pay Items'!$K$1:$K$646,0)</f>
        <v>387</v>
      </c>
      <c r="M387" s="19" t="str">
        <f t="shared" ref="M387:M450" ca="1" si="49">CELL("format",$F387)</f>
        <v>F0</v>
      </c>
      <c r="N387" s="19" t="str">
        <f t="shared" ref="N387:N450" ca="1" si="50">CELL("format",$G387)</f>
        <v>C2</v>
      </c>
      <c r="O387" s="19" t="str">
        <f t="shared" ref="O387:O450" ca="1" si="51">CELL("format",$H387)</f>
        <v>C2</v>
      </c>
    </row>
    <row r="388" spans="1:15" s="28" customFormat="1" ht="43.9" customHeight="1" x14ac:dyDescent="0.2">
      <c r="A388" s="50" t="s">
        <v>541</v>
      </c>
      <c r="B388" s="61" t="s">
        <v>352</v>
      </c>
      <c r="C388" s="44" t="s">
        <v>1454</v>
      </c>
      <c r="D388" s="60" t="s">
        <v>577</v>
      </c>
      <c r="E388" s="31" t="s">
        <v>183</v>
      </c>
      <c r="F388" s="79"/>
      <c r="G388" s="42"/>
      <c r="H388" s="41">
        <f t="shared" si="47"/>
        <v>0</v>
      </c>
      <c r="I388" s="74" t="s">
        <v>1252</v>
      </c>
      <c r="J388" s="26" t="str">
        <f t="shared" ca="1" si="48"/>
        <v/>
      </c>
      <c r="K388" s="16" t="str">
        <f t="shared" ref="K388:K451" si="52">CLEAN(CONCATENATE(TRIM($A388),TRIM($C388),IF(LEFT($D388)&lt;&gt;"E",TRIM($D388),),TRIM($E388)))</f>
        <v>C034Construction of Barrier (^ mm ht, Type ^, Separate)SD-203Am</v>
      </c>
      <c r="L388" s="17">
        <f>MATCH(K388,'Pay Items'!$K$1:$K$646,0)</f>
        <v>388</v>
      </c>
      <c r="M388" s="19" t="str">
        <f t="shared" ca="1" si="49"/>
        <v>F0</v>
      </c>
      <c r="N388" s="19" t="str">
        <f t="shared" ca="1" si="50"/>
        <v>C2</v>
      </c>
      <c r="O388" s="19" t="str">
        <f t="shared" ca="1" si="51"/>
        <v>C2</v>
      </c>
    </row>
    <row r="389" spans="1:15" s="28" customFormat="1" ht="43.9" customHeight="1" x14ac:dyDescent="0.2">
      <c r="A389" s="50" t="s">
        <v>1202</v>
      </c>
      <c r="B389" s="61" t="s">
        <v>974</v>
      </c>
      <c r="C389" s="44" t="s">
        <v>1455</v>
      </c>
      <c r="D389" s="60" t="s">
        <v>577</v>
      </c>
      <c r="E389" s="31" t="s">
        <v>183</v>
      </c>
      <c r="F389" s="79"/>
      <c r="G389" s="42"/>
      <c r="H389" s="41">
        <f t="shared" si="47"/>
        <v>0</v>
      </c>
      <c r="I389" s="74" t="s">
        <v>708</v>
      </c>
      <c r="J389" s="26" t="str">
        <f t="shared" ca="1" si="48"/>
        <v/>
      </c>
      <c r="K389" s="16" t="str">
        <f t="shared" si="52"/>
        <v>C034AConstruction of Barrier (150 mm ht, Type ^, Separate)SD-203Am</v>
      </c>
      <c r="L389" s="17">
        <f>MATCH(K389,'Pay Items'!$K$1:$K$646,0)</f>
        <v>389</v>
      </c>
      <c r="M389" s="19" t="str">
        <f t="shared" ca="1" si="49"/>
        <v>F0</v>
      </c>
      <c r="N389" s="19" t="str">
        <f t="shared" ca="1" si="50"/>
        <v>C2</v>
      </c>
      <c r="O389" s="19" t="str">
        <f t="shared" ca="1" si="51"/>
        <v>C2</v>
      </c>
    </row>
    <row r="390" spans="1:15" s="28" customFormat="1" ht="43.9" customHeight="1" x14ac:dyDescent="0.2">
      <c r="A390" s="50" t="s">
        <v>1203</v>
      </c>
      <c r="B390" s="61" t="s">
        <v>974</v>
      </c>
      <c r="C390" s="44" t="s">
        <v>1456</v>
      </c>
      <c r="D390" s="60" t="s">
        <v>577</v>
      </c>
      <c r="E390" s="31" t="s">
        <v>183</v>
      </c>
      <c r="F390" s="79"/>
      <c r="G390" s="42"/>
      <c r="H390" s="41">
        <f t="shared" si="47"/>
        <v>0</v>
      </c>
      <c r="I390" s="74" t="s">
        <v>708</v>
      </c>
      <c r="J390" s="26" t="str">
        <f t="shared" ca="1" si="48"/>
        <v/>
      </c>
      <c r="K390" s="16" t="str">
        <f t="shared" si="52"/>
        <v>C034BConstruction of Barrier (180 mm ht, Type ^, Separate)SD-203Am</v>
      </c>
      <c r="L390" s="17">
        <f>MATCH(K390,'Pay Items'!$K$1:$K$646,0)</f>
        <v>390</v>
      </c>
      <c r="M390" s="19" t="str">
        <f t="shared" ca="1" si="49"/>
        <v>F0</v>
      </c>
      <c r="N390" s="19" t="str">
        <f t="shared" ca="1" si="50"/>
        <v>C2</v>
      </c>
      <c r="O390" s="19" t="str">
        <f t="shared" ca="1" si="51"/>
        <v>C2</v>
      </c>
    </row>
    <row r="391" spans="1:15" s="28" customFormat="1" ht="43.9" customHeight="1" x14ac:dyDescent="0.2">
      <c r="A391" s="50" t="s">
        <v>391</v>
      </c>
      <c r="B391" s="61" t="s">
        <v>353</v>
      </c>
      <c r="C391" s="44" t="s">
        <v>1457</v>
      </c>
      <c r="D391" s="60" t="s">
        <v>349</v>
      </c>
      <c r="E391" s="31" t="s">
        <v>183</v>
      </c>
      <c r="F391" s="79"/>
      <c r="G391" s="42"/>
      <c r="H391" s="41">
        <f t="shared" si="47"/>
        <v>0</v>
      </c>
      <c r="I391" s="74" t="s">
        <v>1252</v>
      </c>
      <c r="J391" s="26" t="str">
        <f t="shared" ca="1" si="48"/>
        <v/>
      </c>
      <c r="K391" s="16" t="str">
        <f t="shared" si="52"/>
        <v>C035Construction of Barrier (^ mm ht, Type ^, Integral)SD-204m</v>
      </c>
      <c r="L391" s="17">
        <f>MATCH(K391,'Pay Items'!$K$1:$K$646,0)</f>
        <v>391</v>
      </c>
      <c r="M391" s="19" t="str">
        <f t="shared" ca="1" si="49"/>
        <v>F0</v>
      </c>
      <c r="N391" s="19" t="str">
        <f t="shared" ca="1" si="50"/>
        <v>C2</v>
      </c>
      <c r="O391" s="19" t="str">
        <f t="shared" ca="1" si="51"/>
        <v>C2</v>
      </c>
    </row>
    <row r="392" spans="1:15" s="28" customFormat="1" ht="43.9" customHeight="1" x14ac:dyDescent="0.2">
      <c r="A392" s="50" t="s">
        <v>1204</v>
      </c>
      <c r="B392" s="61" t="s">
        <v>975</v>
      </c>
      <c r="C392" s="44" t="s">
        <v>1458</v>
      </c>
      <c r="D392" s="60" t="s">
        <v>349</v>
      </c>
      <c r="E392" s="31" t="s">
        <v>183</v>
      </c>
      <c r="F392" s="79"/>
      <c r="G392" s="42"/>
      <c r="H392" s="41">
        <f t="shared" si="47"/>
        <v>0</v>
      </c>
      <c r="I392" s="74" t="s">
        <v>708</v>
      </c>
      <c r="J392" s="26" t="str">
        <f t="shared" ca="1" si="48"/>
        <v/>
      </c>
      <c r="K392" s="16" t="str">
        <f t="shared" si="52"/>
        <v>C035AConstruction of Barrier (150 mm ht, Type ^, Integral)SD-204m</v>
      </c>
      <c r="L392" s="17">
        <f>MATCH(K392,'Pay Items'!$K$1:$K$646,0)</f>
        <v>392</v>
      </c>
      <c r="M392" s="19" t="str">
        <f t="shared" ca="1" si="49"/>
        <v>F0</v>
      </c>
      <c r="N392" s="19" t="str">
        <f t="shared" ca="1" si="50"/>
        <v>C2</v>
      </c>
      <c r="O392" s="19" t="str">
        <f t="shared" ca="1" si="51"/>
        <v>C2</v>
      </c>
    </row>
    <row r="393" spans="1:15" s="28" customFormat="1" ht="43.9" customHeight="1" x14ac:dyDescent="0.2">
      <c r="A393" s="50" t="s">
        <v>1205</v>
      </c>
      <c r="B393" s="61" t="s">
        <v>975</v>
      </c>
      <c r="C393" s="44" t="s">
        <v>1459</v>
      </c>
      <c r="D393" s="60" t="s">
        <v>349</v>
      </c>
      <c r="E393" s="31" t="s">
        <v>183</v>
      </c>
      <c r="F393" s="79"/>
      <c r="G393" s="42"/>
      <c r="H393" s="41">
        <f t="shared" si="47"/>
        <v>0</v>
      </c>
      <c r="I393" s="74" t="s">
        <v>708</v>
      </c>
      <c r="J393" s="26" t="str">
        <f t="shared" ca="1" si="48"/>
        <v/>
      </c>
      <c r="K393" s="16" t="str">
        <f t="shared" si="52"/>
        <v>C035BConstruction of Barrier (180 mm ht, Type ^, Integral)SD-204m</v>
      </c>
      <c r="L393" s="17">
        <f>MATCH(K393,'Pay Items'!$K$1:$K$646,0)</f>
        <v>393</v>
      </c>
      <c r="M393" s="19" t="str">
        <f t="shared" ca="1" si="49"/>
        <v>F0</v>
      </c>
      <c r="N393" s="19" t="str">
        <f t="shared" ca="1" si="50"/>
        <v>C2</v>
      </c>
      <c r="O393" s="19" t="str">
        <f t="shared" ca="1" si="51"/>
        <v>C2</v>
      </c>
    </row>
    <row r="394" spans="1:15" s="28" customFormat="1" ht="43.9" customHeight="1" x14ac:dyDescent="0.2">
      <c r="A394" s="50" t="s">
        <v>542</v>
      </c>
      <c r="B394" s="61" t="s">
        <v>354</v>
      </c>
      <c r="C394" s="44" t="s">
        <v>1460</v>
      </c>
      <c r="D394" s="60" t="s">
        <v>400</v>
      </c>
      <c r="E394" s="31" t="s">
        <v>183</v>
      </c>
      <c r="F394" s="79"/>
      <c r="G394" s="42"/>
      <c r="H394" s="41">
        <f t="shared" si="47"/>
        <v>0</v>
      </c>
      <c r="I394" s="74" t="s">
        <v>1252</v>
      </c>
      <c r="J394" s="26" t="str">
        <f t="shared" ca="1" si="48"/>
        <v/>
      </c>
      <c r="K394" s="16" t="str">
        <f t="shared" si="52"/>
        <v>C036Construction of Modified Barrier (^ mm ht, Type ^ Dowelled)SD-203Bm</v>
      </c>
      <c r="L394" s="17">
        <f>MATCH(K394,'Pay Items'!$K$1:$K$646,0)</f>
        <v>394</v>
      </c>
      <c r="M394" s="19" t="str">
        <f t="shared" ca="1" si="49"/>
        <v>F0</v>
      </c>
      <c r="N394" s="19" t="str">
        <f t="shared" ca="1" si="50"/>
        <v>C2</v>
      </c>
      <c r="O394" s="19" t="str">
        <f t="shared" ca="1" si="51"/>
        <v>C2</v>
      </c>
    </row>
    <row r="395" spans="1:15" s="28" customFormat="1" ht="43.9" customHeight="1" x14ac:dyDescent="0.2">
      <c r="A395" s="50" t="s">
        <v>1206</v>
      </c>
      <c r="B395" s="61" t="s">
        <v>976</v>
      </c>
      <c r="C395" s="44" t="s">
        <v>1461</v>
      </c>
      <c r="D395" s="60" t="s">
        <v>400</v>
      </c>
      <c r="E395" s="31" t="s">
        <v>183</v>
      </c>
      <c r="F395" s="79"/>
      <c r="G395" s="42"/>
      <c r="H395" s="41">
        <f t="shared" si="47"/>
        <v>0</v>
      </c>
      <c r="I395" s="74" t="s">
        <v>708</v>
      </c>
      <c r="J395" s="26" t="str">
        <f t="shared" ca="1" si="48"/>
        <v/>
      </c>
      <c r="K395" s="16" t="str">
        <f t="shared" si="52"/>
        <v>C036AConstruction of Modified Barrier (150 mm ht, Type ^, Dowelled)SD-203Bm</v>
      </c>
      <c r="L395" s="17">
        <f>MATCH(K395,'Pay Items'!$K$1:$K$646,0)</f>
        <v>395</v>
      </c>
      <c r="M395" s="19" t="str">
        <f t="shared" ca="1" si="49"/>
        <v>F0</v>
      </c>
      <c r="N395" s="19" t="str">
        <f t="shared" ca="1" si="50"/>
        <v>C2</v>
      </c>
      <c r="O395" s="19" t="str">
        <f t="shared" ca="1" si="51"/>
        <v>C2</v>
      </c>
    </row>
    <row r="396" spans="1:15" s="28" customFormat="1" ht="43.9" customHeight="1" x14ac:dyDescent="0.2">
      <c r="A396" s="50" t="s">
        <v>1207</v>
      </c>
      <c r="B396" s="61" t="s">
        <v>976</v>
      </c>
      <c r="C396" s="44" t="s">
        <v>1462</v>
      </c>
      <c r="D396" s="60" t="s">
        <v>400</v>
      </c>
      <c r="E396" s="31" t="s">
        <v>183</v>
      </c>
      <c r="F396" s="79"/>
      <c r="G396" s="42"/>
      <c r="H396" s="41">
        <f t="shared" si="47"/>
        <v>0</v>
      </c>
      <c r="I396" s="74" t="s">
        <v>708</v>
      </c>
      <c r="J396" s="26" t="str">
        <f t="shared" ca="1" si="48"/>
        <v/>
      </c>
      <c r="K396" s="16" t="str">
        <f t="shared" si="52"/>
        <v>C036BConstruction of Modified Barrier (180 mm ht, Type ^, Dowelled)SD-203Bm</v>
      </c>
      <c r="L396" s="17">
        <f>MATCH(K396,'Pay Items'!$K$1:$K$646,0)</f>
        <v>396</v>
      </c>
      <c r="M396" s="19" t="str">
        <f t="shared" ca="1" si="49"/>
        <v>F0</v>
      </c>
      <c r="N396" s="19" t="str">
        <f t="shared" ca="1" si="50"/>
        <v>C2</v>
      </c>
      <c r="O396" s="19" t="str">
        <f t="shared" ca="1" si="51"/>
        <v>C2</v>
      </c>
    </row>
    <row r="397" spans="1:15" s="28" customFormat="1" ht="43.9" customHeight="1" x14ac:dyDescent="0.2">
      <c r="A397" s="50" t="s">
        <v>543</v>
      </c>
      <c r="B397" s="61" t="s">
        <v>355</v>
      </c>
      <c r="C397" s="44" t="s">
        <v>1463</v>
      </c>
      <c r="D397" s="60" t="s">
        <v>400</v>
      </c>
      <c r="E397" s="31" t="s">
        <v>183</v>
      </c>
      <c r="F397" s="79"/>
      <c r="G397" s="42"/>
      <c r="H397" s="41">
        <f t="shared" si="47"/>
        <v>0</v>
      </c>
      <c r="I397" s="74" t="s">
        <v>1252</v>
      </c>
      <c r="J397" s="26" t="str">
        <f t="shared" ca="1" si="48"/>
        <v/>
      </c>
      <c r="K397" s="16" t="str">
        <f t="shared" si="52"/>
        <v>C037Construction of Modified Barrier (^ mm ht, Type ^, Integral)SD-203Bm</v>
      </c>
      <c r="L397" s="17">
        <f>MATCH(K397,'Pay Items'!$K$1:$K$646,0)</f>
        <v>397</v>
      </c>
      <c r="M397" s="19" t="str">
        <f t="shared" ca="1" si="49"/>
        <v>F0</v>
      </c>
      <c r="N397" s="19" t="str">
        <f t="shared" ca="1" si="50"/>
        <v>C2</v>
      </c>
      <c r="O397" s="19" t="str">
        <f t="shared" ca="1" si="51"/>
        <v>C2</v>
      </c>
    </row>
    <row r="398" spans="1:15" s="28" customFormat="1" ht="43.9" customHeight="1" x14ac:dyDescent="0.2">
      <c r="A398" s="50" t="s">
        <v>1208</v>
      </c>
      <c r="B398" s="61" t="s">
        <v>977</v>
      </c>
      <c r="C398" s="44" t="s">
        <v>1464</v>
      </c>
      <c r="D398" s="60" t="s">
        <v>400</v>
      </c>
      <c r="E398" s="31" t="s">
        <v>183</v>
      </c>
      <c r="F398" s="79"/>
      <c r="G398" s="42"/>
      <c r="H398" s="41">
        <f t="shared" si="47"/>
        <v>0</v>
      </c>
      <c r="I398" s="74" t="s">
        <v>708</v>
      </c>
      <c r="J398" s="26" t="str">
        <f t="shared" ca="1" si="48"/>
        <v/>
      </c>
      <c r="K398" s="16" t="str">
        <f t="shared" si="52"/>
        <v>C037AConstruction of Modified Barrier (150 mm ht, Type ^, Integral)SD-203Bm</v>
      </c>
      <c r="L398" s="17">
        <f>MATCH(K398,'Pay Items'!$K$1:$K$646,0)</f>
        <v>398</v>
      </c>
      <c r="M398" s="19" t="str">
        <f t="shared" ca="1" si="49"/>
        <v>F0</v>
      </c>
      <c r="N398" s="19" t="str">
        <f t="shared" ca="1" si="50"/>
        <v>C2</v>
      </c>
      <c r="O398" s="19" t="str">
        <f t="shared" ca="1" si="51"/>
        <v>C2</v>
      </c>
    </row>
    <row r="399" spans="1:15" s="28" customFormat="1" ht="43.9" customHeight="1" x14ac:dyDescent="0.2">
      <c r="A399" s="50" t="s">
        <v>1209</v>
      </c>
      <c r="B399" s="61" t="s">
        <v>977</v>
      </c>
      <c r="C399" s="44" t="s">
        <v>1465</v>
      </c>
      <c r="D399" s="60" t="s">
        <v>400</v>
      </c>
      <c r="E399" s="31" t="s">
        <v>183</v>
      </c>
      <c r="F399" s="79"/>
      <c r="G399" s="42"/>
      <c r="H399" s="41">
        <f t="shared" si="47"/>
        <v>0</v>
      </c>
      <c r="I399" s="74" t="s">
        <v>708</v>
      </c>
      <c r="J399" s="26" t="str">
        <f t="shared" ca="1" si="48"/>
        <v/>
      </c>
      <c r="K399" s="16" t="str">
        <f t="shared" si="52"/>
        <v>C037BConstruction of Modified Barrier (180 mm ht, Type ^, Integral)SD-203Bm</v>
      </c>
      <c r="L399" s="17">
        <f>MATCH(K399,'Pay Items'!$K$1:$K$646,0)</f>
        <v>399</v>
      </c>
      <c r="M399" s="19" t="str">
        <f t="shared" ca="1" si="49"/>
        <v>F0</v>
      </c>
      <c r="N399" s="19" t="str">
        <f t="shared" ca="1" si="50"/>
        <v>C2</v>
      </c>
      <c r="O399" s="19" t="str">
        <f t="shared" ca="1" si="51"/>
        <v>C2</v>
      </c>
    </row>
    <row r="400" spans="1:15" s="27" customFormat="1" ht="75" customHeight="1" x14ac:dyDescent="0.2">
      <c r="A400" s="50" t="s">
        <v>544</v>
      </c>
      <c r="B400" s="61" t="s">
        <v>356</v>
      </c>
      <c r="C400" s="44" t="s">
        <v>1466</v>
      </c>
      <c r="D400" s="60" t="s">
        <v>344</v>
      </c>
      <c r="E400" s="31" t="s">
        <v>183</v>
      </c>
      <c r="F400" s="43"/>
      <c r="G400" s="42"/>
      <c r="H400" s="41">
        <f t="shared" si="47"/>
        <v>0</v>
      </c>
      <c r="I400" s="74" t="s">
        <v>1252</v>
      </c>
      <c r="J400" s="26" t="str">
        <f t="shared" ca="1" si="48"/>
        <v/>
      </c>
      <c r="K400" s="16" t="str">
        <f t="shared" si="52"/>
        <v>C038Construction of Curb and Gutter (^mm ht, Barrier, Integral, 600 mm width, 150 mm Plain Type ^ Concrete Pavement)SD-200m</v>
      </c>
      <c r="L400" s="17">
        <f>MATCH(K400,'Pay Items'!$K$1:$K$646,0)</f>
        <v>400</v>
      </c>
      <c r="M400" s="19" t="str">
        <f t="shared" ca="1" si="49"/>
        <v>F0</v>
      </c>
      <c r="N400" s="19" t="str">
        <f t="shared" ca="1" si="50"/>
        <v>C2</v>
      </c>
      <c r="O400" s="19" t="str">
        <f t="shared" ca="1" si="51"/>
        <v>C2</v>
      </c>
    </row>
    <row r="401" spans="1:15" s="27" customFormat="1" ht="75" customHeight="1" x14ac:dyDescent="0.2">
      <c r="A401" s="50" t="s">
        <v>1210</v>
      </c>
      <c r="B401" s="61" t="s">
        <v>978</v>
      </c>
      <c r="C401" s="44" t="s">
        <v>1467</v>
      </c>
      <c r="D401" s="60" t="s">
        <v>344</v>
      </c>
      <c r="E401" s="31" t="s">
        <v>183</v>
      </c>
      <c r="F401" s="43"/>
      <c r="G401" s="42"/>
      <c r="H401" s="41">
        <f t="shared" si="47"/>
        <v>0</v>
      </c>
      <c r="I401" s="74" t="s">
        <v>708</v>
      </c>
      <c r="J401" s="26" t="str">
        <f t="shared" ca="1" si="48"/>
        <v/>
      </c>
      <c r="K401" s="16" t="str">
        <f t="shared" si="52"/>
        <v>C038AConstruction of Curb and Gutter (150 mm ht, Barrier, Integral, 600 mm width, 150 mm Plain Type ^ Concrete Pavement)SD-200m</v>
      </c>
      <c r="L401" s="17">
        <f>MATCH(K401,'Pay Items'!$K$1:$K$646,0)</f>
        <v>401</v>
      </c>
      <c r="M401" s="19" t="str">
        <f t="shared" ca="1" si="49"/>
        <v>F0</v>
      </c>
      <c r="N401" s="19" t="str">
        <f t="shared" ca="1" si="50"/>
        <v>C2</v>
      </c>
      <c r="O401" s="19" t="str">
        <f t="shared" ca="1" si="51"/>
        <v>C2</v>
      </c>
    </row>
    <row r="402" spans="1:15" s="27" customFormat="1" ht="75" customHeight="1" x14ac:dyDescent="0.2">
      <c r="A402" s="50" t="s">
        <v>1211</v>
      </c>
      <c r="B402" s="61" t="s">
        <v>978</v>
      </c>
      <c r="C402" s="44" t="s">
        <v>1468</v>
      </c>
      <c r="D402" s="60" t="s">
        <v>344</v>
      </c>
      <c r="E402" s="31" t="s">
        <v>183</v>
      </c>
      <c r="F402" s="43"/>
      <c r="G402" s="42"/>
      <c r="H402" s="41">
        <f t="shared" si="47"/>
        <v>0</v>
      </c>
      <c r="I402" s="74" t="s">
        <v>708</v>
      </c>
      <c r="J402" s="26" t="str">
        <f t="shared" ca="1" si="48"/>
        <v/>
      </c>
      <c r="K402" s="16" t="str">
        <f t="shared" si="52"/>
        <v>C038BConstruction of Curb and Gutter (180 mm ht, Barrier, Integral, 600 mm width, 150 mm Plain Type ^ Concrete Pavement)SD-200m</v>
      </c>
      <c r="L402" s="17">
        <f>MATCH(K402,'Pay Items'!$K$1:$K$646,0)</f>
        <v>402</v>
      </c>
      <c r="M402" s="19" t="str">
        <f t="shared" ca="1" si="49"/>
        <v>F0</v>
      </c>
      <c r="N402" s="19" t="str">
        <f t="shared" ca="1" si="50"/>
        <v>C2</v>
      </c>
      <c r="O402" s="19" t="str">
        <f t="shared" ca="1" si="51"/>
        <v>C2</v>
      </c>
    </row>
    <row r="403" spans="1:15" s="27" customFormat="1" ht="75" customHeight="1" x14ac:dyDescent="0.2">
      <c r="A403" s="50" t="s">
        <v>545</v>
      </c>
      <c r="B403" s="61" t="s">
        <v>357</v>
      </c>
      <c r="C403" s="44" t="s">
        <v>1469</v>
      </c>
      <c r="D403" s="60" t="s">
        <v>449</v>
      </c>
      <c r="E403" s="31" t="s">
        <v>183</v>
      </c>
      <c r="F403" s="43"/>
      <c r="G403" s="42"/>
      <c r="H403" s="41">
        <f t="shared" si="47"/>
        <v>0</v>
      </c>
      <c r="I403" s="74" t="s">
        <v>1470</v>
      </c>
      <c r="J403" s="26" t="str">
        <f t="shared" ca="1" si="48"/>
        <v/>
      </c>
      <c r="K403" s="16" t="str">
        <f t="shared" si="52"/>
        <v>C039Construction of Curb and Gutter (^ mm ht, Modified Barrier, Integral, 600 mm width, 150 mm Plain Type ^ Concrete Pavement)SD-200 SD-203Bm</v>
      </c>
      <c r="L403" s="17">
        <f>MATCH(K403,'Pay Items'!$K$1:$K$646,0)</f>
        <v>403</v>
      </c>
      <c r="M403" s="19" t="str">
        <f t="shared" ca="1" si="49"/>
        <v>F0</v>
      </c>
      <c r="N403" s="19" t="str">
        <f t="shared" ca="1" si="50"/>
        <v>C2</v>
      </c>
      <c r="O403" s="19" t="str">
        <f t="shared" ca="1" si="51"/>
        <v>C2</v>
      </c>
    </row>
    <row r="404" spans="1:15" s="27" customFormat="1" ht="75" customHeight="1" x14ac:dyDescent="0.2">
      <c r="A404" s="50" t="s">
        <v>1212</v>
      </c>
      <c r="B404" s="61" t="s">
        <v>979</v>
      </c>
      <c r="C404" s="44" t="s">
        <v>1471</v>
      </c>
      <c r="D404" s="60" t="s">
        <v>449</v>
      </c>
      <c r="E404" s="31" t="s">
        <v>183</v>
      </c>
      <c r="F404" s="43"/>
      <c r="G404" s="42"/>
      <c r="H404" s="41">
        <f t="shared" si="47"/>
        <v>0</v>
      </c>
      <c r="I404" s="74" t="s">
        <v>708</v>
      </c>
      <c r="J404" s="26" t="str">
        <f t="shared" ca="1" si="48"/>
        <v/>
      </c>
      <c r="K404" s="16" t="str">
        <f t="shared" si="52"/>
        <v>C039AConstruction of Curb and Gutter (150 mm ht, Modified Barrier, Integral, 600 mm width, 150 mm Plain Type ^ Concrete Pavement)SD-200 SD-203Bm</v>
      </c>
      <c r="L404" s="17">
        <f>MATCH(K404,'Pay Items'!$K$1:$K$646,0)</f>
        <v>404</v>
      </c>
      <c r="M404" s="19" t="str">
        <f t="shared" ca="1" si="49"/>
        <v>F0</v>
      </c>
      <c r="N404" s="19" t="str">
        <f t="shared" ca="1" si="50"/>
        <v>C2</v>
      </c>
      <c r="O404" s="19" t="str">
        <f t="shared" ca="1" si="51"/>
        <v>C2</v>
      </c>
    </row>
    <row r="405" spans="1:15" s="27" customFormat="1" ht="75" customHeight="1" x14ac:dyDescent="0.2">
      <c r="A405" s="50" t="s">
        <v>1251</v>
      </c>
      <c r="B405" s="61" t="s">
        <v>979</v>
      </c>
      <c r="C405" s="44" t="s">
        <v>1472</v>
      </c>
      <c r="D405" s="60" t="s">
        <v>449</v>
      </c>
      <c r="E405" s="31" t="s">
        <v>183</v>
      </c>
      <c r="F405" s="43"/>
      <c r="G405" s="42"/>
      <c r="H405" s="41">
        <f t="shared" si="47"/>
        <v>0</v>
      </c>
      <c r="I405" s="74" t="s">
        <v>708</v>
      </c>
      <c r="J405" s="26" t="str">
        <f t="shared" ca="1" si="48"/>
        <v/>
      </c>
      <c r="K405" s="16" t="str">
        <f t="shared" si="52"/>
        <v>C039BConstruction of Curb and Gutter (180 mm ht, Modified Barrier, Integral, 600 mm width, 150 mm Plain Type ^ Concrete Pavement)SD-200 SD-203Bm</v>
      </c>
      <c r="L405" s="17">
        <f>MATCH(K405,'Pay Items'!$K$1:$K$646,0)</f>
        <v>405</v>
      </c>
      <c r="M405" s="19" t="str">
        <f t="shared" ca="1" si="49"/>
        <v>F0</v>
      </c>
      <c r="N405" s="19" t="str">
        <f t="shared" ca="1" si="50"/>
        <v>C2</v>
      </c>
      <c r="O405" s="19" t="str">
        <f t="shared" ca="1" si="51"/>
        <v>C2</v>
      </c>
    </row>
    <row r="406" spans="1:15" s="27" customFormat="1" ht="75" customHeight="1" x14ac:dyDescent="0.2">
      <c r="A406" s="50" t="s">
        <v>392</v>
      </c>
      <c r="B406" s="61" t="s">
        <v>358</v>
      </c>
      <c r="C406" s="44" t="s">
        <v>1473</v>
      </c>
      <c r="D406" s="60" t="s">
        <v>450</v>
      </c>
      <c r="E406" s="31" t="s">
        <v>183</v>
      </c>
      <c r="F406" s="43"/>
      <c r="G406" s="42"/>
      <c r="H406" s="41">
        <f t="shared" si="47"/>
        <v>0</v>
      </c>
      <c r="I406" s="74" t="s">
        <v>1250</v>
      </c>
      <c r="J406" s="26" t="str">
        <f t="shared" ca="1" si="48"/>
        <v/>
      </c>
      <c r="K406" s="16" t="str">
        <f t="shared" si="52"/>
        <v>C040Construction of Curb and Gutter (40 mm ht, Lip Curb, Integral, 600 mm width, 150 mm Plain Type ^ Concrete Pavement)SD-200 SD-202Bm</v>
      </c>
      <c r="L406" s="17">
        <f>MATCH(K406,'Pay Items'!$K$1:$K$646,0)</f>
        <v>406</v>
      </c>
      <c r="M406" s="19" t="str">
        <f t="shared" ca="1" si="49"/>
        <v>F0</v>
      </c>
      <c r="N406" s="19" t="str">
        <f t="shared" ca="1" si="50"/>
        <v>C2</v>
      </c>
      <c r="O406" s="19" t="str">
        <f t="shared" ca="1" si="51"/>
        <v>C2</v>
      </c>
    </row>
    <row r="407" spans="1:15" s="27" customFormat="1" ht="75" customHeight="1" x14ac:dyDescent="0.2">
      <c r="A407" s="50" t="s">
        <v>393</v>
      </c>
      <c r="B407" s="61" t="s">
        <v>359</v>
      </c>
      <c r="C407" s="44" t="s">
        <v>1474</v>
      </c>
      <c r="D407" s="60" t="s">
        <v>1213</v>
      </c>
      <c r="E407" s="31" t="s">
        <v>183</v>
      </c>
      <c r="F407" s="43"/>
      <c r="G407" s="42"/>
      <c r="H407" s="41">
        <f t="shared" si="47"/>
        <v>0</v>
      </c>
      <c r="I407" s="74" t="s">
        <v>738</v>
      </c>
      <c r="J407" s="26" t="str">
        <f t="shared" ca="1" si="48"/>
        <v/>
      </c>
      <c r="K407" s="16" t="str">
        <f t="shared" si="52"/>
        <v>C041Construction of Curb and Gutter (8-12 mm ht, Curb Ramp, Integral, 600 mm width, 150 mm Plain Type ^ Concrete Pavement)SD-200 SD-229Em</v>
      </c>
      <c r="L407" s="17">
        <f>MATCH(K407,'Pay Items'!$K$1:$K$646,0)</f>
        <v>407</v>
      </c>
      <c r="M407" s="19" t="str">
        <f t="shared" ca="1" si="49"/>
        <v>F0</v>
      </c>
      <c r="N407" s="19" t="str">
        <f t="shared" ca="1" si="50"/>
        <v>C2</v>
      </c>
      <c r="O407" s="19" t="str">
        <f t="shared" ca="1" si="51"/>
        <v>C2</v>
      </c>
    </row>
    <row r="408" spans="1:15" s="28" customFormat="1" ht="43.9" customHeight="1" x14ac:dyDescent="0.2">
      <c r="A408" s="50" t="s">
        <v>394</v>
      </c>
      <c r="B408" s="61" t="s">
        <v>361</v>
      </c>
      <c r="C408" s="44" t="s">
        <v>1475</v>
      </c>
      <c r="D408" s="60" t="s">
        <v>343</v>
      </c>
      <c r="E408" s="31" t="s">
        <v>183</v>
      </c>
      <c r="F408" s="79"/>
      <c r="G408" s="42"/>
      <c r="H408" s="41">
        <f t="shared" si="47"/>
        <v>0</v>
      </c>
      <c r="I408" s="74" t="s">
        <v>1476</v>
      </c>
      <c r="J408" s="26" t="str">
        <f t="shared" ca="1" si="48"/>
        <v/>
      </c>
      <c r="K408" s="16" t="str">
        <f t="shared" si="52"/>
        <v>C042Construction of Mountable Curb ^ (Integral)SD-201m</v>
      </c>
      <c r="L408" s="17">
        <f>MATCH(K408,'Pay Items'!$K$1:$K$646,0)</f>
        <v>408</v>
      </c>
      <c r="M408" s="19" t="str">
        <f t="shared" ca="1" si="49"/>
        <v>F0</v>
      </c>
      <c r="N408" s="19" t="str">
        <f t="shared" ca="1" si="50"/>
        <v>C2</v>
      </c>
      <c r="O408" s="19" t="str">
        <f t="shared" ca="1" si="51"/>
        <v>C2</v>
      </c>
    </row>
    <row r="409" spans="1:15" s="28" customFormat="1" ht="43.9" customHeight="1" x14ac:dyDescent="0.2">
      <c r="A409" s="50" t="s">
        <v>394</v>
      </c>
      <c r="B409" s="61" t="s">
        <v>983</v>
      </c>
      <c r="C409" s="44" t="s">
        <v>1477</v>
      </c>
      <c r="D409" s="60" t="s">
        <v>343</v>
      </c>
      <c r="E409" s="31" t="s">
        <v>183</v>
      </c>
      <c r="F409" s="79"/>
      <c r="G409" s="42"/>
      <c r="H409" s="41">
        <f t="shared" si="47"/>
        <v>0</v>
      </c>
      <c r="I409" s="74" t="s">
        <v>587</v>
      </c>
      <c r="J409" s="26" t="str">
        <f t="shared" ca="1" si="48"/>
        <v/>
      </c>
      <c r="K409" s="16" t="str">
        <f t="shared" si="52"/>
        <v>C042Construction of Mountable Curb (120 mm, Type ^, Integral)SD-201m</v>
      </c>
      <c r="L409" s="17">
        <f>MATCH(K409,'Pay Items'!$K$1:$K$646,0)</f>
        <v>409</v>
      </c>
      <c r="M409" s="19" t="str">
        <f t="shared" ca="1" si="49"/>
        <v>F0</v>
      </c>
      <c r="N409" s="19" t="str">
        <f t="shared" ca="1" si="50"/>
        <v>C2</v>
      </c>
      <c r="O409" s="19" t="str">
        <f t="shared" ca="1" si="51"/>
        <v>C2</v>
      </c>
    </row>
    <row r="410" spans="1:15" s="28" customFormat="1" ht="43.9" customHeight="1" x14ac:dyDescent="0.2">
      <c r="A410" s="50" t="s">
        <v>459</v>
      </c>
      <c r="B410" s="61" t="s">
        <v>360</v>
      </c>
      <c r="C410" s="44" t="s">
        <v>1478</v>
      </c>
      <c r="D410" s="60"/>
      <c r="E410" s="31" t="s">
        <v>183</v>
      </c>
      <c r="F410" s="79"/>
      <c r="G410" s="42"/>
      <c r="H410" s="41">
        <f t="shared" si="47"/>
        <v>0</v>
      </c>
      <c r="I410" s="74" t="s">
        <v>708</v>
      </c>
      <c r="J410" s="26" t="str">
        <f t="shared" ca="1" si="48"/>
        <v/>
      </c>
      <c r="K410" s="16" t="str">
        <f t="shared" si="52"/>
        <v>C043Construction of Lip Curb (125 mm ht, Type ^, Integral)m</v>
      </c>
      <c r="L410" s="17">
        <f>MATCH(K410,'Pay Items'!$K$1:$K$646,0)</f>
        <v>410</v>
      </c>
      <c r="M410" s="19" t="str">
        <f t="shared" ca="1" si="49"/>
        <v>F0</v>
      </c>
      <c r="N410" s="19" t="str">
        <f t="shared" ca="1" si="50"/>
        <v>C2</v>
      </c>
      <c r="O410" s="19" t="str">
        <f t="shared" ca="1" si="51"/>
        <v>C2</v>
      </c>
    </row>
    <row r="411" spans="1:15" s="28" customFormat="1" ht="43.9" customHeight="1" x14ac:dyDescent="0.2">
      <c r="A411" s="50" t="s">
        <v>546</v>
      </c>
      <c r="B411" s="61" t="s">
        <v>984</v>
      </c>
      <c r="C411" s="44" t="s">
        <v>1479</v>
      </c>
      <c r="D411" s="60" t="s">
        <v>345</v>
      </c>
      <c r="E411" s="31" t="s">
        <v>183</v>
      </c>
      <c r="F411" s="79"/>
      <c r="G411" s="42"/>
      <c r="H411" s="41">
        <f t="shared" si="47"/>
        <v>0</v>
      </c>
      <c r="I411" s="74" t="s">
        <v>708</v>
      </c>
      <c r="J411" s="26" t="str">
        <f t="shared" ca="1" si="48"/>
        <v/>
      </c>
      <c r="K411" s="16" t="str">
        <f t="shared" si="52"/>
        <v>C044Construction of Lip Curb (75 mm ht, Type ^, Integral)SD-202Am</v>
      </c>
      <c r="L411" s="17">
        <f>MATCH(K411,'Pay Items'!$K$1:$K$646,0)</f>
        <v>411</v>
      </c>
      <c r="M411" s="19" t="str">
        <f t="shared" ca="1" si="49"/>
        <v>F0</v>
      </c>
      <c r="N411" s="19" t="str">
        <f t="shared" ca="1" si="50"/>
        <v>C2</v>
      </c>
      <c r="O411" s="19" t="str">
        <f t="shared" ca="1" si="51"/>
        <v>C2</v>
      </c>
    </row>
    <row r="412" spans="1:15" s="28" customFormat="1" ht="43.9" customHeight="1" x14ac:dyDescent="0.2">
      <c r="A412" s="50" t="s">
        <v>395</v>
      </c>
      <c r="B412" s="61" t="s">
        <v>362</v>
      </c>
      <c r="C412" s="44" t="s">
        <v>1480</v>
      </c>
      <c r="D412" s="60" t="s">
        <v>346</v>
      </c>
      <c r="E412" s="31" t="s">
        <v>183</v>
      </c>
      <c r="F412" s="79"/>
      <c r="G412" s="42"/>
      <c r="H412" s="41">
        <f t="shared" si="47"/>
        <v>0</v>
      </c>
      <c r="I412" s="74" t="s">
        <v>708</v>
      </c>
      <c r="J412" s="26" t="str">
        <f t="shared" ca="1" si="48"/>
        <v/>
      </c>
      <c r="K412" s="16" t="str">
        <f t="shared" si="52"/>
        <v>C045Construction of Lip Curb (40 mm ht, Type ^, Integral)SD-202Bm</v>
      </c>
      <c r="L412" s="17">
        <f>MATCH(K412,'Pay Items'!$K$1:$K$646,0)</f>
        <v>412</v>
      </c>
      <c r="M412" s="19" t="str">
        <f t="shared" ca="1" si="49"/>
        <v>F0</v>
      </c>
      <c r="N412" s="19" t="str">
        <f t="shared" ca="1" si="50"/>
        <v>C2</v>
      </c>
      <c r="O412" s="19" t="str">
        <f t="shared" ca="1" si="51"/>
        <v>C2</v>
      </c>
    </row>
    <row r="413" spans="1:15" s="28" customFormat="1" ht="43.9" customHeight="1" x14ac:dyDescent="0.2">
      <c r="A413" s="50" t="s">
        <v>396</v>
      </c>
      <c r="B413" s="61" t="s">
        <v>452</v>
      </c>
      <c r="C413" s="44" t="s">
        <v>1481</v>
      </c>
      <c r="D413" s="60" t="s">
        <v>723</v>
      </c>
      <c r="E413" s="31" t="s">
        <v>183</v>
      </c>
      <c r="F413" s="79"/>
      <c r="G413" s="42"/>
      <c r="H413" s="41">
        <f t="shared" si="47"/>
        <v>0</v>
      </c>
      <c r="I413" s="80" t="s">
        <v>691</v>
      </c>
      <c r="J413" s="26" t="str">
        <f t="shared" ca="1" si="48"/>
        <v/>
      </c>
      <c r="K413" s="16" t="str">
        <f t="shared" si="52"/>
        <v>C046Construction of Curb Ramp (8-12 mm ht, Type ^, Integral)SD-229Cm</v>
      </c>
      <c r="L413" s="17">
        <f>MATCH(K413,'Pay Items'!$K$1:$K$646,0)</f>
        <v>413</v>
      </c>
      <c r="M413" s="19" t="str">
        <f t="shared" ca="1" si="49"/>
        <v>F0</v>
      </c>
      <c r="N413" s="19" t="str">
        <f t="shared" ca="1" si="50"/>
        <v>C2</v>
      </c>
      <c r="O413" s="19" t="str">
        <f t="shared" ca="1" si="51"/>
        <v>C2</v>
      </c>
    </row>
    <row r="414" spans="1:15" s="28" customFormat="1" ht="43.9" customHeight="1" x14ac:dyDescent="0.2">
      <c r="A414" s="50" t="s">
        <v>952</v>
      </c>
      <c r="B414" s="61" t="s">
        <v>453</v>
      </c>
      <c r="C414" s="44" t="s">
        <v>1482</v>
      </c>
      <c r="D414" s="60" t="s">
        <v>723</v>
      </c>
      <c r="E414" s="31" t="s">
        <v>183</v>
      </c>
      <c r="F414" s="79"/>
      <c r="G414" s="42"/>
      <c r="H414" s="41">
        <f t="shared" si="47"/>
        <v>0</v>
      </c>
      <c r="I414" s="80" t="s">
        <v>691</v>
      </c>
      <c r="J414" s="26" t="str">
        <f t="shared" ca="1" si="48"/>
        <v/>
      </c>
      <c r="K414" s="16" t="str">
        <f t="shared" si="52"/>
        <v>C046AConstruction of Curb Ramp (8-12 mm ht, Type ^, Monolithic)SD-229Cm</v>
      </c>
      <c r="L414" s="17">
        <f>MATCH(K414,'Pay Items'!$K$1:$K$646,0)</f>
        <v>414</v>
      </c>
      <c r="M414" s="19" t="str">
        <f t="shared" ca="1" si="49"/>
        <v>F0</v>
      </c>
      <c r="N414" s="19" t="str">
        <f t="shared" ca="1" si="50"/>
        <v>C2</v>
      </c>
      <c r="O414" s="19" t="str">
        <f t="shared" ca="1" si="51"/>
        <v>C2</v>
      </c>
    </row>
    <row r="415" spans="1:15" s="28" customFormat="1" ht="43.9" customHeight="1" x14ac:dyDescent="0.2">
      <c r="A415" s="50" t="s">
        <v>31</v>
      </c>
      <c r="B415" s="61" t="s">
        <v>454</v>
      </c>
      <c r="C415" s="44" t="s">
        <v>1483</v>
      </c>
      <c r="D415" s="60" t="s">
        <v>348</v>
      </c>
      <c r="E415" s="31" t="s">
        <v>183</v>
      </c>
      <c r="F415" s="79"/>
      <c r="G415" s="42"/>
      <c r="H415" s="41">
        <f t="shared" si="47"/>
        <v>0</v>
      </c>
      <c r="I415" s="80"/>
      <c r="J415" s="26" t="str">
        <f t="shared" ca="1" si="48"/>
        <v/>
      </c>
      <c r="K415" s="16" t="str">
        <f t="shared" si="52"/>
        <v>C047Construction of Safety Curb (^ mm ht, Type ^)SD-206Bm</v>
      </c>
      <c r="L415" s="17">
        <f>MATCH(K415,'Pay Items'!$K$1:$K$646,0)</f>
        <v>415</v>
      </c>
      <c r="M415" s="19" t="str">
        <f t="shared" ca="1" si="49"/>
        <v>F0</v>
      </c>
      <c r="N415" s="19" t="str">
        <f t="shared" ca="1" si="50"/>
        <v>C2</v>
      </c>
      <c r="O415" s="19" t="str">
        <f t="shared" ca="1" si="51"/>
        <v>C2</v>
      </c>
    </row>
    <row r="416" spans="1:15" s="28" customFormat="1" ht="55.15" customHeight="1" x14ac:dyDescent="0.2">
      <c r="A416" s="50" t="s">
        <v>953</v>
      </c>
      <c r="B416" s="61" t="s">
        <v>455</v>
      </c>
      <c r="C416" s="44" t="s">
        <v>1484</v>
      </c>
      <c r="D416" s="60" t="s">
        <v>707</v>
      </c>
      <c r="E416" s="31" t="s">
        <v>183</v>
      </c>
      <c r="F416" s="79"/>
      <c r="G416" s="42"/>
      <c r="H416" s="41">
        <f t="shared" si="47"/>
        <v>0</v>
      </c>
      <c r="I416" s="74" t="s">
        <v>708</v>
      </c>
      <c r="J416" s="26" t="str">
        <f t="shared" ca="1" si="48"/>
        <v/>
      </c>
      <c r="K416" s="16" t="str">
        <f t="shared" si="52"/>
        <v>C047AConstruction of Splash Strip (180 mm ht, Monolithic Barrier Curb, 750 mm width, Type ^)SD-223Am</v>
      </c>
      <c r="L416" s="17">
        <f>MATCH(K416,'Pay Items'!$K$1:$K$646,0)</f>
        <v>416</v>
      </c>
      <c r="M416" s="19" t="str">
        <f t="shared" ca="1" si="49"/>
        <v>F0</v>
      </c>
      <c r="N416" s="19" t="str">
        <f t="shared" ca="1" si="50"/>
        <v>C2</v>
      </c>
      <c r="O416" s="19" t="str">
        <f t="shared" ca="1" si="51"/>
        <v>C2</v>
      </c>
    </row>
    <row r="417" spans="1:15" s="28" customFormat="1" ht="54" customHeight="1" x14ac:dyDescent="0.2">
      <c r="A417" s="50" t="s">
        <v>954</v>
      </c>
      <c r="B417" s="61" t="s">
        <v>314</v>
      </c>
      <c r="C417" s="44" t="s">
        <v>1485</v>
      </c>
      <c r="D417" s="60" t="s">
        <v>724</v>
      </c>
      <c r="E417" s="31" t="s">
        <v>183</v>
      </c>
      <c r="F417" s="79"/>
      <c r="G417" s="42"/>
      <c r="H417" s="41">
        <f t="shared" si="47"/>
        <v>0</v>
      </c>
      <c r="I417" s="74" t="s">
        <v>587</v>
      </c>
      <c r="J417" s="26" t="str">
        <f t="shared" ca="1" si="48"/>
        <v/>
      </c>
      <c r="K417" s="16" t="str">
        <f t="shared" si="52"/>
        <v>C047BConstruction of Splash Strip (180 mm ht, Monolithic Modified Barrier Curb, 750 mm width, Type ^)SD-223Am</v>
      </c>
      <c r="L417" s="17">
        <f>MATCH(K417,'Pay Items'!$K$1:$K$646,0)</f>
        <v>417</v>
      </c>
      <c r="M417" s="19" t="str">
        <f t="shared" ca="1" si="49"/>
        <v>F0</v>
      </c>
      <c r="N417" s="19" t="str">
        <f t="shared" ca="1" si="50"/>
        <v>C2</v>
      </c>
      <c r="O417" s="19" t="str">
        <f t="shared" ca="1" si="51"/>
        <v>C2</v>
      </c>
    </row>
    <row r="418" spans="1:15" s="28" customFormat="1" ht="43.9" customHeight="1" x14ac:dyDescent="0.2">
      <c r="A418" s="50" t="s">
        <v>955</v>
      </c>
      <c r="B418" s="61" t="s">
        <v>709</v>
      </c>
      <c r="C418" s="44" t="s">
        <v>1486</v>
      </c>
      <c r="D418" s="60" t="s">
        <v>711</v>
      </c>
      <c r="E418" s="31" t="s">
        <v>183</v>
      </c>
      <c r="F418" s="79"/>
      <c r="G418" s="42"/>
      <c r="H418" s="41">
        <f t="shared" si="47"/>
        <v>0</v>
      </c>
      <c r="I418" s="74"/>
      <c r="J418" s="26" t="str">
        <f t="shared" ca="1" si="48"/>
        <v/>
      </c>
      <c r="K418" s="16" t="str">
        <f t="shared" si="52"/>
        <v>C047CConstruction of Splash Strip, (Separate, 600 mm width, Type ^)SD-223Bm</v>
      </c>
      <c r="L418" s="17">
        <f>MATCH(K418,'Pay Items'!$K$1:$K$646,0)</f>
        <v>418</v>
      </c>
      <c r="M418" s="19" t="str">
        <f t="shared" ca="1" si="49"/>
        <v>F0</v>
      </c>
      <c r="N418" s="19" t="str">
        <f t="shared" ca="1" si="50"/>
        <v>C2</v>
      </c>
      <c r="O418" s="19" t="str">
        <f t="shared" ca="1" si="51"/>
        <v>C2</v>
      </c>
    </row>
    <row r="419" spans="1:15" s="27" customFormat="1" ht="43.9" customHeight="1" x14ac:dyDescent="0.2">
      <c r="A419" s="50" t="s">
        <v>32</v>
      </c>
      <c r="B419" s="45" t="s">
        <v>121</v>
      </c>
      <c r="C419" s="44" t="s">
        <v>1424</v>
      </c>
      <c r="D419" s="60" t="s">
        <v>1425</v>
      </c>
      <c r="E419" s="31" t="s">
        <v>183</v>
      </c>
      <c r="F419" s="43"/>
      <c r="G419" s="42"/>
      <c r="H419" s="41">
        <f t="shared" si="47"/>
        <v>0</v>
      </c>
      <c r="I419" s="74" t="s">
        <v>1426</v>
      </c>
      <c r="J419" s="26" t="str">
        <f t="shared" ca="1" si="48"/>
        <v/>
      </c>
      <c r="K419" s="16" t="str">
        <f t="shared" si="52"/>
        <v>C050Supply and Installation of Dowel Assemblies ^CW 3310-R18m</v>
      </c>
      <c r="L419" s="17">
        <f>MATCH(K419,'Pay Items'!$K$1:$K$646,0)</f>
        <v>419</v>
      </c>
      <c r="M419" s="19" t="str">
        <f t="shared" ca="1" si="49"/>
        <v>F0</v>
      </c>
      <c r="N419" s="19" t="str">
        <f t="shared" ca="1" si="50"/>
        <v>C2</v>
      </c>
      <c r="O419" s="19" t="str">
        <f t="shared" ca="1" si="51"/>
        <v>C2</v>
      </c>
    </row>
    <row r="420" spans="1:15" s="27" customFormat="1" ht="41.25" customHeight="1" x14ac:dyDescent="0.2">
      <c r="A420" s="50" t="s">
        <v>33</v>
      </c>
      <c r="B420" s="45" t="s">
        <v>122</v>
      </c>
      <c r="C420" s="44" t="s">
        <v>1348</v>
      </c>
      <c r="D420" s="60" t="s">
        <v>1487</v>
      </c>
      <c r="E420" s="31" t="s">
        <v>179</v>
      </c>
      <c r="F420" s="43"/>
      <c r="G420" s="42"/>
      <c r="H420" s="41">
        <f t="shared" si="47"/>
        <v>0</v>
      </c>
      <c r="I420" s="80"/>
      <c r="J420" s="26" t="str">
        <f t="shared" ca="1" si="48"/>
        <v/>
      </c>
      <c r="K420" s="16" t="str">
        <f t="shared" si="52"/>
        <v>C051100 mm Type ^ Concrete SidewalkCW 3325-R5m²</v>
      </c>
      <c r="L420" s="17">
        <f>MATCH(K420,'Pay Items'!$K$1:$K$646,0)</f>
        <v>420</v>
      </c>
      <c r="M420" s="19" t="str">
        <f t="shared" ca="1" si="49"/>
        <v>F0</v>
      </c>
      <c r="N420" s="19" t="str">
        <f t="shared" ca="1" si="50"/>
        <v>C2</v>
      </c>
      <c r="O420" s="19" t="str">
        <f t="shared" ca="1" si="51"/>
        <v>C2</v>
      </c>
    </row>
    <row r="421" spans="1:15" s="28" customFormat="1" ht="30" customHeight="1" x14ac:dyDescent="0.2">
      <c r="A421" s="50" t="s">
        <v>34</v>
      </c>
      <c r="B421" s="45" t="s">
        <v>374</v>
      </c>
      <c r="C421" s="44" t="s">
        <v>127</v>
      </c>
      <c r="D421" s="60" t="s">
        <v>733</v>
      </c>
      <c r="E421" s="31" t="s">
        <v>179</v>
      </c>
      <c r="F421" s="43"/>
      <c r="G421" s="42"/>
      <c r="H421" s="41">
        <f t="shared" si="47"/>
        <v>0</v>
      </c>
      <c r="I421" s="74"/>
      <c r="J421" s="26" t="str">
        <f t="shared" ca="1" si="48"/>
        <v/>
      </c>
      <c r="K421" s="16" t="str">
        <f t="shared" si="52"/>
        <v>C052Interlocking Paving StonesCW 3330-R5m²</v>
      </c>
      <c r="L421" s="17">
        <f>MATCH(K421,'Pay Items'!$K$1:$K$646,0)</f>
        <v>421</v>
      </c>
      <c r="M421" s="19" t="str">
        <f t="shared" ca="1" si="49"/>
        <v>F0</v>
      </c>
      <c r="N421" s="19" t="str">
        <f t="shared" ca="1" si="50"/>
        <v>C2</v>
      </c>
      <c r="O421" s="19" t="str">
        <f t="shared" ca="1" si="51"/>
        <v>C2</v>
      </c>
    </row>
    <row r="422" spans="1:15" s="28" customFormat="1" ht="43.9" customHeight="1" x14ac:dyDescent="0.2">
      <c r="A422" s="50" t="s">
        <v>35</v>
      </c>
      <c r="B422" s="45" t="s">
        <v>375</v>
      </c>
      <c r="C422" s="44" t="s">
        <v>128</v>
      </c>
      <c r="D422" s="60" t="s">
        <v>733</v>
      </c>
      <c r="E422" s="31" t="s">
        <v>181</v>
      </c>
      <c r="F422" s="43"/>
      <c r="G422" s="42"/>
      <c r="H422" s="41">
        <f t="shared" si="47"/>
        <v>0</v>
      </c>
      <c r="I422" s="80"/>
      <c r="J422" s="26" t="str">
        <f t="shared" ca="1" si="48"/>
        <v/>
      </c>
      <c r="K422" s="16" t="str">
        <f t="shared" si="52"/>
        <v>C053Supplying and Placing Limestone Sub-baseCW 3330-R5tonne</v>
      </c>
      <c r="L422" s="17">
        <f>MATCH(K422,'Pay Items'!$K$1:$K$646,0)</f>
        <v>422</v>
      </c>
      <c r="M422" s="19" t="str">
        <f t="shared" ca="1" si="49"/>
        <v>F0</v>
      </c>
      <c r="N422" s="19" t="str">
        <f t="shared" ca="1" si="50"/>
        <v>C2</v>
      </c>
      <c r="O422" s="19" t="str">
        <f t="shared" ca="1" si="51"/>
        <v>C2</v>
      </c>
    </row>
    <row r="423" spans="1:15" s="28" customFormat="1" ht="30" customHeight="1" x14ac:dyDescent="0.2">
      <c r="A423" s="50" t="s">
        <v>734</v>
      </c>
      <c r="B423" s="45" t="s">
        <v>376</v>
      </c>
      <c r="C423" s="44" t="s">
        <v>127</v>
      </c>
      <c r="D423" s="60" t="s">
        <v>735</v>
      </c>
      <c r="E423" s="31" t="s">
        <v>179</v>
      </c>
      <c r="F423" s="43"/>
      <c r="G423" s="42"/>
      <c r="H423" s="41">
        <f t="shared" si="47"/>
        <v>0</v>
      </c>
      <c r="I423" s="74"/>
      <c r="J423" s="26" t="str">
        <f t="shared" ca="1" si="48"/>
        <v/>
      </c>
      <c r="K423" s="16" t="str">
        <f t="shared" si="52"/>
        <v>C054AInterlocking Paving StonesCW 3335-R1m²</v>
      </c>
      <c r="L423" s="17">
        <f>MATCH(K423,'Pay Items'!$K$1:$K$646,0)</f>
        <v>423</v>
      </c>
      <c r="M423" s="19" t="str">
        <f t="shared" ca="1" si="49"/>
        <v>F0</v>
      </c>
      <c r="N423" s="19" t="str">
        <f t="shared" ca="1" si="50"/>
        <v>C2</v>
      </c>
      <c r="O423" s="19" t="str">
        <f t="shared" ca="1" si="51"/>
        <v>C2</v>
      </c>
    </row>
    <row r="424" spans="1:15" s="28" customFormat="1" ht="30" customHeight="1" x14ac:dyDescent="0.2">
      <c r="A424" s="50" t="s">
        <v>36</v>
      </c>
      <c r="B424" s="45" t="s">
        <v>377</v>
      </c>
      <c r="C424" s="44" t="s">
        <v>129</v>
      </c>
      <c r="D424" s="60" t="s">
        <v>735</v>
      </c>
      <c r="E424" s="31" t="s">
        <v>179</v>
      </c>
      <c r="F424" s="43"/>
      <c r="G424" s="42"/>
      <c r="H424" s="41">
        <f t="shared" si="47"/>
        <v>0</v>
      </c>
      <c r="I424" s="80"/>
      <c r="J424" s="26" t="str">
        <f t="shared" ca="1" si="48"/>
        <v/>
      </c>
      <c r="K424" s="16" t="str">
        <f t="shared" si="52"/>
        <v>C054Lean Concrete BaseCW 3335-R1m²</v>
      </c>
      <c r="L424" s="17">
        <f>MATCH(K424,'Pay Items'!$K$1:$K$646,0)</f>
        <v>424</v>
      </c>
      <c r="M424" s="19" t="str">
        <f t="shared" ca="1" si="49"/>
        <v>F0</v>
      </c>
      <c r="N424" s="19" t="str">
        <f t="shared" ca="1" si="50"/>
        <v>C2</v>
      </c>
      <c r="O424" s="19" t="str">
        <f t="shared" ca="1" si="51"/>
        <v>C2</v>
      </c>
    </row>
    <row r="425" spans="1:15" s="28" customFormat="1" ht="43.9" customHeight="1" x14ac:dyDescent="0.2">
      <c r="A425" s="50" t="s">
        <v>37</v>
      </c>
      <c r="B425" s="45" t="s">
        <v>378</v>
      </c>
      <c r="C425" s="44" t="s">
        <v>405</v>
      </c>
      <c r="D425" s="60" t="s">
        <v>1183</v>
      </c>
      <c r="E425" s="112"/>
      <c r="F425" s="79"/>
      <c r="G425" s="81"/>
      <c r="H425" s="113"/>
      <c r="I425" s="74"/>
      <c r="J425" s="26" t="str">
        <f t="shared" ca="1" si="48"/>
        <v>LOCKED</v>
      </c>
      <c r="K425" s="16" t="str">
        <f t="shared" si="52"/>
        <v>C055Construction of Asphaltic Concrete PavementsCW 3410-R12</v>
      </c>
      <c r="L425" s="17">
        <f>MATCH(K425,'Pay Items'!$K$1:$K$646,0)</f>
        <v>425</v>
      </c>
      <c r="M425" s="19" t="str">
        <f t="shared" ca="1" si="49"/>
        <v>F0</v>
      </c>
      <c r="N425" s="19" t="str">
        <f t="shared" ca="1" si="50"/>
        <v>G</v>
      </c>
      <c r="O425" s="19" t="str">
        <f t="shared" ca="1" si="51"/>
        <v>C2</v>
      </c>
    </row>
    <row r="426" spans="1:15" s="28" customFormat="1" ht="30" customHeight="1" x14ac:dyDescent="0.2">
      <c r="A426" s="50" t="s">
        <v>406</v>
      </c>
      <c r="B426" s="61" t="s">
        <v>351</v>
      </c>
      <c r="C426" s="44" t="s">
        <v>364</v>
      </c>
      <c r="D426" s="60"/>
      <c r="E426" s="31"/>
      <c r="F426" s="79"/>
      <c r="G426" s="81"/>
      <c r="H426" s="113"/>
      <c r="I426" s="74"/>
      <c r="J426" s="26" t="str">
        <f t="shared" ca="1" si="48"/>
        <v>LOCKED</v>
      </c>
      <c r="K426" s="16" t="str">
        <f t="shared" si="52"/>
        <v>C056Main Line Paving</v>
      </c>
      <c r="L426" s="17">
        <f>MATCH(K426,'Pay Items'!$K$1:$K$646,0)</f>
        <v>426</v>
      </c>
      <c r="M426" s="19" t="str">
        <f t="shared" ca="1" si="49"/>
        <v>F0</v>
      </c>
      <c r="N426" s="19" t="str">
        <f t="shared" ca="1" si="50"/>
        <v>G</v>
      </c>
      <c r="O426" s="19" t="str">
        <f t="shared" ca="1" si="51"/>
        <v>C2</v>
      </c>
    </row>
    <row r="427" spans="1:15" s="28" customFormat="1" ht="30" customHeight="1" x14ac:dyDescent="0.2">
      <c r="A427" s="50" t="s">
        <v>408</v>
      </c>
      <c r="B427" s="89" t="s">
        <v>701</v>
      </c>
      <c r="C427" s="44" t="s">
        <v>719</v>
      </c>
      <c r="D427" s="60"/>
      <c r="E427" s="31" t="s">
        <v>181</v>
      </c>
      <c r="F427" s="79"/>
      <c r="G427" s="42"/>
      <c r="H427" s="41">
        <f>ROUND(G427*F427,2)</f>
        <v>0</v>
      </c>
      <c r="I427" s="74"/>
      <c r="J427" s="26" t="str">
        <f t="shared" ca="1" si="48"/>
        <v/>
      </c>
      <c r="K427" s="16" t="str">
        <f t="shared" si="52"/>
        <v>C058Type IAtonne</v>
      </c>
      <c r="L427" s="17">
        <f>MATCH(K427,'Pay Items'!$K$1:$K$646,0)</f>
        <v>427</v>
      </c>
      <c r="M427" s="19" t="str">
        <f t="shared" ca="1" si="49"/>
        <v>F0</v>
      </c>
      <c r="N427" s="19" t="str">
        <f t="shared" ca="1" si="50"/>
        <v>C2</v>
      </c>
      <c r="O427" s="19" t="str">
        <f t="shared" ca="1" si="51"/>
        <v>C2</v>
      </c>
    </row>
    <row r="428" spans="1:15" s="28" customFormat="1" ht="30" customHeight="1" x14ac:dyDescent="0.2">
      <c r="A428" s="50" t="s">
        <v>407</v>
      </c>
      <c r="B428" s="89" t="s">
        <v>703</v>
      </c>
      <c r="C428" s="44" t="s">
        <v>720</v>
      </c>
      <c r="D428" s="60"/>
      <c r="E428" s="31" t="s">
        <v>181</v>
      </c>
      <c r="F428" s="79"/>
      <c r="G428" s="42"/>
      <c r="H428" s="41">
        <f>ROUND(G428*F428,2)</f>
        <v>0</v>
      </c>
      <c r="I428" s="74"/>
      <c r="J428" s="26" t="str">
        <f t="shared" ca="1" si="48"/>
        <v/>
      </c>
      <c r="K428" s="16" t="str">
        <f t="shared" si="52"/>
        <v>C057Type Itonne</v>
      </c>
      <c r="L428" s="17">
        <f>MATCH(K428,'Pay Items'!$K$1:$K$646,0)</f>
        <v>428</v>
      </c>
      <c r="M428" s="19" t="str">
        <f t="shared" ca="1" si="49"/>
        <v>F0</v>
      </c>
      <c r="N428" s="19" t="str">
        <f t="shared" ca="1" si="50"/>
        <v>C2</v>
      </c>
      <c r="O428" s="19" t="str">
        <f t="shared" ca="1" si="51"/>
        <v>C2</v>
      </c>
    </row>
    <row r="429" spans="1:15" s="28" customFormat="1" ht="30" customHeight="1" x14ac:dyDescent="0.2">
      <c r="A429" s="50" t="s">
        <v>409</v>
      </c>
      <c r="B429" s="61" t="s">
        <v>352</v>
      </c>
      <c r="C429" s="44" t="s">
        <v>365</v>
      </c>
      <c r="D429" s="60"/>
      <c r="E429" s="31"/>
      <c r="F429" s="79"/>
      <c r="G429" s="81"/>
      <c r="H429" s="113"/>
      <c r="I429" s="74"/>
      <c r="J429" s="26" t="str">
        <f t="shared" ca="1" si="48"/>
        <v>LOCKED</v>
      </c>
      <c r="K429" s="16" t="str">
        <f t="shared" si="52"/>
        <v>C059Tie-ins and Approaches</v>
      </c>
      <c r="L429" s="17">
        <f>MATCH(K429,'Pay Items'!$K$1:$K$646,0)</f>
        <v>429</v>
      </c>
      <c r="M429" s="19" t="str">
        <f t="shared" ca="1" si="49"/>
        <v>F0</v>
      </c>
      <c r="N429" s="19" t="str">
        <f t="shared" ca="1" si="50"/>
        <v>G</v>
      </c>
      <c r="O429" s="19" t="str">
        <f t="shared" ca="1" si="51"/>
        <v>C2</v>
      </c>
    </row>
    <row r="430" spans="1:15" s="28" customFormat="1" ht="30" customHeight="1" x14ac:dyDescent="0.2">
      <c r="A430" s="50" t="s">
        <v>410</v>
      </c>
      <c r="B430" s="89" t="s">
        <v>701</v>
      </c>
      <c r="C430" s="44" t="s">
        <v>719</v>
      </c>
      <c r="D430" s="60"/>
      <c r="E430" s="31" t="s">
        <v>181</v>
      </c>
      <c r="F430" s="79"/>
      <c r="G430" s="42"/>
      <c r="H430" s="41">
        <f>ROUND(G430*F430,2)</f>
        <v>0</v>
      </c>
      <c r="I430" s="74"/>
      <c r="J430" s="26" t="str">
        <f t="shared" ca="1" si="48"/>
        <v/>
      </c>
      <c r="K430" s="16" t="str">
        <f t="shared" si="52"/>
        <v>C060Type IAtonne</v>
      </c>
      <c r="L430" s="17">
        <f>MATCH(K430,'Pay Items'!$K$1:$K$646,0)</f>
        <v>430</v>
      </c>
      <c r="M430" s="19" t="str">
        <f t="shared" ca="1" si="49"/>
        <v>F0</v>
      </c>
      <c r="N430" s="19" t="str">
        <f t="shared" ca="1" si="50"/>
        <v>C2</v>
      </c>
      <c r="O430" s="19" t="str">
        <f t="shared" ca="1" si="51"/>
        <v>C2</v>
      </c>
    </row>
    <row r="431" spans="1:15" s="28" customFormat="1" ht="30" customHeight="1" x14ac:dyDescent="0.2">
      <c r="A431" s="50" t="s">
        <v>411</v>
      </c>
      <c r="B431" s="89" t="s">
        <v>703</v>
      </c>
      <c r="C431" s="44" t="s">
        <v>720</v>
      </c>
      <c r="D431" s="60"/>
      <c r="E431" s="31" t="s">
        <v>181</v>
      </c>
      <c r="F431" s="79"/>
      <c r="G431" s="42"/>
      <c r="H431" s="41">
        <f>ROUND(G431*F431,2)</f>
        <v>0</v>
      </c>
      <c r="I431" s="74"/>
      <c r="J431" s="26" t="str">
        <f t="shared" ca="1" si="48"/>
        <v/>
      </c>
      <c r="K431" s="16" t="str">
        <f t="shared" si="52"/>
        <v>C061Type Itonne</v>
      </c>
      <c r="L431" s="17">
        <f>MATCH(K431,'Pay Items'!$K$1:$K$646,0)</f>
        <v>431</v>
      </c>
      <c r="M431" s="19" t="str">
        <f t="shared" ca="1" si="49"/>
        <v>F0</v>
      </c>
      <c r="N431" s="19" t="str">
        <f t="shared" ca="1" si="50"/>
        <v>C2</v>
      </c>
      <c r="O431" s="19" t="str">
        <f t="shared" ca="1" si="51"/>
        <v>C2</v>
      </c>
    </row>
    <row r="432" spans="1:15" s="28" customFormat="1" ht="30" customHeight="1" x14ac:dyDescent="0.2">
      <c r="A432" s="50" t="s">
        <v>412</v>
      </c>
      <c r="B432" s="89" t="s">
        <v>715</v>
      </c>
      <c r="C432" s="44" t="s">
        <v>721</v>
      </c>
      <c r="D432" s="60"/>
      <c r="E432" s="31" t="s">
        <v>181</v>
      </c>
      <c r="F432" s="79"/>
      <c r="G432" s="42"/>
      <c r="H432" s="41">
        <f>ROUND(G432*F432,2)</f>
        <v>0</v>
      </c>
      <c r="I432" s="74"/>
      <c r="J432" s="26" t="str">
        <f t="shared" ca="1" si="48"/>
        <v/>
      </c>
      <c r="K432" s="16" t="str">
        <f t="shared" si="52"/>
        <v>C062Type IItonne</v>
      </c>
      <c r="L432" s="17">
        <f>MATCH(K432,'Pay Items'!$K$1:$K$646,0)</f>
        <v>432</v>
      </c>
      <c r="M432" s="19" t="str">
        <f t="shared" ca="1" si="49"/>
        <v>F0</v>
      </c>
      <c r="N432" s="19" t="str">
        <f t="shared" ca="1" si="50"/>
        <v>C2</v>
      </c>
      <c r="O432" s="19" t="str">
        <f t="shared" ca="1" si="51"/>
        <v>C2</v>
      </c>
    </row>
    <row r="433" spans="1:15" s="28" customFormat="1" ht="39.950000000000003" customHeight="1" x14ac:dyDescent="0.2">
      <c r="A433" s="50" t="s">
        <v>547</v>
      </c>
      <c r="B433" s="45" t="s">
        <v>379</v>
      </c>
      <c r="C433" s="44" t="s">
        <v>196</v>
      </c>
      <c r="D433" s="60" t="s">
        <v>1076</v>
      </c>
      <c r="E433" s="31" t="s">
        <v>181</v>
      </c>
      <c r="F433" s="79"/>
      <c r="G433" s="42"/>
      <c r="H433" s="41">
        <f>ROUND(G433*F433,2)</f>
        <v>0</v>
      </c>
      <c r="I433" s="74"/>
      <c r="J433" s="26" t="str">
        <f t="shared" ca="1" si="48"/>
        <v/>
      </c>
      <c r="K433" s="16" t="str">
        <f t="shared" si="52"/>
        <v>C063Construction of Asphaltic Concrete Base Course (Type III)CW 3410-R12tonne</v>
      </c>
      <c r="L433" s="17">
        <f>MATCH(K433,'Pay Items'!$K$1:$K$646,0)</f>
        <v>433</v>
      </c>
      <c r="M433" s="19" t="str">
        <f t="shared" ca="1" si="49"/>
        <v>F0</v>
      </c>
      <c r="N433" s="19" t="str">
        <f t="shared" ca="1" si="50"/>
        <v>C2</v>
      </c>
      <c r="O433" s="19" t="str">
        <f t="shared" ca="1" si="51"/>
        <v>C2</v>
      </c>
    </row>
    <row r="434" spans="1:15" s="28" customFormat="1" ht="30" customHeight="1" x14ac:dyDescent="0.2">
      <c r="A434" s="50" t="s">
        <v>580</v>
      </c>
      <c r="B434" s="45" t="s">
        <v>736</v>
      </c>
      <c r="C434" s="44" t="s">
        <v>366</v>
      </c>
      <c r="D434" s="60" t="s">
        <v>1076</v>
      </c>
      <c r="E434" s="31" t="s">
        <v>179</v>
      </c>
      <c r="F434" s="79"/>
      <c r="G434" s="42"/>
      <c r="H434" s="41">
        <f>ROUND(G434*F434,2)</f>
        <v>0</v>
      </c>
      <c r="I434" s="74"/>
      <c r="J434" s="26" t="str">
        <f t="shared" ca="1" si="48"/>
        <v/>
      </c>
      <c r="K434" s="16" t="str">
        <f t="shared" si="52"/>
        <v>C064Construction of Asphalt PatchesCW 3410-R12m²</v>
      </c>
      <c r="L434" s="17">
        <f>MATCH(K434,'Pay Items'!$K$1:$K$646,0)</f>
        <v>434</v>
      </c>
      <c r="M434" s="19" t="str">
        <f t="shared" ca="1" si="49"/>
        <v>F0</v>
      </c>
      <c r="N434" s="19" t="str">
        <f t="shared" ca="1" si="50"/>
        <v>C2</v>
      </c>
      <c r="O434" s="19" t="str">
        <f t="shared" ca="1" si="51"/>
        <v>C2</v>
      </c>
    </row>
    <row r="435" spans="1:15" s="28" customFormat="1" ht="39.950000000000003" customHeight="1" thickBot="1" x14ac:dyDescent="0.25">
      <c r="A435" s="32" t="s">
        <v>580</v>
      </c>
      <c r="B435" s="45" t="s">
        <v>205</v>
      </c>
      <c r="C435" s="85" t="s">
        <v>206</v>
      </c>
      <c r="D435" s="86"/>
      <c r="E435" s="87"/>
      <c r="F435" s="84"/>
      <c r="G435" s="81"/>
      <c r="H435" s="113">
        <f>SUM(H343:H434)</f>
        <v>0</v>
      </c>
      <c r="I435" s="74"/>
      <c r="J435" s="26" t="str">
        <f t="shared" ca="1" si="48"/>
        <v>LOCKED</v>
      </c>
      <c r="K435" s="16" t="str">
        <f t="shared" si="52"/>
        <v>C064LAST USED CODE FOR SECTION</v>
      </c>
      <c r="L435" s="17">
        <f>MATCH(K435,'Pay Items'!$K$1:$K$646,0)</f>
        <v>435</v>
      </c>
      <c r="M435" s="19" t="str">
        <f t="shared" ca="1" si="49"/>
        <v>F0</v>
      </c>
      <c r="N435" s="19" t="str">
        <f t="shared" ca="1" si="50"/>
        <v>G</v>
      </c>
      <c r="O435" s="19" t="str">
        <f t="shared" ca="1" si="51"/>
        <v>C2</v>
      </c>
    </row>
    <row r="436" spans="1:15" s="27" customFormat="1" ht="36" customHeight="1" thickTop="1" x14ac:dyDescent="0.25">
      <c r="A436" s="34"/>
      <c r="B436" s="69" t="s">
        <v>39</v>
      </c>
      <c r="C436" s="70" t="s">
        <v>200</v>
      </c>
      <c r="D436" s="33"/>
      <c r="E436" s="33"/>
      <c r="F436" s="33"/>
      <c r="G436" s="72"/>
      <c r="H436" s="73"/>
      <c r="I436" s="74"/>
      <c r="J436" s="26" t="str">
        <f t="shared" ca="1" si="48"/>
        <v>LOCKED</v>
      </c>
      <c r="K436" s="16" t="str">
        <f t="shared" si="52"/>
        <v>JOINT AND CRACK SEALING</v>
      </c>
      <c r="L436" s="17">
        <f>MATCH(K436,'Pay Items'!$K$1:$K$646,0)</f>
        <v>436</v>
      </c>
      <c r="M436" s="19" t="str">
        <f t="shared" ca="1" si="49"/>
        <v>F0</v>
      </c>
      <c r="N436" s="19" t="str">
        <f t="shared" ca="1" si="50"/>
        <v>G</v>
      </c>
      <c r="O436" s="19" t="str">
        <f t="shared" ca="1" si="51"/>
        <v>F2</v>
      </c>
    </row>
    <row r="437" spans="1:15" s="27" customFormat="1" ht="30" customHeight="1" x14ac:dyDescent="0.2">
      <c r="A437" s="50" t="s">
        <v>444</v>
      </c>
      <c r="B437" s="45" t="s">
        <v>445</v>
      </c>
      <c r="C437" s="44" t="s">
        <v>470</v>
      </c>
      <c r="D437" s="60" t="s">
        <v>737</v>
      </c>
      <c r="E437" s="31" t="s">
        <v>183</v>
      </c>
      <c r="F437" s="43"/>
      <c r="G437" s="42"/>
      <c r="H437" s="41">
        <f>ROUND(G437*F437,2)</f>
        <v>0</v>
      </c>
      <c r="I437" s="80"/>
      <c r="J437" s="26" t="str">
        <f t="shared" ca="1" si="48"/>
        <v/>
      </c>
      <c r="K437" s="16" t="str">
        <f t="shared" si="52"/>
        <v>D001Joint SealingCW 3250-R7m</v>
      </c>
      <c r="L437" s="17">
        <f>MATCH(K437,'Pay Items'!$K$1:$K$646,0)</f>
        <v>437</v>
      </c>
      <c r="M437" s="19" t="str">
        <f t="shared" ca="1" si="49"/>
        <v>F0</v>
      </c>
      <c r="N437" s="19" t="str">
        <f t="shared" ca="1" si="50"/>
        <v>C2</v>
      </c>
      <c r="O437" s="19" t="str">
        <f t="shared" ca="1" si="51"/>
        <v>C2</v>
      </c>
    </row>
    <row r="438" spans="1:15" s="27" customFormat="1" ht="30" customHeight="1" x14ac:dyDescent="0.2">
      <c r="A438" s="50" t="s">
        <v>222</v>
      </c>
      <c r="B438" s="45" t="s">
        <v>123</v>
      </c>
      <c r="C438" s="44" t="s">
        <v>98</v>
      </c>
      <c r="D438" s="60" t="s">
        <v>737</v>
      </c>
      <c r="E438" s="31"/>
      <c r="F438" s="43"/>
      <c r="G438" s="81"/>
      <c r="H438" s="113"/>
      <c r="I438" s="80"/>
      <c r="J438" s="26" t="str">
        <f t="shared" ca="1" si="48"/>
        <v>LOCKED</v>
      </c>
      <c r="K438" s="16" t="str">
        <f t="shared" si="52"/>
        <v>D002Crack SealingCW 3250-R7</v>
      </c>
      <c r="L438" s="17">
        <f>MATCH(K438,'Pay Items'!$K$1:$K$646,0)</f>
        <v>438</v>
      </c>
      <c r="M438" s="19" t="str">
        <f t="shared" ca="1" si="49"/>
        <v>F0</v>
      </c>
      <c r="N438" s="19" t="str">
        <f t="shared" ca="1" si="50"/>
        <v>G</v>
      </c>
      <c r="O438" s="19" t="str">
        <f t="shared" ca="1" si="51"/>
        <v>C2</v>
      </c>
    </row>
    <row r="439" spans="1:15" s="28" customFormat="1" ht="30" customHeight="1" x14ac:dyDescent="0.2">
      <c r="A439" s="50" t="s">
        <v>38</v>
      </c>
      <c r="B439" s="61" t="s">
        <v>351</v>
      </c>
      <c r="C439" s="44" t="s">
        <v>879</v>
      </c>
      <c r="D439" s="60" t="s">
        <v>174</v>
      </c>
      <c r="E439" s="31" t="s">
        <v>183</v>
      </c>
      <c r="F439" s="43"/>
      <c r="G439" s="42"/>
      <c r="H439" s="41">
        <f>ROUND(G439*F439,2)</f>
        <v>0</v>
      </c>
      <c r="I439" s="80"/>
      <c r="J439" s="26" t="str">
        <f t="shared" ca="1" si="48"/>
        <v/>
      </c>
      <c r="K439" s="16" t="str">
        <f t="shared" si="52"/>
        <v>D0032 mm to 10 mm Widem</v>
      </c>
      <c r="L439" s="17">
        <f>MATCH(K439,'Pay Items'!$K$1:$K$646,0)</f>
        <v>439</v>
      </c>
      <c r="M439" s="19" t="str">
        <f t="shared" ca="1" si="49"/>
        <v>F0</v>
      </c>
      <c r="N439" s="19" t="str">
        <f t="shared" ca="1" si="50"/>
        <v>C2</v>
      </c>
      <c r="O439" s="19" t="str">
        <f t="shared" ca="1" si="51"/>
        <v>C2</v>
      </c>
    </row>
    <row r="440" spans="1:15" s="28" customFormat="1" ht="30" customHeight="1" x14ac:dyDescent="0.2">
      <c r="A440" s="50" t="s">
        <v>223</v>
      </c>
      <c r="B440" s="61" t="s">
        <v>352</v>
      </c>
      <c r="C440" s="44" t="s">
        <v>880</v>
      </c>
      <c r="D440" s="60" t="s">
        <v>174</v>
      </c>
      <c r="E440" s="31" t="s">
        <v>183</v>
      </c>
      <c r="F440" s="43"/>
      <c r="G440" s="42"/>
      <c r="H440" s="41">
        <f>ROUND(G440*F440,2)</f>
        <v>0</v>
      </c>
      <c r="I440" s="80"/>
      <c r="J440" s="26" t="str">
        <f t="shared" ca="1" si="48"/>
        <v/>
      </c>
      <c r="K440" s="16" t="str">
        <f t="shared" si="52"/>
        <v>D004&gt;10 mm to 25 mm Widem</v>
      </c>
      <c r="L440" s="17">
        <f>MATCH(K440,'Pay Items'!$K$1:$K$646,0)</f>
        <v>440</v>
      </c>
      <c r="M440" s="19" t="str">
        <f t="shared" ca="1" si="49"/>
        <v>F0</v>
      </c>
      <c r="N440" s="19" t="str">
        <f t="shared" ca="1" si="50"/>
        <v>C2</v>
      </c>
      <c r="O440" s="19" t="str">
        <f t="shared" ca="1" si="51"/>
        <v>C2</v>
      </c>
    </row>
    <row r="441" spans="1:15" s="27" customFormat="1" ht="43.9" customHeight="1" x14ac:dyDescent="0.2">
      <c r="A441" s="50" t="s">
        <v>224</v>
      </c>
      <c r="B441" s="45" t="s">
        <v>125</v>
      </c>
      <c r="C441" s="44" t="s">
        <v>881</v>
      </c>
      <c r="D441" s="60" t="s">
        <v>737</v>
      </c>
      <c r="E441" s="31" t="s">
        <v>183</v>
      </c>
      <c r="F441" s="43"/>
      <c r="G441" s="42"/>
      <c r="H441" s="41">
        <f>ROUND(G441*F441,2)</f>
        <v>0</v>
      </c>
      <c r="I441" s="74"/>
      <c r="J441" s="26" t="str">
        <f t="shared" ca="1" si="48"/>
        <v/>
      </c>
      <c r="K441" s="16" t="str">
        <f t="shared" si="52"/>
        <v>D005Longitudinal Joint &amp; Crack Filling ( &gt; 25 mm in width )CW 3250-R7m</v>
      </c>
      <c r="L441" s="17">
        <f>MATCH(K441,'Pay Items'!$K$1:$K$646,0)</f>
        <v>441</v>
      </c>
      <c r="M441" s="19" t="str">
        <f t="shared" ca="1" si="49"/>
        <v>F0</v>
      </c>
      <c r="N441" s="19" t="str">
        <f t="shared" ca="1" si="50"/>
        <v>C2</v>
      </c>
      <c r="O441" s="19" t="str">
        <f t="shared" ca="1" si="51"/>
        <v>C2</v>
      </c>
    </row>
    <row r="442" spans="1:15" s="27" customFormat="1" ht="30" customHeight="1" x14ac:dyDescent="0.2">
      <c r="A442" s="50" t="s">
        <v>548</v>
      </c>
      <c r="B442" s="45" t="s">
        <v>126</v>
      </c>
      <c r="C442" s="44" t="s">
        <v>99</v>
      </c>
      <c r="D442" s="60" t="s">
        <v>737</v>
      </c>
      <c r="E442" s="31" t="s">
        <v>183</v>
      </c>
      <c r="F442" s="43"/>
      <c r="G442" s="42"/>
      <c r="H442" s="41">
        <f>ROUND(G442*F442,2)</f>
        <v>0</v>
      </c>
      <c r="I442" s="74"/>
      <c r="J442" s="26" t="str">
        <f t="shared" ca="1" si="48"/>
        <v/>
      </c>
      <c r="K442" s="16" t="str">
        <f t="shared" si="52"/>
        <v>D006Reflective Crack MaintenanceCW 3250-R7m</v>
      </c>
      <c r="L442" s="17">
        <f>MATCH(K442,'Pay Items'!$K$1:$K$646,0)</f>
        <v>442</v>
      </c>
      <c r="M442" s="19" t="str">
        <f t="shared" ca="1" si="49"/>
        <v>F0</v>
      </c>
      <c r="N442" s="19" t="str">
        <f t="shared" ca="1" si="50"/>
        <v>C2</v>
      </c>
      <c r="O442" s="19" t="str">
        <f t="shared" ca="1" si="51"/>
        <v>C2</v>
      </c>
    </row>
    <row r="443" spans="1:15" s="28" customFormat="1" ht="39.950000000000003" customHeight="1" thickBot="1" x14ac:dyDescent="0.25">
      <c r="A443" s="50" t="s">
        <v>548</v>
      </c>
      <c r="B443" s="45" t="s">
        <v>205</v>
      </c>
      <c r="C443" s="85" t="s">
        <v>206</v>
      </c>
      <c r="D443" s="86"/>
      <c r="E443" s="87"/>
      <c r="F443" s="84"/>
      <c r="G443" s="81"/>
      <c r="H443" s="113">
        <f>SUM(H436:H442)</f>
        <v>0</v>
      </c>
      <c r="I443" s="74"/>
      <c r="J443" s="26" t="str">
        <f t="shared" ca="1" si="48"/>
        <v>LOCKED</v>
      </c>
      <c r="K443" s="16" t="str">
        <f t="shared" si="52"/>
        <v>D006LAST USED CODE FOR SECTION</v>
      </c>
      <c r="L443" s="17">
        <f>MATCH(K443,'Pay Items'!$K$1:$K$646,0)</f>
        <v>443</v>
      </c>
      <c r="M443" s="19" t="str">
        <f t="shared" ca="1" si="49"/>
        <v>F0</v>
      </c>
      <c r="N443" s="19" t="str">
        <f t="shared" ca="1" si="50"/>
        <v>G</v>
      </c>
      <c r="O443" s="19" t="str">
        <f t="shared" ca="1" si="51"/>
        <v>C2</v>
      </c>
    </row>
    <row r="444" spans="1:15" s="27" customFormat="1" ht="36" customHeight="1" thickTop="1" x14ac:dyDescent="0.25">
      <c r="A444" s="34"/>
      <c r="B444" s="69" t="s">
        <v>611</v>
      </c>
      <c r="C444" s="70" t="s">
        <v>201</v>
      </c>
      <c r="D444" s="33"/>
      <c r="E444" s="33"/>
      <c r="F444" s="33"/>
      <c r="G444" s="72"/>
      <c r="H444" s="73"/>
      <c r="I444" s="74"/>
      <c r="J444" s="26" t="str">
        <f t="shared" ca="1" si="48"/>
        <v>LOCKED</v>
      </c>
      <c r="K444" s="16" t="str">
        <f t="shared" si="52"/>
        <v>ASSOCIATED DRAINAGE AND UNDERGROUND WORKS</v>
      </c>
      <c r="L444" s="17">
        <f>MATCH(K444,'Pay Items'!$K$1:$K$646,0)</f>
        <v>444</v>
      </c>
      <c r="M444" s="19" t="str">
        <f t="shared" ca="1" si="49"/>
        <v>F0</v>
      </c>
      <c r="N444" s="19" t="str">
        <f t="shared" ca="1" si="50"/>
        <v>G</v>
      </c>
      <c r="O444" s="19" t="str">
        <f t="shared" ca="1" si="51"/>
        <v>F2</v>
      </c>
    </row>
    <row r="445" spans="1:15" s="27" customFormat="1" ht="30" customHeight="1" x14ac:dyDescent="0.2">
      <c r="A445" s="50" t="s">
        <v>225</v>
      </c>
      <c r="B445" s="45" t="s">
        <v>130</v>
      </c>
      <c r="C445" s="44" t="s">
        <v>416</v>
      </c>
      <c r="D445" s="60" t="s">
        <v>11</v>
      </c>
      <c r="E445" s="31"/>
      <c r="F445" s="43"/>
      <c r="G445" s="81"/>
      <c r="H445" s="113"/>
      <c r="I445" s="74"/>
      <c r="J445" s="26" t="str">
        <f t="shared" ca="1" si="48"/>
        <v>LOCKED</v>
      </c>
      <c r="K445" s="16" t="str">
        <f t="shared" si="52"/>
        <v>E003Catch BasinCW 2130-R12</v>
      </c>
      <c r="L445" s="17">
        <f>MATCH(K445,'Pay Items'!$K$1:$K$646,0)</f>
        <v>445</v>
      </c>
      <c r="M445" s="19" t="str">
        <f t="shared" ca="1" si="49"/>
        <v>F0</v>
      </c>
      <c r="N445" s="19" t="str">
        <f t="shared" ca="1" si="50"/>
        <v>G</v>
      </c>
      <c r="O445" s="19" t="str">
        <f t="shared" ca="1" si="51"/>
        <v>C2</v>
      </c>
    </row>
    <row r="446" spans="1:15" s="27" customFormat="1" ht="30" customHeight="1" x14ac:dyDescent="0.2">
      <c r="A446" s="50" t="s">
        <v>226</v>
      </c>
      <c r="B446" s="61" t="s">
        <v>968</v>
      </c>
      <c r="C446" s="44" t="s">
        <v>985</v>
      </c>
      <c r="D446" s="60"/>
      <c r="E446" s="31" t="s">
        <v>182</v>
      </c>
      <c r="F446" s="43"/>
      <c r="G446" s="42"/>
      <c r="H446" s="41">
        <f>ROUND(G446*F446,2)</f>
        <v>0</v>
      </c>
      <c r="I446" s="74"/>
      <c r="J446" s="26" t="str">
        <f t="shared" ca="1" si="48"/>
        <v/>
      </c>
      <c r="K446" s="16" t="str">
        <f t="shared" si="52"/>
        <v>E004SD-024, 1200 mm deepeach</v>
      </c>
      <c r="L446" s="17">
        <f>MATCH(K446,'Pay Items'!$K$1:$K$646,0)</f>
        <v>446</v>
      </c>
      <c r="M446" s="19" t="str">
        <f t="shared" ca="1" si="49"/>
        <v>F0</v>
      </c>
      <c r="N446" s="19" t="str">
        <f t="shared" ca="1" si="50"/>
        <v>C2</v>
      </c>
      <c r="O446" s="19" t="str">
        <f t="shared" ca="1" si="51"/>
        <v>C2</v>
      </c>
    </row>
    <row r="447" spans="1:15" s="27" customFormat="1" ht="30" customHeight="1" x14ac:dyDescent="0.2">
      <c r="A447" s="50" t="s">
        <v>1011</v>
      </c>
      <c r="B447" s="61" t="s">
        <v>968</v>
      </c>
      <c r="C447" s="44" t="s">
        <v>986</v>
      </c>
      <c r="D447" s="60"/>
      <c r="E447" s="31" t="s">
        <v>182</v>
      </c>
      <c r="F447" s="43"/>
      <c r="G447" s="42"/>
      <c r="H447" s="41">
        <f>ROUND(G447*F447,2)</f>
        <v>0</v>
      </c>
      <c r="I447" s="74"/>
      <c r="J447" s="26" t="str">
        <f t="shared" ca="1" si="48"/>
        <v/>
      </c>
      <c r="K447" s="16" t="str">
        <f t="shared" si="52"/>
        <v>E004ASD-024, 1800 mm deepeach</v>
      </c>
      <c r="L447" s="17">
        <f>MATCH(K447,'Pay Items'!$K$1:$K$646,0)</f>
        <v>447</v>
      </c>
      <c r="M447" s="19" t="str">
        <f t="shared" ca="1" si="49"/>
        <v>F0</v>
      </c>
      <c r="N447" s="19" t="str">
        <f t="shared" ca="1" si="50"/>
        <v>C2</v>
      </c>
      <c r="O447" s="19" t="str">
        <f t="shared" ca="1" si="51"/>
        <v>C2</v>
      </c>
    </row>
    <row r="448" spans="1:15" s="27" customFormat="1" ht="30" customHeight="1" x14ac:dyDescent="0.2">
      <c r="A448" s="50" t="s">
        <v>227</v>
      </c>
      <c r="B448" s="61" t="s">
        <v>974</v>
      </c>
      <c r="C448" s="44" t="s">
        <v>987</v>
      </c>
      <c r="D448" s="60"/>
      <c r="E448" s="31" t="s">
        <v>182</v>
      </c>
      <c r="F448" s="43"/>
      <c r="G448" s="42"/>
      <c r="H448" s="41">
        <f>ROUND(G448*F448,2)</f>
        <v>0</v>
      </c>
      <c r="I448" s="74"/>
      <c r="J448" s="26" t="str">
        <f t="shared" ca="1" si="48"/>
        <v/>
      </c>
      <c r="K448" s="16" t="str">
        <f t="shared" si="52"/>
        <v>E005SD-025, 1200 mm deepeach</v>
      </c>
      <c r="L448" s="17">
        <f>MATCH(K448,'Pay Items'!$K$1:$K$646,0)</f>
        <v>448</v>
      </c>
      <c r="M448" s="19" t="str">
        <f t="shared" ca="1" si="49"/>
        <v>F0</v>
      </c>
      <c r="N448" s="19" t="str">
        <f t="shared" ca="1" si="50"/>
        <v>C2</v>
      </c>
      <c r="O448" s="19" t="str">
        <f t="shared" ca="1" si="51"/>
        <v>C2</v>
      </c>
    </row>
    <row r="449" spans="1:15" s="27" customFormat="1" ht="30" customHeight="1" x14ac:dyDescent="0.2">
      <c r="A449" s="50" t="s">
        <v>1012</v>
      </c>
      <c r="B449" s="61" t="s">
        <v>974</v>
      </c>
      <c r="C449" s="44" t="s">
        <v>988</v>
      </c>
      <c r="D449" s="60"/>
      <c r="E449" s="31" t="s">
        <v>182</v>
      </c>
      <c r="F449" s="43"/>
      <c r="G449" s="42"/>
      <c r="H449" s="41">
        <f>ROUND(G449*F449,2)</f>
        <v>0</v>
      </c>
      <c r="I449" s="74"/>
      <c r="J449" s="26" t="str">
        <f t="shared" ca="1" si="48"/>
        <v/>
      </c>
      <c r="K449" s="16" t="str">
        <f t="shared" si="52"/>
        <v>E005ASD-025, 1800 mm deepeach</v>
      </c>
      <c r="L449" s="17">
        <f>MATCH(K449,'Pay Items'!$K$1:$K$646,0)</f>
        <v>449</v>
      </c>
      <c r="M449" s="19" t="str">
        <f t="shared" ca="1" si="49"/>
        <v>F0</v>
      </c>
      <c r="N449" s="19" t="str">
        <f t="shared" ca="1" si="50"/>
        <v>C2</v>
      </c>
      <c r="O449" s="19" t="str">
        <f t="shared" ca="1" si="51"/>
        <v>C2</v>
      </c>
    </row>
    <row r="450" spans="1:15" s="27" customFormat="1" ht="30" customHeight="1" x14ac:dyDescent="0.2">
      <c r="A450" s="50" t="s">
        <v>228</v>
      </c>
      <c r="B450" s="45" t="s">
        <v>131</v>
      </c>
      <c r="C450" s="44" t="s">
        <v>419</v>
      </c>
      <c r="D450" s="60" t="s">
        <v>11</v>
      </c>
      <c r="E450" s="31"/>
      <c r="F450" s="43"/>
      <c r="G450" s="81"/>
      <c r="H450" s="113"/>
      <c r="I450" s="74"/>
      <c r="J450" s="26" t="str">
        <f t="shared" ca="1" si="48"/>
        <v>LOCKED</v>
      </c>
      <c r="K450" s="16" t="str">
        <f t="shared" si="52"/>
        <v>E006Catch PitCW 2130-R12</v>
      </c>
      <c r="L450" s="17">
        <f>MATCH(K450,'Pay Items'!$K$1:$K$646,0)</f>
        <v>450</v>
      </c>
      <c r="M450" s="19" t="str">
        <f t="shared" ca="1" si="49"/>
        <v>F0</v>
      </c>
      <c r="N450" s="19" t="str">
        <f t="shared" ca="1" si="50"/>
        <v>G</v>
      </c>
      <c r="O450" s="19" t="str">
        <f t="shared" ca="1" si="51"/>
        <v>C2</v>
      </c>
    </row>
    <row r="451" spans="1:15" s="27" customFormat="1" ht="30" customHeight="1" x14ac:dyDescent="0.2">
      <c r="A451" s="50" t="s">
        <v>229</v>
      </c>
      <c r="B451" s="61" t="s">
        <v>351</v>
      </c>
      <c r="C451" s="44" t="s">
        <v>420</v>
      </c>
      <c r="D451" s="60"/>
      <c r="E451" s="31" t="s">
        <v>182</v>
      </c>
      <c r="F451" s="43"/>
      <c r="G451" s="42"/>
      <c r="H451" s="41">
        <f>ROUND(G451*F451,2)</f>
        <v>0</v>
      </c>
      <c r="I451" s="74"/>
      <c r="J451" s="26" t="str">
        <f t="shared" ref="J451:J514" ca="1" si="53">IF(CELL("protect",$G451)=1, "LOCKED", "")</f>
        <v/>
      </c>
      <c r="K451" s="16" t="str">
        <f t="shared" si="52"/>
        <v>E007SD-023each</v>
      </c>
      <c r="L451" s="17">
        <f>MATCH(K451,'Pay Items'!$K$1:$K$646,0)</f>
        <v>451</v>
      </c>
      <c r="M451" s="19" t="str">
        <f t="shared" ref="M451:M514" ca="1" si="54">CELL("format",$F451)</f>
        <v>F0</v>
      </c>
      <c r="N451" s="19" t="str">
        <f t="shared" ref="N451:N514" ca="1" si="55">CELL("format",$G451)</f>
        <v>C2</v>
      </c>
      <c r="O451" s="19" t="str">
        <f t="shared" ref="O451:O514" ca="1" si="56">CELL("format",$H451)</f>
        <v>C2</v>
      </c>
    </row>
    <row r="452" spans="1:15" s="27" customFormat="1" ht="43.9" customHeight="1" x14ac:dyDescent="0.2">
      <c r="A452" s="50" t="s">
        <v>668</v>
      </c>
      <c r="B452" s="45" t="s">
        <v>132</v>
      </c>
      <c r="C452" s="44" t="s">
        <v>669</v>
      </c>
      <c r="D452" s="60" t="s">
        <v>11</v>
      </c>
      <c r="E452" s="31"/>
      <c r="F452" s="43"/>
      <c r="G452" s="81"/>
      <c r="H452" s="113"/>
      <c r="I452" s="113"/>
      <c r="J452" s="26" t="str">
        <f t="shared" ca="1" si="53"/>
        <v>LOCKED</v>
      </c>
      <c r="K452" s="16" t="str">
        <f t="shared" ref="K452:K515" si="57">CLEAN(CONCATENATE(TRIM($A452),TRIM($C452),IF(LEFT($D452)&lt;&gt;"E",TRIM($D452),),TRIM($E452)))</f>
        <v>E007ARemove and Replace Existing Catch BasinCW 2130-R12</v>
      </c>
      <c r="L452" s="17">
        <f>MATCH(K452,'Pay Items'!$K$1:$K$646,0)</f>
        <v>452</v>
      </c>
      <c r="M452" s="19" t="str">
        <f t="shared" ca="1" si="54"/>
        <v>F0</v>
      </c>
      <c r="N452" s="19" t="str">
        <f t="shared" ca="1" si="55"/>
        <v>G</v>
      </c>
      <c r="O452" s="19" t="str">
        <f t="shared" ca="1" si="56"/>
        <v>C2</v>
      </c>
    </row>
    <row r="453" spans="1:15" s="27" customFormat="1" ht="30" customHeight="1" x14ac:dyDescent="0.2">
      <c r="A453" s="50" t="s">
        <v>670</v>
      </c>
      <c r="B453" s="61" t="s">
        <v>351</v>
      </c>
      <c r="C453" s="44" t="s">
        <v>417</v>
      </c>
      <c r="D453" s="60"/>
      <c r="E453" s="31" t="s">
        <v>182</v>
      </c>
      <c r="F453" s="43"/>
      <c r="G453" s="42"/>
      <c r="H453" s="41">
        <f>ROUND(G453*F453,2)</f>
        <v>0</v>
      </c>
      <c r="I453" s="113"/>
      <c r="J453" s="26" t="str">
        <f t="shared" ca="1" si="53"/>
        <v/>
      </c>
      <c r="K453" s="16" t="str">
        <f t="shared" si="57"/>
        <v>E007BSD-024each</v>
      </c>
      <c r="L453" s="17">
        <f>MATCH(K453,'Pay Items'!$K$1:$K$646,0)</f>
        <v>453</v>
      </c>
      <c r="M453" s="19" t="str">
        <f t="shared" ca="1" si="54"/>
        <v>F0</v>
      </c>
      <c r="N453" s="19" t="str">
        <f t="shared" ca="1" si="55"/>
        <v>C2</v>
      </c>
      <c r="O453" s="19" t="str">
        <f t="shared" ca="1" si="56"/>
        <v>C2</v>
      </c>
    </row>
    <row r="454" spans="1:15" s="27" customFormat="1" ht="30" customHeight="1" x14ac:dyDescent="0.2">
      <c r="A454" s="50" t="s">
        <v>671</v>
      </c>
      <c r="B454" s="61" t="s">
        <v>352</v>
      </c>
      <c r="C454" s="44" t="s">
        <v>418</v>
      </c>
      <c r="D454" s="60"/>
      <c r="E454" s="31" t="s">
        <v>182</v>
      </c>
      <c r="F454" s="43"/>
      <c r="G454" s="42"/>
      <c r="H454" s="41">
        <f>ROUND(G454*F454,2)</f>
        <v>0</v>
      </c>
      <c r="I454" s="113"/>
      <c r="J454" s="26" t="str">
        <f t="shared" ca="1" si="53"/>
        <v/>
      </c>
      <c r="K454" s="16" t="str">
        <f t="shared" si="57"/>
        <v>E007CSD-025each</v>
      </c>
      <c r="L454" s="17">
        <f>MATCH(K454,'Pay Items'!$K$1:$K$646,0)</f>
        <v>454</v>
      </c>
      <c r="M454" s="19" t="str">
        <f t="shared" ca="1" si="54"/>
        <v>F0</v>
      </c>
      <c r="N454" s="19" t="str">
        <f t="shared" ca="1" si="55"/>
        <v>C2</v>
      </c>
      <c r="O454" s="19" t="str">
        <f t="shared" ca="1" si="56"/>
        <v>C2</v>
      </c>
    </row>
    <row r="455" spans="1:15" s="27" customFormat="1" ht="43.9" customHeight="1" x14ac:dyDescent="0.2">
      <c r="A455" s="50" t="s">
        <v>672</v>
      </c>
      <c r="B455" s="45" t="s">
        <v>133</v>
      </c>
      <c r="C455" s="44" t="s">
        <v>673</v>
      </c>
      <c r="D455" s="60" t="s">
        <v>11</v>
      </c>
      <c r="E455" s="31"/>
      <c r="F455" s="43"/>
      <c r="G455" s="81"/>
      <c r="H455" s="113"/>
      <c r="I455" s="113"/>
      <c r="J455" s="26" t="str">
        <f t="shared" ca="1" si="53"/>
        <v>LOCKED</v>
      </c>
      <c r="K455" s="16" t="str">
        <f t="shared" si="57"/>
        <v>E007DRemove and Replace Existing Catch PitCW 2130-R12</v>
      </c>
      <c r="L455" s="17">
        <f>MATCH(K455,'Pay Items'!$K$1:$K$646,0)</f>
        <v>455</v>
      </c>
      <c r="M455" s="19" t="str">
        <f t="shared" ca="1" si="54"/>
        <v>F0</v>
      </c>
      <c r="N455" s="19" t="str">
        <f t="shared" ca="1" si="55"/>
        <v>G</v>
      </c>
      <c r="O455" s="19" t="str">
        <f t="shared" ca="1" si="56"/>
        <v>C2</v>
      </c>
    </row>
    <row r="456" spans="1:15" s="27" customFormat="1" ht="30" customHeight="1" x14ac:dyDescent="0.2">
      <c r="A456" s="50" t="s">
        <v>674</v>
      </c>
      <c r="B456" s="61" t="s">
        <v>351</v>
      </c>
      <c r="C456" s="44" t="s">
        <v>420</v>
      </c>
      <c r="D456" s="60"/>
      <c r="E456" s="31" t="s">
        <v>182</v>
      </c>
      <c r="F456" s="43"/>
      <c r="G456" s="42"/>
      <c r="H456" s="41">
        <f>ROUND(G456*F456,2)</f>
        <v>0</v>
      </c>
      <c r="I456" s="74"/>
      <c r="J456" s="26" t="str">
        <f t="shared" ca="1" si="53"/>
        <v/>
      </c>
      <c r="K456" s="16" t="str">
        <f t="shared" si="57"/>
        <v>E007ESD-023each</v>
      </c>
      <c r="L456" s="17">
        <f>MATCH(K456,'Pay Items'!$K$1:$K$646,0)</f>
        <v>456</v>
      </c>
      <c r="M456" s="19" t="str">
        <f t="shared" ca="1" si="54"/>
        <v>F0</v>
      </c>
      <c r="N456" s="19" t="str">
        <f t="shared" ca="1" si="55"/>
        <v>C2</v>
      </c>
      <c r="O456" s="19" t="str">
        <f t="shared" ca="1" si="56"/>
        <v>C2</v>
      </c>
    </row>
    <row r="457" spans="1:15" s="28" customFormat="1" ht="30" customHeight="1" x14ac:dyDescent="0.2">
      <c r="A457" s="50" t="s">
        <v>230</v>
      </c>
      <c r="B457" s="45" t="s">
        <v>134</v>
      </c>
      <c r="C457" s="44" t="s">
        <v>421</v>
      </c>
      <c r="D457" s="60" t="s">
        <v>11</v>
      </c>
      <c r="E457" s="31"/>
      <c r="F457" s="43"/>
      <c r="G457" s="81"/>
      <c r="H457" s="113"/>
      <c r="I457" s="74"/>
      <c r="J457" s="26" t="str">
        <f t="shared" ca="1" si="53"/>
        <v>LOCKED</v>
      </c>
      <c r="K457" s="16" t="str">
        <f t="shared" si="57"/>
        <v>E008Sewer ServiceCW 2130-R12</v>
      </c>
      <c r="L457" s="17">
        <f>MATCH(K457,'Pay Items'!$K$1:$K$646,0)</f>
        <v>457</v>
      </c>
      <c r="M457" s="19" t="str">
        <f t="shared" ca="1" si="54"/>
        <v>F0</v>
      </c>
      <c r="N457" s="19" t="str">
        <f t="shared" ca="1" si="55"/>
        <v>G</v>
      </c>
      <c r="O457" s="19" t="str">
        <f t="shared" ca="1" si="56"/>
        <v>C2</v>
      </c>
    </row>
    <row r="458" spans="1:15" s="28" customFormat="1" ht="30" customHeight="1" x14ac:dyDescent="0.2">
      <c r="A458" s="50" t="s">
        <v>54</v>
      </c>
      <c r="B458" s="61" t="s">
        <v>351</v>
      </c>
      <c r="C458" s="44" t="s">
        <v>1488</v>
      </c>
      <c r="D458" s="60"/>
      <c r="E458" s="31"/>
      <c r="F458" s="43"/>
      <c r="G458" s="81"/>
      <c r="H458" s="113"/>
      <c r="I458" s="74" t="s">
        <v>1489</v>
      </c>
      <c r="J458" s="26" t="str">
        <f t="shared" ca="1" si="53"/>
        <v>LOCKED</v>
      </c>
      <c r="K458" s="16" t="str">
        <f t="shared" si="57"/>
        <v>E009^ mm, ^</v>
      </c>
      <c r="L458" s="17">
        <f>MATCH(K458,'Pay Items'!$K$1:$K$646,0)</f>
        <v>458</v>
      </c>
      <c r="M458" s="19" t="str">
        <f t="shared" ca="1" si="54"/>
        <v>F0</v>
      </c>
      <c r="N458" s="19" t="str">
        <f t="shared" ca="1" si="55"/>
        <v>G</v>
      </c>
      <c r="O458" s="19" t="str">
        <f t="shared" ca="1" si="56"/>
        <v>C2</v>
      </c>
    </row>
    <row r="459" spans="1:15" s="28" customFormat="1" ht="30" customHeight="1" x14ac:dyDescent="0.2">
      <c r="A459" s="50" t="s">
        <v>54</v>
      </c>
      <c r="B459" s="61" t="s">
        <v>968</v>
      </c>
      <c r="C459" s="44" t="s">
        <v>989</v>
      </c>
      <c r="D459" s="60"/>
      <c r="E459" s="31"/>
      <c r="F459" s="43"/>
      <c r="G459" s="81"/>
      <c r="H459" s="113"/>
      <c r="I459" s="74"/>
      <c r="J459" s="26" t="str">
        <f t="shared" ca="1" si="53"/>
        <v>LOCKED</v>
      </c>
      <c r="K459" s="16" t="str">
        <f t="shared" si="57"/>
        <v>E009150 mm, PVC</v>
      </c>
      <c r="L459" s="17">
        <f>MATCH(K459,'Pay Items'!$K$1:$K$646,0)</f>
        <v>459</v>
      </c>
      <c r="M459" s="19" t="str">
        <f t="shared" ca="1" si="54"/>
        <v>F0</v>
      </c>
      <c r="N459" s="19" t="str">
        <f t="shared" ca="1" si="55"/>
        <v>G</v>
      </c>
      <c r="O459" s="19" t="str">
        <f t="shared" ca="1" si="56"/>
        <v>C2</v>
      </c>
    </row>
    <row r="460" spans="1:15" s="28" customFormat="1" ht="43.9" customHeight="1" x14ac:dyDescent="0.2">
      <c r="A460" s="50" t="s">
        <v>55</v>
      </c>
      <c r="B460" s="89" t="s">
        <v>701</v>
      </c>
      <c r="C460" s="44" t="s">
        <v>1490</v>
      </c>
      <c r="D460" s="60"/>
      <c r="E460" s="31" t="s">
        <v>183</v>
      </c>
      <c r="F460" s="43"/>
      <c r="G460" s="42"/>
      <c r="H460" s="41">
        <f>ROUND(G460*F460,2)</f>
        <v>0</v>
      </c>
      <c r="I460" s="74" t="s">
        <v>1491</v>
      </c>
      <c r="J460" s="26" t="str">
        <f t="shared" ca="1" si="53"/>
        <v/>
      </c>
      <c r="K460" s="16" t="str">
        <f t="shared" si="57"/>
        <v>E010In a Trench, Class ^ Type ^ Bedding, Class 2 Backfillm</v>
      </c>
      <c r="L460" s="17">
        <f>MATCH(K460,'Pay Items'!$K$1:$K$646,0)</f>
        <v>460</v>
      </c>
      <c r="M460" s="19" t="str">
        <f t="shared" ca="1" si="54"/>
        <v>F0</v>
      </c>
      <c r="N460" s="19" t="str">
        <f t="shared" ca="1" si="55"/>
        <v>C2</v>
      </c>
      <c r="O460" s="19" t="str">
        <f t="shared" ca="1" si="56"/>
        <v>C2</v>
      </c>
    </row>
    <row r="461" spans="1:15" s="28" customFormat="1" ht="43.9" customHeight="1" x14ac:dyDescent="0.2">
      <c r="A461" s="50" t="s">
        <v>56</v>
      </c>
      <c r="B461" s="89" t="s">
        <v>703</v>
      </c>
      <c r="C461" s="44" t="s">
        <v>1492</v>
      </c>
      <c r="D461" s="60"/>
      <c r="E461" s="31" t="s">
        <v>183</v>
      </c>
      <c r="F461" s="43"/>
      <c r="G461" s="42"/>
      <c r="H461" s="41">
        <f>ROUND(G461*F461,2)</f>
        <v>0</v>
      </c>
      <c r="I461" s="74" t="s">
        <v>1493</v>
      </c>
      <c r="J461" s="26" t="str">
        <f t="shared" ca="1" si="53"/>
        <v/>
      </c>
      <c r="K461" s="16" t="str">
        <f t="shared" si="57"/>
        <v>E011Trenchless Installation, Class ^ Type ^ Bedding, Class ^ Backfillm</v>
      </c>
      <c r="L461" s="17">
        <f>MATCH(K461,'Pay Items'!$K$1:$K$646,0)</f>
        <v>461</v>
      </c>
      <c r="M461" s="19" t="str">
        <f t="shared" ca="1" si="54"/>
        <v>F0</v>
      </c>
      <c r="N461" s="19" t="str">
        <f t="shared" ca="1" si="55"/>
        <v>C2</v>
      </c>
      <c r="O461" s="19" t="str">
        <f t="shared" ca="1" si="56"/>
        <v>C2</v>
      </c>
    </row>
    <row r="462" spans="1:15" s="28" customFormat="1" ht="30" customHeight="1" x14ac:dyDescent="0.2">
      <c r="A462" s="50" t="s">
        <v>57</v>
      </c>
      <c r="B462" s="45" t="s">
        <v>135</v>
      </c>
      <c r="C462" s="44" t="s">
        <v>608</v>
      </c>
      <c r="D462" s="60" t="s">
        <v>11</v>
      </c>
      <c r="E462" s="31" t="s">
        <v>183</v>
      </c>
      <c r="F462" s="43"/>
      <c r="G462" s="42"/>
      <c r="H462" s="41">
        <f>ROUND(G462*F462,2)</f>
        <v>0</v>
      </c>
      <c r="I462" s="74"/>
      <c r="J462" s="26" t="str">
        <f t="shared" ca="1" si="53"/>
        <v/>
      </c>
      <c r="K462" s="16" t="str">
        <f t="shared" si="57"/>
        <v>E012Drainage Connection PipeCW 2130-R12m</v>
      </c>
      <c r="L462" s="17">
        <f>MATCH(K462,'Pay Items'!$K$1:$K$646,0)</f>
        <v>462</v>
      </c>
      <c r="M462" s="19" t="str">
        <f t="shared" ca="1" si="54"/>
        <v>F0</v>
      </c>
      <c r="N462" s="19" t="str">
        <f t="shared" ca="1" si="55"/>
        <v>C2</v>
      </c>
      <c r="O462" s="19" t="str">
        <f t="shared" ca="1" si="56"/>
        <v>C2</v>
      </c>
    </row>
    <row r="463" spans="1:15" s="28" customFormat="1" ht="30" customHeight="1" x14ac:dyDescent="0.2">
      <c r="A463" s="50" t="s">
        <v>58</v>
      </c>
      <c r="B463" s="45" t="s">
        <v>40</v>
      </c>
      <c r="C463" s="44" t="s">
        <v>422</v>
      </c>
      <c r="D463" s="60" t="s">
        <v>11</v>
      </c>
      <c r="E463" s="31"/>
      <c r="F463" s="43"/>
      <c r="G463" s="81"/>
      <c r="H463" s="113"/>
      <c r="I463" s="74"/>
      <c r="J463" s="26" t="str">
        <f t="shared" ca="1" si="53"/>
        <v>LOCKED</v>
      </c>
      <c r="K463" s="16" t="str">
        <f t="shared" si="57"/>
        <v>E013Sewer Service RisersCW 2130-R12</v>
      </c>
      <c r="L463" s="17">
        <f>MATCH(K463,'Pay Items'!$K$1:$K$646,0)</f>
        <v>463</v>
      </c>
      <c r="M463" s="19" t="str">
        <f t="shared" ca="1" si="54"/>
        <v>F0</v>
      </c>
      <c r="N463" s="19" t="str">
        <f t="shared" ca="1" si="55"/>
        <v>G</v>
      </c>
      <c r="O463" s="19" t="str">
        <f t="shared" ca="1" si="56"/>
        <v>C2</v>
      </c>
    </row>
    <row r="464" spans="1:15" s="28" customFormat="1" ht="30" customHeight="1" x14ac:dyDescent="0.2">
      <c r="A464" s="50" t="s">
        <v>59</v>
      </c>
      <c r="B464" s="61" t="s">
        <v>351</v>
      </c>
      <c r="C464" s="44" t="s">
        <v>1494</v>
      </c>
      <c r="D464" s="60"/>
      <c r="E464" s="31"/>
      <c r="F464" s="43"/>
      <c r="G464" s="81"/>
      <c r="H464" s="113"/>
      <c r="I464" s="74" t="s">
        <v>1495</v>
      </c>
      <c r="J464" s="26" t="str">
        <f t="shared" ca="1" si="53"/>
        <v>LOCKED</v>
      </c>
      <c r="K464" s="16" t="str">
        <f t="shared" si="57"/>
        <v>E014^ mm</v>
      </c>
      <c r="L464" s="17">
        <f>MATCH(K464,'Pay Items'!$K$1:$K$646,0)</f>
        <v>464</v>
      </c>
      <c r="M464" s="19" t="str">
        <f t="shared" ca="1" si="54"/>
        <v>F0</v>
      </c>
      <c r="N464" s="19" t="str">
        <f t="shared" ca="1" si="55"/>
        <v>G</v>
      </c>
      <c r="O464" s="19" t="str">
        <f t="shared" ca="1" si="56"/>
        <v>C2</v>
      </c>
    </row>
    <row r="465" spans="1:15" s="28" customFormat="1" ht="30" customHeight="1" x14ac:dyDescent="0.2">
      <c r="A465" s="50" t="s">
        <v>59</v>
      </c>
      <c r="B465" s="61" t="s">
        <v>968</v>
      </c>
      <c r="C465" s="44" t="s">
        <v>889</v>
      </c>
      <c r="D465" s="60"/>
      <c r="E465" s="31"/>
      <c r="F465" s="43"/>
      <c r="G465" s="81"/>
      <c r="H465" s="113"/>
      <c r="I465" s="74"/>
      <c r="J465" s="26" t="str">
        <f t="shared" ca="1" si="53"/>
        <v>LOCKED</v>
      </c>
      <c r="K465" s="16" t="str">
        <f t="shared" si="57"/>
        <v>E014150 mm</v>
      </c>
      <c r="L465" s="17">
        <f>MATCH(K465,'Pay Items'!$K$1:$K$646,0)</f>
        <v>465</v>
      </c>
      <c r="M465" s="19" t="str">
        <f t="shared" ca="1" si="54"/>
        <v>F0</v>
      </c>
      <c r="N465" s="19" t="str">
        <f t="shared" ca="1" si="55"/>
        <v>G</v>
      </c>
      <c r="O465" s="19" t="str">
        <f t="shared" ca="1" si="56"/>
        <v>C2</v>
      </c>
    </row>
    <row r="466" spans="1:15" s="28" customFormat="1" ht="30" customHeight="1" x14ac:dyDescent="0.2">
      <c r="A466" s="50" t="s">
        <v>60</v>
      </c>
      <c r="B466" s="89" t="s">
        <v>701</v>
      </c>
      <c r="C466" s="44" t="s">
        <v>725</v>
      </c>
      <c r="D466" s="60"/>
      <c r="E466" s="31" t="s">
        <v>184</v>
      </c>
      <c r="F466" s="114"/>
      <c r="G466" s="42"/>
      <c r="H466" s="41">
        <f>ROUND(G466*F466,2)</f>
        <v>0</v>
      </c>
      <c r="I466" s="74"/>
      <c r="J466" s="26" t="str">
        <f t="shared" ca="1" si="53"/>
        <v/>
      </c>
      <c r="K466" s="16" t="str">
        <f t="shared" si="57"/>
        <v>E015SD-014vert. m</v>
      </c>
      <c r="L466" s="17">
        <f>MATCH(K466,'Pay Items'!$K$1:$K$646,0)</f>
        <v>466</v>
      </c>
      <c r="M466" s="19" t="str">
        <f t="shared" ca="1" si="54"/>
        <v>F1</v>
      </c>
      <c r="N466" s="19" t="str">
        <f t="shared" ca="1" si="55"/>
        <v>C2</v>
      </c>
      <c r="O466" s="19" t="str">
        <f t="shared" ca="1" si="56"/>
        <v>C2</v>
      </c>
    </row>
    <row r="467" spans="1:15" s="28" customFormat="1" ht="30" customHeight="1" x14ac:dyDescent="0.2">
      <c r="A467" s="50" t="s">
        <v>61</v>
      </c>
      <c r="B467" s="89" t="s">
        <v>703</v>
      </c>
      <c r="C467" s="44" t="s">
        <v>726</v>
      </c>
      <c r="D467" s="60"/>
      <c r="E467" s="31" t="s">
        <v>184</v>
      </c>
      <c r="F467" s="114"/>
      <c r="G467" s="42"/>
      <c r="H467" s="41">
        <f>ROUND(G467*F467,2)</f>
        <v>0</v>
      </c>
      <c r="I467" s="74"/>
      <c r="J467" s="26" t="str">
        <f t="shared" ca="1" si="53"/>
        <v/>
      </c>
      <c r="K467" s="16" t="str">
        <f t="shared" si="57"/>
        <v>E016SD-015vert. m</v>
      </c>
      <c r="L467" s="17">
        <f>MATCH(K467,'Pay Items'!$K$1:$K$646,0)</f>
        <v>467</v>
      </c>
      <c r="M467" s="19" t="str">
        <f t="shared" ca="1" si="54"/>
        <v>F1</v>
      </c>
      <c r="N467" s="19" t="str">
        <f t="shared" ca="1" si="55"/>
        <v>C2</v>
      </c>
      <c r="O467" s="19" t="str">
        <f t="shared" ca="1" si="56"/>
        <v>C2</v>
      </c>
    </row>
    <row r="468" spans="1:15" s="28" customFormat="1" ht="102" x14ac:dyDescent="0.2">
      <c r="A468" s="50" t="s">
        <v>62</v>
      </c>
      <c r="B468" s="45" t="s">
        <v>41</v>
      </c>
      <c r="C468" s="44" t="s">
        <v>598</v>
      </c>
      <c r="D468" s="60" t="s">
        <v>11</v>
      </c>
      <c r="E468" s="31"/>
      <c r="F468" s="43"/>
      <c r="G468" s="81"/>
      <c r="H468" s="113"/>
      <c r="I468" s="74" t="s">
        <v>1214</v>
      </c>
      <c r="J468" s="26" t="str">
        <f t="shared" ca="1" si="53"/>
        <v>LOCKED</v>
      </c>
      <c r="K468" s="16" t="str">
        <f t="shared" si="57"/>
        <v>E017Sewer Repair - Up to 3.0 Meters LongCW 2130-R12</v>
      </c>
      <c r="L468" s="17">
        <f>MATCH(K468,'Pay Items'!$K$1:$K$646,0)</f>
        <v>468</v>
      </c>
      <c r="M468" s="19" t="str">
        <f t="shared" ca="1" si="54"/>
        <v>F0</v>
      </c>
      <c r="N468" s="19" t="str">
        <f t="shared" ca="1" si="55"/>
        <v>G</v>
      </c>
      <c r="O468" s="19" t="str">
        <f t="shared" ca="1" si="56"/>
        <v>C2</v>
      </c>
    </row>
    <row r="469" spans="1:15" s="28" customFormat="1" ht="30" customHeight="1" x14ac:dyDescent="0.2">
      <c r="A469" s="50" t="s">
        <v>1016</v>
      </c>
      <c r="B469" s="61" t="s">
        <v>968</v>
      </c>
      <c r="C469" s="44" t="s">
        <v>889</v>
      </c>
      <c r="D469" s="60"/>
      <c r="E469" s="31"/>
      <c r="F469" s="43"/>
      <c r="G469" s="81"/>
      <c r="H469" s="113"/>
      <c r="I469" s="74"/>
      <c r="J469" s="26" t="str">
        <f t="shared" ca="1" si="53"/>
        <v>LOCKED</v>
      </c>
      <c r="K469" s="16" t="str">
        <f t="shared" si="57"/>
        <v>E017A150 mm</v>
      </c>
      <c r="L469" s="17">
        <f>MATCH(K469,'Pay Items'!$K$1:$K$646,0)</f>
        <v>469</v>
      </c>
      <c r="M469" s="19" t="str">
        <f t="shared" ca="1" si="54"/>
        <v>F0</v>
      </c>
      <c r="N469" s="19" t="str">
        <f t="shared" ca="1" si="55"/>
        <v>G</v>
      </c>
      <c r="O469" s="19" t="str">
        <f t="shared" ca="1" si="56"/>
        <v>C2</v>
      </c>
    </row>
    <row r="470" spans="1:15" s="28" customFormat="1" ht="30" customHeight="1" x14ac:dyDescent="0.2">
      <c r="A470" s="50" t="s">
        <v>1017</v>
      </c>
      <c r="B470" s="89" t="s">
        <v>701</v>
      </c>
      <c r="C470" s="44" t="s">
        <v>1496</v>
      </c>
      <c r="D470" s="60"/>
      <c r="E470" s="31" t="s">
        <v>182</v>
      </c>
      <c r="F470" s="43"/>
      <c r="G470" s="42"/>
      <c r="H470" s="41">
        <f>ROUND(G470*F470,2)</f>
        <v>0</v>
      </c>
      <c r="I470" s="115"/>
      <c r="J470" s="26" t="str">
        <f t="shared" ca="1" si="53"/>
        <v/>
      </c>
      <c r="K470" s="16" t="str">
        <f t="shared" si="57"/>
        <v>E017BClass ^ Backfilleach</v>
      </c>
      <c r="L470" s="17">
        <f>MATCH(K470,'Pay Items'!$K$1:$K$646,0)</f>
        <v>470</v>
      </c>
      <c r="M470" s="19" t="str">
        <f t="shared" ca="1" si="54"/>
        <v>F0</v>
      </c>
      <c r="N470" s="19" t="str">
        <f t="shared" ca="1" si="55"/>
        <v>C2</v>
      </c>
      <c r="O470" s="19" t="str">
        <f t="shared" ca="1" si="56"/>
        <v>C2</v>
      </c>
    </row>
    <row r="471" spans="1:15" s="28" customFormat="1" ht="30" customHeight="1" x14ac:dyDescent="0.2">
      <c r="A471" s="50" t="s">
        <v>1018</v>
      </c>
      <c r="B471" s="61" t="s">
        <v>968</v>
      </c>
      <c r="C471" s="44" t="s">
        <v>1007</v>
      </c>
      <c r="D471" s="60"/>
      <c r="E471" s="31"/>
      <c r="F471" s="43"/>
      <c r="G471" s="81"/>
      <c r="H471" s="113"/>
      <c r="I471" s="74"/>
      <c r="J471" s="26" t="str">
        <f t="shared" ca="1" si="53"/>
        <v>LOCKED</v>
      </c>
      <c r="K471" s="16" t="str">
        <f t="shared" si="57"/>
        <v>E017C200 mm</v>
      </c>
      <c r="L471" s="17">
        <f>MATCH(K471,'Pay Items'!$K$1:$K$646,0)</f>
        <v>471</v>
      </c>
      <c r="M471" s="19" t="str">
        <f t="shared" ca="1" si="54"/>
        <v>F0</v>
      </c>
      <c r="N471" s="19" t="str">
        <f t="shared" ca="1" si="55"/>
        <v>G</v>
      </c>
      <c r="O471" s="19" t="str">
        <f t="shared" ca="1" si="56"/>
        <v>C2</v>
      </c>
    </row>
    <row r="472" spans="1:15" s="28" customFormat="1" ht="30" customHeight="1" x14ac:dyDescent="0.2">
      <c r="A472" s="50" t="s">
        <v>1019</v>
      </c>
      <c r="B472" s="89" t="s">
        <v>701</v>
      </c>
      <c r="C472" s="44" t="s">
        <v>1496</v>
      </c>
      <c r="D472" s="60"/>
      <c r="E472" s="31" t="s">
        <v>182</v>
      </c>
      <c r="F472" s="43"/>
      <c r="G472" s="42"/>
      <c r="H472" s="41">
        <f>ROUND(G472*F472,2)</f>
        <v>0</v>
      </c>
      <c r="I472" s="115"/>
      <c r="J472" s="26" t="str">
        <f t="shared" ca="1" si="53"/>
        <v/>
      </c>
      <c r="K472" s="16" t="str">
        <f t="shared" si="57"/>
        <v>E017DClass ^ Backfilleach</v>
      </c>
      <c r="L472" s="17">
        <f>MATCH(K472,'Pay Items'!$K$1:$K$646,0)</f>
        <v>472</v>
      </c>
      <c r="M472" s="19" t="str">
        <f t="shared" ca="1" si="54"/>
        <v>F0</v>
      </c>
      <c r="N472" s="19" t="str">
        <f t="shared" ca="1" si="55"/>
        <v>C2</v>
      </c>
      <c r="O472" s="19" t="str">
        <f t="shared" ca="1" si="56"/>
        <v>C2</v>
      </c>
    </row>
    <row r="473" spans="1:15" s="28" customFormat="1" ht="30" customHeight="1" x14ac:dyDescent="0.2">
      <c r="A473" s="50" t="s">
        <v>1020</v>
      </c>
      <c r="B473" s="61" t="s">
        <v>968</v>
      </c>
      <c r="C473" s="44" t="s">
        <v>1008</v>
      </c>
      <c r="D473" s="60"/>
      <c r="E473" s="31"/>
      <c r="F473" s="43"/>
      <c r="G473" s="81"/>
      <c r="H473" s="113"/>
      <c r="I473" s="74"/>
      <c r="J473" s="26" t="str">
        <f t="shared" ca="1" si="53"/>
        <v>LOCKED</v>
      </c>
      <c r="K473" s="16" t="str">
        <f t="shared" si="57"/>
        <v>E017E250 mm</v>
      </c>
      <c r="L473" s="17">
        <f>MATCH(K473,'Pay Items'!$K$1:$K$646,0)</f>
        <v>473</v>
      </c>
      <c r="M473" s="19" t="str">
        <f t="shared" ca="1" si="54"/>
        <v>F0</v>
      </c>
      <c r="N473" s="19" t="str">
        <f t="shared" ca="1" si="55"/>
        <v>G</v>
      </c>
      <c r="O473" s="19" t="str">
        <f t="shared" ca="1" si="56"/>
        <v>C2</v>
      </c>
    </row>
    <row r="474" spans="1:15" s="28" customFormat="1" ht="30" customHeight="1" x14ac:dyDescent="0.2">
      <c r="A474" s="50" t="s">
        <v>1021</v>
      </c>
      <c r="B474" s="89" t="s">
        <v>701</v>
      </c>
      <c r="C474" s="44" t="s">
        <v>1496</v>
      </c>
      <c r="D474" s="60"/>
      <c r="E474" s="31" t="s">
        <v>182</v>
      </c>
      <c r="F474" s="43"/>
      <c r="G474" s="42"/>
      <c r="H474" s="41">
        <f>ROUND(G474*F474,2)</f>
        <v>0</v>
      </c>
      <c r="I474" s="115"/>
      <c r="J474" s="26" t="str">
        <f t="shared" ca="1" si="53"/>
        <v/>
      </c>
      <c r="K474" s="16" t="str">
        <f t="shared" si="57"/>
        <v>E017FClass ^ Backfilleach</v>
      </c>
      <c r="L474" s="17">
        <f>MATCH(K474,'Pay Items'!$K$1:$K$646,0)</f>
        <v>474</v>
      </c>
      <c r="M474" s="19" t="str">
        <f t="shared" ca="1" si="54"/>
        <v>F0</v>
      </c>
      <c r="N474" s="19" t="str">
        <f t="shared" ca="1" si="55"/>
        <v>C2</v>
      </c>
      <c r="O474" s="19" t="str">
        <f t="shared" ca="1" si="56"/>
        <v>C2</v>
      </c>
    </row>
    <row r="475" spans="1:15" s="28" customFormat="1" ht="30" customHeight="1" x14ac:dyDescent="0.2">
      <c r="A475" s="50" t="s">
        <v>1022</v>
      </c>
      <c r="B475" s="61" t="s">
        <v>968</v>
      </c>
      <c r="C475" s="44" t="s">
        <v>990</v>
      </c>
      <c r="D475" s="60"/>
      <c r="E475" s="31"/>
      <c r="F475" s="43"/>
      <c r="G475" s="81"/>
      <c r="H475" s="113"/>
      <c r="I475" s="74"/>
      <c r="J475" s="26" t="str">
        <f t="shared" ca="1" si="53"/>
        <v>LOCKED</v>
      </c>
      <c r="K475" s="16" t="str">
        <f t="shared" si="57"/>
        <v>E017G300 mm</v>
      </c>
      <c r="L475" s="17">
        <f>MATCH(K475,'Pay Items'!$K$1:$K$646,0)</f>
        <v>475</v>
      </c>
      <c r="M475" s="19" t="str">
        <f t="shared" ca="1" si="54"/>
        <v>F0</v>
      </c>
      <c r="N475" s="19" t="str">
        <f t="shared" ca="1" si="55"/>
        <v>G</v>
      </c>
      <c r="O475" s="19" t="str">
        <f t="shared" ca="1" si="56"/>
        <v>C2</v>
      </c>
    </row>
    <row r="476" spans="1:15" s="28" customFormat="1" ht="30" customHeight="1" x14ac:dyDescent="0.2">
      <c r="A476" s="50" t="s">
        <v>1023</v>
      </c>
      <c r="B476" s="89" t="s">
        <v>701</v>
      </c>
      <c r="C476" s="44" t="s">
        <v>1496</v>
      </c>
      <c r="D476" s="60"/>
      <c r="E476" s="31" t="s">
        <v>182</v>
      </c>
      <c r="F476" s="43"/>
      <c r="G476" s="42"/>
      <c r="H476" s="41">
        <f>ROUND(G476*F476,2)</f>
        <v>0</v>
      </c>
      <c r="I476" s="115"/>
      <c r="J476" s="26" t="str">
        <f t="shared" ca="1" si="53"/>
        <v/>
      </c>
      <c r="K476" s="16" t="str">
        <f t="shared" si="57"/>
        <v>E017HClass ^ Backfilleach</v>
      </c>
      <c r="L476" s="17">
        <f>MATCH(K476,'Pay Items'!$K$1:$K$646,0)</f>
        <v>476</v>
      </c>
      <c r="M476" s="19" t="str">
        <f t="shared" ca="1" si="54"/>
        <v>F0</v>
      </c>
      <c r="N476" s="19" t="str">
        <f t="shared" ca="1" si="55"/>
        <v>C2</v>
      </c>
      <c r="O476" s="19" t="str">
        <f t="shared" ca="1" si="56"/>
        <v>C2</v>
      </c>
    </row>
    <row r="477" spans="1:15" s="28" customFormat="1" ht="30" customHeight="1" x14ac:dyDescent="0.2">
      <c r="A477" s="50" t="s">
        <v>1024</v>
      </c>
      <c r="B477" s="61" t="s">
        <v>968</v>
      </c>
      <c r="C477" s="44" t="s">
        <v>1041</v>
      </c>
      <c r="D477" s="60"/>
      <c r="E477" s="31"/>
      <c r="F477" s="43"/>
      <c r="G477" s="81"/>
      <c r="H477" s="113"/>
      <c r="I477" s="74"/>
      <c r="J477" s="26" t="str">
        <f t="shared" ca="1" si="53"/>
        <v>LOCKED</v>
      </c>
      <c r="K477" s="16" t="str">
        <f t="shared" si="57"/>
        <v>E017I375mm</v>
      </c>
      <c r="L477" s="17">
        <f>MATCH(K477,'Pay Items'!$K$1:$K$646,0)</f>
        <v>477</v>
      </c>
      <c r="M477" s="19" t="str">
        <f t="shared" ca="1" si="54"/>
        <v>F0</v>
      </c>
      <c r="N477" s="19" t="str">
        <f t="shared" ca="1" si="55"/>
        <v>G</v>
      </c>
      <c r="O477" s="19" t="str">
        <f t="shared" ca="1" si="56"/>
        <v>C2</v>
      </c>
    </row>
    <row r="478" spans="1:15" s="28" customFormat="1" ht="30" customHeight="1" x14ac:dyDescent="0.2">
      <c r="A478" s="50" t="s">
        <v>1025</v>
      </c>
      <c r="B478" s="89" t="s">
        <v>701</v>
      </c>
      <c r="C478" s="44" t="s">
        <v>1496</v>
      </c>
      <c r="D478" s="60"/>
      <c r="E478" s="31" t="s">
        <v>182</v>
      </c>
      <c r="F478" s="43"/>
      <c r="G478" s="42"/>
      <c r="H478" s="41">
        <f>ROUND(G478*F478,2)</f>
        <v>0</v>
      </c>
      <c r="I478" s="115"/>
      <c r="J478" s="26" t="str">
        <f t="shared" ca="1" si="53"/>
        <v/>
      </c>
      <c r="K478" s="16" t="str">
        <f t="shared" si="57"/>
        <v>E017JClass ^ Backfilleach</v>
      </c>
      <c r="L478" s="17">
        <f>MATCH(K478,'Pay Items'!$K$1:$K$646,0)</f>
        <v>478</v>
      </c>
      <c r="M478" s="19" t="str">
        <f t="shared" ca="1" si="54"/>
        <v>F0</v>
      </c>
      <c r="N478" s="19" t="str">
        <f t="shared" ca="1" si="55"/>
        <v>C2</v>
      </c>
      <c r="O478" s="19" t="str">
        <f t="shared" ca="1" si="56"/>
        <v>C2</v>
      </c>
    </row>
    <row r="479" spans="1:15" s="28" customFormat="1" ht="30" customHeight="1" x14ac:dyDescent="0.2">
      <c r="A479" s="50" t="s">
        <v>1042</v>
      </c>
      <c r="B479" s="61" t="s">
        <v>968</v>
      </c>
      <c r="C479" s="44" t="s">
        <v>1009</v>
      </c>
      <c r="D479" s="60"/>
      <c r="E479" s="31"/>
      <c r="F479" s="43"/>
      <c r="G479" s="81"/>
      <c r="H479" s="113"/>
      <c r="I479" s="74"/>
      <c r="J479" s="26" t="str">
        <f t="shared" ca="1" si="53"/>
        <v>LOCKED</v>
      </c>
      <c r="K479" s="16" t="str">
        <f t="shared" si="57"/>
        <v>E017K450 mm</v>
      </c>
      <c r="L479" s="17">
        <f>MATCH(K479,'Pay Items'!$K$1:$K$646,0)</f>
        <v>479</v>
      </c>
      <c r="M479" s="19" t="str">
        <f t="shared" ca="1" si="54"/>
        <v>F0</v>
      </c>
      <c r="N479" s="19" t="str">
        <f t="shared" ca="1" si="55"/>
        <v>G</v>
      </c>
      <c r="O479" s="19" t="str">
        <f t="shared" ca="1" si="56"/>
        <v>C2</v>
      </c>
    </row>
    <row r="480" spans="1:15" s="28" customFormat="1" ht="30" customHeight="1" x14ac:dyDescent="0.2">
      <c r="A480" s="50" t="s">
        <v>1043</v>
      </c>
      <c r="B480" s="89" t="s">
        <v>701</v>
      </c>
      <c r="C480" s="44" t="s">
        <v>1496</v>
      </c>
      <c r="D480" s="60"/>
      <c r="E480" s="31" t="s">
        <v>182</v>
      </c>
      <c r="F480" s="43"/>
      <c r="G480" s="42"/>
      <c r="H480" s="41">
        <f>ROUND(G480*F480,2)</f>
        <v>0</v>
      </c>
      <c r="I480" s="115"/>
      <c r="J480" s="26" t="str">
        <f t="shared" ca="1" si="53"/>
        <v/>
      </c>
      <c r="K480" s="16" t="str">
        <f t="shared" si="57"/>
        <v>E017LClass ^ Backfilleach</v>
      </c>
      <c r="L480" s="17">
        <f>MATCH(K480,'Pay Items'!$K$1:$K$646,0)</f>
        <v>480</v>
      </c>
      <c r="M480" s="19" t="str">
        <f t="shared" ca="1" si="54"/>
        <v>F0</v>
      </c>
      <c r="N480" s="19" t="str">
        <f t="shared" ca="1" si="55"/>
        <v>C2</v>
      </c>
      <c r="O480" s="19" t="str">
        <f t="shared" ca="1" si="56"/>
        <v>C2</v>
      </c>
    </row>
    <row r="481" spans="1:15" s="28" customFormat="1" ht="30" customHeight="1" x14ac:dyDescent="0.2">
      <c r="A481" s="50" t="s">
        <v>1044</v>
      </c>
      <c r="B481" s="61" t="s">
        <v>968</v>
      </c>
      <c r="C481" s="44" t="s">
        <v>1010</v>
      </c>
      <c r="D481" s="60"/>
      <c r="E481" s="31"/>
      <c r="F481" s="43"/>
      <c r="G481" s="81"/>
      <c r="H481" s="113"/>
      <c r="I481" s="74"/>
      <c r="J481" s="26" t="str">
        <f t="shared" ca="1" si="53"/>
        <v>LOCKED</v>
      </c>
      <c r="K481" s="16" t="str">
        <f t="shared" si="57"/>
        <v>E017M600 mm</v>
      </c>
      <c r="L481" s="17">
        <f>MATCH(K481,'Pay Items'!$K$1:$K$646,0)</f>
        <v>481</v>
      </c>
      <c r="M481" s="19" t="str">
        <f t="shared" ca="1" si="54"/>
        <v>F0</v>
      </c>
      <c r="N481" s="19" t="str">
        <f t="shared" ca="1" si="55"/>
        <v>G</v>
      </c>
      <c r="O481" s="19" t="str">
        <f t="shared" ca="1" si="56"/>
        <v>C2</v>
      </c>
    </row>
    <row r="482" spans="1:15" s="28" customFormat="1" ht="30" customHeight="1" x14ac:dyDescent="0.2">
      <c r="A482" s="50" t="s">
        <v>1045</v>
      </c>
      <c r="B482" s="89" t="s">
        <v>701</v>
      </c>
      <c r="C482" s="44" t="s">
        <v>1496</v>
      </c>
      <c r="D482" s="60"/>
      <c r="E482" s="31" t="s">
        <v>182</v>
      </c>
      <c r="F482" s="43"/>
      <c r="G482" s="42"/>
      <c r="H482" s="41">
        <f>ROUND(G482*F482,2)</f>
        <v>0</v>
      </c>
      <c r="I482" s="115"/>
      <c r="J482" s="26" t="str">
        <f t="shared" ca="1" si="53"/>
        <v/>
      </c>
      <c r="K482" s="16" t="str">
        <f t="shared" si="57"/>
        <v>E017NClass ^ Backfilleach</v>
      </c>
      <c r="L482" s="17">
        <f>MATCH(K482,'Pay Items'!$K$1:$K$646,0)</f>
        <v>482</v>
      </c>
      <c r="M482" s="19" t="str">
        <f t="shared" ca="1" si="54"/>
        <v>F0</v>
      </c>
      <c r="N482" s="19" t="str">
        <f t="shared" ca="1" si="55"/>
        <v>C2</v>
      </c>
      <c r="O482" s="19" t="str">
        <f t="shared" ca="1" si="56"/>
        <v>C2</v>
      </c>
    </row>
    <row r="483" spans="1:15" s="28" customFormat="1" ht="30" customHeight="1" x14ac:dyDescent="0.2">
      <c r="A483" s="50" t="s">
        <v>63</v>
      </c>
      <c r="B483" s="61" t="s">
        <v>351</v>
      </c>
      <c r="C483" s="44" t="s">
        <v>1494</v>
      </c>
      <c r="D483" s="60"/>
      <c r="E483" s="31"/>
      <c r="F483" s="43"/>
      <c r="G483" s="81"/>
      <c r="H483" s="113"/>
      <c r="I483" s="74" t="s">
        <v>1497</v>
      </c>
      <c r="J483" s="26" t="str">
        <f t="shared" ca="1" si="53"/>
        <v>LOCKED</v>
      </c>
      <c r="K483" s="16" t="str">
        <f t="shared" si="57"/>
        <v>E018^ mm</v>
      </c>
      <c r="L483" s="17">
        <f>MATCH(K483,'Pay Items'!$K$1:$K$646,0)</f>
        <v>483</v>
      </c>
      <c r="M483" s="19" t="str">
        <f t="shared" ca="1" si="54"/>
        <v>F0</v>
      </c>
      <c r="N483" s="19" t="str">
        <f t="shared" ca="1" si="55"/>
        <v>G</v>
      </c>
      <c r="O483" s="19" t="str">
        <f t="shared" ca="1" si="56"/>
        <v>C2</v>
      </c>
    </row>
    <row r="484" spans="1:15" s="28" customFormat="1" ht="30" customHeight="1" x14ac:dyDescent="0.2">
      <c r="A484" s="50" t="s">
        <v>64</v>
      </c>
      <c r="B484" s="89" t="s">
        <v>701</v>
      </c>
      <c r="C484" s="44" t="s">
        <v>1496</v>
      </c>
      <c r="D484" s="60"/>
      <c r="E484" s="31" t="s">
        <v>182</v>
      </c>
      <c r="F484" s="43"/>
      <c r="G484" s="42"/>
      <c r="H484" s="41">
        <f>ROUND(G484*F484,2)</f>
        <v>0</v>
      </c>
      <c r="I484" s="115"/>
      <c r="J484" s="26" t="str">
        <f t="shared" ca="1" si="53"/>
        <v/>
      </c>
      <c r="K484" s="16" t="str">
        <f t="shared" si="57"/>
        <v>E019Class ^ Backfilleach</v>
      </c>
      <c r="L484" s="17">
        <f>MATCH(K484,'Pay Items'!$K$1:$K$646,0)</f>
        <v>484</v>
      </c>
      <c r="M484" s="19" t="str">
        <f t="shared" ca="1" si="54"/>
        <v>F0</v>
      </c>
      <c r="N484" s="19" t="str">
        <f t="shared" ca="1" si="55"/>
        <v>C2</v>
      </c>
      <c r="O484" s="19" t="str">
        <f t="shared" ca="1" si="56"/>
        <v>C2</v>
      </c>
    </row>
    <row r="485" spans="1:15" s="28" customFormat="1" ht="102" x14ac:dyDescent="0.2">
      <c r="A485" s="50" t="s">
        <v>65</v>
      </c>
      <c r="B485" s="45" t="s">
        <v>42</v>
      </c>
      <c r="C485" s="44" t="s">
        <v>675</v>
      </c>
      <c r="D485" s="60" t="s">
        <v>11</v>
      </c>
      <c r="E485" s="31"/>
      <c r="F485" s="43"/>
      <c r="G485" s="81"/>
      <c r="H485" s="113"/>
      <c r="I485" s="74" t="s">
        <v>1214</v>
      </c>
      <c r="J485" s="26" t="str">
        <f t="shared" ca="1" si="53"/>
        <v>LOCKED</v>
      </c>
      <c r="K485" s="16" t="str">
        <f t="shared" si="57"/>
        <v>E020Sewer Repair - In Addition to First 3.0 MetersCW 2130-R12</v>
      </c>
      <c r="L485" s="17">
        <f>MATCH(K485,'Pay Items'!$K$1:$K$646,0)</f>
        <v>485</v>
      </c>
      <c r="M485" s="19" t="str">
        <f t="shared" ca="1" si="54"/>
        <v>F0</v>
      </c>
      <c r="N485" s="19" t="str">
        <f t="shared" ca="1" si="55"/>
        <v>G</v>
      </c>
      <c r="O485" s="19" t="str">
        <f t="shared" ca="1" si="56"/>
        <v>C2</v>
      </c>
    </row>
    <row r="486" spans="1:15" s="28" customFormat="1" ht="30" customHeight="1" x14ac:dyDescent="0.2">
      <c r="A486" s="50" t="s">
        <v>1026</v>
      </c>
      <c r="B486" s="89" t="s">
        <v>351</v>
      </c>
      <c r="C486" s="44" t="s">
        <v>1046</v>
      </c>
      <c r="D486" s="60"/>
      <c r="E486" s="31"/>
      <c r="F486" s="43"/>
      <c r="G486" s="81"/>
      <c r="H486" s="113"/>
      <c r="I486" s="74"/>
      <c r="J486" s="26" t="str">
        <f t="shared" ca="1" si="53"/>
        <v>LOCKED</v>
      </c>
      <c r="K486" s="16" t="str">
        <f t="shared" si="57"/>
        <v>E020A150 mm</v>
      </c>
      <c r="L486" s="17">
        <f>MATCH(K486,'Pay Items'!$K$1:$K$646,0)</f>
        <v>486</v>
      </c>
      <c r="M486" s="19" t="str">
        <f t="shared" ca="1" si="54"/>
        <v>F0</v>
      </c>
      <c r="N486" s="19" t="str">
        <f t="shared" ca="1" si="55"/>
        <v>G</v>
      </c>
      <c r="O486" s="19" t="str">
        <f t="shared" ca="1" si="56"/>
        <v>C2</v>
      </c>
    </row>
    <row r="487" spans="1:15" s="28" customFormat="1" ht="30" customHeight="1" x14ac:dyDescent="0.2">
      <c r="A487" s="50" t="s">
        <v>1027</v>
      </c>
      <c r="B487" s="89" t="s">
        <v>701</v>
      </c>
      <c r="C487" s="44" t="s">
        <v>1496</v>
      </c>
      <c r="D487" s="60"/>
      <c r="E487" s="31" t="s">
        <v>183</v>
      </c>
      <c r="F487" s="43"/>
      <c r="G487" s="42"/>
      <c r="H487" s="41">
        <f>ROUND(G487*F487,2)</f>
        <v>0</v>
      </c>
      <c r="I487" s="74" t="s">
        <v>1498</v>
      </c>
      <c r="J487" s="26" t="str">
        <f t="shared" ca="1" si="53"/>
        <v/>
      </c>
      <c r="K487" s="16" t="str">
        <f t="shared" si="57"/>
        <v>E020BClass ^ Backfillm</v>
      </c>
      <c r="L487" s="17">
        <f>MATCH(K487,'Pay Items'!$K$1:$K$646,0)</f>
        <v>487</v>
      </c>
      <c r="M487" s="19" t="str">
        <f t="shared" ca="1" si="54"/>
        <v>F0</v>
      </c>
      <c r="N487" s="19" t="str">
        <f t="shared" ca="1" si="55"/>
        <v>C2</v>
      </c>
      <c r="O487" s="19" t="str">
        <f t="shared" ca="1" si="56"/>
        <v>C2</v>
      </c>
    </row>
    <row r="488" spans="1:15" s="28" customFormat="1" ht="30" customHeight="1" x14ac:dyDescent="0.2">
      <c r="A488" s="50" t="s">
        <v>1028</v>
      </c>
      <c r="B488" s="89" t="s">
        <v>351</v>
      </c>
      <c r="C488" s="44" t="s">
        <v>1007</v>
      </c>
      <c r="D488" s="60"/>
      <c r="E488" s="31"/>
      <c r="F488" s="43"/>
      <c r="G488" s="81"/>
      <c r="H488" s="113"/>
      <c r="I488" s="74"/>
      <c r="J488" s="26" t="str">
        <f t="shared" ca="1" si="53"/>
        <v>LOCKED</v>
      </c>
      <c r="K488" s="16" t="str">
        <f t="shared" si="57"/>
        <v>E020C200 mm</v>
      </c>
      <c r="L488" s="17">
        <f>MATCH(K488,'Pay Items'!$K$1:$K$646,0)</f>
        <v>488</v>
      </c>
      <c r="M488" s="19" t="str">
        <f t="shared" ca="1" si="54"/>
        <v>F0</v>
      </c>
      <c r="N488" s="19" t="str">
        <f t="shared" ca="1" si="55"/>
        <v>G</v>
      </c>
      <c r="O488" s="19" t="str">
        <f t="shared" ca="1" si="56"/>
        <v>C2</v>
      </c>
    </row>
    <row r="489" spans="1:15" s="28" customFormat="1" ht="30" customHeight="1" x14ac:dyDescent="0.2">
      <c r="A489" s="50" t="s">
        <v>1029</v>
      </c>
      <c r="B489" s="89" t="s">
        <v>701</v>
      </c>
      <c r="C489" s="44" t="s">
        <v>1496</v>
      </c>
      <c r="D489" s="60"/>
      <c r="E489" s="31" t="s">
        <v>183</v>
      </c>
      <c r="F489" s="43"/>
      <c r="G489" s="42"/>
      <c r="H489" s="41">
        <f>ROUND(G489*F489,2)</f>
        <v>0</v>
      </c>
      <c r="I489" s="74" t="s">
        <v>1498</v>
      </c>
      <c r="J489" s="26" t="str">
        <f t="shared" ca="1" si="53"/>
        <v/>
      </c>
      <c r="K489" s="16" t="str">
        <f t="shared" si="57"/>
        <v>E020DClass ^ Backfillm</v>
      </c>
      <c r="L489" s="17">
        <f>MATCH(K489,'Pay Items'!$K$1:$K$646,0)</f>
        <v>489</v>
      </c>
      <c r="M489" s="19" t="str">
        <f t="shared" ca="1" si="54"/>
        <v>F0</v>
      </c>
      <c r="N489" s="19" t="str">
        <f t="shared" ca="1" si="55"/>
        <v>C2</v>
      </c>
      <c r="O489" s="19" t="str">
        <f t="shared" ca="1" si="56"/>
        <v>C2</v>
      </c>
    </row>
    <row r="490" spans="1:15" s="28" customFormat="1" ht="30" customHeight="1" x14ac:dyDescent="0.2">
      <c r="A490" s="50" t="s">
        <v>1030</v>
      </c>
      <c r="B490" s="89" t="s">
        <v>351</v>
      </c>
      <c r="C490" s="44" t="s">
        <v>1013</v>
      </c>
      <c r="D490" s="60"/>
      <c r="E490" s="31"/>
      <c r="F490" s="43"/>
      <c r="G490" s="81"/>
      <c r="H490" s="113"/>
      <c r="I490" s="74"/>
      <c r="J490" s="26" t="str">
        <f t="shared" ca="1" si="53"/>
        <v>LOCKED</v>
      </c>
      <c r="K490" s="16" t="str">
        <f t="shared" si="57"/>
        <v>E020E250 mm</v>
      </c>
      <c r="L490" s="17">
        <f>MATCH(K490,'Pay Items'!$K$1:$K$646,0)</f>
        <v>490</v>
      </c>
      <c r="M490" s="19" t="str">
        <f t="shared" ca="1" si="54"/>
        <v>F0</v>
      </c>
      <c r="N490" s="19" t="str">
        <f t="shared" ca="1" si="55"/>
        <v>G</v>
      </c>
      <c r="O490" s="19" t="str">
        <f t="shared" ca="1" si="56"/>
        <v>C2</v>
      </c>
    </row>
    <row r="491" spans="1:15" s="28" customFormat="1" ht="30" customHeight="1" x14ac:dyDescent="0.2">
      <c r="A491" s="50" t="s">
        <v>1031</v>
      </c>
      <c r="B491" s="89" t="s">
        <v>701</v>
      </c>
      <c r="C491" s="44" t="s">
        <v>1496</v>
      </c>
      <c r="D491" s="60"/>
      <c r="E491" s="31" t="s">
        <v>183</v>
      </c>
      <c r="F491" s="43"/>
      <c r="G491" s="42"/>
      <c r="H491" s="41">
        <f>ROUND(G491*F491,2)</f>
        <v>0</v>
      </c>
      <c r="I491" s="74" t="s">
        <v>1498</v>
      </c>
      <c r="J491" s="26" t="str">
        <f t="shared" ca="1" si="53"/>
        <v/>
      </c>
      <c r="K491" s="16" t="str">
        <f t="shared" si="57"/>
        <v>E020FClass ^ Backfillm</v>
      </c>
      <c r="L491" s="17">
        <f>MATCH(K491,'Pay Items'!$K$1:$K$646,0)</f>
        <v>491</v>
      </c>
      <c r="M491" s="19" t="str">
        <f t="shared" ca="1" si="54"/>
        <v>F0</v>
      </c>
      <c r="N491" s="19" t="str">
        <f t="shared" ca="1" si="55"/>
        <v>C2</v>
      </c>
      <c r="O491" s="19" t="str">
        <f t="shared" ca="1" si="56"/>
        <v>C2</v>
      </c>
    </row>
    <row r="492" spans="1:15" s="28" customFormat="1" ht="30" customHeight="1" x14ac:dyDescent="0.2">
      <c r="A492" s="50" t="s">
        <v>1032</v>
      </c>
      <c r="B492" s="89" t="s">
        <v>351</v>
      </c>
      <c r="C492" s="44" t="s">
        <v>990</v>
      </c>
      <c r="D492" s="60"/>
      <c r="E492" s="31"/>
      <c r="F492" s="43"/>
      <c r="G492" s="81"/>
      <c r="H492" s="113"/>
      <c r="I492" s="74"/>
      <c r="J492" s="26" t="str">
        <f t="shared" ca="1" si="53"/>
        <v>LOCKED</v>
      </c>
      <c r="K492" s="16" t="str">
        <f t="shared" si="57"/>
        <v>E020G300 mm</v>
      </c>
      <c r="L492" s="17">
        <f>MATCH(K492,'Pay Items'!$K$1:$K$646,0)</f>
        <v>492</v>
      </c>
      <c r="M492" s="19" t="str">
        <f t="shared" ca="1" si="54"/>
        <v>F0</v>
      </c>
      <c r="N492" s="19" t="str">
        <f t="shared" ca="1" si="55"/>
        <v>G</v>
      </c>
      <c r="O492" s="19" t="str">
        <f t="shared" ca="1" si="56"/>
        <v>C2</v>
      </c>
    </row>
    <row r="493" spans="1:15" s="28" customFormat="1" ht="30" customHeight="1" x14ac:dyDescent="0.2">
      <c r="A493" s="50" t="s">
        <v>1033</v>
      </c>
      <c r="B493" s="89" t="s">
        <v>701</v>
      </c>
      <c r="C493" s="44" t="s">
        <v>1496</v>
      </c>
      <c r="D493" s="60"/>
      <c r="E493" s="31" t="s">
        <v>183</v>
      </c>
      <c r="F493" s="43"/>
      <c r="G493" s="42"/>
      <c r="H493" s="41">
        <f>ROUND(G493*F493,2)</f>
        <v>0</v>
      </c>
      <c r="I493" s="74" t="s">
        <v>1498</v>
      </c>
      <c r="J493" s="26" t="str">
        <f t="shared" ca="1" si="53"/>
        <v/>
      </c>
      <c r="K493" s="16" t="str">
        <f t="shared" si="57"/>
        <v>E020HClass ^ Backfillm</v>
      </c>
      <c r="L493" s="17">
        <f>MATCH(K493,'Pay Items'!$K$1:$K$646,0)</f>
        <v>493</v>
      </c>
      <c r="M493" s="19" t="str">
        <f t="shared" ca="1" si="54"/>
        <v>F0</v>
      </c>
      <c r="N493" s="19" t="str">
        <f t="shared" ca="1" si="55"/>
        <v>C2</v>
      </c>
      <c r="O493" s="19" t="str">
        <f t="shared" ca="1" si="56"/>
        <v>C2</v>
      </c>
    </row>
    <row r="494" spans="1:15" s="28" customFormat="1" ht="30" customHeight="1" x14ac:dyDescent="0.2">
      <c r="A494" s="50" t="s">
        <v>1034</v>
      </c>
      <c r="B494" s="89" t="s">
        <v>351</v>
      </c>
      <c r="C494" s="44" t="s">
        <v>1014</v>
      </c>
      <c r="D494" s="60"/>
      <c r="E494" s="31"/>
      <c r="F494" s="43"/>
      <c r="G494" s="81"/>
      <c r="H494" s="113"/>
      <c r="I494" s="74"/>
      <c r="J494" s="26" t="str">
        <f t="shared" ca="1" si="53"/>
        <v>LOCKED</v>
      </c>
      <c r="K494" s="16" t="str">
        <f t="shared" si="57"/>
        <v>E020I375 mm</v>
      </c>
      <c r="L494" s="17">
        <f>MATCH(K494,'Pay Items'!$K$1:$K$646,0)</f>
        <v>494</v>
      </c>
      <c r="M494" s="19" t="str">
        <f t="shared" ca="1" si="54"/>
        <v>F0</v>
      </c>
      <c r="N494" s="19" t="str">
        <f t="shared" ca="1" si="55"/>
        <v>G</v>
      </c>
      <c r="O494" s="19" t="str">
        <f t="shared" ca="1" si="56"/>
        <v>C2</v>
      </c>
    </row>
    <row r="495" spans="1:15" s="28" customFormat="1" ht="30" customHeight="1" x14ac:dyDescent="0.2">
      <c r="A495" s="50" t="s">
        <v>1035</v>
      </c>
      <c r="B495" s="89" t="s">
        <v>701</v>
      </c>
      <c r="C495" s="44" t="s">
        <v>1496</v>
      </c>
      <c r="D495" s="60"/>
      <c r="E495" s="31" t="s">
        <v>183</v>
      </c>
      <c r="F495" s="43"/>
      <c r="G495" s="42"/>
      <c r="H495" s="41">
        <f>ROUND(G495*F495,2)</f>
        <v>0</v>
      </c>
      <c r="I495" s="74" t="s">
        <v>1498</v>
      </c>
      <c r="J495" s="26" t="str">
        <f t="shared" ca="1" si="53"/>
        <v/>
      </c>
      <c r="K495" s="16" t="str">
        <f t="shared" si="57"/>
        <v>E020JClass ^ Backfillm</v>
      </c>
      <c r="L495" s="17">
        <f>MATCH(K495,'Pay Items'!$K$1:$K$646,0)</f>
        <v>495</v>
      </c>
      <c r="M495" s="19" t="str">
        <f t="shared" ca="1" si="54"/>
        <v>F0</v>
      </c>
      <c r="N495" s="19" t="str">
        <f t="shared" ca="1" si="55"/>
        <v>C2</v>
      </c>
      <c r="O495" s="19" t="str">
        <f t="shared" ca="1" si="56"/>
        <v>C2</v>
      </c>
    </row>
    <row r="496" spans="1:15" s="28" customFormat="1" ht="30" customHeight="1" x14ac:dyDescent="0.2">
      <c r="A496" s="50" t="s">
        <v>1048</v>
      </c>
      <c r="B496" s="89" t="s">
        <v>351</v>
      </c>
      <c r="C496" s="44" t="s">
        <v>1015</v>
      </c>
      <c r="D496" s="60"/>
      <c r="E496" s="31"/>
      <c r="F496" s="43"/>
      <c r="G496" s="81"/>
      <c r="H496" s="113"/>
      <c r="I496" s="74"/>
      <c r="J496" s="26" t="str">
        <f t="shared" ca="1" si="53"/>
        <v>LOCKED</v>
      </c>
      <c r="K496" s="16" t="str">
        <f t="shared" si="57"/>
        <v>E020K450 mm</v>
      </c>
      <c r="L496" s="17">
        <f>MATCH(K496,'Pay Items'!$K$1:$K$646,0)</f>
        <v>496</v>
      </c>
      <c r="M496" s="19" t="str">
        <f t="shared" ca="1" si="54"/>
        <v>F0</v>
      </c>
      <c r="N496" s="19" t="str">
        <f t="shared" ca="1" si="55"/>
        <v>G</v>
      </c>
      <c r="O496" s="19" t="str">
        <f t="shared" ca="1" si="56"/>
        <v>C2</v>
      </c>
    </row>
    <row r="497" spans="1:15" s="28" customFormat="1" ht="30" customHeight="1" x14ac:dyDescent="0.2">
      <c r="A497" s="50" t="s">
        <v>1049</v>
      </c>
      <c r="B497" s="89" t="s">
        <v>701</v>
      </c>
      <c r="C497" s="44" t="s">
        <v>1496</v>
      </c>
      <c r="D497" s="60"/>
      <c r="E497" s="31" t="s">
        <v>183</v>
      </c>
      <c r="F497" s="43"/>
      <c r="G497" s="42"/>
      <c r="H497" s="41">
        <f>ROUND(G497*F497,2)</f>
        <v>0</v>
      </c>
      <c r="I497" s="74" t="s">
        <v>1498</v>
      </c>
      <c r="J497" s="26" t="str">
        <f t="shared" ca="1" si="53"/>
        <v/>
      </c>
      <c r="K497" s="16" t="str">
        <f t="shared" si="57"/>
        <v>E020LClass ^ Backfillm</v>
      </c>
      <c r="L497" s="17">
        <f>MATCH(K497,'Pay Items'!$K$1:$K$646,0)</f>
        <v>497</v>
      </c>
      <c r="M497" s="19" t="str">
        <f t="shared" ca="1" si="54"/>
        <v>F0</v>
      </c>
      <c r="N497" s="19" t="str">
        <f t="shared" ca="1" si="55"/>
        <v>C2</v>
      </c>
      <c r="O497" s="19" t="str">
        <f t="shared" ca="1" si="56"/>
        <v>C2</v>
      </c>
    </row>
    <row r="498" spans="1:15" s="28" customFormat="1" ht="30" customHeight="1" x14ac:dyDescent="0.2">
      <c r="A498" s="50" t="s">
        <v>1050</v>
      </c>
      <c r="B498" s="89" t="s">
        <v>351</v>
      </c>
      <c r="C498" s="44" t="s">
        <v>1047</v>
      </c>
      <c r="D498" s="60"/>
      <c r="E498" s="31"/>
      <c r="F498" s="43"/>
      <c r="G498" s="81"/>
      <c r="H498" s="113"/>
      <c r="I498" s="74"/>
      <c r="J498" s="26" t="str">
        <f t="shared" ca="1" si="53"/>
        <v>LOCKED</v>
      </c>
      <c r="K498" s="16" t="str">
        <f t="shared" si="57"/>
        <v>E020M600 mm</v>
      </c>
      <c r="L498" s="17">
        <f>MATCH(K498,'Pay Items'!$K$1:$K$646,0)</f>
        <v>498</v>
      </c>
      <c r="M498" s="19" t="str">
        <f t="shared" ca="1" si="54"/>
        <v>F0</v>
      </c>
      <c r="N498" s="19" t="str">
        <f t="shared" ca="1" si="55"/>
        <v>G</v>
      </c>
      <c r="O498" s="19" t="str">
        <f t="shared" ca="1" si="56"/>
        <v>C2</v>
      </c>
    </row>
    <row r="499" spans="1:15" s="28" customFormat="1" ht="30" customHeight="1" x14ac:dyDescent="0.2">
      <c r="A499" s="50" t="s">
        <v>1051</v>
      </c>
      <c r="B499" s="89" t="s">
        <v>701</v>
      </c>
      <c r="C499" s="44" t="s">
        <v>1496</v>
      </c>
      <c r="D499" s="60"/>
      <c r="E499" s="31" t="s">
        <v>183</v>
      </c>
      <c r="F499" s="43"/>
      <c r="G499" s="42"/>
      <c r="H499" s="41">
        <f>ROUND(G499*F499,2)</f>
        <v>0</v>
      </c>
      <c r="I499" s="74" t="s">
        <v>1498</v>
      </c>
      <c r="J499" s="26" t="str">
        <f t="shared" ca="1" si="53"/>
        <v/>
      </c>
      <c r="K499" s="16" t="str">
        <f t="shared" si="57"/>
        <v>E020NClass ^ Backfillm</v>
      </c>
      <c r="L499" s="17">
        <f>MATCH(K499,'Pay Items'!$K$1:$K$646,0)</f>
        <v>499</v>
      </c>
      <c r="M499" s="19" t="str">
        <f t="shared" ca="1" si="54"/>
        <v>F0</v>
      </c>
      <c r="N499" s="19" t="str">
        <f t="shared" ca="1" si="55"/>
        <v>C2</v>
      </c>
      <c r="O499" s="19" t="str">
        <f t="shared" ca="1" si="56"/>
        <v>C2</v>
      </c>
    </row>
    <row r="500" spans="1:15" s="28" customFormat="1" ht="30" customHeight="1" x14ac:dyDescent="0.2">
      <c r="A500" s="50" t="s">
        <v>66</v>
      </c>
      <c r="B500" s="89" t="s">
        <v>351</v>
      </c>
      <c r="C500" s="44" t="s">
        <v>1494</v>
      </c>
      <c r="D500" s="60"/>
      <c r="E500" s="31"/>
      <c r="F500" s="43"/>
      <c r="G500" s="81"/>
      <c r="H500" s="113"/>
      <c r="I500" s="74" t="s">
        <v>1497</v>
      </c>
      <c r="J500" s="26" t="str">
        <f t="shared" ca="1" si="53"/>
        <v>LOCKED</v>
      </c>
      <c r="K500" s="16" t="str">
        <f t="shared" si="57"/>
        <v>E021^ mm</v>
      </c>
      <c r="L500" s="17">
        <f>MATCH(K500,'Pay Items'!$K$1:$K$646,0)</f>
        <v>500</v>
      </c>
      <c r="M500" s="19" t="str">
        <f t="shared" ca="1" si="54"/>
        <v>F0</v>
      </c>
      <c r="N500" s="19" t="str">
        <f t="shared" ca="1" si="55"/>
        <v>G</v>
      </c>
      <c r="O500" s="19" t="str">
        <f t="shared" ca="1" si="56"/>
        <v>C2</v>
      </c>
    </row>
    <row r="501" spans="1:15" s="28" customFormat="1" ht="30" customHeight="1" x14ac:dyDescent="0.2">
      <c r="A501" s="50" t="s">
        <v>67</v>
      </c>
      <c r="B501" s="89" t="s">
        <v>701</v>
      </c>
      <c r="C501" s="44" t="s">
        <v>1496</v>
      </c>
      <c r="D501" s="60"/>
      <c r="E501" s="31" t="s">
        <v>183</v>
      </c>
      <c r="F501" s="43"/>
      <c r="G501" s="42"/>
      <c r="H501" s="41">
        <f>ROUND(G501*F501,2)</f>
        <v>0</v>
      </c>
      <c r="I501" s="74" t="s">
        <v>1498</v>
      </c>
      <c r="J501" s="26" t="str">
        <f t="shared" ca="1" si="53"/>
        <v/>
      </c>
      <c r="K501" s="16" t="str">
        <f t="shared" si="57"/>
        <v>E022Class ^ Backfillm</v>
      </c>
      <c r="L501" s="17">
        <f>MATCH(K501,'Pay Items'!$K$1:$K$646,0)</f>
        <v>501</v>
      </c>
      <c r="M501" s="19" t="str">
        <f t="shared" ca="1" si="54"/>
        <v>F0</v>
      </c>
      <c r="N501" s="19" t="str">
        <f t="shared" ca="1" si="55"/>
        <v>C2</v>
      </c>
      <c r="O501" s="19" t="str">
        <f t="shared" ca="1" si="56"/>
        <v>C2</v>
      </c>
    </row>
    <row r="502" spans="1:15" s="28" customFormat="1" ht="38.450000000000003" customHeight="1" x14ac:dyDescent="0.2">
      <c r="A502" s="50" t="s">
        <v>1002</v>
      </c>
      <c r="B502" s="45" t="s">
        <v>42</v>
      </c>
      <c r="C502" s="116" t="s">
        <v>1003</v>
      </c>
      <c r="D502" s="117" t="s">
        <v>1074</v>
      </c>
      <c r="E502" s="31"/>
      <c r="F502" s="111"/>
      <c r="G502" s="81"/>
      <c r="H502" s="113"/>
      <c r="I502" s="74"/>
      <c r="J502" s="26" t="str">
        <f t="shared" ca="1" si="53"/>
        <v>LOCKED</v>
      </c>
      <c r="K502" s="16" t="str">
        <f t="shared" si="57"/>
        <v>E022ASewer Inspection ( following repair)CW 2145-R4</v>
      </c>
      <c r="L502" s="17">
        <f>MATCH(K502,'Pay Items'!$K$1:$K$646,0)</f>
        <v>502</v>
      </c>
      <c r="M502" s="19" t="str">
        <f t="shared" ca="1" si="54"/>
        <v>F0</v>
      </c>
      <c r="N502" s="19" t="str">
        <f t="shared" ca="1" si="55"/>
        <v>G</v>
      </c>
      <c r="O502" s="19" t="str">
        <f t="shared" ca="1" si="56"/>
        <v>C2</v>
      </c>
    </row>
    <row r="503" spans="1:15" s="28" customFormat="1" ht="30" customHeight="1" x14ac:dyDescent="0.2">
      <c r="A503" s="50" t="s">
        <v>1004</v>
      </c>
      <c r="B503" s="61" t="s">
        <v>351</v>
      </c>
      <c r="C503" s="44" t="s">
        <v>1499</v>
      </c>
      <c r="D503" s="60"/>
      <c r="E503" s="31" t="s">
        <v>183</v>
      </c>
      <c r="F503" s="118"/>
      <c r="G503" s="42"/>
      <c r="H503" s="41">
        <f t="shared" ref="H503:H510" si="58">ROUND(G503*F503,2)</f>
        <v>0</v>
      </c>
      <c r="I503" s="74" t="s">
        <v>1500</v>
      </c>
      <c r="J503" s="26" t="str">
        <f t="shared" ca="1" si="53"/>
        <v/>
      </c>
      <c r="K503" s="16" t="str">
        <f t="shared" si="57"/>
        <v>E022B150 mm, ^m</v>
      </c>
      <c r="L503" s="17">
        <f>MATCH(K503,'Pay Items'!$K$1:$K$646,0)</f>
        <v>503</v>
      </c>
      <c r="M503" s="19" t="str">
        <f t="shared" ca="1" si="54"/>
        <v>,0</v>
      </c>
      <c r="N503" s="19" t="str">
        <f t="shared" ca="1" si="55"/>
        <v>C2</v>
      </c>
      <c r="O503" s="19" t="str">
        <f t="shared" ca="1" si="56"/>
        <v>C2</v>
      </c>
    </row>
    <row r="504" spans="1:15" s="28" customFormat="1" ht="30" customHeight="1" x14ac:dyDescent="0.2">
      <c r="A504" s="50" t="s">
        <v>1036</v>
      </c>
      <c r="B504" s="61" t="s">
        <v>351</v>
      </c>
      <c r="C504" s="44" t="s">
        <v>1501</v>
      </c>
      <c r="D504" s="60"/>
      <c r="E504" s="31" t="s">
        <v>183</v>
      </c>
      <c r="F504" s="118"/>
      <c r="G504" s="42"/>
      <c r="H504" s="41">
        <f t="shared" si="58"/>
        <v>0</v>
      </c>
      <c r="I504" s="74" t="s">
        <v>1500</v>
      </c>
      <c r="J504" s="26" t="str">
        <f t="shared" ca="1" si="53"/>
        <v/>
      </c>
      <c r="K504" s="16" t="str">
        <f t="shared" si="57"/>
        <v>E022C200 mm, ^m</v>
      </c>
      <c r="L504" s="17">
        <f>MATCH(K504,'Pay Items'!$K$1:$K$646,0)</f>
        <v>504</v>
      </c>
      <c r="M504" s="19" t="str">
        <f t="shared" ca="1" si="54"/>
        <v>,0</v>
      </c>
      <c r="N504" s="19" t="str">
        <f t="shared" ca="1" si="55"/>
        <v>C2</v>
      </c>
      <c r="O504" s="19" t="str">
        <f t="shared" ca="1" si="56"/>
        <v>C2</v>
      </c>
    </row>
    <row r="505" spans="1:15" s="28" customFormat="1" ht="30" customHeight="1" x14ac:dyDescent="0.2">
      <c r="A505" s="50" t="s">
        <v>1037</v>
      </c>
      <c r="B505" s="61" t="s">
        <v>351</v>
      </c>
      <c r="C505" s="44" t="s">
        <v>1502</v>
      </c>
      <c r="D505" s="60"/>
      <c r="E505" s="31" t="s">
        <v>183</v>
      </c>
      <c r="F505" s="118"/>
      <c r="G505" s="42"/>
      <c r="H505" s="41">
        <f t="shared" si="58"/>
        <v>0</v>
      </c>
      <c r="I505" s="74" t="s">
        <v>1500</v>
      </c>
      <c r="J505" s="26" t="str">
        <f t="shared" ca="1" si="53"/>
        <v/>
      </c>
      <c r="K505" s="16" t="str">
        <f t="shared" si="57"/>
        <v>E022D250 mm, ^m</v>
      </c>
      <c r="L505" s="17">
        <f>MATCH(K505,'Pay Items'!$K$1:$K$646,0)</f>
        <v>505</v>
      </c>
      <c r="M505" s="19" t="str">
        <f t="shared" ca="1" si="54"/>
        <v>,0</v>
      </c>
      <c r="N505" s="19" t="str">
        <f t="shared" ca="1" si="55"/>
        <v>C2</v>
      </c>
      <c r="O505" s="19" t="str">
        <f t="shared" ca="1" si="56"/>
        <v>C2</v>
      </c>
    </row>
    <row r="506" spans="1:15" s="28" customFormat="1" ht="30" customHeight="1" x14ac:dyDescent="0.2">
      <c r="A506" s="50" t="s">
        <v>1038</v>
      </c>
      <c r="B506" s="61" t="s">
        <v>351</v>
      </c>
      <c r="C506" s="44" t="s">
        <v>1503</v>
      </c>
      <c r="D506" s="60"/>
      <c r="E506" s="31" t="s">
        <v>183</v>
      </c>
      <c r="F506" s="118"/>
      <c r="G506" s="42"/>
      <c r="H506" s="41">
        <f t="shared" si="58"/>
        <v>0</v>
      </c>
      <c r="I506" s="74" t="s">
        <v>1500</v>
      </c>
      <c r="J506" s="26" t="str">
        <f t="shared" ca="1" si="53"/>
        <v/>
      </c>
      <c r="K506" s="16" t="str">
        <f t="shared" si="57"/>
        <v>E022E300 mm, ^m</v>
      </c>
      <c r="L506" s="17">
        <f>MATCH(K506,'Pay Items'!$K$1:$K$646,0)</f>
        <v>506</v>
      </c>
      <c r="M506" s="19" t="str">
        <f t="shared" ca="1" si="54"/>
        <v>,0</v>
      </c>
      <c r="N506" s="19" t="str">
        <f t="shared" ca="1" si="55"/>
        <v>C2</v>
      </c>
      <c r="O506" s="19" t="str">
        <f t="shared" ca="1" si="56"/>
        <v>C2</v>
      </c>
    </row>
    <row r="507" spans="1:15" s="28" customFormat="1" ht="30" customHeight="1" x14ac:dyDescent="0.2">
      <c r="A507" s="50" t="s">
        <v>1039</v>
      </c>
      <c r="B507" s="61" t="s">
        <v>351</v>
      </c>
      <c r="C507" s="44" t="s">
        <v>1504</v>
      </c>
      <c r="D507" s="60"/>
      <c r="E507" s="31" t="s">
        <v>183</v>
      </c>
      <c r="F507" s="118"/>
      <c r="G507" s="42"/>
      <c r="H507" s="41">
        <f t="shared" si="58"/>
        <v>0</v>
      </c>
      <c r="I507" s="74" t="s">
        <v>1500</v>
      </c>
      <c r="J507" s="26" t="str">
        <f t="shared" ca="1" si="53"/>
        <v/>
      </c>
      <c r="K507" s="16" t="str">
        <f t="shared" si="57"/>
        <v>E022F375 mm, ^m</v>
      </c>
      <c r="L507" s="17">
        <f>MATCH(K507,'Pay Items'!$K$1:$K$646,0)</f>
        <v>507</v>
      </c>
      <c r="M507" s="19" t="str">
        <f t="shared" ca="1" si="54"/>
        <v>,0</v>
      </c>
      <c r="N507" s="19" t="str">
        <f t="shared" ca="1" si="55"/>
        <v>C2</v>
      </c>
      <c r="O507" s="19" t="str">
        <f t="shared" ca="1" si="56"/>
        <v>C2</v>
      </c>
    </row>
    <row r="508" spans="1:15" s="28" customFormat="1" ht="30" customHeight="1" x14ac:dyDescent="0.2">
      <c r="A508" s="50" t="s">
        <v>1040</v>
      </c>
      <c r="B508" s="61" t="s">
        <v>351</v>
      </c>
      <c r="C508" s="44" t="s">
        <v>1505</v>
      </c>
      <c r="D508" s="60"/>
      <c r="E508" s="31" t="s">
        <v>183</v>
      </c>
      <c r="F508" s="118"/>
      <c r="G508" s="42"/>
      <c r="H508" s="41">
        <f t="shared" si="58"/>
        <v>0</v>
      </c>
      <c r="I508" s="74" t="s">
        <v>1500</v>
      </c>
      <c r="J508" s="26" t="str">
        <f t="shared" ca="1" si="53"/>
        <v/>
      </c>
      <c r="K508" s="16" t="str">
        <f t="shared" si="57"/>
        <v>E022G450 mm, ^m</v>
      </c>
      <c r="L508" s="17">
        <f>MATCH(K508,'Pay Items'!$K$1:$K$646,0)</f>
        <v>508</v>
      </c>
      <c r="M508" s="19" t="str">
        <f t="shared" ca="1" si="54"/>
        <v>,0</v>
      </c>
      <c r="N508" s="19" t="str">
        <f t="shared" ca="1" si="55"/>
        <v>C2</v>
      </c>
      <c r="O508" s="19" t="str">
        <f t="shared" ca="1" si="56"/>
        <v>C2</v>
      </c>
    </row>
    <row r="509" spans="1:15" s="28" customFormat="1" ht="30" customHeight="1" x14ac:dyDescent="0.2">
      <c r="A509" s="50" t="s">
        <v>1052</v>
      </c>
      <c r="B509" s="61" t="s">
        <v>351</v>
      </c>
      <c r="C509" s="44" t="s">
        <v>1506</v>
      </c>
      <c r="D509" s="60"/>
      <c r="E509" s="31" t="s">
        <v>183</v>
      </c>
      <c r="F509" s="118"/>
      <c r="G509" s="42"/>
      <c r="H509" s="41">
        <f t="shared" si="58"/>
        <v>0</v>
      </c>
      <c r="I509" s="74" t="s">
        <v>1500</v>
      </c>
      <c r="J509" s="26" t="str">
        <f t="shared" ca="1" si="53"/>
        <v/>
      </c>
      <c r="K509" s="16" t="str">
        <f t="shared" si="57"/>
        <v>E022H600 mm, ^m</v>
      </c>
      <c r="L509" s="17">
        <f>MATCH(K509,'Pay Items'!$K$1:$K$646,0)</f>
        <v>509</v>
      </c>
      <c r="M509" s="19" t="str">
        <f t="shared" ca="1" si="54"/>
        <v>,0</v>
      </c>
      <c r="N509" s="19" t="str">
        <f t="shared" ca="1" si="55"/>
        <v>C2</v>
      </c>
      <c r="O509" s="19" t="str">
        <f t="shared" ca="1" si="56"/>
        <v>C2</v>
      </c>
    </row>
    <row r="510" spans="1:15" s="28" customFormat="1" ht="30" customHeight="1" x14ac:dyDescent="0.2">
      <c r="A510" s="50" t="s">
        <v>1053</v>
      </c>
      <c r="B510" s="61" t="s">
        <v>351</v>
      </c>
      <c r="C510" s="44" t="s">
        <v>1488</v>
      </c>
      <c r="D510" s="60"/>
      <c r="E510" s="31" t="s">
        <v>183</v>
      </c>
      <c r="F510" s="118"/>
      <c r="G510" s="42"/>
      <c r="H510" s="41">
        <f t="shared" si="58"/>
        <v>0</v>
      </c>
      <c r="I510" s="74" t="s">
        <v>1507</v>
      </c>
      <c r="J510" s="26" t="str">
        <f t="shared" ca="1" si="53"/>
        <v/>
      </c>
      <c r="K510" s="16" t="str">
        <f t="shared" si="57"/>
        <v>E022I^ mm, ^m</v>
      </c>
      <c r="L510" s="17">
        <f>MATCH(K510,'Pay Items'!$K$1:$K$646,0)</f>
        <v>510</v>
      </c>
      <c r="M510" s="19" t="str">
        <f t="shared" ca="1" si="54"/>
        <v>,0</v>
      </c>
      <c r="N510" s="19" t="str">
        <f t="shared" ca="1" si="55"/>
        <v>C2</v>
      </c>
      <c r="O510" s="19" t="str">
        <f t="shared" ca="1" si="56"/>
        <v>C2</v>
      </c>
    </row>
    <row r="511" spans="1:15" s="35" customFormat="1" ht="35.25" customHeight="1" x14ac:dyDescent="0.2">
      <c r="A511" s="50" t="s">
        <v>68</v>
      </c>
      <c r="B511" s="45" t="s">
        <v>43</v>
      </c>
      <c r="C511" s="119" t="s">
        <v>1061</v>
      </c>
      <c r="D511" s="120" t="s">
        <v>1062</v>
      </c>
      <c r="E511" s="31"/>
      <c r="F511" s="43"/>
      <c r="G511" s="81"/>
      <c r="H511" s="113"/>
      <c r="I511" s="74"/>
      <c r="J511" s="26" t="str">
        <f t="shared" ca="1" si="53"/>
        <v>LOCKED</v>
      </c>
      <c r="K511" s="16" t="str">
        <f t="shared" si="57"/>
        <v>E023Frames &amp; CoversCW 3210-R8</v>
      </c>
      <c r="L511" s="17">
        <f>MATCH(K511,'Pay Items'!$K$1:$K$646,0)</f>
        <v>511</v>
      </c>
      <c r="M511" s="19" t="str">
        <f t="shared" ca="1" si="54"/>
        <v>F0</v>
      </c>
      <c r="N511" s="19" t="str">
        <f t="shared" ca="1" si="55"/>
        <v>G</v>
      </c>
      <c r="O511" s="19" t="str">
        <f t="shared" ca="1" si="56"/>
        <v>C2</v>
      </c>
    </row>
    <row r="512" spans="1:15" s="28" customFormat="1" ht="43.9" customHeight="1" x14ac:dyDescent="0.2">
      <c r="A512" s="50" t="s">
        <v>69</v>
      </c>
      <c r="B512" s="61" t="s">
        <v>351</v>
      </c>
      <c r="C512" s="116" t="s">
        <v>1215</v>
      </c>
      <c r="D512" s="60"/>
      <c r="E512" s="31" t="s">
        <v>182</v>
      </c>
      <c r="F512" s="43"/>
      <c r="G512" s="42"/>
      <c r="H512" s="41">
        <f t="shared" ref="H512:H523" si="59">ROUND(G512*F512,2)</f>
        <v>0</v>
      </c>
      <c r="I512" s="80"/>
      <c r="J512" s="26" t="str">
        <f t="shared" ca="1" si="53"/>
        <v/>
      </c>
      <c r="K512" s="16" t="str">
        <f t="shared" si="57"/>
        <v>E024AP-006 - Standard Frame for Manhole and Catch Basineach</v>
      </c>
      <c r="L512" s="17">
        <f>MATCH(K512,'Pay Items'!$K$1:$K$646,0)</f>
        <v>512</v>
      </c>
      <c r="M512" s="19" t="str">
        <f t="shared" ca="1" si="54"/>
        <v>F0</v>
      </c>
      <c r="N512" s="19" t="str">
        <f t="shared" ca="1" si="55"/>
        <v>C2</v>
      </c>
      <c r="O512" s="19" t="str">
        <f t="shared" ca="1" si="56"/>
        <v>C2</v>
      </c>
    </row>
    <row r="513" spans="1:15" s="28" customFormat="1" ht="43.9" customHeight="1" x14ac:dyDescent="0.2">
      <c r="A513" s="50" t="s">
        <v>70</v>
      </c>
      <c r="B513" s="61" t="s">
        <v>352</v>
      </c>
      <c r="C513" s="116" t="s">
        <v>1216</v>
      </c>
      <c r="D513" s="60"/>
      <c r="E513" s="31" t="s">
        <v>182</v>
      </c>
      <c r="F513" s="43"/>
      <c r="G513" s="42"/>
      <c r="H513" s="41">
        <f t="shared" si="59"/>
        <v>0</v>
      </c>
      <c r="I513" s="80"/>
      <c r="J513" s="26" t="str">
        <f t="shared" ca="1" si="53"/>
        <v/>
      </c>
      <c r="K513" s="16" t="str">
        <f t="shared" si="57"/>
        <v>E025AP-007 - Standard Solid Cover for Standard Frameeach</v>
      </c>
      <c r="L513" s="17">
        <f>MATCH(K513,'Pay Items'!$K$1:$K$646,0)</f>
        <v>513</v>
      </c>
      <c r="M513" s="19" t="str">
        <f t="shared" ca="1" si="54"/>
        <v>F0</v>
      </c>
      <c r="N513" s="19" t="str">
        <f t="shared" ca="1" si="55"/>
        <v>C2</v>
      </c>
      <c r="O513" s="19" t="str">
        <f t="shared" ca="1" si="56"/>
        <v>C2</v>
      </c>
    </row>
    <row r="514" spans="1:15" s="28" customFormat="1" ht="43.9" customHeight="1" x14ac:dyDescent="0.2">
      <c r="A514" s="50" t="s">
        <v>71</v>
      </c>
      <c r="B514" s="61" t="s">
        <v>353</v>
      </c>
      <c r="C514" s="116" t="s">
        <v>1217</v>
      </c>
      <c r="D514" s="60"/>
      <c r="E514" s="31" t="s">
        <v>182</v>
      </c>
      <c r="F514" s="43"/>
      <c r="G514" s="42"/>
      <c r="H514" s="41">
        <f t="shared" si="59"/>
        <v>0</v>
      </c>
      <c r="I514" s="80"/>
      <c r="J514" s="26" t="str">
        <f t="shared" ca="1" si="53"/>
        <v/>
      </c>
      <c r="K514" s="16" t="str">
        <f t="shared" si="57"/>
        <v>E026AP-008 - Standard Grated Cover for Standard Frameeach</v>
      </c>
      <c r="L514" s="17">
        <f>MATCH(K514,'Pay Items'!$K$1:$K$646,0)</f>
        <v>514</v>
      </c>
      <c r="M514" s="19" t="str">
        <f t="shared" ca="1" si="54"/>
        <v>F0</v>
      </c>
      <c r="N514" s="19" t="str">
        <f t="shared" ca="1" si="55"/>
        <v>C2</v>
      </c>
      <c r="O514" s="19" t="str">
        <f t="shared" ca="1" si="56"/>
        <v>C2</v>
      </c>
    </row>
    <row r="515" spans="1:15" s="28" customFormat="1" ht="35.25" customHeight="1" x14ac:dyDescent="0.2">
      <c r="A515" s="57" t="s">
        <v>1066</v>
      </c>
      <c r="B515" s="121" t="s">
        <v>354</v>
      </c>
      <c r="C515" s="116" t="s">
        <v>1065</v>
      </c>
      <c r="D515" s="120"/>
      <c r="E515" s="122" t="s">
        <v>182</v>
      </c>
      <c r="F515" s="123"/>
      <c r="G515" s="124"/>
      <c r="H515" s="125">
        <f t="shared" si="59"/>
        <v>0</v>
      </c>
      <c r="I515" s="80"/>
      <c r="J515" s="26" t="str">
        <f t="shared" ref="J515:J578" ca="1" si="60">IF(CELL("protect",$G515)=1, "LOCKED", "")</f>
        <v/>
      </c>
      <c r="K515" s="16" t="str">
        <f t="shared" si="57"/>
        <v>E026AAP-009 - Beehive Manhole Covereach</v>
      </c>
      <c r="L515" s="17">
        <f>MATCH(K515,'Pay Items'!$K$1:$K$646,0)</f>
        <v>515</v>
      </c>
      <c r="M515" s="19" t="str">
        <f t="shared" ref="M515:M578" ca="1" si="61">CELL("format",$F515)</f>
        <v>F0</v>
      </c>
      <c r="N515" s="19" t="str">
        <f t="shared" ref="N515:N578" ca="1" si="62">CELL("format",$G515)</f>
        <v>C2</v>
      </c>
      <c r="O515" s="19" t="str">
        <f t="shared" ref="O515:O578" ca="1" si="63">CELL("format",$H515)</f>
        <v>C2</v>
      </c>
    </row>
    <row r="516" spans="1:15" s="28" customFormat="1" ht="38.25" customHeight="1" x14ac:dyDescent="0.2">
      <c r="A516" s="50" t="s">
        <v>72</v>
      </c>
      <c r="B516" s="61" t="s">
        <v>355</v>
      </c>
      <c r="C516" s="116" t="s">
        <v>1218</v>
      </c>
      <c r="D516" s="60"/>
      <c r="E516" s="31" t="s">
        <v>182</v>
      </c>
      <c r="F516" s="43"/>
      <c r="G516" s="42"/>
      <c r="H516" s="41">
        <f t="shared" si="59"/>
        <v>0</v>
      </c>
      <c r="I516" s="80"/>
      <c r="J516" s="26" t="str">
        <f t="shared" ca="1" si="60"/>
        <v/>
      </c>
      <c r="K516" s="16" t="str">
        <f t="shared" ref="K516:K579" si="64">CLEAN(CONCATENATE(TRIM($A516),TRIM($C516),IF(LEFT($D516)&lt;&gt;"E",TRIM($D516),),TRIM($E516)))</f>
        <v>E028AP-011 - Barrier Curb and Gutter Frameeach</v>
      </c>
      <c r="L516" s="17">
        <f>MATCH(K516,'Pay Items'!$K$1:$K$646,0)</f>
        <v>516</v>
      </c>
      <c r="M516" s="19" t="str">
        <f t="shared" ca="1" si="61"/>
        <v>F0</v>
      </c>
      <c r="N516" s="19" t="str">
        <f t="shared" ca="1" si="62"/>
        <v>C2</v>
      </c>
      <c r="O516" s="19" t="str">
        <f t="shared" ca="1" si="63"/>
        <v>C2</v>
      </c>
    </row>
    <row r="517" spans="1:15" s="28" customFormat="1" ht="37.5" customHeight="1" x14ac:dyDescent="0.2">
      <c r="A517" s="50" t="s">
        <v>73</v>
      </c>
      <c r="B517" s="61" t="s">
        <v>356</v>
      </c>
      <c r="C517" s="116" t="s">
        <v>1219</v>
      </c>
      <c r="D517" s="60"/>
      <c r="E517" s="31" t="s">
        <v>182</v>
      </c>
      <c r="F517" s="43"/>
      <c r="G517" s="42"/>
      <c r="H517" s="41">
        <f t="shared" si="59"/>
        <v>0</v>
      </c>
      <c r="I517" s="80"/>
      <c r="J517" s="26" t="str">
        <f t="shared" ca="1" si="60"/>
        <v/>
      </c>
      <c r="K517" s="16" t="str">
        <f t="shared" si="64"/>
        <v>E029AP-012 - Barrier Curb and Gutter Covereach</v>
      </c>
      <c r="L517" s="17">
        <f>MATCH(K517,'Pay Items'!$K$1:$K$646,0)</f>
        <v>517</v>
      </c>
      <c r="M517" s="19" t="str">
        <f t="shared" ca="1" si="61"/>
        <v>F0</v>
      </c>
      <c r="N517" s="19" t="str">
        <f t="shared" ca="1" si="62"/>
        <v>C2</v>
      </c>
      <c r="O517" s="19" t="str">
        <f t="shared" ca="1" si="63"/>
        <v>C2</v>
      </c>
    </row>
    <row r="518" spans="1:15" s="28" customFormat="1" ht="41.25" customHeight="1" x14ac:dyDescent="0.2">
      <c r="A518" s="50" t="s">
        <v>74</v>
      </c>
      <c r="B518" s="61" t="s">
        <v>357</v>
      </c>
      <c r="C518" s="116" t="s">
        <v>1220</v>
      </c>
      <c r="D518" s="60"/>
      <c r="E518" s="31" t="s">
        <v>182</v>
      </c>
      <c r="F518" s="43"/>
      <c r="G518" s="42"/>
      <c r="H518" s="41">
        <f t="shared" si="59"/>
        <v>0</v>
      </c>
      <c r="I518" s="80"/>
      <c r="J518" s="26" t="str">
        <f t="shared" ca="1" si="60"/>
        <v/>
      </c>
      <c r="K518" s="16" t="str">
        <f t="shared" si="64"/>
        <v>E031AP-015 - Mountable Curb and Gutter Frameeach</v>
      </c>
      <c r="L518" s="17">
        <f>MATCH(K518,'Pay Items'!$K$1:$K$646,0)</f>
        <v>518</v>
      </c>
      <c r="M518" s="19" t="str">
        <f t="shared" ca="1" si="61"/>
        <v>F0</v>
      </c>
      <c r="N518" s="19" t="str">
        <f t="shared" ca="1" si="62"/>
        <v>C2</v>
      </c>
      <c r="O518" s="19" t="str">
        <f t="shared" ca="1" si="63"/>
        <v>C2</v>
      </c>
    </row>
    <row r="519" spans="1:15" s="28" customFormat="1" ht="40.5" customHeight="1" x14ac:dyDescent="0.2">
      <c r="A519" s="57" t="s">
        <v>1056</v>
      </c>
      <c r="B519" s="121" t="s">
        <v>358</v>
      </c>
      <c r="C519" s="116" t="s">
        <v>1070</v>
      </c>
      <c r="D519" s="120"/>
      <c r="E519" s="122" t="s">
        <v>182</v>
      </c>
      <c r="F519" s="123"/>
      <c r="G519" s="124"/>
      <c r="H519" s="125">
        <f t="shared" si="59"/>
        <v>0</v>
      </c>
      <c r="I519" s="80"/>
      <c r="J519" s="26" t="str">
        <f t="shared" ca="1" si="60"/>
        <v/>
      </c>
      <c r="K519" s="16" t="str">
        <f t="shared" si="64"/>
        <v>E031AAP-016 - Mountable Curb and Gutter Covereach</v>
      </c>
      <c r="L519" s="17">
        <f>MATCH(K519,'Pay Items'!$K$1:$K$646,0)</f>
        <v>519</v>
      </c>
      <c r="M519" s="19" t="str">
        <f t="shared" ca="1" si="61"/>
        <v>F0</v>
      </c>
      <c r="N519" s="19" t="str">
        <f t="shared" ca="1" si="62"/>
        <v>C2</v>
      </c>
      <c r="O519" s="19" t="str">
        <f t="shared" ca="1" si="63"/>
        <v>C2</v>
      </c>
    </row>
    <row r="520" spans="1:15" s="28" customFormat="1" ht="43.9" customHeight="1" x14ac:dyDescent="0.2">
      <c r="A520" s="57" t="s">
        <v>1057</v>
      </c>
      <c r="B520" s="121" t="s">
        <v>359</v>
      </c>
      <c r="C520" s="116" t="s">
        <v>1067</v>
      </c>
      <c r="D520" s="120"/>
      <c r="E520" s="122" t="s">
        <v>182</v>
      </c>
      <c r="F520" s="123"/>
      <c r="G520" s="124"/>
      <c r="H520" s="125">
        <f t="shared" si="59"/>
        <v>0</v>
      </c>
      <c r="I520" s="80"/>
      <c r="J520" s="26" t="str">
        <f t="shared" ca="1" si="60"/>
        <v/>
      </c>
      <c r="K520" s="16" t="str">
        <f t="shared" si="64"/>
        <v>E031BAP-017 - Mountable Curb and Gutter Paving Covereach</v>
      </c>
      <c r="L520" s="17">
        <f>MATCH(K520,'Pay Items'!$K$1:$K$646,0)</f>
        <v>520</v>
      </c>
      <c r="M520" s="19" t="str">
        <f t="shared" ca="1" si="61"/>
        <v>F0</v>
      </c>
      <c r="N520" s="19" t="str">
        <f t="shared" ca="1" si="62"/>
        <v>C2</v>
      </c>
      <c r="O520" s="19" t="str">
        <f t="shared" ca="1" si="63"/>
        <v>C2</v>
      </c>
    </row>
    <row r="521" spans="1:15" s="28" customFormat="1" ht="43.9" customHeight="1" x14ac:dyDescent="0.2">
      <c r="A521" s="57" t="s">
        <v>1058</v>
      </c>
      <c r="B521" s="121" t="s">
        <v>361</v>
      </c>
      <c r="C521" s="116" t="s">
        <v>1068</v>
      </c>
      <c r="D521" s="120"/>
      <c r="E521" s="122" t="s">
        <v>182</v>
      </c>
      <c r="F521" s="123"/>
      <c r="G521" s="124"/>
      <c r="H521" s="125">
        <f t="shared" si="59"/>
        <v>0</v>
      </c>
      <c r="I521" s="80"/>
      <c r="J521" s="26" t="str">
        <f t="shared" ca="1" si="60"/>
        <v/>
      </c>
      <c r="K521" s="16" t="str">
        <f t="shared" si="64"/>
        <v>E031CAP-018 - Modified Barrier Curb and Gutter Frameeach</v>
      </c>
      <c r="L521" s="17">
        <f>MATCH(K521,'Pay Items'!$K$1:$K$646,0)</f>
        <v>521</v>
      </c>
      <c r="M521" s="19" t="str">
        <f t="shared" ca="1" si="61"/>
        <v>F0</v>
      </c>
      <c r="N521" s="19" t="str">
        <f t="shared" ca="1" si="62"/>
        <v>C2</v>
      </c>
      <c r="O521" s="19" t="str">
        <f t="shared" ca="1" si="63"/>
        <v>C2</v>
      </c>
    </row>
    <row r="522" spans="1:15" s="28" customFormat="1" ht="43.9" customHeight="1" x14ac:dyDescent="0.2">
      <c r="A522" s="57" t="s">
        <v>1059</v>
      </c>
      <c r="B522" s="121" t="s">
        <v>360</v>
      </c>
      <c r="C522" s="116" t="s">
        <v>1069</v>
      </c>
      <c r="D522" s="120"/>
      <c r="E522" s="122" t="s">
        <v>182</v>
      </c>
      <c r="F522" s="123"/>
      <c r="G522" s="124"/>
      <c r="H522" s="125">
        <f t="shared" si="59"/>
        <v>0</v>
      </c>
      <c r="I522" s="80"/>
      <c r="J522" s="26" t="str">
        <f t="shared" ca="1" si="60"/>
        <v/>
      </c>
      <c r="K522" s="16" t="str">
        <f t="shared" si="64"/>
        <v>E031DAP-019 - Modified Barrier Curb and Gutter Covereach</v>
      </c>
      <c r="L522" s="17">
        <f>MATCH(K522,'Pay Items'!$K$1:$K$646,0)</f>
        <v>522</v>
      </c>
      <c r="M522" s="19" t="str">
        <f t="shared" ca="1" si="61"/>
        <v>F0</v>
      </c>
      <c r="N522" s="19" t="str">
        <f t="shared" ca="1" si="62"/>
        <v>C2</v>
      </c>
      <c r="O522" s="19" t="str">
        <f t="shared" ca="1" si="63"/>
        <v>C2</v>
      </c>
    </row>
    <row r="523" spans="1:15" s="28" customFormat="1" ht="35.25" customHeight="1" x14ac:dyDescent="0.2">
      <c r="A523" s="57" t="s">
        <v>1060</v>
      </c>
      <c r="B523" s="121" t="s">
        <v>208</v>
      </c>
      <c r="C523" s="116" t="s">
        <v>1073</v>
      </c>
      <c r="D523" s="120"/>
      <c r="E523" s="122" t="s">
        <v>182</v>
      </c>
      <c r="F523" s="123"/>
      <c r="G523" s="124"/>
      <c r="H523" s="125">
        <f t="shared" si="59"/>
        <v>0</v>
      </c>
      <c r="I523" s="80"/>
      <c r="J523" s="26" t="str">
        <f t="shared" ca="1" si="60"/>
        <v/>
      </c>
      <c r="K523" s="16" t="str">
        <f t="shared" si="64"/>
        <v>E031EAP-021 - Integrated Side Inlet Covereach</v>
      </c>
      <c r="L523" s="17">
        <f>MATCH(K523,'Pay Items'!$K$1:$K$646,0)</f>
        <v>523</v>
      </c>
      <c r="M523" s="19" t="str">
        <f t="shared" ca="1" si="61"/>
        <v>F0</v>
      </c>
      <c r="N523" s="19" t="str">
        <f t="shared" ca="1" si="62"/>
        <v>C2</v>
      </c>
      <c r="O523" s="19" t="str">
        <f t="shared" ca="1" si="63"/>
        <v>C2</v>
      </c>
    </row>
    <row r="524" spans="1:15" s="35" customFormat="1" ht="30" customHeight="1" x14ac:dyDescent="0.2">
      <c r="A524" s="50" t="s">
        <v>75</v>
      </c>
      <c r="B524" s="45" t="s">
        <v>44</v>
      </c>
      <c r="C524" s="126" t="s">
        <v>423</v>
      </c>
      <c r="D524" s="60" t="s">
        <v>11</v>
      </c>
      <c r="E524" s="31"/>
      <c r="F524" s="43"/>
      <c r="G524" s="81"/>
      <c r="H524" s="113"/>
      <c r="I524" s="74"/>
      <c r="J524" s="26" t="str">
        <f t="shared" ca="1" si="60"/>
        <v>LOCKED</v>
      </c>
      <c r="K524" s="16" t="str">
        <f t="shared" si="64"/>
        <v>E032Connecting to Existing ManholeCW 2130-R12</v>
      </c>
      <c r="L524" s="17">
        <f>MATCH(K524,'Pay Items'!$K$1:$K$646,0)</f>
        <v>524</v>
      </c>
      <c r="M524" s="19" t="str">
        <f t="shared" ca="1" si="61"/>
        <v>F0</v>
      </c>
      <c r="N524" s="19" t="str">
        <f t="shared" ca="1" si="62"/>
        <v>G</v>
      </c>
      <c r="O524" s="19" t="str">
        <f t="shared" ca="1" si="63"/>
        <v>C2</v>
      </c>
    </row>
    <row r="525" spans="1:15" s="35" customFormat="1" ht="30" customHeight="1" x14ac:dyDescent="0.2">
      <c r="A525" s="50" t="s">
        <v>76</v>
      </c>
      <c r="B525" s="61" t="s">
        <v>351</v>
      </c>
      <c r="C525" s="126" t="s">
        <v>1508</v>
      </c>
      <c r="D525" s="60"/>
      <c r="E525" s="31" t="s">
        <v>182</v>
      </c>
      <c r="F525" s="43"/>
      <c r="G525" s="42"/>
      <c r="H525" s="41">
        <f>ROUND(G525*F525,2)</f>
        <v>0</v>
      </c>
      <c r="I525" s="74" t="s">
        <v>1249</v>
      </c>
      <c r="J525" s="26" t="str">
        <f t="shared" ca="1" si="60"/>
        <v/>
      </c>
      <c r="K525" s="16" t="str">
        <f t="shared" si="64"/>
        <v>E033^ mm Catch Basin Leadeach</v>
      </c>
      <c r="L525" s="17">
        <f>MATCH(K525,'Pay Items'!$K$1:$K$646,0)</f>
        <v>525</v>
      </c>
      <c r="M525" s="19" t="str">
        <f t="shared" ca="1" si="61"/>
        <v>F0</v>
      </c>
      <c r="N525" s="19" t="str">
        <f t="shared" ca="1" si="62"/>
        <v>C2</v>
      </c>
      <c r="O525" s="19" t="str">
        <f t="shared" ca="1" si="63"/>
        <v>C2</v>
      </c>
    </row>
    <row r="526" spans="1:15" s="35" customFormat="1" ht="30" customHeight="1" x14ac:dyDescent="0.2">
      <c r="A526" s="50" t="s">
        <v>76</v>
      </c>
      <c r="B526" s="61" t="s">
        <v>968</v>
      </c>
      <c r="C526" s="126" t="s">
        <v>991</v>
      </c>
      <c r="D526" s="60"/>
      <c r="E526" s="31" t="s">
        <v>182</v>
      </c>
      <c r="F526" s="43"/>
      <c r="G526" s="42"/>
      <c r="H526" s="41">
        <f>ROUND(G526*F526,2)</f>
        <v>0</v>
      </c>
      <c r="I526" s="74" t="s">
        <v>1249</v>
      </c>
      <c r="J526" s="26" t="str">
        <f t="shared" ca="1" si="60"/>
        <v/>
      </c>
      <c r="K526" s="16" t="str">
        <f t="shared" si="64"/>
        <v>E033200 mm Catch Basin Leadeach</v>
      </c>
      <c r="L526" s="17">
        <f>MATCH(K526,'Pay Items'!$K$1:$K$646,0)</f>
        <v>526</v>
      </c>
      <c r="M526" s="19" t="str">
        <f t="shared" ca="1" si="61"/>
        <v>F0</v>
      </c>
      <c r="N526" s="19" t="str">
        <f t="shared" ca="1" si="62"/>
        <v>C2</v>
      </c>
      <c r="O526" s="19" t="str">
        <f t="shared" ca="1" si="63"/>
        <v>C2</v>
      </c>
    </row>
    <row r="527" spans="1:15" s="35" customFormat="1" ht="30" customHeight="1" x14ac:dyDescent="0.2">
      <c r="A527" s="50" t="s">
        <v>76</v>
      </c>
      <c r="B527" s="61" t="s">
        <v>968</v>
      </c>
      <c r="C527" s="126" t="s">
        <v>992</v>
      </c>
      <c r="D527" s="60"/>
      <c r="E527" s="31" t="s">
        <v>182</v>
      </c>
      <c r="F527" s="43"/>
      <c r="G527" s="42"/>
      <c r="H527" s="41">
        <f>ROUND(G527*F527,2)</f>
        <v>0</v>
      </c>
      <c r="I527" s="74" t="s">
        <v>1249</v>
      </c>
      <c r="J527" s="26" t="str">
        <f t="shared" ca="1" si="60"/>
        <v/>
      </c>
      <c r="K527" s="16" t="str">
        <f t="shared" si="64"/>
        <v>E033250 mm Catch Basin Leadeach</v>
      </c>
      <c r="L527" s="17">
        <f>MATCH(K527,'Pay Items'!$K$1:$K$646,0)</f>
        <v>527</v>
      </c>
      <c r="M527" s="19" t="str">
        <f t="shared" ca="1" si="61"/>
        <v>F0</v>
      </c>
      <c r="N527" s="19" t="str">
        <f t="shared" ca="1" si="62"/>
        <v>C2</v>
      </c>
      <c r="O527" s="19" t="str">
        <f t="shared" ca="1" si="63"/>
        <v>C2</v>
      </c>
    </row>
    <row r="528" spans="1:15" s="35" customFormat="1" ht="36" customHeight="1" x14ac:dyDescent="0.2">
      <c r="A528" s="50" t="s">
        <v>77</v>
      </c>
      <c r="B528" s="45" t="s">
        <v>45</v>
      </c>
      <c r="C528" s="126" t="s">
        <v>424</v>
      </c>
      <c r="D528" s="60" t="s">
        <v>11</v>
      </c>
      <c r="E528" s="31"/>
      <c r="F528" s="43"/>
      <c r="G528" s="81"/>
      <c r="H528" s="113"/>
      <c r="I528" s="74"/>
      <c r="J528" s="26" t="str">
        <f t="shared" ca="1" si="60"/>
        <v>LOCKED</v>
      </c>
      <c r="K528" s="16" t="str">
        <f t="shared" si="64"/>
        <v>E034Connecting to Existing Catch BasinCW 2130-R12</v>
      </c>
      <c r="L528" s="17">
        <f>MATCH(K528,'Pay Items'!$K$1:$K$646,0)</f>
        <v>528</v>
      </c>
      <c r="M528" s="19" t="str">
        <f t="shared" ca="1" si="61"/>
        <v>F0</v>
      </c>
      <c r="N528" s="19" t="str">
        <f t="shared" ca="1" si="62"/>
        <v>G</v>
      </c>
      <c r="O528" s="19" t="str">
        <f t="shared" ca="1" si="63"/>
        <v>C2</v>
      </c>
    </row>
    <row r="529" spans="1:15" s="35" customFormat="1" ht="30" customHeight="1" x14ac:dyDescent="0.2">
      <c r="A529" s="50" t="s">
        <v>78</v>
      </c>
      <c r="B529" s="61" t="s">
        <v>351</v>
      </c>
      <c r="C529" s="126" t="s">
        <v>1509</v>
      </c>
      <c r="D529" s="60"/>
      <c r="E529" s="31" t="s">
        <v>182</v>
      </c>
      <c r="F529" s="43"/>
      <c r="G529" s="42"/>
      <c r="H529" s="41">
        <f>ROUND(G529*F529,2)</f>
        <v>0</v>
      </c>
      <c r="I529" s="74" t="s">
        <v>1248</v>
      </c>
      <c r="J529" s="26" t="str">
        <f t="shared" ca="1" si="60"/>
        <v/>
      </c>
      <c r="K529" s="16" t="str">
        <f t="shared" si="64"/>
        <v>E035^ mm Drainage Connection Pipeeach</v>
      </c>
      <c r="L529" s="17">
        <f>MATCH(K529,'Pay Items'!$K$1:$K$646,0)</f>
        <v>529</v>
      </c>
      <c r="M529" s="19" t="str">
        <f t="shared" ca="1" si="61"/>
        <v>F0</v>
      </c>
      <c r="N529" s="19" t="str">
        <f t="shared" ca="1" si="62"/>
        <v>C2</v>
      </c>
      <c r="O529" s="19" t="str">
        <f t="shared" ca="1" si="63"/>
        <v>C2</v>
      </c>
    </row>
    <row r="530" spans="1:15" s="35" customFormat="1" ht="30" customHeight="1" x14ac:dyDescent="0.2">
      <c r="A530" s="50" t="s">
        <v>78</v>
      </c>
      <c r="B530" s="61" t="s">
        <v>968</v>
      </c>
      <c r="C530" s="126" t="s">
        <v>993</v>
      </c>
      <c r="D530" s="60"/>
      <c r="E530" s="31" t="s">
        <v>182</v>
      </c>
      <c r="F530" s="43"/>
      <c r="G530" s="42"/>
      <c r="H530" s="41">
        <f>ROUND(G530*F530,2)</f>
        <v>0</v>
      </c>
      <c r="I530" s="74" t="s">
        <v>1248</v>
      </c>
      <c r="J530" s="26" t="str">
        <f t="shared" ca="1" si="60"/>
        <v/>
      </c>
      <c r="K530" s="16" t="str">
        <f t="shared" si="64"/>
        <v>E035200 mm Drainage Connection Pipeeach</v>
      </c>
      <c r="L530" s="17">
        <f>MATCH(K530,'Pay Items'!$K$1:$K$646,0)</f>
        <v>530</v>
      </c>
      <c r="M530" s="19" t="str">
        <f t="shared" ca="1" si="61"/>
        <v>F0</v>
      </c>
      <c r="N530" s="19" t="str">
        <f t="shared" ca="1" si="62"/>
        <v>C2</v>
      </c>
      <c r="O530" s="19" t="str">
        <f t="shared" ca="1" si="63"/>
        <v>C2</v>
      </c>
    </row>
    <row r="531" spans="1:15" s="35" customFormat="1" ht="30" customHeight="1" x14ac:dyDescent="0.2">
      <c r="A531" s="50" t="s">
        <v>78</v>
      </c>
      <c r="B531" s="61" t="s">
        <v>968</v>
      </c>
      <c r="C531" s="126" t="s">
        <v>994</v>
      </c>
      <c r="D531" s="60"/>
      <c r="E531" s="31" t="s">
        <v>182</v>
      </c>
      <c r="F531" s="43"/>
      <c r="G531" s="42"/>
      <c r="H531" s="41">
        <f>ROUND(G531*F531,2)</f>
        <v>0</v>
      </c>
      <c r="I531" s="74" t="s">
        <v>1248</v>
      </c>
      <c r="J531" s="26" t="str">
        <f t="shared" ca="1" si="60"/>
        <v/>
      </c>
      <c r="K531" s="16" t="str">
        <f t="shared" si="64"/>
        <v>E035250 mm Drainage Connection Pipeeach</v>
      </c>
      <c r="L531" s="17">
        <f>MATCH(K531,'Pay Items'!$K$1:$K$646,0)</f>
        <v>531</v>
      </c>
      <c r="M531" s="19" t="str">
        <f t="shared" ca="1" si="61"/>
        <v>F0</v>
      </c>
      <c r="N531" s="19" t="str">
        <f t="shared" ca="1" si="62"/>
        <v>C2</v>
      </c>
      <c r="O531" s="19" t="str">
        <f t="shared" ca="1" si="63"/>
        <v>C2</v>
      </c>
    </row>
    <row r="532" spans="1:15" s="36" customFormat="1" ht="30" customHeight="1" x14ac:dyDescent="0.2">
      <c r="A532" s="50" t="s">
        <v>676</v>
      </c>
      <c r="B532" s="45" t="s">
        <v>46</v>
      </c>
      <c r="C532" s="126" t="s">
        <v>677</v>
      </c>
      <c r="D532" s="60" t="s">
        <v>11</v>
      </c>
      <c r="E532" s="31"/>
      <c r="F532" s="43"/>
      <c r="G532" s="82"/>
      <c r="H532" s="113"/>
      <c r="I532" s="74"/>
      <c r="J532" s="26" t="str">
        <f t="shared" ca="1" si="60"/>
        <v>LOCKED</v>
      </c>
      <c r="K532" s="16" t="str">
        <f t="shared" si="64"/>
        <v>E035AConnecting to Existing Catch PitCW 2130-R12</v>
      </c>
      <c r="L532" s="17">
        <f>MATCH(K532,'Pay Items'!$K$1:$K$646,0)</f>
        <v>532</v>
      </c>
      <c r="M532" s="19" t="str">
        <f t="shared" ca="1" si="61"/>
        <v>F0</v>
      </c>
      <c r="N532" s="19" t="str">
        <f t="shared" ca="1" si="62"/>
        <v>C2</v>
      </c>
      <c r="O532" s="19" t="str">
        <f t="shared" ca="1" si="63"/>
        <v>C2</v>
      </c>
    </row>
    <row r="533" spans="1:15" s="36" customFormat="1" ht="43.9" customHeight="1" x14ac:dyDescent="0.2">
      <c r="A533" s="50" t="s">
        <v>678</v>
      </c>
      <c r="B533" s="61" t="s">
        <v>351</v>
      </c>
      <c r="C533" s="126" t="s">
        <v>1510</v>
      </c>
      <c r="D533" s="60"/>
      <c r="E533" s="31" t="s">
        <v>182</v>
      </c>
      <c r="F533" s="43"/>
      <c r="G533" s="42"/>
      <c r="H533" s="41">
        <f>ROUND(G533*F533,2)</f>
        <v>0</v>
      </c>
      <c r="I533" s="74" t="s">
        <v>1248</v>
      </c>
      <c r="J533" s="26" t="str">
        <f t="shared" ca="1" si="60"/>
        <v/>
      </c>
      <c r="K533" s="16" t="str">
        <f t="shared" si="64"/>
        <v>E035B^ mm Drainage Connection Inlet Pipeeach</v>
      </c>
      <c r="L533" s="17">
        <f>MATCH(K533,'Pay Items'!$K$1:$K$646,0)</f>
        <v>533</v>
      </c>
      <c r="M533" s="19" t="str">
        <f t="shared" ca="1" si="61"/>
        <v>F0</v>
      </c>
      <c r="N533" s="19" t="str">
        <f t="shared" ca="1" si="62"/>
        <v>C2</v>
      </c>
      <c r="O533" s="19" t="str">
        <f t="shared" ca="1" si="63"/>
        <v>C2</v>
      </c>
    </row>
    <row r="534" spans="1:15" s="36" customFormat="1" ht="43.9" customHeight="1" x14ac:dyDescent="0.2">
      <c r="A534" s="50" t="s">
        <v>678</v>
      </c>
      <c r="B534" s="61" t="s">
        <v>968</v>
      </c>
      <c r="C534" s="126" t="s">
        <v>995</v>
      </c>
      <c r="D534" s="60"/>
      <c r="E534" s="31" t="s">
        <v>182</v>
      </c>
      <c r="F534" s="43"/>
      <c r="G534" s="42"/>
      <c r="H534" s="41">
        <f>ROUND(G534*F534,2)</f>
        <v>0</v>
      </c>
      <c r="I534" s="74" t="s">
        <v>1248</v>
      </c>
      <c r="J534" s="26" t="str">
        <f t="shared" ca="1" si="60"/>
        <v/>
      </c>
      <c r="K534" s="16" t="str">
        <f t="shared" si="64"/>
        <v>E035B200 mm Drainage Connection Inlet Pipeeach</v>
      </c>
      <c r="L534" s="17">
        <f>MATCH(K534,'Pay Items'!$K$1:$K$646,0)</f>
        <v>534</v>
      </c>
      <c r="M534" s="19" t="str">
        <f t="shared" ca="1" si="61"/>
        <v>F0</v>
      </c>
      <c r="N534" s="19" t="str">
        <f t="shared" ca="1" si="62"/>
        <v>C2</v>
      </c>
      <c r="O534" s="19" t="str">
        <f t="shared" ca="1" si="63"/>
        <v>C2</v>
      </c>
    </row>
    <row r="535" spans="1:15" s="36" customFormat="1" ht="43.9" customHeight="1" x14ac:dyDescent="0.2">
      <c r="A535" s="50" t="s">
        <v>678</v>
      </c>
      <c r="B535" s="61" t="s">
        <v>968</v>
      </c>
      <c r="C535" s="126" t="s">
        <v>996</v>
      </c>
      <c r="D535" s="60"/>
      <c r="E535" s="31" t="s">
        <v>182</v>
      </c>
      <c r="F535" s="43"/>
      <c r="G535" s="42"/>
      <c r="H535" s="41">
        <f>ROUND(G535*F535,2)</f>
        <v>0</v>
      </c>
      <c r="I535" s="74" t="s">
        <v>1248</v>
      </c>
      <c r="J535" s="26" t="str">
        <f t="shared" ca="1" si="60"/>
        <v/>
      </c>
      <c r="K535" s="16" t="str">
        <f t="shared" si="64"/>
        <v>E035B250 mm Drainage Connection Inlet Pipeeach</v>
      </c>
      <c r="L535" s="17">
        <f>MATCH(K535,'Pay Items'!$K$1:$K$646,0)</f>
        <v>535</v>
      </c>
      <c r="M535" s="19" t="str">
        <f t="shared" ca="1" si="61"/>
        <v>F0</v>
      </c>
      <c r="N535" s="19" t="str">
        <f t="shared" ca="1" si="62"/>
        <v>C2</v>
      </c>
      <c r="O535" s="19" t="str">
        <f t="shared" ca="1" si="63"/>
        <v>C2</v>
      </c>
    </row>
    <row r="536" spans="1:15" s="36" customFormat="1" ht="30" customHeight="1" x14ac:dyDescent="0.2">
      <c r="A536" s="50" t="s">
        <v>679</v>
      </c>
      <c r="B536" s="45" t="s">
        <v>47</v>
      </c>
      <c r="C536" s="126" t="s">
        <v>680</v>
      </c>
      <c r="D536" s="60" t="s">
        <v>11</v>
      </c>
      <c r="E536" s="31"/>
      <c r="F536" s="43"/>
      <c r="G536" s="82"/>
      <c r="H536" s="113"/>
      <c r="I536" s="74"/>
      <c r="J536" s="26" t="str">
        <f t="shared" ca="1" si="60"/>
        <v>LOCKED</v>
      </c>
      <c r="K536" s="16" t="str">
        <f t="shared" si="64"/>
        <v>E035CConnecting to Existing Inlet BoxCW 2130-R12</v>
      </c>
      <c r="L536" s="17">
        <f>MATCH(K536,'Pay Items'!$K$1:$K$646,0)</f>
        <v>536</v>
      </c>
      <c r="M536" s="19" t="str">
        <f t="shared" ca="1" si="61"/>
        <v>F0</v>
      </c>
      <c r="N536" s="19" t="str">
        <f t="shared" ca="1" si="62"/>
        <v>C2</v>
      </c>
      <c r="O536" s="19" t="str">
        <f t="shared" ca="1" si="63"/>
        <v>C2</v>
      </c>
    </row>
    <row r="537" spans="1:15" s="36" customFormat="1" ht="40.5" customHeight="1" x14ac:dyDescent="0.2">
      <c r="A537" s="50" t="s">
        <v>681</v>
      </c>
      <c r="B537" s="61" t="s">
        <v>351</v>
      </c>
      <c r="C537" s="126" t="s">
        <v>1510</v>
      </c>
      <c r="D537" s="60"/>
      <c r="E537" s="31" t="s">
        <v>182</v>
      </c>
      <c r="F537" s="43"/>
      <c r="G537" s="42"/>
      <c r="H537" s="41">
        <f>ROUND(G537*F537,2)</f>
        <v>0</v>
      </c>
      <c r="I537" s="74" t="s">
        <v>1248</v>
      </c>
      <c r="J537" s="26" t="str">
        <f t="shared" ca="1" si="60"/>
        <v/>
      </c>
      <c r="K537" s="16" t="str">
        <f t="shared" si="64"/>
        <v>E035D^ mm Drainage Connection Inlet Pipeeach</v>
      </c>
      <c r="L537" s="17">
        <f>MATCH(K537,'Pay Items'!$K$1:$K$646,0)</f>
        <v>537</v>
      </c>
      <c r="M537" s="19" t="str">
        <f t="shared" ca="1" si="61"/>
        <v>F0</v>
      </c>
      <c r="N537" s="19" t="str">
        <f t="shared" ca="1" si="62"/>
        <v>C2</v>
      </c>
      <c r="O537" s="19" t="str">
        <f t="shared" ca="1" si="63"/>
        <v>C2</v>
      </c>
    </row>
    <row r="538" spans="1:15" s="36" customFormat="1" ht="42.75" customHeight="1" x14ac:dyDescent="0.2">
      <c r="A538" s="50" t="s">
        <v>681</v>
      </c>
      <c r="B538" s="61" t="s">
        <v>968</v>
      </c>
      <c r="C538" s="126" t="s">
        <v>995</v>
      </c>
      <c r="D538" s="60"/>
      <c r="E538" s="31" t="s">
        <v>182</v>
      </c>
      <c r="F538" s="43"/>
      <c r="G538" s="42"/>
      <c r="H538" s="41">
        <f>ROUND(G538*F538,2)</f>
        <v>0</v>
      </c>
      <c r="I538" s="74" t="s">
        <v>1248</v>
      </c>
      <c r="J538" s="26" t="str">
        <f t="shared" ca="1" si="60"/>
        <v/>
      </c>
      <c r="K538" s="16" t="str">
        <f t="shared" si="64"/>
        <v>E035D200 mm Drainage Connection Inlet Pipeeach</v>
      </c>
      <c r="L538" s="17">
        <f>MATCH(K538,'Pay Items'!$K$1:$K$646,0)</f>
        <v>538</v>
      </c>
      <c r="M538" s="19" t="str">
        <f t="shared" ca="1" si="61"/>
        <v>F0</v>
      </c>
      <c r="N538" s="19" t="str">
        <f t="shared" ca="1" si="62"/>
        <v>C2</v>
      </c>
      <c r="O538" s="19" t="str">
        <f t="shared" ca="1" si="63"/>
        <v>C2</v>
      </c>
    </row>
    <row r="539" spans="1:15" s="36" customFormat="1" ht="37.5" customHeight="1" x14ac:dyDescent="0.2">
      <c r="A539" s="50" t="s">
        <v>681</v>
      </c>
      <c r="B539" s="61" t="s">
        <v>968</v>
      </c>
      <c r="C539" s="126" t="s">
        <v>996</v>
      </c>
      <c r="D539" s="60"/>
      <c r="E539" s="31" t="s">
        <v>182</v>
      </c>
      <c r="F539" s="43"/>
      <c r="G539" s="42"/>
      <c r="H539" s="41">
        <f>ROUND(G539*F539,2)</f>
        <v>0</v>
      </c>
      <c r="I539" s="74" t="s">
        <v>1248</v>
      </c>
      <c r="J539" s="26" t="str">
        <f t="shared" ca="1" si="60"/>
        <v/>
      </c>
      <c r="K539" s="16" t="str">
        <f t="shared" si="64"/>
        <v>E035D250 mm Drainage Connection Inlet Pipeeach</v>
      </c>
      <c r="L539" s="17">
        <f>MATCH(K539,'Pay Items'!$K$1:$K$646,0)</f>
        <v>539</v>
      </c>
      <c r="M539" s="19" t="str">
        <f t="shared" ca="1" si="61"/>
        <v>F0</v>
      </c>
      <c r="N539" s="19" t="str">
        <f t="shared" ca="1" si="62"/>
        <v>C2</v>
      </c>
      <c r="O539" s="19" t="str">
        <f t="shared" ca="1" si="63"/>
        <v>C2</v>
      </c>
    </row>
    <row r="540" spans="1:15" s="35" customFormat="1" ht="72.75" customHeight="1" x14ac:dyDescent="0.2">
      <c r="A540" s="50" t="s">
        <v>79</v>
      </c>
      <c r="B540" s="45" t="s">
        <v>48</v>
      </c>
      <c r="C540" s="126" t="s">
        <v>425</v>
      </c>
      <c r="D540" s="60" t="s">
        <v>11</v>
      </c>
      <c r="E540" s="31"/>
      <c r="F540" s="43"/>
      <c r="G540" s="81"/>
      <c r="H540" s="113"/>
      <c r="I540" s="74" t="s">
        <v>1221</v>
      </c>
      <c r="J540" s="26" t="str">
        <f t="shared" ca="1" si="60"/>
        <v>LOCKED</v>
      </c>
      <c r="K540" s="16" t="str">
        <f t="shared" si="64"/>
        <v>E036Connecting to Existing SewerCW 2130-R12</v>
      </c>
      <c r="L540" s="17">
        <f>MATCH(K540,'Pay Items'!$K$1:$K$646,0)</f>
        <v>540</v>
      </c>
      <c r="M540" s="19" t="str">
        <f t="shared" ca="1" si="61"/>
        <v>F0</v>
      </c>
      <c r="N540" s="19" t="str">
        <f t="shared" ca="1" si="62"/>
        <v>G</v>
      </c>
      <c r="O540" s="19" t="str">
        <f t="shared" ca="1" si="63"/>
        <v>C2</v>
      </c>
    </row>
    <row r="541" spans="1:15" s="35" customFormat="1" ht="39.950000000000003" customHeight="1" x14ac:dyDescent="0.2">
      <c r="A541" s="50" t="s">
        <v>80</v>
      </c>
      <c r="B541" s="61" t="s">
        <v>351</v>
      </c>
      <c r="C541" s="126" t="s">
        <v>1511</v>
      </c>
      <c r="D541" s="60"/>
      <c r="E541" s="31"/>
      <c r="F541" s="43"/>
      <c r="G541" s="81"/>
      <c r="H541" s="113"/>
      <c r="I541" s="74" t="s">
        <v>1512</v>
      </c>
      <c r="J541" s="26" t="str">
        <f t="shared" ca="1" si="60"/>
        <v>LOCKED</v>
      </c>
      <c r="K541" s="16" t="str">
        <f t="shared" si="64"/>
        <v>E037^ mm (Type ^) Connecting Pipe</v>
      </c>
      <c r="L541" s="17">
        <f>MATCH(K541,'Pay Items'!$K$1:$K$646,0)</f>
        <v>541</v>
      </c>
      <c r="M541" s="19" t="str">
        <f t="shared" ca="1" si="61"/>
        <v>F0</v>
      </c>
      <c r="N541" s="19" t="str">
        <f t="shared" ca="1" si="62"/>
        <v>G</v>
      </c>
      <c r="O541" s="19" t="str">
        <f t="shared" ca="1" si="63"/>
        <v>C2</v>
      </c>
    </row>
    <row r="542" spans="1:15" s="28" customFormat="1" ht="43.9" customHeight="1" x14ac:dyDescent="0.2">
      <c r="A542" s="50" t="s">
        <v>81</v>
      </c>
      <c r="B542" s="89" t="s">
        <v>701</v>
      </c>
      <c r="C542" s="44" t="s">
        <v>1513</v>
      </c>
      <c r="D542" s="60"/>
      <c r="E542" s="31" t="s">
        <v>182</v>
      </c>
      <c r="F542" s="43"/>
      <c r="G542" s="42"/>
      <c r="H542" s="41">
        <f t="shared" ref="H542:H547" si="65">ROUND(G542*F542,2)</f>
        <v>0</v>
      </c>
      <c r="I542" s="80" t="s">
        <v>859</v>
      </c>
      <c r="J542" s="26" t="str">
        <f t="shared" ca="1" si="60"/>
        <v/>
      </c>
      <c r="K542" s="16" t="str">
        <f t="shared" si="64"/>
        <v>E038Connecting to 300 mm (Type ^ ) Sewereach</v>
      </c>
      <c r="L542" s="17">
        <f>MATCH(K542,'Pay Items'!$K$1:$K$646,0)</f>
        <v>542</v>
      </c>
      <c r="M542" s="19" t="str">
        <f t="shared" ca="1" si="61"/>
        <v>F0</v>
      </c>
      <c r="N542" s="19" t="str">
        <f t="shared" ca="1" si="62"/>
        <v>C2</v>
      </c>
      <c r="O542" s="19" t="str">
        <f t="shared" ca="1" si="63"/>
        <v>C2</v>
      </c>
    </row>
    <row r="543" spans="1:15" s="28" customFormat="1" ht="43.9" customHeight="1" x14ac:dyDescent="0.2">
      <c r="A543" s="50" t="s">
        <v>82</v>
      </c>
      <c r="B543" s="89" t="s">
        <v>703</v>
      </c>
      <c r="C543" s="44" t="s">
        <v>1514</v>
      </c>
      <c r="D543" s="60"/>
      <c r="E543" s="31" t="s">
        <v>182</v>
      </c>
      <c r="F543" s="43"/>
      <c r="G543" s="42"/>
      <c r="H543" s="41">
        <f t="shared" si="65"/>
        <v>0</v>
      </c>
      <c r="I543" s="80" t="s">
        <v>859</v>
      </c>
      <c r="J543" s="26" t="str">
        <f t="shared" ca="1" si="60"/>
        <v/>
      </c>
      <c r="K543" s="16" t="str">
        <f t="shared" si="64"/>
        <v>E039Connecting to 375 mm (Type ^ ) Sewereach</v>
      </c>
      <c r="L543" s="17">
        <f>MATCH(K543,'Pay Items'!$K$1:$K$646,0)</f>
        <v>543</v>
      </c>
      <c r="M543" s="19" t="str">
        <f t="shared" ca="1" si="61"/>
        <v>F0</v>
      </c>
      <c r="N543" s="19" t="str">
        <f t="shared" ca="1" si="62"/>
        <v>C2</v>
      </c>
      <c r="O543" s="19" t="str">
        <f t="shared" ca="1" si="63"/>
        <v>C2</v>
      </c>
    </row>
    <row r="544" spans="1:15" s="28" customFormat="1" ht="43.9" customHeight="1" x14ac:dyDescent="0.2">
      <c r="A544" s="50" t="s">
        <v>83</v>
      </c>
      <c r="B544" s="89" t="s">
        <v>705</v>
      </c>
      <c r="C544" s="44" t="s">
        <v>1515</v>
      </c>
      <c r="D544" s="60"/>
      <c r="E544" s="31" t="s">
        <v>182</v>
      </c>
      <c r="F544" s="43"/>
      <c r="G544" s="42"/>
      <c r="H544" s="41">
        <f t="shared" si="65"/>
        <v>0</v>
      </c>
      <c r="I544" s="80" t="s">
        <v>859</v>
      </c>
      <c r="J544" s="26" t="str">
        <f t="shared" ca="1" si="60"/>
        <v/>
      </c>
      <c r="K544" s="16" t="str">
        <f t="shared" si="64"/>
        <v>E040Connecting to 450 mm (Type ^) Sewereach</v>
      </c>
      <c r="L544" s="17">
        <f>MATCH(K544,'Pay Items'!$K$1:$K$646,0)</f>
        <v>544</v>
      </c>
      <c r="M544" s="19" t="str">
        <f t="shared" ca="1" si="61"/>
        <v>F0</v>
      </c>
      <c r="N544" s="19" t="str">
        <f t="shared" ca="1" si="62"/>
        <v>C2</v>
      </c>
      <c r="O544" s="19" t="str">
        <f t="shared" ca="1" si="63"/>
        <v>C2</v>
      </c>
    </row>
    <row r="545" spans="1:15" s="28" customFormat="1" ht="43.9" customHeight="1" x14ac:dyDescent="0.2">
      <c r="A545" s="50" t="s">
        <v>84</v>
      </c>
      <c r="B545" s="89" t="s">
        <v>727</v>
      </c>
      <c r="C545" s="44" t="s">
        <v>1516</v>
      </c>
      <c r="D545" s="60"/>
      <c r="E545" s="31" t="s">
        <v>182</v>
      </c>
      <c r="F545" s="43"/>
      <c r="G545" s="42"/>
      <c r="H545" s="41">
        <f t="shared" si="65"/>
        <v>0</v>
      </c>
      <c r="I545" s="80" t="s">
        <v>859</v>
      </c>
      <c r="J545" s="26" t="str">
        <f t="shared" ca="1" si="60"/>
        <v/>
      </c>
      <c r="K545" s="16" t="str">
        <f t="shared" si="64"/>
        <v>E041Connecting to 525 mm (Type ^) Sewereach</v>
      </c>
      <c r="L545" s="17">
        <f>MATCH(K545,'Pay Items'!$K$1:$K$646,0)</f>
        <v>545</v>
      </c>
      <c r="M545" s="19" t="str">
        <f t="shared" ca="1" si="61"/>
        <v>F0</v>
      </c>
      <c r="N545" s="19" t="str">
        <f t="shared" ca="1" si="62"/>
        <v>C2</v>
      </c>
      <c r="O545" s="19" t="str">
        <f t="shared" ca="1" si="63"/>
        <v>C2</v>
      </c>
    </row>
    <row r="546" spans="1:15" s="28" customFormat="1" ht="43.9" customHeight="1" x14ac:dyDescent="0.2">
      <c r="A546" s="50" t="s">
        <v>1054</v>
      </c>
      <c r="B546" s="89" t="s">
        <v>1055</v>
      </c>
      <c r="C546" s="44" t="s">
        <v>1517</v>
      </c>
      <c r="D546" s="60"/>
      <c r="E546" s="31" t="s">
        <v>182</v>
      </c>
      <c r="F546" s="43"/>
      <c r="G546" s="42"/>
      <c r="H546" s="41">
        <f t="shared" si="65"/>
        <v>0</v>
      </c>
      <c r="I546" s="80" t="s">
        <v>859</v>
      </c>
      <c r="J546" s="26" t="str">
        <f t="shared" ca="1" si="60"/>
        <v/>
      </c>
      <c r="K546" s="16" t="str">
        <f t="shared" si="64"/>
        <v>E041AConnecting to 600 mm (Type ^) Sewereach</v>
      </c>
      <c r="L546" s="17">
        <f>MATCH(K546,'Pay Items'!$K$1:$K$646,0)</f>
        <v>546</v>
      </c>
      <c r="M546" s="19" t="str">
        <f t="shared" ca="1" si="61"/>
        <v>F0</v>
      </c>
      <c r="N546" s="19" t="str">
        <f t="shared" ca="1" si="62"/>
        <v>C2</v>
      </c>
      <c r="O546" s="19" t="str">
        <f t="shared" ca="1" si="63"/>
        <v>C2</v>
      </c>
    </row>
    <row r="547" spans="1:15" s="28" customFormat="1" ht="43.9" customHeight="1" x14ac:dyDescent="0.2">
      <c r="A547" s="57" t="s">
        <v>1072</v>
      </c>
      <c r="B547" s="89" t="s">
        <v>1055</v>
      </c>
      <c r="C547" s="44" t="s">
        <v>1518</v>
      </c>
      <c r="D547" s="60"/>
      <c r="E547" s="31" t="s">
        <v>182</v>
      </c>
      <c r="F547" s="43"/>
      <c r="G547" s="42"/>
      <c r="H547" s="41">
        <f t="shared" si="65"/>
        <v>0</v>
      </c>
      <c r="I547" s="80" t="s">
        <v>1519</v>
      </c>
      <c r="J547" s="26" t="str">
        <f t="shared" ca="1" si="60"/>
        <v/>
      </c>
      <c r="K547" s="16" t="str">
        <f t="shared" si="64"/>
        <v>E041BConnecting to ^ mm (Type ^) Sewereach</v>
      </c>
      <c r="L547" s="17">
        <f>MATCH(K547,'Pay Items'!$K$1:$K$646,0)</f>
        <v>547</v>
      </c>
      <c r="M547" s="19" t="str">
        <f t="shared" ca="1" si="61"/>
        <v>F0</v>
      </c>
      <c r="N547" s="19" t="str">
        <f t="shared" ca="1" si="62"/>
        <v>C2</v>
      </c>
      <c r="O547" s="19" t="str">
        <f t="shared" ca="1" si="63"/>
        <v>C2</v>
      </c>
    </row>
    <row r="548" spans="1:15" s="35" customFormat="1" ht="43.9" customHeight="1" x14ac:dyDescent="0.2">
      <c r="A548" s="50" t="s">
        <v>85</v>
      </c>
      <c r="B548" s="45" t="s">
        <v>49</v>
      </c>
      <c r="C548" s="126" t="s">
        <v>728</v>
      </c>
      <c r="D548" s="60" t="s">
        <v>11</v>
      </c>
      <c r="E548" s="31"/>
      <c r="F548" s="43"/>
      <c r="G548" s="81"/>
      <c r="H548" s="113"/>
      <c r="I548" s="74"/>
      <c r="J548" s="26" t="str">
        <f t="shared" ca="1" si="60"/>
        <v>LOCKED</v>
      </c>
      <c r="K548" s="16" t="str">
        <f t="shared" si="64"/>
        <v>E042Connecting New Sewer Service to Existing Sewer ServiceCW 2130-R12</v>
      </c>
      <c r="L548" s="17">
        <f>MATCH(K548,'Pay Items'!$K$1:$K$646,0)</f>
        <v>548</v>
      </c>
      <c r="M548" s="19" t="str">
        <f t="shared" ca="1" si="61"/>
        <v>F0</v>
      </c>
      <c r="N548" s="19" t="str">
        <f t="shared" ca="1" si="62"/>
        <v>G</v>
      </c>
      <c r="O548" s="19" t="str">
        <f t="shared" ca="1" si="63"/>
        <v>C2</v>
      </c>
    </row>
    <row r="549" spans="1:15" s="35" customFormat="1" ht="30" customHeight="1" x14ac:dyDescent="0.2">
      <c r="A549" s="50" t="s">
        <v>86</v>
      </c>
      <c r="B549" s="61" t="s">
        <v>351</v>
      </c>
      <c r="C549" s="126" t="s">
        <v>1494</v>
      </c>
      <c r="D549" s="60"/>
      <c r="E549" s="31" t="s">
        <v>182</v>
      </c>
      <c r="F549" s="43"/>
      <c r="G549" s="42"/>
      <c r="H549" s="41">
        <f t="shared" ref="H549:H558" si="66">ROUND(G549*F549,2)</f>
        <v>0</v>
      </c>
      <c r="I549" s="74" t="s">
        <v>1520</v>
      </c>
      <c r="J549" s="26" t="str">
        <f t="shared" ca="1" si="60"/>
        <v/>
      </c>
      <c r="K549" s="16" t="str">
        <f t="shared" si="64"/>
        <v>E043^ mmeach</v>
      </c>
      <c r="L549" s="17">
        <f>MATCH(K549,'Pay Items'!$K$1:$K$646,0)</f>
        <v>549</v>
      </c>
      <c r="M549" s="19" t="str">
        <f t="shared" ca="1" si="61"/>
        <v>F0</v>
      </c>
      <c r="N549" s="19" t="str">
        <f t="shared" ca="1" si="62"/>
        <v>C2</v>
      </c>
      <c r="O549" s="19" t="str">
        <f t="shared" ca="1" si="63"/>
        <v>C2</v>
      </c>
    </row>
    <row r="550" spans="1:15" s="27" customFormat="1" ht="39.950000000000003" customHeight="1" x14ac:dyDescent="0.2">
      <c r="A550" s="50" t="s">
        <v>87</v>
      </c>
      <c r="B550" s="45" t="s">
        <v>50</v>
      </c>
      <c r="C550" s="44" t="s">
        <v>693</v>
      </c>
      <c r="D550" s="60" t="s">
        <v>11</v>
      </c>
      <c r="E550" s="31" t="s">
        <v>182</v>
      </c>
      <c r="F550" s="43"/>
      <c r="G550" s="42"/>
      <c r="H550" s="41">
        <f t="shared" si="66"/>
        <v>0</v>
      </c>
      <c r="I550" s="74"/>
      <c r="J550" s="26" t="str">
        <f t="shared" ca="1" si="60"/>
        <v/>
      </c>
      <c r="K550" s="16" t="str">
        <f t="shared" si="64"/>
        <v>E044Abandoning Existing Catch BasinsCW 2130-R12each</v>
      </c>
      <c r="L550" s="17">
        <f>MATCH(K550,'Pay Items'!$K$1:$K$646,0)</f>
        <v>550</v>
      </c>
      <c r="M550" s="19" t="str">
        <f t="shared" ca="1" si="61"/>
        <v>F0</v>
      </c>
      <c r="N550" s="19" t="str">
        <f t="shared" ca="1" si="62"/>
        <v>C2</v>
      </c>
      <c r="O550" s="19" t="str">
        <f t="shared" ca="1" si="63"/>
        <v>C2</v>
      </c>
    </row>
    <row r="551" spans="1:15" s="27" customFormat="1" ht="30" customHeight="1" x14ac:dyDescent="0.2">
      <c r="A551" s="50" t="s">
        <v>429</v>
      </c>
      <c r="B551" s="45" t="s">
        <v>51</v>
      </c>
      <c r="C551" s="44" t="s">
        <v>426</v>
      </c>
      <c r="D551" s="60" t="s">
        <v>11</v>
      </c>
      <c r="E551" s="31" t="s">
        <v>182</v>
      </c>
      <c r="F551" s="43"/>
      <c r="G551" s="42"/>
      <c r="H551" s="41">
        <f t="shared" si="66"/>
        <v>0</v>
      </c>
      <c r="I551" s="74"/>
      <c r="J551" s="26" t="str">
        <f t="shared" ca="1" si="60"/>
        <v/>
      </c>
      <c r="K551" s="16" t="str">
        <f t="shared" si="64"/>
        <v>E045Abandoning Existing Catch PitCW 2130-R12each</v>
      </c>
      <c r="L551" s="17">
        <f>MATCH(K551,'Pay Items'!$K$1:$K$646,0)</f>
        <v>551</v>
      </c>
      <c r="M551" s="19" t="str">
        <f t="shared" ca="1" si="61"/>
        <v>F0</v>
      </c>
      <c r="N551" s="19" t="str">
        <f t="shared" ca="1" si="62"/>
        <v>C2</v>
      </c>
      <c r="O551" s="19" t="str">
        <f t="shared" ca="1" si="63"/>
        <v>C2</v>
      </c>
    </row>
    <row r="552" spans="1:15" s="27" customFormat="1" ht="30" customHeight="1" x14ac:dyDescent="0.2">
      <c r="A552" s="50" t="s">
        <v>431</v>
      </c>
      <c r="B552" s="45" t="s">
        <v>52</v>
      </c>
      <c r="C552" s="44" t="s">
        <v>694</v>
      </c>
      <c r="D552" s="60" t="s">
        <v>11</v>
      </c>
      <c r="E552" s="31" t="s">
        <v>182</v>
      </c>
      <c r="F552" s="43"/>
      <c r="G552" s="42"/>
      <c r="H552" s="41">
        <f t="shared" si="66"/>
        <v>0</v>
      </c>
      <c r="I552" s="74"/>
      <c r="J552" s="26" t="str">
        <f t="shared" ca="1" si="60"/>
        <v/>
      </c>
      <c r="K552" s="16" t="str">
        <f t="shared" si="64"/>
        <v>E046Removal of Existing Catch BasinsCW 2130-R12each</v>
      </c>
      <c r="L552" s="17">
        <f>MATCH(K552,'Pay Items'!$K$1:$K$646,0)</f>
        <v>552</v>
      </c>
      <c r="M552" s="19" t="str">
        <f t="shared" ca="1" si="61"/>
        <v>F0</v>
      </c>
      <c r="N552" s="19" t="str">
        <f t="shared" ca="1" si="62"/>
        <v>C2</v>
      </c>
      <c r="O552" s="19" t="str">
        <f t="shared" ca="1" si="63"/>
        <v>C2</v>
      </c>
    </row>
    <row r="553" spans="1:15" s="27" customFormat="1" ht="30" customHeight="1" x14ac:dyDescent="0.2">
      <c r="A553" s="50" t="s">
        <v>433</v>
      </c>
      <c r="B553" s="45" t="s">
        <v>53</v>
      </c>
      <c r="C553" s="44" t="s">
        <v>427</v>
      </c>
      <c r="D553" s="60" t="s">
        <v>11</v>
      </c>
      <c r="E553" s="31" t="s">
        <v>182</v>
      </c>
      <c r="F553" s="43"/>
      <c r="G553" s="42"/>
      <c r="H553" s="41">
        <f t="shared" si="66"/>
        <v>0</v>
      </c>
      <c r="I553" s="74"/>
      <c r="J553" s="26" t="str">
        <f t="shared" ca="1" si="60"/>
        <v/>
      </c>
      <c r="K553" s="16" t="str">
        <f t="shared" si="64"/>
        <v>E047Removal of Existing Catch PitCW 2130-R12each</v>
      </c>
      <c r="L553" s="17">
        <f>MATCH(K553,'Pay Items'!$K$1:$K$646,0)</f>
        <v>553</v>
      </c>
      <c r="M553" s="19" t="str">
        <f t="shared" ca="1" si="61"/>
        <v>F0</v>
      </c>
      <c r="N553" s="19" t="str">
        <f t="shared" ca="1" si="62"/>
        <v>C2</v>
      </c>
      <c r="O553" s="19" t="str">
        <f t="shared" ca="1" si="63"/>
        <v>C2</v>
      </c>
    </row>
    <row r="554" spans="1:15" s="27" customFormat="1" ht="43.5" customHeight="1" x14ac:dyDescent="0.2">
      <c r="A554" s="50" t="s">
        <v>435</v>
      </c>
      <c r="B554" s="45" t="s">
        <v>430</v>
      </c>
      <c r="C554" s="44" t="s">
        <v>695</v>
      </c>
      <c r="D554" s="60" t="s">
        <v>11</v>
      </c>
      <c r="E554" s="31" t="s">
        <v>182</v>
      </c>
      <c r="F554" s="43"/>
      <c r="G554" s="42"/>
      <c r="H554" s="41">
        <f t="shared" si="66"/>
        <v>0</v>
      </c>
      <c r="I554" s="74"/>
      <c r="J554" s="26" t="str">
        <f t="shared" ca="1" si="60"/>
        <v/>
      </c>
      <c r="K554" s="16" t="str">
        <f t="shared" si="64"/>
        <v>E048Relocation of Existing Catch BasinsCW 2130-R12each</v>
      </c>
      <c r="L554" s="17">
        <f>MATCH(K554,'Pay Items'!$K$1:$K$646,0)</f>
        <v>554</v>
      </c>
      <c r="M554" s="19" t="str">
        <f t="shared" ca="1" si="61"/>
        <v>F0</v>
      </c>
      <c r="N554" s="19" t="str">
        <f t="shared" ca="1" si="62"/>
        <v>C2</v>
      </c>
      <c r="O554" s="19" t="str">
        <f t="shared" ca="1" si="63"/>
        <v>C2</v>
      </c>
    </row>
    <row r="555" spans="1:15" s="27" customFormat="1" ht="30" customHeight="1" x14ac:dyDescent="0.2">
      <c r="A555" s="50" t="s">
        <v>436</v>
      </c>
      <c r="B555" s="45" t="s">
        <v>432</v>
      </c>
      <c r="C555" s="44" t="s">
        <v>428</v>
      </c>
      <c r="D555" s="60" t="s">
        <v>11</v>
      </c>
      <c r="E555" s="31" t="s">
        <v>182</v>
      </c>
      <c r="F555" s="43"/>
      <c r="G555" s="42"/>
      <c r="H555" s="41">
        <f t="shared" si="66"/>
        <v>0</v>
      </c>
      <c r="I555" s="74"/>
      <c r="J555" s="26" t="str">
        <f t="shared" ca="1" si="60"/>
        <v/>
      </c>
      <c r="K555" s="16" t="str">
        <f t="shared" si="64"/>
        <v>E049Relocation of Existing Catch PitCW 2130-R12each</v>
      </c>
      <c r="L555" s="17">
        <f>MATCH(K555,'Pay Items'!$K$1:$K$646,0)</f>
        <v>555</v>
      </c>
      <c r="M555" s="19" t="str">
        <f t="shared" ca="1" si="61"/>
        <v>F0</v>
      </c>
      <c r="N555" s="19" t="str">
        <f t="shared" ca="1" si="62"/>
        <v>C2</v>
      </c>
      <c r="O555" s="19" t="str">
        <f t="shared" ca="1" si="63"/>
        <v>C2</v>
      </c>
    </row>
    <row r="556" spans="1:15" s="28" customFormat="1" ht="39.950000000000003" customHeight="1" x14ac:dyDescent="0.2">
      <c r="A556" s="50" t="s">
        <v>437</v>
      </c>
      <c r="B556" s="45" t="s">
        <v>434</v>
      </c>
      <c r="C556" s="44" t="s">
        <v>23</v>
      </c>
      <c r="D556" s="60" t="s">
        <v>11</v>
      </c>
      <c r="E556" s="31" t="s">
        <v>182</v>
      </c>
      <c r="F556" s="43"/>
      <c r="G556" s="42"/>
      <c r="H556" s="41">
        <f t="shared" si="66"/>
        <v>0</v>
      </c>
      <c r="I556" s="74"/>
      <c r="J556" s="26" t="str">
        <f t="shared" ca="1" si="60"/>
        <v/>
      </c>
      <c r="K556" s="16" t="str">
        <f t="shared" si="64"/>
        <v>E050Abandoning Existing Drainage InletsCW 2130-R12each</v>
      </c>
      <c r="L556" s="17">
        <f>MATCH(K556,'Pay Items'!$K$1:$K$646,0)</f>
        <v>556</v>
      </c>
      <c r="M556" s="19" t="str">
        <f t="shared" ca="1" si="61"/>
        <v>F0</v>
      </c>
      <c r="N556" s="19" t="str">
        <f t="shared" ca="1" si="62"/>
        <v>C2</v>
      </c>
      <c r="O556" s="19" t="str">
        <f t="shared" ca="1" si="63"/>
        <v>C2</v>
      </c>
    </row>
    <row r="557" spans="1:15" s="28" customFormat="1" ht="30" customHeight="1" x14ac:dyDescent="0.2">
      <c r="A557" s="50" t="s">
        <v>0</v>
      </c>
      <c r="B557" s="45" t="s">
        <v>490</v>
      </c>
      <c r="C557" s="44" t="s">
        <v>1</v>
      </c>
      <c r="D557" s="60" t="s">
        <v>1075</v>
      </c>
      <c r="E557" s="31" t="s">
        <v>182</v>
      </c>
      <c r="F557" s="43"/>
      <c r="G557" s="42"/>
      <c r="H557" s="41">
        <f t="shared" si="66"/>
        <v>0</v>
      </c>
      <c r="I557" s="74" t="s">
        <v>2</v>
      </c>
      <c r="J557" s="26" t="str">
        <f t="shared" ca="1" si="60"/>
        <v/>
      </c>
      <c r="K557" s="16" t="str">
        <f t="shared" si="64"/>
        <v>E050ACatch Basin CleaningCW 2140-R4each</v>
      </c>
      <c r="L557" s="17">
        <f>MATCH(K557,'Pay Items'!$K$1:$K$646,0)</f>
        <v>557</v>
      </c>
      <c r="M557" s="19" t="str">
        <f t="shared" ca="1" si="61"/>
        <v>F0</v>
      </c>
      <c r="N557" s="19" t="str">
        <f t="shared" ca="1" si="62"/>
        <v>C2</v>
      </c>
      <c r="O557" s="19" t="str">
        <f t="shared" ca="1" si="63"/>
        <v>C2</v>
      </c>
    </row>
    <row r="558" spans="1:15" s="28" customFormat="1" ht="30" customHeight="1" x14ac:dyDescent="0.2">
      <c r="A558" s="50" t="s">
        <v>438</v>
      </c>
      <c r="B558" s="45" t="s">
        <v>549</v>
      </c>
      <c r="C558" s="44" t="s">
        <v>315</v>
      </c>
      <c r="D558" s="60" t="s">
        <v>12</v>
      </c>
      <c r="E558" s="31" t="s">
        <v>183</v>
      </c>
      <c r="F558" s="43"/>
      <c r="G558" s="42"/>
      <c r="H558" s="41">
        <f t="shared" si="66"/>
        <v>0</v>
      </c>
      <c r="I558" s="74"/>
      <c r="J558" s="26" t="str">
        <f t="shared" ca="1" si="60"/>
        <v/>
      </c>
      <c r="K558" s="16" t="str">
        <f t="shared" si="64"/>
        <v>E051Installation of SubdrainsCW 3120-R4m</v>
      </c>
      <c r="L558" s="17">
        <f>MATCH(K558,'Pay Items'!$K$1:$K$646,0)</f>
        <v>558</v>
      </c>
      <c r="M558" s="19" t="str">
        <f t="shared" ca="1" si="61"/>
        <v>F0</v>
      </c>
      <c r="N558" s="19" t="str">
        <f t="shared" ca="1" si="62"/>
        <v>C2</v>
      </c>
      <c r="O558" s="19" t="str">
        <f t="shared" ca="1" si="63"/>
        <v>C2</v>
      </c>
    </row>
    <row r="559" spans="1:15" s="35" customFormat="1" ht="30" customHeight="1" x14ac:dyDescent="0.2">
      <c r="A559" s="50" t="s">
        <v>909</v>
      </c>
      <c r="B559" s="45" t="s">
        <v>621</v>
      </c>
      <c r="C559" s="126" t="s">
        <v>923</v>
      </c>
      <c r="D559" s="60" t="s">
        <v>962</v>
      </c>
      <c r="E559" s="31"/>
      <c r="F559" s="43"/>
      <c r="G559" s="81"/>
      <c r="H559" s="113"/>
      <c r="I559" s="74"/>
      <c r="J559" s="26" t="str">
        <f t="shared" ca="1" si="60"/>
        <v>LOCKED</v>
      </c>
      <c r="K559" s="16" t="str">
        <f t="shared" si="64"/>
        <v>E052sCorrugated Steel Pipe Culvert - SupplyCW 3610-R5</v>
      </c>
      <c r="L559" s="17">
        <f>MATCH(K559,'Pay Items'!$K$1:$K$646,0)</f>
        <v>559</v>
      </c>
      <c r="M559" s="19" t="str">
        <f t="shared" ca="1" si="61"/>
        <v>F0</v>
      </c>
      <c r="N559" s="19" t="str">
        <f t="shared" ca="1" si="62"/>
        <v>G</v>
      </c>
      <c r="O559" s="19" t="str">
        <f t="shared" ca="1" si="63"/>
        <v>C2</v>
      </c>
    </row>
    <row r="560" spans="1:15" s="28" customFormat="1" ht="30" customHeight="1" x14ac:dyDescent="0.2">
      <c r="A560" s="50" t="s">
        <v>860</v>
      </c>
      <c r="B560" s="61" t="s">
        <v>351</v>
      </c>
      <c r="C560" s="44" t="s">
        <v>1521</v>
      </c>
      <c r="D560" s="60"/>
      <c r="E560" s="31" t="s">
        <v>183</v>
      </c>
      <c r="F560" s="43"/>
      <c r="G560" s="42"/>
      <c r="H560" s="41">
        <f t="shared" ref="H560:H565" si="67">ROUND(G560*F560,2)</f>
        <v>0</v>
      </c>
      <c r="I560" s="74" t="s">
        <v>1522</v>
      </c>
      <c r="J560" s="26" t="str">
        <f t="shared" ca="1" si="60"/>
        <v/>
      </c>
      <c r="K560" s="16" t="str">
        <f t="shared" si="64"/>
        <v>E053s(250 mm, ^ gauge, ^)m</v>
      </c>
      <c r="L560" s="17">
        <f>MATCH(K560,'Pay Items'!$K$1:$K$646,0)</f>
        <v>560</v>
      </c>
      <c r="M560" s="19" t="str">
        <f t="shared" ca="1" si="61"/>
        <v>F0</v>
      </c>
      <c r="N560" s="19" t="str">
        <f t="shared" ca="1" si="62"/>
        <v>C2</v>
      </c>
      <c r="O560" s="19" t="str">
        <f t="shared" ca="1" si="63"/>
        <v>C2</v>
      </c>
    </row>
    <row r="561" spans="1:15" s="28" customFormat="1" ht="30" customHeight="1" x14ac:dyDescent="0.2">
      <c r="A561" s="50" t="s">
        <v>920</v>
      </c>
      <c r="B561" s="61" t="s">
        <v>351</v>
      </c>
      <c r="C561" s="44" t="s">
        <v>1523</v>
      </c>
      <c r="D561" s="60"/>
      <c r="E561" s="31" t="s">
        <v>183</v>
      </c>
      <c r="F561" s="43"/>
      <c r="G561" s="42"/>
      <c r="H561" s="41">
        <f t="shared" si="67"/>
        <v>0</v>
      </c>
      <c r="I561" s="74" t="s">
        <v>1522</v>
      </c>
      <c r="J561" s="26" t="str">
        <f t="shared" ca="1" si="60"/>
        <v/>
      </c>
      <c r="K561" s="16" t="str">
        <f t="shared" si="64"/>
        <v>E053As(300 mm, ^ gauge, ^)m</v>
      </c>
      <c r="L561" s="17">
        <f>MATCH(K561,'Pay Items'!$K$1:$K$646,0)</f>
        <v>561</v>
      </c>
      <c r="M561" s="19" t="str">
        <f t="shared" ca="1" si="61"/>
        <v>F0</v>
      </c>
      <c r="N561" s="19" t="str">
        <f t="shared" ca="1" si="62"/>
        <v>C2</v>
      </c>
      <c r="O561" s="19" t="str">
        <f t="shared" ca="1" si="63"/>
        <v>C2</v>
      </c>
    </row>
    <row r="562" spans="1:15" s="28" customFormat="1" ht="30" customHeight="1" x14ac:dyDescent="0.2">
      <c r="A562" s="50" t="s">
        <v>861</v>
      </c>
      <c r="B562" s="61" t="s">
        <v>352</v>
      </c>
      <c r="C562" s="44" t="s">
        <v>1524</v>
      </c>
      <c r="D562" s="60"/>
      <c r="E562" s="31" t="s">
        <v>183</v>
      </c>
      <c r="F562" s="43"/>
      <c r="G562" s="42"/>
      <c r="H562" s="41">
        <f t="shared" si="67"/>
        <v>0</v>
      </c>
      <c r="I562" s="74" t="s">
        <v>1522</v>
      </c>
      <c r="J562" s="26" t="str">
        <f t="shared" ca="1" si="60"/>
        <v/>
      </c>
      <c r="K562" s="16" t="str">
        <f t="shared" si="64"/>
        <v>E054s(375 mm,^ gauge, ^)m</v>
      </c>
      <c r="L562" s="17">
        <f>MATCH(K562,'Pay Items'!$K$1:$K$646,0)</f>
        <v>562</v>
      </c>
      <c r="M562" s="19" t="str">
        <f t="shared" ca="1" si="61"/>
        <v>F0</v>
      </c>
      <c r="N562" s="19" t="str">
        <f t="shared" ca="1" si="62"/>
        <v>C2</v>
      </c>
      <c r="O562" s="19" t="str">
        <f t="shared" ca="1" si="63"/>
        <v>C2</v>
      </c>
    </row>
    <row r="563" spans="1:15" s="28" customFormat="1" ht="30" customHeight="1" x14ac:dyDescent="0.2">
      <c r="A563" s="50" t="s">
        <v>862</v>
      </c>
      <c r="B563" s="61" t="s">
        <v>353</v>
      </c>
      <c r="C563" s="44" t="s">
        <v>1525</v>
      </c>
      <c r="D563" s="60"/>
      <c r="E563" s="31" t="s">
        <v>183</v>
      </c>
      <c r="F563" s="43"/>
      <c r="G563" s="42"/>
      <c r="H563" s="41">
        <f t="shared" si="67"/>
        <v>0</v>
      </c>
      <c r="I563" s="74" t="s">
        <v>1522</v>
      </c>
      <c r="J563" s="26" t="str">
        <f t="shared" ca="1" si="60"/>
        <v/>
      </c>
      <c r="K563" s="16" t="str">
        <f t="shared" si="64"/>
        <v>E055s(450 mm,^ gauge, ^)m</v>
      </c>
      <c r="L563" s="17">
        <f>MATCH(K563,'Pay Items'!$K$1:$K$646,0)</f>
        <v>563</v>
      </c>
      <c r="M563" s="19" t="str">
        <f t="shared" ca="1" si="61"/>
        <v>F0</v>
      </c>
      <c r="N563" s="19" t="str">
        <f t="shared" ca="1" si="62"/>
        <v>C2</v>
      </c>
      <c r="O563" s="19" t="str">
        <f t="shared" ca="1" si="63"/>
        <v>C2</v>
      </c>
    </row>
    <row r="564" spans="1:15" s="28" customFormat="1" ht="30" customHeight="1" x14ac:dyDescent="0.2">
      <c r="A564" s="50" t="s">
        <v>863</v>
      </c>
      <c r="B564" s="61" t="s">
        <v>354</v>
      </c>
      <c r="C564" s="44" t="s">
        <v>1526</v>
      </c>
      <c r="D564" s="60"/>
      <c r="E564" s="31" t="s">
        <v>183</v>
      </c>
      <c r="F564" s="43"/>
      <c r="G564" s="42"/>
      <c r="H564" s="41">
        <f t="shared" si="67"/>
        <v>0</v>
      </c>
      <c r="I564" s="74" t="s">
        <v>1522</v>
      </c>
      <c r="J564" s="26" t="str">
        <f t="shared" ca="1" si="60"/>
        <v/>
      </c>
      <c r="K564" s="16" t="str">
        <f t="shared" si="64"/>
        <v>E056s(600 mm,^ gauge, ^)m</v>
      </c>
      <c r="L564" s="17">
        <f>MATCH(K564,'Pay Items'!$K$1:$K$646,0)</f>
        <v>564</v>
      </c>
      <c r="M564" s="19" t="str">
        <f t="shared" ca="1" si="61"/>
        <v>F0</v>
      </c>
      <c r="N564" s="19" t="str">
        <f t="shared" ca="1" si="62"/>
        <v>C2</v>
      </c>
      <c r="O564" s="19" t="str">
        <f t="shared" ca="1" si="63"/>
        <v>C2</v>
      </c>
    </row>
    <row r="565" spans="1:15" s="28" customFormat="1" ht="30" customHeight="1" x14ac:dyDescent="0.2">
      <c r="A565" s="50" t="s">
        <v>864</v>
      </c>
      <c r="B565" s="61" t="s">
        <v>355</v>
      </c>
      <c r="C565" s="44" t="s">
        <v>1527</v>
      </c>
      <c r="D565" s="60"/>
      <c r="E565" s="31" t="s">
        <v>183</v>
      </c>
      <c r="F565" s="43"/>
      <c r="G565" s="42"/>
      <c r="H565" s="41">
        <f t="shared" si="67"/>
        <v>0</v>
      </c>
      <c r="I565" s="74" t="s">
        <v>1522</v>
      </c>
      <c r="J565" s="26" t="str">
        <f t="shared" ca="1" si="60"/>
        <v/>
      </c>
      <c r="K565" s="16" t="str">
        <f t="shared" si="64"/>
        <v>E057s(^ mm, ^ gauge, ^)m</v>
      </c>
      <c r="L565" s="17">
        <f>MATCH(K565,'Pay Items'!$K$1:$K$646,0)</f>
        <v>565</v>
      </c>
      <c r="M565" s="19" t="str">
        <f t="shared" ca="1" si="61"/>
        <v>F0</v>
      </c>
      <c r="N565" s="19" t="str">
        <f t="shared" ca="1" si="62"/>
        <v>C2</v>
      </c>
      <c r="O565" s="19" t="str">
        <f t="shared" ca="1" si="63"/>
        <v>C2</v>
      </c>
    </row>
    <row r="566" spans="1:15" s="35" customFormat="1" ht="30" customHeight="1" x14ac:dyDescent="0.2">
      <c r="A566" s="50" t="s">
        <v>865</v>
      </c>
      <c r="B566" s="45" t="s">
        <v>682</v>
      </c>
      <c r="C566" s="126" t="s">
        <v>924</v>
      </c>
      <c r="D566" s="60" t="s">
        <v>962</v>
      </c>
      <c r="E566" s="31"/>
      <c r="F566" s="43"/>
      <c r="G566" s="81"/>
      <c r="H566" s="113"/>
      <c r="I566" s="74"/>
      <c r="J566" s="26" t="str">
        <f t="shared" ca="1" si="60"/>
        <v>LOCKED</v>
      </c>
      <c r="K566" s="16" t="str">
        <f t="shared" si="64"/>
        <v>E057iCorrugated Steel Pipe Culvert - InstallCW 3610-R5</v>
      </c>
      <c r="L566" s="17">
        <f>MATCH(K566,'Pay Items'!$K$1:$K$646,0)</f>
        <v>566</v>
      </c>
      <c r="M566" s="19" t="str">
        <f t="shared" ca="1" si="61"/>
        <v>F0</v>
      </c>
      <c r="N566" s="19" t="str">
        <f t="shared" ca="1" si="62"/>
        <v>G</v>
      </c>
      <c r="O566" s="19" t="str">
        <f t="shared" ca="1" si="63"/>
        <v>C2</v>
      </c>
    </row>
    <row r="567" spans="1:15" s="28" customFormat="1" ht="30" customHeight="1" x14ac:dyDescent="0.2">
      <c r="A567" s="50" t="s">
        <v>866</v>
      </c>
      <c r="B567" s="61" t="s">
        <v>351</v>
      </c>
      <c r="C567" s="44" t="s">
        <v>1521</v>
      </c>
      <c r="D567" s="60"/>
      <c r="E567" s="31" t="s">
        <v>183</v>
      </c>
      <c r="F567" s="43"/>
      <c r="G567" s="42"/>
      <c r="H567" s="41">
        <f t="shared" ref="H567:H572" si="68">ROUND(G567*F567,2)</f>
        <v>0</v>
      </c>
      <c r="I567" s="74" t="s">
        <v>1522</v>
      </c>
      <c r="J567" s="26" t="str">
        <f t="shared" ca="1" si="60"/>
        <v/>
      </c>
      <c r="K567" s="16" t="str">
        <f t="shared" si="64"/>
        <v>E058i(250 mm, ^ gauge, ^)m</v>
      </c>
      <c r="L567" s="17">
        <f>MATCH(K567,'Pay Items'!$K$1:$K$646,0)</f>
        <v>567</v>
      </c>
      <c r="M567" s="19" t="str">
        <f t="shared" ca="1" si="61"/>
        <v>F0</v>
      </c>
      <c r="N567" s="19" t="str">
        <f t="shared" ca="1" si="62"/>
        <v>C2</v>
      </c>
      <c r="O567" s="19" t="str">
        <f t="shared" ca="1" si="63"/>
        <v>C2</v>
      </c>
    </row>
    <row r="568" spans="1:15" s="28" customFormat="1" ht="30" customHeight="1" x14ac:dyDescent="0.2">
      <c r="A568" s="50" t="s">
        <v>921</v>
      </c>
      <c r="B568" s="61" t="s">
        <v>351</v>
      </c>
      <c r="C568" s="44" t="s">
        <v>1523</v>
      </c>
      <c r="D568" s="60"/>
      <c r="E568" s="31" t="s">
        <v>183</v>
      </c>
      <c r="F568" s="43"/>
      <c r="G568" s="42"/>
      <c r="H568" s="41">
        <f t="shared" si="68"/>
        <v>0</v>
      </c>
      <c r="I568" s="74" t="s">
        <v>1522</v>
      </c>
      <c r="J568" s="26" t="str">
        <f t="shared" ca="1" si="60"/>
        <v/>
      </c>
      <c r="K568" s="16" t="str">
        <f t="shared" si="64"/>
        <v>E058Ai(300 mm, ^ gauge, ^)m</v>
      </c>
      <c r="L568" s="17">
        <f>MATCH(K568,'Pay Items'!$K$1:$K$646,0)</f>
        <v>568</v>
      </c>
      <c r="M568" s="19" t="str">
        <f t="shared" ca="1" si="61"/>
        <v>F0</v>
      </c>
      <c r="N568" s="19" t="str">
        <f t="shared" ca="1" si="62"/>
        <v>C2</v>
      </c>
      <c r="O568" s="19" t="str">
        <f t="shared" ca="1" si="63"/>
        <v>C2</v>
      </c>
    </row>
    <row r="569" spans="1:15" s="28" customFormat="1" ht="30" customHeight="1" x14ac:dyDescent="0.2">
      <c r="A569" s="50" t="s">
        <v>867</v>
      </c>
      <c r="B569" s="61" t="s">
        <v>352</v>
      </c>
      <c r="C569" s="44" t="s">
        <v>1528</v>
      </c>
      <c r="D569" s="60"/>
      <c r="E569" s="31" t="s">
        <v>183</v>
      </c>
      <c r="F569" s="43"/>
      <c r="G569" s="42"/>
      <c r="H569" s="41">
        <f t="shared" si="68"/>
        <v>0</v>
      </c>
      <c r="I569" s="74" t="s">
        <v>1522</v>
      </c>
      <c r="J569" s="26" t="str">
        <f t="shared" ca="1" si="60"/>
        <v/>
      </c>
      <c r="K569" s="16" t="str">
        <f t="shared" si="64"/>
        <v>E059i(375 mm, ^ gauge, ^)m</v>
      </c>
      <c r="L569" s="17">
        <f>MATCH(K569,'Pay Items'!$K$1:$K$646,0)</f>
        <v>569</v>
      </c>
      <c r="M569" s="19" t="str">
        <f t="shared" ca="1" si="61"/>
        <v>F0</v>
      </c>
      <c r="N569" s="19" t="str">
        <f t="shared" ca="1" si="62"/>
        <v>C2</v>
      </c>
      <c r="O569" s="19" t="str">
        <f t="shared" ca="1" si="63"/>
        <v>C2</v>
      </c>
    </row>
    <row r="570" spans="1:15" s="28" customFormat="1" ht="30" customHeight="1" x14ac:dyDescent="0.2">
      <c r="A570" s="50" t="s">
        <v>868</v>
      </c>
      <c r="B570" s="61" t="s">
        <v>353</v>
      </c>
      <c r="C570" s="44" t="s">
        <v>1529</v>
      </c>
      <c r="D570" s="60"/>
      <c r="E570" s="31" t="s">
        <v>183</v>
      </c>
      <c r="F570" s="43"/>
      <c r="G570" s="42"/>
      <c r="H570" s="41">
        <f t="shared" si="68"/>
        <v>0</v>
      </c>
      <c r="I570" s="74" t="s">
        <v>1522</v>
      </c>
      <c r="J570" s="26" t="str">
        <f t="shared" ca="1" si="60"/>
        <v/>
      </c>
      <c r="K570" s="16" t="str">
        <f t="shared" si="64"/>
        <v>E060i(450 mm, ^ gauge, ^)m</v>
      </c>
      <c r="L570" s="17">
        <f>MATCH(K570,'Pay Items'!$K$1:$K$646,0)</f>
        <v>570</v>
      </c>
      <c r="M570" s="19" t="str">
        <f t="shared" ca="1" si="61"/>
        <v>F0</v>
      </c>
      <c r="N570" s="19" t="str">
        <f t="shared" ca="1" si="62"/>
        <v>C2</v>
      </c>
      <c r="O570" s="19" t="str">
        <f t="shared" ca="1" si="63"/>
        <v>C2</v>
      </c>
    </row>
    <row r="571" spans="1:15" s="28" customFormat="1" ht="30" customHeight="1" x14ac:dyDescent="0.2">
      <c r="A571" s="50" t="s">
        <v>869</v>
      </c>
      <c r="B571" s="61" t="s">
        <v>354</v>
      </c>
      <c r="C571" s="44" t="s">
        <v>1530</v>
      </c>
      <c r="D571" s="60"/>
      <c r="E571" s="31" t="s">
        <v>183</v>
      </c>
      <c r="F571" s="43"/>
      <c r="G571" s="42"/>
      <c r="H571" s="41">
        <f t="shared" si="68"/>
        <v>0</v>
      </c>
      <c r="I571" s="74" t="s">
        <v>1522</v>
      </c>
      <c r="J571" s="26" t="str">
        <f t="shared" ca="1" si="60"/>
        <v/>
      </c>
      <c r="K571" s="16" t="str">
        <f t="shared" si="64"/>
        <v>E061i(600 mm, ^ gauge, ^)m</v>
      </c>
      <c r="L571" s="17">
        <f>MATCH(K571,'Pay Items'!$K$1:$K$646,0)</f>
        <v>571</v>
      </c>
      <c r="M571" s="19" t="str">
        <f t="shared" ca="1" si="61"/>
        <v>F0</v>
      </c>
      <c r="N571" s="19" t="str">
        <f t="shared" ca="1" si="62"/>
        <v>C2</v>
      </c>
      <c r="O571" s="19" t="str">
        <f t="shared" ca="1" si="63"/>
        <v>C2</v>
      </c>
    </row>
    <row r="572" spans="1:15" s="28" customFormat="1" ht="30" customHeight="1" x14ac:dyDescent="0.2">
      <c r="A572" s="50" t="s">
        <v>870</v>
      </c>
      <c r="B572" s="61" t="s">
        <v>355</v>
      </c>
      <c r="C572" s="44" t="s">
        <v>1527</v>
      </c>
      <c r="D572" s="60"/>
      <c r="E572" s="31" t="s">
        <v>183</v>
      </c>
      <c r="F572" s="43"/>
      <c r="G572" s="42"/>
      <c r="H572" s="41">
        <f t="shared" si="68"/>
        <v>0</v>
      </c>
      <c r="I572" s="74" t="s">
        <v>1522</v>
      </c>
      <c r="J572" s="26" t="str">
        <f t="shared" ca="1" si="60"/>
        <v/>
      </c>
      <c r="K572" s="16" t="str">
        <f t="shared" si="64"/>
        <v>E062i(^ mm, ^ gauge, ^)m</v>
      </c>
      <c r="L572" s="17">
        <f>MATCH(K572,'Pay Items'!$K$1:$K$646,0)</f>
        <v>572</v>
      </c>
      <c r="M572" s="19" t="str">
        <f t="shared" ca="1" si="61"/>
        <v>F0</v>
      </c>
      <c r="N572" s="19" t="str">
        <f t="shared" ca="1" si="62"/>
        <v>C2</v>
      </c>
      <c r="O572" s="19" t="str">
        <f t="shared" ca="1" si="63"/>
        <v>C2</v>
      </c>
    </row>
    <row r="573" spans="1:15" s="35" customFormat="1" ht="43.9" customHeight="1" x14ac:dyDescent="0.2">
      <c r="A573" s="50" t="s">
        <v>901</v>
      </c>
      <c r="B573" s="45" t="s">
        <v>683</v>
      </c>
      <c r="C573" s="126" t="s">
        <v>471</v>
      </c>
      <c r="D573" s="60" t="s">
        <v>962</v>
      </c>
      <c r="E573" s="31"/>
      <c r="F573" s="43"/>
      <c r="G573" s="81"/>
      <c r="H573" s="113"/>
      <c r="I573" s="74"/>
      <c r="J573" s="26" t="str">
        <f t="shared" ca="1" si="60"/>
        <v>LOCKED</v>
      </c>
      <c r="K573" s="16" t="str">
        <f t="shared" si="64"/>
        <v>E062sPrecast Concrete Pipe Culvert - SupplyCW 3610-R5</v>
      </c>
      <c r="L573" s="17">
        <f>MATCH(K573,'Pay Items'!$K$1:$K$646,0)</f>
        <v>573</v>
      </c>
      <c r="M573" s="19" t="str">
        <f t="shared" ca="1" si="61"/>
        <v>F0</v>
      </c>
      <c r="N573" s="19" t="str">
        <f t="shared" ca="1" si="62"/>
        <v>G</v>
      </c>
      <c r="O573" s="19" t="str">
        <f t="shared" ca="1" si="63"/>
        <v>C2</v>
      </c>
    </row>
    <row r="574" spans="1:15" s="28" customFormat="1" ht="30" customHeight="1" x14ac:dyDescent="0.2">
      <c r="A574" s="50" t="s">
        <v>902</v>
      </c>
      <c r="B574" s="61" t="s">
        <v>351</v>
      </c>
      <c r="C574" s="44" t="s">
        <v>1531</v>
      </c>
      <c r="D574" s="60"/>
      <c r="E574" s="31" t="s">
        <v>183</v>
      </c>
      <c r="F574" s="43"/>
      <c r="G574" s="42"/>
      <c r="H574" s="41">
        <f>ROUND(G574*F574,2)</f>
        <v>0</v>
      </c>
      <c r="I574" s="127" t="s">
        <v>1495</v>
      </c>
      <c r="J574" s="26" t="str">
        <f t="shared" ca="1" si="60"/>
        <v/>
      </c>
      <c r="K574" s="16" t="str">
        <f t="shared" si="64"/>
        <v>E063s^ mmm</v>
      </c>
      <c r="L574" s="17">
        <f>MATCH(K574,'Pay Items'!$K$1:$K$646,0)</f>
        <v>574</v>
      </c>
      <c r="M574" s="19" t="str">
        <f t="shared" ca="1" si="61"/>
        <v>F0</v>
      </c>
      <c r="N574" s="19" t="str">
        <f t="shared" ca="1" si="62"/>
        <v>C2</v>
      </c>
      <c r="O574" s="19" t="str">
        <f t="shared" ca="1" si="63"/>
        <v>C2</v>
      </c>
    </row>
    <row r="575" spans="1:15" s="35" customFormat="1" ht="43.9" customHeight="1" x14ac:dyDescent="0.2">
      <c r="A575" s="50" t="s">
        <v>903</v>
      </c>
      <c r="B575" s="45" t="s">
        <v>684</v>
      </c>
      <c r="C575" s="126" t="s">
        <v>472</v>
      </c>
      <c r="D575" s="60" t="s">
        <v>962</v>
      </c>
      <c r="E575" s="31"/>
      <c r="F575" s="43"/>
      <c r="G575" s="81"/>
      <c r="H575" s="113"/>
      <c r="I575" s="74"/>
      <c r="J575" s="26" t="str">
        <f t="shared" ca="1" si="60"/>
        <v>LOCKED</v>
      </c>
      <c r="K575" s="16" t="str">
        <f t="shared" si="64"/>
        <v>E064iPrecast Concrete Pipe Culvert - InstallCW 3610-R5</v>
      </c>
      <c r="L575" s="17">
        <f>MATCH(K575,'Pay Items'!$K$1:$K$646,0)</f>
        <v>575</v>
      </c>
      <c r="M575" s="19" t="str">
        <f t="shared" ca="1" si="61"/>
        <v>F0</v>
      </c>
      <c r="N575" s="19" t="str">
        <f t="shared" ca="1" si="62"/>
        <v>G</v>
      </c>
      <c r="O575" s="19" t="str">
        <f t="shared" ca="1" si="63"/>
        <v>C2</v>
      </c>
    </row>
    <row r="576" spans="1:15" s="28" customFormat="1" ht="30" customHeight="1" x14ac:dyDescent="0.2">
      <c r="A576" s="50" t="s">
        <v>904</v>
      </c>
      <c r="B576" s="61" t="s">
        <v>351</v>
      </c>
      <c r="C576" s="44" t="s">
        <v>1531</v>
      </c>
      <c r="D576" s="60"/>
      <c r="E576" s="31" t="s">
        <v>183</v>
      </c>
      <c r="F576" s="43"/>
      <c r="G576" s="42"/>
      <c r="H576" s="41">
        <f>ROUND(G576*F576,2)</f>
        <v>0</v>
      </c>
      <c r="I576" s="127" t="s">
        <v>1495</v>
      </c>
      <c r="J576" s="26" t="str">
        <f t="shared" ca="1" si="60"/>
        <v/>
      </c>
      <c r="K576" s="16" t="str">
        <f t="shared" si="64"/>
        <v>E065i^ mmm</v>
      </c>
      <c r="L576" s="17">
        <f>MATCH(K576,'Pay Items'!$K$1:$K$646,0)</f>
        <v>576</v>
      </c>
      <c r="M576" s="19" t="str">
        <f t="shared" ca="1" si="61"/>
        <v>F0</v>
      </c>
      <c r="N576" s="19" t="str">
        <f t="shared" ca="1" si="62"/>
        <v>C2</v>
      </c>
      <c r="O576" s="19" t="str">
        <f t="shared" ca="1" si="63"/>
        <v>C2</v>
      </c>
    </row>
    <row r="577" spans="1:15" s="35" customFormat="1" ht="30" customHeight="1" x14ac:dyDescent="0.2">
      <c r="A577" s="50" t="s">
        <v>925</v>
      </c>
      <c r="B577" s="45" t="s">
        <v>3</v>
      </c>
      <c r="C577" s="126" t="s">
        <v>926</v>
      </c>
      <c r="D577" s="60" t="s">
        <v>962</v>
      </c>
      <c r="E577" s="31"/>
      <c r="F577" s="43"/>
      <c r="G577" s="81"/>
      <c r="H577" s="113"/>
      <c r="I577" s="74"/>
      <c r="J577" s="26" t="str">
        <f t="shared" ca="1" si="60"/>
        <v>LOCKED</v>
      </c>
      <c r="K577" s="16" t="str">
        <f t="shared" si="64"/>
        <v>E065iAHigh Density Polyethylene Pipe - SupplyCW 3610-R5</v>
      </c>
      <c r="L577" s="17">
        <f>MATCH(K577,'Pay Items'!$K$1:$K$646,0)</f>
        <v>577</v>
      </c>
      <c r="M577" s="19" t="str">
        <f t="shared" ca="1" si="61"/>
        <v>F0</v>
      </c>
      <c r="N577" s="19" t="str">
        <f t="shared" ca="1" si="62"/>
        <v>G</v>
      </c>
      <c r="O577" s="19" t="str">
        <f t="shared" ca="1" si="63"/>
        <v>C2</v>
      </c>
    </row>
    <row r="578" spans="1:15" s="28" customFormat="1" ht="30" customHeight="1" x14ac:dyDescent="0.2">
      <c r="A578" s="50" t="s">
        <v>927</v>
      </c>
      <c r="B578" s="61" t="s">
        <v>351</v>
      </c>
      <c r="C578" s="44" t="s">
        <v>1532</v>
      </c>
      <c r="D578" s="60"/>
      <c r="E578" s="31" t="s">
        <v>183</v>
      </c>
      <c r="F578" s="43"/>
      <c r="G578" s="42"/>
      <c r="H578" s="41">
        <f>ROUND(G578*F578,2)</f>
        <v>0</v>
      </c>
      <c r="I578" s="74" t="s">
        <v>1533</v>
      </c>
      <c r="J578" s="26" t="str">
        <f t="shared" ca="1" si="60"/>
        <v/>
      </c>
      <c r="K578" s="16" t="str">
        <f t="shared" si="64"/>
        <v>E065iB(^ mm)m</v>
      </c>
      <c r="L578" s="17">
        <f>MATCH(K578,'Pay Items'!$K$1:$K$646,0)</f>
        <v>578</v>
      </c>
      <c r="M578" s="19" t="str">
        <f t="shared" ca="1" si="61"/>
        <v>F0</v>
      </c>
      <c r="N578" s="19" t="str">
        <f t="shared" ca="1" si="62"/>
        <v>C2</v>
      </c>
      <c r="O578" s="19" t="str">
        <f t="shared" ca="1" si="63"/>
        <v>C2</v>
      </c>
    </row>
    <row r="579" spans="1:15" s="35" customFormat="1" ht="36" customHeight="1" x14ac:dyDescent="0.2">
      <c r="A579" s="50" t="s">
        <v>928</v>
      </c>
      <c r="B579" s="45" t="s">
        <v>684</v>
      </c>
      <c r="C579" s="126" t="s">
        <v>929</v>
      </c>
      <c r="D579" s="60" t="s">
        <v>962</v>
      </c>
      <c r="E579" s="31"/>
      <c r="F579" s="43"/>
      <c r="G579" s="81"/>
      <c r="H579" s="113"/>
      <c r="I579" s="74"/>
      <c r="J579" s="26" t="str">
        <f t="shared" ref="J579:J642" ca="1" si="69">IF(CELL("protect",$G579)=1, "LOCKED", "")</f>
        <v>LOCKED</v>
      </c>
      <c r="K579" s="16" t="str">
        <f t="shared" si="64"/>
        <v>E065iCHigh Density Polyethylene Pipe - InstallCW 3610-R5</v>
      </c>
      <c r="L579" s="17">
        <f>MATCH(K579,'Pay Items'!$K$1:$K$646,0)</f>
        <v>579</v>
      </c>
      <c r="M579" s="19" t="str">
        <f t="shared" ref="M579:M642" ca="1" si="70">CELL("format",$F579)</f>
        <v>F0</v>
      </c>
      <c r="N579" s="19" t="str">
        <f t="shared" ref="N579:N642" ca="1" si="71">CELL("format",$G579)</f>
        <v>G</v>
      </c>
      <c r="O579" s="19" t="str">
        <f t="shared" ref="O579:O642" ca="1" si="72">CELL("format",$H579)</f>
        <v>C2</v>
      </c>
    </row>
    <row r="580" spans="1:15" s="28" customFormat="1" ht="30" customHeight="1" x14ac:dyDescent="0.2">
      <c r="A580" s="50" t="s">
        <v>930</v>
      </c>
      <c r="B580" s="61" t="s">
        <v>351</v>
      </c>
      <c r="C580" s="44" t="s">
        <v>1532</v>
      </c>
      <c r="D580" s="60"/>
      <c r="E580" s="31" t="s">
        <v>183</v>
      </c>
      <c r="F580" s="43"/>
      <c r="G580" s="42"/>
      <c r="H580" s="41">
        <f t="shared" ref="H580:H585" si="73">ROUND(G580*F580,2)</f>
        <v>0</v>
      </c>
      <c r="I580" s="74" t="s">
        <v>1533</v>
      </c>
      <c r="J580" s="26" t="str">
        <f t="shared" ca="1" si="69"/>
        <v/>
      </c>
      <c r="K580" s="16" t="str">
        <f t="shared" ref="K580:K643" si="74">CLEAN(CONCATENATE(TRIM($A580),TRIM($C580),IF(LEFT($D580)&lt;&gt;"E",TRIM($D580),),TRIM($E580)))</f>
        <v>E065iD(^ mm)m</v>
      </c>
      <c r="L580" s="17">
        <f>MATCH(K580,'Pay Items'!$K$1:$K$646,0)</f>
        <v>580</v>
      </c>
      <c r="M580" s="19" t="str">
        <f t="shared" ca="1" si="70"/>
        <v>F0</v>
      </c>
      <c r="N580" s="19" t="str">
        <f t="shared" ca="1" si="71"/>
        <v>C2</v>
      </c>
      <c r="O580" s="19" t="str">
        <f t="shared" ca="1" si="72"/>
        <v>C2</v>
      </c>
    </row>
    <row r="581" spans="1:15" s="35" customFormat="1" ht="30" customHeight="1" x14ac:dyDescent="0.2">
      <c r="A581" s="50" t="s">
        <v>729</v>
      </c>
      <c r="B581" s="45" t="s">
        <v>3</v>
      </c>
      <c r="C581" s="126" t="s">
        <v>209</v>
      </c>
      <c r="D581" s="60" t="s">
        <v>962</v>
      </c>
      <c r="E581" s="31" t="s">
        <v>182</v>
      </c>
      <c r="F581" s="43"/>
      <c r="G581" s="42"/>
      <c r="H581" s="41">
        <f t="shared" si="73"/>
        <v>0</v>
      </c>
      <c r="I581" s="80"/>
      <c r="J581" s="26" t="str">
        <f t="shared" ca="1" si="69"/>
        <v/>
      </c>
      <c r="K581" s="16" t="str">
        <f t="shared" si="74"/>
        <v>E067Connections to Existing CulvertsCW 3610-R5each</v>
      </c>
      <c r="L581" s="17">
        <f>MATCH(K581,'Pay Items'!$K$1:$K$646,0)</f>
        <v>581</v>
      </c>
      <c r="M581" s="19" t="str">
        <f t="shared" ca="1" si="70"/>
        <v>F0</v>
      </c>
      <c r="N581" s="19" t="str">
        <f t="shared" ca="1" si="71"/>
        <v>C2</v>
      </c>
      <c r="O581" s="19" t="str">
        <f t="shared" ca="1" si="72"/>
        <v>C2</v>
      </c>
    </row>
    <row r="582" spans="1:15" s="27" customFormat="1" ht="42.6" customHeight="1" x14ac:dyDescent="0.2">
      <c r="A582" s="50" t="s">
        <v>931</v>
      </c>
      <c r="B582" s="45" t="s">
        <v>932</v>
      </c>
      <c r="C582" s="44" t="s">
        <v>933</v>
      </c>
      <c r="D582" s="60" t="s">
        <v>962</v>
      </c>
      <c r="E582" s="31" t="s">
        <v>180</v>
      </c>
      <c r="F582" s="43"/>
      <c r="G582" s="42"/>
      <c r="H582" s="41">
        <f t="shared" si="73"/>
        <v>0</v>
      </c>
      <c r="I582" s="74"/>
      <c r="J582" s="26" t="str">
        <f t="shared" ca="1" si="69"/>
        <v/>
      </c>
      <c r="K582" s="16" t="str">
        <f t="shared" si="74"/>
        <v>E068Plugging and Abandoning of Existing Pipe CulvertsCW 3610-R5m³</v>
      </c>
      <c r="L582" s="17">
        <f>MATCH(K582,'Pay Items'!$K$1:$K$646,0)</f>
        <v>582</v>
      </c>
      <c r="M582" s="19" t="str">
        <f t="shared" ca="1" si="70"/>
        <v>F0</v>
      </c>
      <c r="N582" s="19" t="str">
        <f t="shared" ca="1" si="71"/>
        <v>C2</v>
      </c>
      <c r="O582" s="19" t="str">
        <f t="shared" ca="1" si="72"/>
        <v>C2</v>
      </c>
    </row>
    <row r="583" spans="1:15" s="27" customFormat="1" ht="42.6" customHeight="1" x14ac:dyDescent="0.2">
      <c r="A583" s="50" t="s">
        <v>934</v>
      </c>
      <c r="B583" s="45" t="s">
        <v>935</v>
      </c>
      <c r="C583" s="44" t="s">
        <v>940</v>
      </c>
      <c r="D583" s="60" t="s">
        <v>962</v>
      </c>
      <c r="E583" s="31" t="s">
        <v>183</v>
      </c>
      <c r="F583" s="43"/>
      <c r="G583" s="42"/>
      <c r="H583" s="41">
        <f t="shared" si="73"/>
        <v>0</v>
      </c>
      <c r="I583" s="74"/>
      <c r="J583" s="26" t="str">
        <f t="shared" ca="1" si="69"/>
        <v/>
      </c>
      <c r="K583" s="16" t="str">
        <f t="shared" si="74"/>
        <v>E069Removal of Existing CulvertsCW 3610-R5m</v>
      </c>
      <c r="L583" s="17">
        <f>MATCH(K583,'Pay Items'!$K$1:$K$646,0)</f>
        <v>583</v>
      </c>
      <c r="M583" s="19" t="str">
        <f t="shared" ca="1" si="70"/>
        <v>F0</v>
      </c>
      <c r="N583" s="19" t="str">
        <f t="shared" ca="1" si="71"/>
        <v>C2</v>
      </c>
      <c r="O583" s="19" t="str">
        <f t="shared" ca="1" si="72"/>
        <v>C2</v>
      </c>
    </row>
    <row r="584" spans="1:15" s="27" customFormat="1" ht="42.6" customHeight="1" x14ac:dyDescent="0.2">
      <c r="A584" s="50" t="s">
        <v>936</v>
      </c>
      <c r="B584" s="45" t="s">
        <v>937</v>
      </c>
      <c r="C584" s="44" t="s">
        <v>941</v>
      </c>
      <c r="D584" s="60" t="s">
        <v>962</v>
      </c>
      <c r="E584" s="31" t="s">
        <v>183</v>
      </c>
      <c r="F584" s="43"/>
      <c r="G584" s="42"/>
      <c r="H584" s="41">
        <f t="shared" si="73"/>
        <v>0</v>
      </c>
      <c r="I584" s="74"/>
      <c r="J584" s="26" t="str">
        <f t="shared" ca="1" si="69"/>
        <v/>
      </c>
      <c r="K584" s="16" t="str">
        <f t="shared" si="74"/>
        <v>E070Disposal of Existing CulvertsCW 3610-R5m</v>
      </c>
      <c r="L584" s="17">
        <f>MATCH(K584,'Pay Items'!$K$1:$K$646,0)</f>
        <v>584</v>
      </c>
      <c r="M584" s="19" t="str">
        <f t="shared" ca="1" si="70"/>
        <v>F0</v>
      </c>
      <c r="N584" s="19" t="str">
        <f t="shared" ca="1" si="71"/>
        <v>C2</v>
      </c>
      <c r="O584" s="19" t="str">
        <f t="shared" ca="1" si="72"/>
        <v>C2</v>
      </c>
    </row>
    <row r="585" spans="1:15" s="35" customFormat="1" ht="30" customHeight="1" x14ac:dyDescent="0.2">
      <c r="A585" s="50" t="s">
        <v>963</v>
      </c>
      <c r="B585" s="128" t="s">
        <v>965</v>
      </c>
      <c r="C585" s="129" t="s">
        <v>964</v>
      </c>
      <c r="D585" s="78" t="s">
        <v>962</v>
      </c>
      <c r="E585" s="31" t="s">
        <v>182</v>
      </c>
      <c r="F585" s="43"/>
      <c r="G585" s="42"/>
      <c r="H585" s="41">
        <f t="shared" si="73"/>
        <v>0</v>
      </c>
      <c r="I585" s="80"/>
      <c r="J585" s="26" t="str">
        <f t="shared" ca="1" si="69"/>
        <v/>
      </c>
      <c r="K585" s="16" t="str">
        <f t="shared" si="74"/>
        <v>E071Culvert End MarkersCW 3610-R5each</v>
      </c>
      <c r="L585" s="17">
        <f>MATCH(K585,'Pay Items'!$K$1:$K$646,0)</f>
        <v>585</v>
      </c>
      <c r="M585" s="19" t="str">
        <f t="shared" ca="1" si="70"/>
        <v>F0</v>
      </c>
      <c r="N585" s="19" t="str">
        <f t="shared" ca="1" si="71"/>
        <v>C2</v>
      </c>
      <c r="O585" s="19" t="str">
        <f t="shared" ca="1" si="72"/>
        <v>C2</v>
      </c>
    </row>
    <row r="586" spans="1:15" s="35" customFormat="1" ht="39.75" customHeight="1" x14ac:dyDescent="0.2">
      <c r="A586" s="50" t="s">
        <v>998</v>
      </c>
      <c r="B586" s="128" t="s">
        <v>999</v>
      </c>
      <c r="C586" s="129" t="s">
        <v>1000</v>
      </c>
      <c r="D586" s="130" t="s">
        <v>1534</v>
      </c>
      <c r="E586" s="31"/>
      <c r="F586" s="131"/>
      <c r="G586" s="82"/>
      <c r="H586" s="41"/>
      <c r="I586" s="80"/>
      <c r="J586" s="26" t="str">
        <f t="shared" ca="1" si="69"/>
        <v>LOCKED</v>
      </c>
      <c r="K586" s="16" t="str">
        <f t="shared" si="74"/>
        <v>E072Watermain and Water Service Insulation</v>
      </c>
      <c r="L586" s="17">
        <f>MATCH(K586,'Pay Items'!$K$1:$K$646,0)</f>
        <v>586</v>
      </c>
      <c r="M586" s="19" t="str">
        <f t="shared" ca="1" si="70"/>
        <v>F0</v>
      </c>
      <c r="N586" s="19" t="str">
        <f t="shared" ca="1" si="71"/>
        <v>C2</v>
      </c>
      <c r="O586" s="19" t="str">
        <f t="shared" ca="1" si="72"/>
        <v>C2</v>
      </c>
    </row>
    <row r="587" spans="1:15" s="35" customFormat="1" ht="51" customHeight="1" x14ac:dyDescent="0.2">
      <c r="A587" s="50" t="s">
        <v>1001</v>
      </c>
      <c r="B587" s="109" t="s">
        <v>351</v>
      </c>
      <c r="C587" s="132" t="s">
        <v>1535</v>
      </c>
      <c r="D587" s="130" t="s">
        <v>1536</v>
      </c>
      <c r="E587" s="31" t="s">
        <v>179</v>
      </c>
      <c r="F587" s="43"/>
      <c r="G587" s="42"/>
      <c r="H587" s="41">
        <f>ROUND(G587*F587,2)</f>
        <v>0</v>
      </c>
      <c r="I587" s="80" t="s">
        <v>1247</v>
      </c>
      <c r="J587" s="26" t="str">
        <f t="shared" ca="1" si="69"/>
        <v/>
      </c>
      <c r="K587" s="16" t="str">
        <f t="shared" si="74"/>
        <v>E073Pipe Under Roadway ExcavationSD-018m²</v>
      </c>
      <c r="L587" s="17">
        <f>MATCH(K587,'Pay Items'!$K$1:$K$646,0)</f>
        <v>587</v>
      </c>
      <c r="M587" s="19" t="str">
        <f t="shared" ca="1" si="70"/>
        <v>F0</v>
      </c>
      <c r="N587" s="19" t="str">
        <f t="shared" ca="1" si="71"/>
        <v>C2</v>
      </c>
      <c r="O587" s="19" t="str">
        <f t="shared" ca="1" si="72"/>
        <v>C2</v>
      </c>
    </row>
    <row r="588" spans="1:15" s="28" customFormat="1" ht="39.6" customHeight="1" thickBot="1" x14ac:dyDescent="0.25">
      <c r="A588" s="32" t="str">
        <f>A587</f>
        <v>E073</v>
      </c>
      <c r="B588" s="45" t="s">
        <v>205</v>
      </c>
      <c r="C588" s="85" t="s">
        <v>206</v>
      </c>
      <c r="D588" s="86"/>
      <c r="E588" s="87"/>
      <c r="F588" s="84"/>
      <c r="G588" s="81"/>
      <c r="H588" s="113">
        <f>SUM(H444:H587)</f>
        <v>0</v>
      </c>
      <c r="I588" s="74"/>
      <c r="J588" s="26" t="str">
        <f t="shared" ca="1" si="69"/>
        <v>LOCKED</v>
      </c>
      <c r="K588" s="16" t="str">
        <f t="shared" si="74"/>
        <v>E073LAST USED CODE FOR SECTION</v>
      </c>
      <c r="L588" s="17">
        <f>MATCH(K588,'Pay Items'!$K$1:$K$646,0)</f>
        <v>588</v>
      </c>
      <c r="M588" s="19" t="str">
        <f t="shared" ca="1" si="70"/>
        <v>F0</v>
      </c>
      <c r="N588" s="19" t="str">
        <f t="shared" ca="1" si="71"/>
        <v>G</v>
      </c>
      <c r="O588" s="19" t="str">
        <f t="shared" ca="1" si="72"/>
        <v>C2</v>
      </c>
    </row>
    <row r="589" spans="1:15" s="27" customFormat="1" ht="36" customHeight="1" thickTop="1" x14ac:dyDescent="0.25">
      <c r="A589" s="34"/>
      <c r="B589" s="69" t="s">
        <v>612</v>
      </c>
      <c r="C589" s="70" t="s">
        <v>202</v>
      </c>
      <c r="D589" s="33"/>
      <c r="E589" s="33"/>
      <c r="F589" s="33"/>
      <c r="G589" s="72"/>
      <c r="H589" s="73"/>
      <c r="I589" s="74"/>
      <c r="J589" s="26" t="str">
        <f t="shared" ca="1" si="69"/>
        <v>LOCKED</v>
      </c>
      <c r="K589" s="16" t="str">
        <f t="shared" si="74"/>
        <v>ADJUSTMENTS</v>
      </c>
      <c r="L589" s="17">
        <f>MATCH(K589,'Pay Items'!$K$1:$K$646,0)</f>
        <v>589</v>
      </c>
      <c r="M589" s="19" t="str">
        <f t="shared" ca="1" si="70"/>
        <v>F0</v>
      </c>
      <c r="N589" s="19" t="str">
        <f t="shared" ca="1" si="71"/>
        <v>G</v>
      </c>
      <c r="O589" s="19" t="str">
        <f t="shared" ca="1" si="72"/>
        <v>F2</v>
      </c>
    </row>
    <row r="590" spans="1:15" s="28" customFormat="1" ht="43.9" customHeight="1" x14ac:dyDescent="0.2">
      <c r="A590" s="50" t="s">
        <v>231</v>
      </c>
      <c r="B590" s="45" t="s">
        <v>136</v>
      </c>
      <c r="C590" s="116" t="s">
        <v>1063</v>
      </c>
      <c r="D590" s="120" t="s">
        <v>1062</v>
      </c>
      <c r="E590" s="31" t="s">
        <v>182</v>
      </c>
      <c r="F590" s="43"/>
      <c r="G590" s="42"/>
      <c r="H590" s="41">
        <f>ROUND(G590*F590,2)</f>
        <v>0</v>
      </c>
      <c r="I590" s="74"/>
      <c r="J590" s="26" t="str">
        <f t="shared" ca="1" si="69"/>
        <v/>
      </c>
      <c r="K590" s="16" t="str">
        <f t="shared" si="74"/>
        <v>F001Adjustment of Manholes/Catch Basins FramesCW 3210-R8each</v>
      </c>
      <c r="L590" s="17">
        <f>MATCH(K590,'Pay Items'!$K$1:$K$646,0)</f>
        <v>590</v>
      </c>
      <c r="M590" s="19" t="str">
        <f t="shared" ca="1" si="70"/>
        <v>F0</v>
      </c>
      <c r="N590" s="19" t="str">
        <f t="shared" ca="1" si="71"/>
        <v>C2</v>
      </c>
      <c r="O590" s="19" t="str">
        <f t="shared" ca="1" si="72"/>
        <v>C2</v>
      </c>
    </row>
    <row r="591" spans="1:15" s="28" customFormat="1" ht="30" customHeight="1" x14ac:dyDescent="0.2">
      <c r="A591" s="50" t="s">
        <v>232</v>
      </c>
      <c r="B591" s="45" t="s">
        <v>137</v>
      </c>
      <c r="C591" s="44" t="s">
        <v>685</v>
      </c>
      <c r="D591" s="60" t="s">
        <v>11</v>
      </c>
      <c r="E591" s="31"/>
      <c r="F591" s="43"/>
      <c r="G591" s="82"/>
      <c r="H591" s="113"/>
      <c r="I591" s="74"/>
      <c r="J591" s="26" t="str">
        <f t="shared" ca="1" si="69"/>
        <v>LOCKED</v>
      </c>
      <c r="K591" s="16" t="str">
        <f t="shared" si="74"/>
        <v>F002Replacing Existing RisersCW 2130-R12</v>
      </c>
      <c r="L591" s="17">
        <f>MATCH(K591,'Pay Items'!$K$1:$K$646,0)</f>
        <v>591</v>
      </c>
      <c r="M591" s="19" t="str">
        <f t="shared" ca="1" si="70"/>
        <v>F0</v>
      </c>
      <c r="N591" s="19" t="str">
        <f t="shared" ca="1" si="71"/>
        <v>C2</v>
      </c>
      <c r="O591" s="19" t="str">
        <f t="shared" ca="1" si="72"/>
        <v>C2</v>
      </c>
    </row>
    <row r="592" spans="1:15" s="28" customFormat="1" ht="30" customHeight="1" x14ac:dyDescent="0.2">
      <c r="A592" s="50" t="s">
        <v>686</v>
      </c>
      <c r="B592" s="61" t="s">
        <v>351</v>
      </c>
      <c r="C592" s="44" t="s">
        <v>696</v>
      </c>
      <c r="D592" s="60"/>
      <c r="E592" s="31" t="s">
        <v>184</v>
      </c>
      <c r="F592" s="114"/>
      <c r="G592" s="42"/>
      <c r="H592" s="41">
        <f>ROUND(G592*F592,2)</f>
        <v>0</v>
      </c>
      <c r="I592" s="74"/>
      <c r="J592" s="26" t="str">
        <f t="shared" ca="1" si="69"/>
        <v/>
      </c>
      <c r="K592" s="16" t="str">
        <f t="shared" si="74"/>
        <v>F002APre-cast Concrete Risersvert. m</v>
      </c>
      <c r="L592" s="17">
        <f>MATCH(K592,'Pay Items'!$K$1:$K$646,0)</f>
        <v>592</v>
      </c>
      <c r="M592" s="19" t="str">
        <f t="shared" ca="1" si="70"/>
        <v>F1</v>
      </c>
      <c r="N592" s="19" t="str">
        <f t="shared" ca="1" si="71"/>
        <v>C2</v>
      </c>
      <c r="O592" s="19" t="str">
        <f t="shared" ca="1" si="72"/>
        <v>C2</v>
      </c>
    </row>
    <row r="593" spans="1:15" s="28" customFormat="1" ht="30" customHeight="1" x14ac:dyDescent="0.2">
      <c r="A593" s="50" t="s">
        <v>687</v>
      </c>
      <c r="B593" s="61" t="s">
        <v>352</v>
      </c>
      <c r="C593" s="44" t="s">
        <v>697</v>
      </c>
      <c r="D593" s="60"/>
      <c r="E593" s="31" t="s">
        <v>184</v>
      </c>
      <c r="F593" s="114"/>
      <c r="G593" s="42"/>
      <c r="H593" s="41">
        <f>ROUND(G593*F593,2)</f>
        <v>0</v>
      </c>
      <c r="I593" s="74"/>
      <c r="J593" s="26" t="str">
        <f t="shared" ca="1" si="69"/>
        <v/>
      </c>
      <c r="K593" s="16" t="str">
        <f t="shared" si="74"/>
        <v>F002BBrick Risersvert. m</v>
      </c>
      <c r="L593" s="17">
        <f>MATCH(K593,'Pay Items'!$K$1:$K$646,0)</f>
        <v>593</v>
      </c>
      <c r="M593" s="19" t="str">
        <f t="shared" ca="1" si="70"/>
        <v>F1</v>
      </c>
      <c r="N593" s="19" t="str">
        <f t="shared" ca="1" si="71"/>
        <v>C2</v>
      </c>
      <c r="O593" s="19" t="str">
        <f t="shared" ca="1" si="72"/>
        <v>C2</v>
      </c>
    </row>
    <row r="594" spans="1:15" s="28" customFormat="1" ht="30" customHeight="1" x14ac:dyDescent="0.2">
      <c r="A594" s="50" t="s">
        <v>688</v>
      </c>
      <c r="B594" s="61" t="s">
        <v>353</v>
      </c>
      <c r="C594" s="44" t="s">
        <v>698</v>
      </c>
      <c r="D594" s="60"/>
      <c r="E594" s="31" t="s">
        <v>184</v>
      </c>
      <c r="F594" s="114"/>
      <c r="G594" s="42"/>
      <c r="H594" s="41">
        <f>ROUND(G594*F594,2)</f>
        <v>0</v>
      </c>
      <c r="I594" s="74"/>
      <c r="J594" s="26" t="str">
        <f t="shared" ca="1" si="69"/>
        <v/>
      </c>
      <c r="K594" s="16" t="str">
        <f t="shared" si="74"/>
        <v>F002CCast-in-place Concretevert. m</v>
      </c>
      <c r="L594" s="17">
        <f>MATCH(K594,'Pay Items'!$K$1:$K$646,0)</f>
        <v>594</v>
      </c>
      <c r="M594" s="19" t="str">
        <f t="shared" ca="1" si="70"/>
        <v>F1</v>
      </c>
      <c r="N594" s="19" t="str">
        <f t="shared" ca="1" si="71"/>
        <v>C2</v>
      </c>
      <c r="O594" s="19" t="str">
        <f t="shared" ca="1" si="72"/>
        <v>C2</v>
      </c>
    </row>
    <row r="595" spans="1:15" s="27" customFormat="1" ht="30" customHeight="1" x14ac:dyDescent="0.2">
      <c r="A595" s="50" t="s">
        <v>233</v>
      </c>
      <c r="B595" s="45" t="s">
        <v>138</v>
      </c>
      <c r="C595" s="116" t="s">
        <v>1222</v>
      </c>
      <c r="D595" s="120" t="s">
        <v>1062</v>
      </c>
      <c r="E595" s="31"/>
      <c r="F595" s="43"/>
      <c r="G595" s="81"/>
      <c r="H595" s="113"/>
      <c r="I595" s="74"/>
      <c r="J595" s="26" t="str">
        <f t="shared" ca="1" si="69"/>
        <v>LOCKED</v>
      </c>
      <c r="K595" s="16" t="str">
        <f t="shared" si="74"/>
        <v>F003Lifter Rings (AP-010)CW 3210-R8</v>
      </c>
      <c r="L595" s="17">
        <f>MATCH(K595,'Pay Items'!$K$1:$K$646,0)</f>
        <v>595</v>
      </c>
      <c r="M595" s="19" t="str">
        <f t="shared" ca="1" si="70"/>
        <v>F0</v>
      </c>
      <c r="N595" s="19" t="str">
        <f t="shared" ca="1" si="71"/>
        <v>G</v>
      </c>
      <c r="O595" s="19" t="str">
        <f t="shared" ca="1" si="72"/>
        <v>C2</v>
      </c>
    </row>
    <row r="596" spans="1:15" s="28" customFormat="1" ht="30" customHeight="1" x14ac:dyDescent="0.2">
      <c r="A596" s="50" t="s">
        <v>234</v>
      </c>
      <c r="B596" s="61" t="s">
        <v>351</v>
      </c>
      <c r="C596" s="44" t="s">
        <v>882</v>
      </c>
      <c r="D596" s="60"/>
      <c r="E596" s="31" t="s">
        <v>182</v>
      </c>
      <c r="F596" s="43"/>
      <c r="G596" s="42"/>
      <c r="H596" s="41">
        <f t="shared" ref="H596:H616" si="75">ROUND(G596*F596,2)</f>
        <v>0</v>
      </c>
      <c r="I596" s="74"/>
      <c r="J596" s="26" t="str">
        <f t="shared" ca="1" si="69"/>
        <v/>
      </c>
      <c r="K596" s="16" t="str">
        <f t="shared" si="74"/>
        <v>F00438 mmeach</v>
      </c>
      <c r="L596" s="17">
        <f>MATCH(K596,'Pay Items'!$K$1:$K$646,0)</f>
        <v>596</v>
      </c>
      <c r="M596" s="19" t="str">
        <f t="shared" ca="1" si="70"/>
        <v>F0</v>
      </c>
      <c r="N596" s="19" t="str">
        <f t="shared" ca="1" si="71"/>
        <v>C2</v>
      </c>
      <c r="O596" s="19" t="str">
        <f t="shared" ca="1" si="72"/>
        <v>C2</v>
      </c>
    </row>
    <row r="597" spans="1:15" s="28" customFormat="1" ht="30" customHeight="1" x14ac:dyDescent="0.2">
      <c r="A597" s="50" t="s">
        <v>235</v>
      </c>
      <c r="B597" s="61" t="s">
        <v>352</v>
      </c>
      <c r="C597" s="44" t="s">
        <v>883</v>
      </c>
      <c r="D597" s="60"/>
      <c r="E597" s="31" t="s">
        <v>182</v>
      </c>
      <c r="F597" s="43"/>
      <c r="G597" s="42"/>
      <c r="H597" s="41">
        <f t="shared" si="75"/>
        <v>0</v>
      </c>
      <c r="I597" s="74"/>
      <c r="J597" s="26" t="str">
        <f t="shared" ca="1" si="69"/>
        <v/>
      </c>
      <c r="K597" s="16" t="str">
        <f t="shared" si="74"/>
        <v>F00551 mmeach</v>
      </c>
      <c r="L597" s="17">
        <f>MATCH(K597,'Pay Items'!$K$1:$K$646,0)</f>
        <v>597</v>
      </c>
      <c r="M597" s="19" t="str">
        <f t="shared" ca="1" si="70"/>
        <v>F0</v>
      </c>
      <c r="N597" s="19" t="str">
        <f t="shared" ca="1" si="71"/>
        <v>C2</v>
      </c>
      <c r="O597" s="19" t="str">
        <f t="shared" ca="1" si="72"/>
        <v>C2</v>
      </c>
    </row>
    <row r="598" spans="1:15" s="28" customFormat="1" ht="30" customHeight="1" x14ac:dyDescent="0.2">
      <c r="A598" s="50" t="s">
        <v>236</v>
      </c>
      <c r="B598" s="61" t="s">
        <v>353</v>
      </c>
      <c r="C598" s="44" t="s">
        <v>884</v>
      </c>
      <c r="D598" s="60"/>
      <c r="E598" s="31" t="s">
        <v>182</v>
      </c>
      <c r="F598" s="43"/>
      <c r="G598" s="42"/>
      <c r="H598" s="41">
        <f t="shared" si="75"/>
        <v>0</v>
      </c>
      <c r="I598" s="74"/>
      <c r="J598" s="26" t="str">
        <f t="shared" ca="1" si="69"/>
        <v/>
      </c>
      <c r="K598" s="16" t="str">
        <f t="shared" si="74"/>
        <v>F00664 mmeach</v>
      </c>
      <c r="L598" s="17">
        <f>MATCH(K598,'Pay Items'!$K$1:$K$646,0)</f>
        <v>598</v>
      </c>
      <c r="M598" s="19" t="str">
        <f t="shared" ca="1" si="70"/>
        <v>F0</v>
      </c>
      <c r="N598" s="19" t="str">
        <f t="shared" ca="1" si="71"/>
        <v>C2</v>
      </c>
      <c r="O598" s="19" t="str">
        <f t="shared" ca="1" si="72"/>
        <v>C2</v>
      </c>
    </row>
    <row r="599" spans="1:15" s="28" customFormat="1" ht="30" customHeight="1" x14ac:dyDescent="0.2">
      <c r="A599" s="50" t="s">
        <v>237</v>
      </c>
      <c r="B599" s="61" t="s">
        <v>354</v>
      </c>
      <c r="C599" s="44" t="s">
        <v>885</v>
      </c>
      <c r="D599" s="60"/>
      <c r="E599" s="31" t="s">
        <v>182</v>
      </c>
      <c r="F599" s="43"/>
      <c r="G599" s="42"/>
      <c r="H599" s="41">
        <f t="shared" si="75"/>
        <v>0</v>
      </c>
      <c r="I599" s="74"/>
      <c r="J599" s="26" t="str">
        <f t="shared" ca="1" si="69"/>
        <v/>
      </c>
      <c r="K599" s="16" t="str">
        <f t="shared" si="74"/>
        <v>F00776 mmeach</v>
      </c>
      <c r="L599" s="17">
        <f>MATCH(K599,'Pay Items'!$K$1:$K$646,0)</f>
        <v>599</v>
      </c>
      <c r="M599" s="19" t="str">
        <f t="shared" ca="1" si="70"/>
        <v>F0</v>
      </c>
      <c r="N599" s="19" t="str">
        <f t="shared" ca="1" si="71"/>
        <v>C2</v>
      </c>
      <c r="O599" s="19" t="str">
        <f t="shared" ca="1" si="72"/>
        <v>C2</v>
      </c>
    </row>
    <row r="600" spans="1:15" s="27" customFormat="1" ht="30" customHeight="1" x14ac:dyDescent="0.2">
      <c r="A600" s="50" t="s">
        <v>238</v>
      </c>
      <c r="B600" s="45" t="s">
        <v>139</v>
      </c>
      <c r="C600" s="44" t="s">
        <v>600</v>
      </c>
      <c r="D600" s="120" t="s">
        <v>1062</v>
      </c>
      <c r="E600" s="31" t="s">
        <v>182</v>
      </c>
      <c r="F600" s="43"/>
      <c r="G600" s="42"/>
      <c r="H600" s="41">
        <f t="shared" si="75"/>
        <v>0</v>
      </c>
      <c r="I600" s="74"/>
      <c r="J600" s="26" t="str">
        <f t="shared" ca="1" si="69"/>
        <v/>
      </c>
      <c r="K600" s="16" t="str">
        <f t="shared" si="74"/>
        <v>F009Adjustment of Valve BoxesCW 3210-R8each</v>
      </c>
      <c r="L600" s="17">
        <f>MATCH(K600,'Pay Items'!$K$1:$K$646,0)</f>
        <v>600</v>
      </c>
      <c r="M600" s="19" t="str">
        <f t="shared" ca="1" si="70"/>
        <v>F0</v>
      </c>
      <c r="N600" s="19" t="str">
        <f t="shared" ca="1" si="71"/>
        <v>C2</v>
      </c>
      <c r="O600" s="19" t="str">
        <f t="shared" ca="1" si="72"/>
        <v>C2</v>
      </c>
    </row>
    <row r="601" spans="1:15" s="27" customFormat="1" ht="30" customHeight="1" x14ac:dyDescent="0.2">
      <c r="A601" s="50" t="s">
        <v>460</v>
      </c>
      <c r="B601" s="45" t="s">
        <v>140</v>
      </c>
      <c r="C601" s="44" t="s">
        <v>602</v>
      </c>
      <c r="D601" s="120" t="s">
        <v>1062</v>
      </c>
      <c r="E601" s="31" t="s">
        <v>182</v>
      </c>
      <c r="F601" s="43"/>
      <c r="G601" s="42"/>
      <c r="H601" s="41">
        <f t="shared" si="75"/>
        <v>0</v>
      </c>
      <c r="I601" s="74"/>
      <c r="J601" s="26" t="str">
        <f t="shared" ca="1" si="69"/>
        <v/>
      </c>
      <c r="K601" s="16" t="str">
        <f t="shared" si="74"/>
        <v>F010Valve Box ExtensionsCW 3210-R8each</v>
      </c>
      <c r="L601" s="17">
        <f>MATCH(K601,'Pay Items'!$K$1:$K$646,0)</f>
        <v>601</v>
      </c>
      <c r="M601" s="19" t="str">
        <f t="shared" ca="1" si="70"/>
        <v>F0</v>
      </c>
      <c r="N601" s="19" t="str">
        <f t="shared" ca="1" si="71"/>
        <v>C2</v>
      </c>
      <c r="O601" s="19" t="str">
        <f t="shared" ca="1" si="72"/>
        <v>C2</v>
      </c>
    </row>
    <row r="602" spans="1:15" s="28" customFormat="1" ht="30" customHeight="1" x14ac:dyDescent="0.2">
      <c r="A602" s="50" t="s">
        <v>239</v>
      </c>
      <c r="B602" s="45" t="s">
        <v>582</v>
      </c>
      <c r="C602" s="44" t="s">
        <v>601</v>
      </c>
      <c r="D602" s="120" t="s">
        <v>1062</v>
      </c>
      <c r="E602" s="31" t="s">
        <v>182</v>
      </c>
      <c r="F602" s="43"/>
      <c r="G602" s="42"/>
      <c r="H602" s="41">
        <f t="shared" si="75"/>
        <v>0</v>
      </c>
      <c r="I602" s="74"/>
      <c r="J602" s="26" t="str">
        <f t="shared" ca="1" si="69"/>
        <v/>
      </c>
      <c r="K602" s="16" t="str">
        <f t="shared" si="74"/>
        <v>F011Adjustment of Curb Stop BoxesCW 3210-R8each</v>
      </c>
      <c r="L602" s="17">
        <f>MATCH(K602,'Pay Items'!$K$1:$K$646,0)</f>
        <v>602</v>
      </c>
      <c r="M602" s="19" t="str">
        <f t="shared" ca="1" si="70"/>
        <v>F0</v>
      </c>
      <c r="N602" s="19" t="str">
        <f t="shared" ca="1" si="71"/>
        <v>C2</v>
      </c>
      <c r="O602" s="19" t="str">
        <f t="shared" ca="1" si="72"/>
        <v>C2</v>
      </c>
    </row>
    <row r="603" spans="1:15" s="28" customFormat="1" ht="30" customHeight="1" x14ac:dyDescent="0.2">
      <c r="A603" s="57" t="s">
        <v>242</v>
      </c>
      <c r="B603" s="133" t="s">
        <v>141</v>
      </c>
      <c r="C603" s="116" t="s">
        <v>603</v>
      </c>
      <c r="D603" s="120" t="s">
        <v>1062</v>
      </c>
      <c r="E603" s="122" t="s">
        <v>182</v>
      </c>
      <c r="F603" s="134"/>
      <c r="G603" s="135"/>
      <c r="H603" s="136">
        <f t="shared" si="75"/>
        <v>0</v>
      </c>
      <c r="I603" s="74"/>
      <c r="J603" s="26" t="str">
        <f t="shared" ca="1" si="69"/>
        <v/>
      </c>
      <c r="K603" s="16" t="str">
        <f t="shared" si="74"/>
        <v>F018Curb Stop ExtensionsCW 3210-R8each</v>
      </c>
      <c r="L603" s="17">
        <f>MATCH(K603,'Pay Items'!$K$1:$K$646,0)</f>
        <v>603</v>
      </c>
      <c r="M603" s="19" t="str">
        <f t="shared" ca="1" si="70"/>
        <v>F0</v>
      </c>
      <c r="N603" s="19" t="str">
        <f t="shared" ca="1" si="71"/>
        <v>C2</v>
      </c>
      <c r="O603" s="19" t="str">
        <f t="shared" ca="1" si="72"/>
        <v>C2</v>
      </c>
    </row>
    <row r="604" spans="1:15" s="27" customFormat="1" ht="30" customHeight="1" x14ac:dyDescent="0.2">
      <c r="A604" s="50" t="s">
        <v>240</v>
      </c>
      <c r="B604" s="45" t="s">
        <v>142</v>
      </c>
      <c r="C604" s="116" t="s">
        <v>1537</v>
      </c>
      <c r="D604" s="120" t="s">
        <v>1064</v>
      </c>
      <c r="E604" s="31" t="s">
        <v>182</v>
      </c>
      <c r="F604" s="43"/>
      <c r="G604" s="42"/>
      <c r="H604" s="41">
        <f t="shared" si="75"/>
        <v>0</v>
      </c>
      <c r="I604" s="74"/>
      <c r="J604" s="26" t="str">
        <f t="shared" ca="1" si="69"/>
        <v/>
      </c>
      <c r="K604" s="16" t="str">
        <f t="shared" si="74"/>
        <v>F012Curb Inlet Box CoversCW 3210-R8each</v>
      </c>
      <c r="L604" s="17">
        <f>MATCH(K604,'Pay Items'!$K$1:$K$646,0)</f>
        <v>604</v>
      </c>
      <c r="M604" s="19" t="str">
        <f t="shared" ca="1" si="70"/>
        <v>F0</v>
      </c>
      <c r="N604" s="19" t="str">
        <f t="shared" ca="1" si="71"/>
        <v>C2</v>
      </c>
      <c r="O604" s="19" t="str">
        <f t="shared" ca="1" si="72"/>
        <v>C2</v>
      </c>
    </row>
    <row r="605" spans="1:15" s="28" customFormat="1" ht="30" customHeight="1" x14ac:dyDescent="0.2">
      <c r="A605" s="50" t="s">
        <v>88</v>
      </c>
      <c r="B605" s="45" t="s">
        <v>447</v>
      </c>
      <c r="C605" s="116" t="s">
        <v>1538</v>
      </c>
      <c r="D605" s="120" t="s">
        <v>1064</v>
      </c>
      <c r="E605" s="31" t="s">
        <v>182</v>
      </c>
      <c r="F605" s="43"/>
      <c r="G605" s="42"/>
      <c r="H605" s="41">
        <f t="shared" si="75"/>
        <v>0</v>
      </c>
      <c r="I605" s="137"/>
      <c r="J605" s="26" t="str">
        <f t="shared" ca="1" si="69"/>
        <v/>
      </c>
      <c r="K605" s="16" t="str">
        <f t="shared" si="74"/>
        <v>F013Curb Inlet FramesCW 3210-R8each</v>
      </c>
      <c r="L605" s="17">
        <f>MATCH(K605,'Pay Items'!$K$1:$K$646,0)</f>
        <v>605</v>
      </c>
      <c r="M605" s="19" t="str">
        <f t="shared" ca="1" si="70"/>
        <v>F0</v>
      </c>
      <c r="N605" s="19" t="str">
        <f t="shared" ca="1" si="71"/>
        <v>C2</v>
      </c>
      <c r="O605" s="19" t="str">
        <f t="shared" ca="1" si="72"/>
        <v>C2</v>
      </c>
    </row>
    <row r="606" spans="1:15" s="27" customFormat="1" ht="43.9" customHeight="1" x14ac:dyDescent="0.2">
      <c r="A606" s="50" t="s">
        <v>241</v>
      </c>
      <c r="B606" s="45" t="s">
        <v>143</v>
      </c>
      <c r="C606" s="126" t="s">
        <v>599</v>
      </c>
      <c r="D606" s="120" t="s">
        <v>1062</v>
      </c>
      <c r="E606" s="31" t="s">
        <v>182</v>
      </c>
      <c r="F606" s="43"/>
      <c r="G606" s="42"/>
      <c r="H606" s="41">
        <f t="shared" si="75"/>
        <v>0</v>
      </c>
      <c r="I606" s="74"/>
      <c r="J606" s="26" t="str">
        <f t="shared" ca="1" si="69"/>
        <v/>
      </c>
      <c r="K606" s="16" t="str">
        <f t="shared" si="74"/>
        <v>F014Adjustment of Curb Inlet with New Inlet BoxCW 3210-R8each</v>
      </c>
      <c r="L606" s="17">
        <f>MATCH(K606,'Pay Items'!$K$1:$K$646,0)</f>
        <v>606</v>
      </c>
      <c r="M606" s="19" t="str">
        <f t="shared" ca="1" si="70"/>
        <v>F0</v>
      </c>
      <c r="N606" s="19" t="str">
        <f t="shared" ca="1" si="71"/>
        <v>C2</v>
      </c>
      <c r="O606" s="19" t="str">
        <f t="shared" ca="1" si="72"/>
        <v>C2</v>
      </c>
    </row>
    <row r="607" spans="1:15" s="28" customFormat="1" ht="43.9" customHeight="1" x14ac:dyDescent="0.2">
      <c r="A607" s="50" t="s">
        <v>89</v>
      </c>
      <c r="B607" s="45" t="s">
        <v>448</v>
      </c>
      <c r="C607" s="116" t="s">
        <v>1071</v>
      </c>
      <c r="D607" s="120" t="s">
        <v>1062</v>
      </c>
      <c r="E607" s="31" t="s">
        <v>182</v>
      </c>
      <c r="F607" s="43"/>
      <c r="G607" s="42"/>
      <c r="H607" s="41">
        <f t="shared" si="75"/>
        <v>0</v>
      </c>
      <c r="I607" s="74"/>
      <c r="J607" s="26" t="str">
        <f t="shared" ca="1" si="69"/>
        <v/>
      </c>
      <c r="K607" s="16" t="str">
        <f t="shared" si="74"/>
        <v>F015Adjustment of Curb and Gutter FramesCW 3210-R8each</v>
      </c>
      <c r="L607" s="17">
        <f>MATCH(K607,'Pay Items'!$K$1:$K$646,0)</f>
        <v>607</v>
      </c>
      <c r="M607" s="19" t="str">
        <f t="shared" ca="1" si="70"/>
        <v>F0</v>
      </c>
      <c r="N607" s="19" t="str">
        <f t="shared" ca="1" si="71"/>
        <v>C2</v>
      </c>
      <c r="O607" s="19" t="str">
        <f t="shared" ca="1" si="72"/>
        <v>C2</v>
      </c>
    </row>
    <row r="608" spans="1:15" s="28" customFormat="1" ht="39.75" customHeight="1" x14ac:dyDescent="0.2">
      <c r="A608" s="57" t="s">
        <v>24</v>
      </c>
      <c r="B608" s="133" t="s">
        <v>144</v>
      </c>
      <c r="C608" s="119" t="s">
        <v>1223</v>
      </c>
      <c r="D608" s="120" t="s">
        <v>1229</v>
      </c>
      <c r="E608" s="122" t="s">
        <v>182</v>
      </c>
      <c r="F608" s="123"/>
      <c r="G608" s="124"/>
      <c r="H608" s="125">
        <f t="shared" si="75"/>
        <v>0</v>
      </c>
      <c r="I608" s="74"/>
      <c r="J608" s="26" t="str">
        <f t="shared" ca="1" si="69"/>
        <v/>
      </c>
      <c r="K608" s="16" t="str">
        <f t="shared" si="74"/>
        <v>F027Barrier Curb and Gutter Riser Frame and Covereach</v>
      </c>
      <c r="L608" s="17">
        <f>MATCH(K608,'Pay Items'!$K$1:$K$646,0)</f>
        <v>608</v>
      </c>
      <c r="M608" s="19" t="str">
        <f t="shared" ca="1" si="70"/>
        <v>F0</v>
      </c>
      <c r="N608" s="19" t="str">
        <f t="shared" ca="1" si="71"/>
        <v>C2</v>
      </c>
      <c r="O608" s="19" t="str">
        <f t="shared" ca="1" si="72"/>
        <v>C2</v>
      </c>
    </row>
    <row r="609" spans="1:15" s="28" customFormat="1" ht="33" customHeight="1" x14ac:dyDescent="0.2">
      <c r="A609" s="50" t="s">
        <v>446</v>
      </c>
      <c r="B609" s="45" t="s">
        <v>145</v>
      </c>
      <c r="C609" s="44" t="s">
        <v>890</v>
      </c>
      <c r="D609" s="60" t="s">
        <v>13</v>
      </c>
      <c r="E609" s="31" t="s">
        <v>182</v>
      </c>
      <c r="F609" s="43"/>
      <c r="G609" s="42"/>
      <c r="H609" s="41">
        <f t="shared" si="75"/>
        <v>0</v>
      </c>
      <c r="I609" s="74" t="s">
        <v>15</v>
      </c>
      <c r="J609" s="26" t="str">
        <f t="shared" ca="1" si="69"/>
        <v/>
      </c>
      <c r="K609" s="16" t="str">
        <f t="shared" si="74"/>
        <v>F019Relocating Existing Hydrant - Type ACW 2110-R11each</v>
      </c>
      <c r="L609" s="17">
        <f>MATCH(K609,'Pay Items'!$K$1:$K$646,0)</f>
        <v>609</v>
      </c>
      <c r="M609" s="19" t="str">
        <f t="shared" ca="1" si="70"/>
        <v>F0</v>
      </c>
      <c r="N609" s="19" t="str">
        <f t="shared" ca="1" si="71"/>
        <v>C2</v>
      </c>
      <c r="O609" s="19" t="str">
        <f t="shared" ca="1" si="72"/>
        <v>C2</v>
      </c>
    </row>
    <row r="610" spans="1:15" s="28" customFormat="1" ht="42.75" customHeight="1" x14ac:dyDescent="0.2">
      <c r="A610" s="50" t="s">
        <v>594</v>
      </c>
      <c r="B610" s="45" t="s">
        <v>997</v>
      </c>
      <c r="C610" s="44" t="s">
        <v>16</v>
      </c>
      <c r="D610" s="60" t="s">
        <v>13</v>
      </c>
      <c r="E610" s="31" t="s">
        <v>182</v>
      </c>
      <c r="F610" s="43"/>
      <c r="G610" s="42"/>
      <c r="H610" s="41">
        <f t="shared" si="75"/>
        <v>0</v>
      </c>
      <c r="I610" s="74" t="s">
        <v>17</v>
      </c>
      <c r="J610" s="26" t="str">
        <f t="shared" ca="1" si="69"/>
        <v/>
      </c>
      <c r="K610" s="16" t="str">
        <f t="shared" si="74"/>
        <v>F020Relocating Existing Hydrant - Type BCW 2110-R11each</v>
      </c>
      <c r="L610" s="17">
        <f>MATCH(K610,'Pay Items'!$K$1:$K$646,0)</f>
        <v>610</v>
      </c>
      <c r="M610" s="19" t="str">
        <f t="shared" ca="1" si="70"/>
        <v>F0</v>
      </c>
      <c r="N610" s="19" t="str">
        <f t="shared" ca="1" si="71"/>
        <v>C2</v>
      </c>
      <c r="O610" s="19" t="str">
        <f t="shared" ca="1" si="72"/>
        <v>C2</v>
      </c>
    </row>
    <row r="611" spans="1:15" s="28" customFormat="1" ht="30" customHeight="1" x14ac:dyDescent="0.2">
      <c r="A611" s="50" t="s">
        <v>595</v>
      </c>
      <c r="B611" s="45" t="s">
        <v>591</v>
      </c>
      <c r="C611" s="44" t="s">
        <v>1297</v>
      </c>
      <c r="D611" s="60" t="s">
        <v>13</v>
      </c>
      <c r="E611" s="31" t="s">
        <v>182</v>
      </c>
      <c r="F611" s="43"/>
      <c r="G611" s="42"/>
      <c r="H611" s="41">
        <f t="shared" si="75"/>
        <v>0</v>
      </c>
      <c r="I611" s="74"/>
      <c r="J611" s="26" t="str">
        <f t="shared" ca="1" si="69"/>
        <v/>
      </c>
      <c r="K611" s="16" t="str">
        <f t="shared" si="74"/>
        <v>F022Raising of Existing HydrantCW 2110-R11each</v>
      </c>
      <c r="L611" s="17">
        <f>MATCH(K611,'Pay Items'!$K$1:$K$646,0)</f>
        <v>611</v>
      </c>
      <c r="M611" s="19" t="str">
        <f t="shared" ca="1" si="70"/>
        <v>F0</v>
      </c>
      <c r="N611" s="19" t="str">
        <f t="shared" ca="1" si="71"/>
        <v>C2</v>
      </c>
      <c r="O611" s="19" t="str">
        <f t="shared" ca="1" si="72"/>
        <v>C2</v>
      </c>
    </row>
    <row r="612" spans="1:15" s="28" customFormat="1" ht="44.45" customHeight="1" x14ac:dyDescent="0.2">
      <c r="A612" s="50" t="s">
        <v>596</v>
      </c>
      <c r="B612" s="45" t="s">
        <v>592</v>
      </c>
      <c r="C612" s="44" t="s">
        <v>8</v>
      </c>
      <c r="D612" s="60" t="s">
        <v>13</v>
      </c>
      <c r="E612" s="31" t="s">
        <v>182</v>
      </c>
      <c r="F612" s="43"/>
      <c r="G612" s="42"/>
      <c r="H612" s="41">
        <f t="shared" si="75"/>
        <v>0</v>
      </c>
      <c r="I612" s="74"/>
      <c r="J612" s="26" t="str">
        <f t="shared" ca="1" si="69"/>
        <v/>
      </c>
      <c r="K612" s="16" t="str">
        <f t="shared" si="74"/>
        <v>F023Removing and Lowering Existing HydrantCW 2110-R11each</v>
      </c>
      <c r="L612" s="17">
        <f>MATCH(K612,'Pay Items'!$K$1:$K$646,0)</f>
        <v>612</v>
      </c>
      <c r="M612" s="19" t="str">
        <f t="shared" ca="1" si="70"/>
        <v>F0</v>
      </c>
      <c r="N612" s="19" t="str">
        <f t="shared" ca="1" si="71"/>
        <v>C2</v>
      </c>
      <c r="O612" s="19" t="str">
        <f t="shared" ca="1" si="72"/>
        <v>C2</v>
      </c>
    </row>
    <row r="613" spans="1:15" s="28" customFormat="1" ht="39" customHeight="1" x14ac:dyDescent="0.2">
      <c r="A613" s="50" t="s">
        <v>597</v>
      </c>
      <c r="B613" s="45" t="s">
        <v>593</v>
      </c>
      <c r="C613" s="44" t="s">
        <v>18</v>
      </c>
      <c r="D613" s="60" t="s">
        <v>13</v>
      </c>
      <c r="E613" s="31" t="s">
        <v>182</v>
      </c>
      <c r="F613" s="43"/>
      <c r="G613" s="42"/>
      <c r="H613" s="41">
        <f t="shared" si="75"/>
        <v>0</v>
      </c>
      <c r="I613" s="74"/>
      <c r="J613" s="26" t="str">
        <f t="shared" ca="1" si="69"/>
        <v/>
      </c>
      <c r="K613" s="16" t="str">
        <f t="shared" si="74"/>
        <v>F024Abandonment of Hydrant Tee on Watermains in ServiceCW 2110-R11each</v>
      </c>
      <c r="L613" s="17">
        <f>MATCH(K613,'Pay Items'!$K$1:$K$646,0)</f>
        <v>613</v>
      </c>
      <c r="M613" s="19" t="str">
        <f t="shared" ca="1" si="70"/>
        <v>F0</v>
      </c>
      <c r="N613" s="19" t="str">
        <f t="shared" ca="1" si="71"/>
        <v>C2</v>
      </c>
      <c r="O613" s="19" t="str">
        <f t="shared" ca="1" si="72"/>
        <v>C2</v>
      </c>
    </row>
    <row r="614" spans="1:15" s="28" customFormat="1" ht="30" customHeight="1" x14ac:dyDescent="0.2">
      <c r="A614" s="50" t="s">
        <v>617</v>
      </c>
      <c r="B614" s="45" t="s">
        <v>692</v>
      </c>
      <c r="C614" s="44" t="s">
        <v>619</v>
      </c>
      <c r="D614" s="60" t="s">
        <v>13</v>
      </c>
      <c r="E614" s="31" t="s">
        <v>182</v>
      </c>
      <c r="F614" s="131"/>
      <c r="G614" s="42"/>
      <c r="H614" s="41">
        <f t="shared" si="75"/>
        <v>0</v>
      </c>
      <c r="I614" s="74"/>
      <c r="J614" s="26" t="str">
        <f t="shared" ca="1" si="69"/>
        <v/>
      </c>
      <c r="K614" s="16" t="str">
        <f t="shared" si="74"/>
        <v>F025Installing New Flat Top ReducerCW 2110-R11each</v>
      </c>
      <c r="L614" s="17">
        <f>MATCH(K614,'Pay Items'!$K$1:$K$646,0)</f>
        <v>614</v>
      </c>
      <c r="M614" s="19" t="str">
        <f t="shared" ca="1" si="70"/>
        <v>F0</v>
      </c>
      <c r="N614" s="19" t="str">
        <f t="shared" ca="1" si="71"/>
        <v>C2</v>
      </c>
      <c r="O614" s="19" t="str">
        <f t="shared" ca="1" si="72"/>
        <v>C2</v>
      </c>
    </row>
    <row r="615" spans="1:15" s="28" customFormat="1" ht="30" customHeight="1" x14ac:dyDescent="0.2">
      <c r="A615" s="50" t="s">
        <v>618</v>
      </c>
      <c r="B615" s="45" t="s">
        <v>1539</v>
      </c>
      <c r="C615" s="44" t="s">
        <v>620</v>
      </c>
      <c r="D615" s="60" t="s">
        <v>13</v>
      </c>
      <c r="E615" s="31" t="s">
        <v>182</v>
      </c>
      <c r="F615" s="131"/>
      <c r="G615" s="42"/>
      <c r="H615" s="41">
        <f t="shared" si="75"/>
        <v>0</v>
      </c>
      <c r="I615" s="74"/>
      <c r="J615" s="26" t="str">
        <f t="shared" ca="1" si="69"/>
        <v/>
      </c>
      <c r="K615" s="16" t="str">
        <f t="shared" si="74"/>
        <v>F026Replacing Existing Flat Top ReducerCW 2110-R11each</v>
      </c>
      <c r="L615" s="17">
        <f>MATCH(K615,'Pay Items'!$K$1:$K$646,0)</f>
        <v>615</v>
      </c>
      <c r="M615" s="19" t="str">
        <f t="shared" ca="1" si="70"/>
        <v>F0</v>
      </c>
      <c r="N615" s="19" t="str">
        <f t="shared" ca="1" si="71"/>
        <v>C2</v>
      </c>
      <c r="O615" s="19" t="str">
        <f t="shared" ca="1" si="72"/>
        <v>C2</v>
      </c>
    </row>
    <row r="616" spans="1:15" s="28" customFormat="1" ht="43.9" customHeight="1" x14ac:dyDescent="0.2">
      <c r="A616" s="50" t="s">
        <v>26</v>
      </c>
      <c r="B616" s="45" t="s">
        <v>25</v>
      </c>
      <c r="C616" s="44" t="s">
        <v>27</v>
      </c>
      <c r="D616" s="60" t="s">
        <v>1062</v>
      </c>
      <c r="E616" s="31" t="s">
        <v>182</v>
      </c>
      <c r="F616" s="131"/>
      <c r="G616" s="42"/>
      <c r="H616" s="41">
        <f t="shared" si="75"/>
        <v>0</v>
      </c>
      <c r="I616" s="74"/>
      <c r="J616" s="26" t="str">
        <f t="shared" ca="1" si="69"/>
        <v/>
      </c>
      <c r="K616" s="16" t="str">
        <f t="shared" si="74"/>
        <v>F028Adjustment of Traffic Signal Service Box FramesCW 3210-R8each</v>
      </c>
      <c r="L616" s="17">
        <f>MATCH(K616,'Pay Items'!$K$1:$K$646,0)</f>
        <v>616</v>
      </c>
      <c r="M616" s="19" t="str">
        <f t="shared" ca="1" si="70"/>
        <v>F0</v>
      </c>
      <c r="N616" s="19" t="str">
        <f t="shared" ca="1" si="71"/>
        <v>C2</v>
      </c>
      <c r="O616" s="19" t="str">
        <f t="shared" ca="1" si="72"/>
        <v>C2</v>
      </c>
    </row>
    <row r="617" spans="1:15" s="28" customFormat="1" ht="39.950000000000003" customHeight="1" thickBot="1" x14ac:dyDescent="0.25">
      <c r="A617" s="50" t="s">
        <v>26</v>
      </c>
      <c r="B617" s="45" t="s">
        <v>205</v>
      </c>
      <c r="C617" s="85" t="s">
        <v>206</v>
      </c>
      <c r="D617" s="86"/>
      <c r="E617" s="87"/>
      <c r="F617" s="84"/>
      <c r="G617" s="81"/>
      <c r="H617" s="113">
        <f>SUM(H589:H616)</f>
        <v>0</v>
      </c>
      <c r="I617" s="74"/>
      <c r="J617" s="26" t="str">
        <f t="shared" ca="1" si="69"/>
        <v>LOCKED</v>
      </c>
      <c r="K617" s="16" t="str">
        <f t="shared" si="74"/>
        <v>F028LAST USED CODE FOR SECTION</v>
      </c>
      <c r="L617" s="17">
        <f>MATCH(K617,'Pay Items'!$K$1:$K$646,0)</f>
        <v>617</v>
      </c>
      <c r="M617" s="19" t="str">
        <f t="shared" ca="1" si="70"/>
        <v>F0</v>
      </c>
      <c r="N617" s="19" t="str">
        <f t="shared" ca="1" si="71"/>
        <v>G</v>
      </c>
      <c r="O617" s="19" t="str">
        <f t="shared" ca="1" si="72"/>
        <v>C2</v>
      </c>
    </row>
    <row r="618" spans="1:15" s="27" customFormat="1" ht="36" customHeight="1" thickTop="1" x14ac:dyDescent="0.25">
      <c r="A618" s="34"/>
      <c r="B618" s="69" t="s">
        <v>613</v>
      </c>
      <c r="C618" s="70" t="s">
        <v>203</v>
      </c>
      <c r="D618" s="33"/>
      <c r="E618" s="33"/>
      <c r="F618" s="33"/>
      <c r="G618" s="72"/>
      <c r="H618" s="73"/>
      <c r="I618" s="74"/>
      <c r="J618" s="26" t="str">
        <f t="shared" ca="1" si="69"/>
        <v>LOCKED</v>
      </c>
      <c r="K618" s="16" t="str">
        <f t="shared" si="74"/>
        <v>LANDSCAPING</v>
      </c>
      <c r="L618" s="17">
        <f>MATCH(K618,'Pay Items'!$K$1:$K$646,0)</f>
        <v>618</v>
      </c>
      <c r="M618" s="19" t="str">
        <f t="shared" ca="1" si="70"/>
        <v>F0</v>
      </c>
      <c r="N618" s="19" t="str">
        <f t="shared" ca="1" si="71"/>
        <v>G</v>
      </c>
      <c r="O618" s="19" t="str">
        <f t="shared" ca="1" si="72"/>
        <v>F2</v>
      </c>
    </row>
    <row r="619" spans="1:15" s="27" customFormat="1" ht="30" customHeight="1" x14ac:dyDescent="0.2">
      <c r="A619" s="32" t="s">
        <v>243</v>
      </c>
      <c r="B619" s="45" t="s">
        <v>146</v>
      </c>
      <c r="C619" s="44" t="s">
        <v>148</v>
      </c>
      <c r="D619" s="60" t="s">
        <v>1541</v>
      </c>
      <c r="E619" s="31"/>
      <c r="F619" s="79"/>
      <c r="G619" s="81"/>
      <c r="H619" s="41"/>
      <c r="I619" s="74"/>
      <c r="J619" s="26" t="str">
        <f t="shared" ca="1" si="69"/>
        <v>LOCKED</v>
      </c>
      <c r="K619" s="16" t="str">
        <f t="shared" si="74"/>
        <v>G001SoddingCW 3510-R10</v>
      </c>
      <c r="L619" s="17">
        <f>MATCH(K619,'Pay Items'!$K$1:$K$646,0)</f>
        <v>619</v>
      </c>
      <c r="M619" s="19" t="str">
        <f t="shared" ca="1" si="70"/>
        <v>F0</v>
      </c>
      <c r="N619" s="19" t="str">
        <f t="shared" ca="1" si="71"/>
        <v>G</v>
      </c>
      <c r="O619" s="19" t="str">
        <f t="shared" ca="1" si="72"/>
        <v>C2</v>
      </c>
    </row>
    <row r="620" spans="1:15" s="28" customFormat="1" ht="30" customHeight="1" x14ac:dyDescent="0.2">
      <c r="A620" s="32" t="s">
        <v>244</v>
      </c>
      <c r="B620" s="61" t="s">
        <v>351</v>
      </c>
      <c r="C620" s="44" t="s">
        <v>886</v>
      </c>
      <c r="D620" s="60"/>
      <c r="E620" s="31" t="s">
        <v>179</v>
      </c>
      <c r="F620" s="79"/>
      <c r="G620" s="42"/>
      <c r="H620" s="41">
        <f>ROUND(G620*F620,2)</f>
        <v>0</v>
      </c>
      <c r="I620" s="115"/>
      <c r="J620" s="26" t="str">
        <f t="shared" ca="1" si="69"/>
        <v/>
      </c>
      <c r="K620" s="16" t="str">
        <f t="shared" si="74"/>
        <v>G002width &lt; 600 mmm²</v>
      </c>
      <c r="L620" s="17">
        <f>MATCH(K620,'Pay Items'!$K$1:$K$646,0)</f>
        <v>620</v>
      </c>
      <c r="M620" s="19" t="str">
        <f t="shared" ca="1" si="70"/>
        <v>F0</v>
      </c>
      <c r="N620" s="19" t="str">
        <f t="shared" ca="1" si="71"/>
        <v>C2</v>
      </c>
      <c r="O620" s="19" t="str">
        <f t="shared" ca="1" si="72"/>
        <v>C2</v>
      </c>
    </row>
    <row r="621" spans="1:15" s="28" customFormat="1" ht="30" customHeight="1" x14ac:dyDescent="0.2">
      <c r="A621" s="32" t="s">
        <v>245</v>
      </c>
      <c r="B621" s="61" t="s">
        <v>352</v>
      </c>
      <c r="C621" s="44" t="s">
        <v>887</v>
      </c>
      <c r="D621" s="60"/>
      <c r="E621" s="31" t="s">
        <v>179</v>
      </c>
      <c r="F621" s="79"/>
      <c r="G621" s="42"/>
      <c r="H621" s="41">
        <f>ROUND(G621*F621,2)</f>
        <v>0</v>
      </c>
      <c r="I621" s="74"/>
      <c r="J621" s="26" t="str">
        <f t="shared" ca="1" si="69"/>
        <v/>
      </c>
      <c r="K621" s="16" t="str">
        <f t="shared" si="74"/>
        <v>G003width &gt; or = 600 mmm²</v>
      </c>
      <c r="L621" s="17">
        <f>MATCH(K621,'Pay Items'!$K$1:$K$646,0)</f>
        <v>621</v>
      </c>
      <c r="M621" s="19" t="str">
        <f t="shared" ca="1" si="70"/>
        <v>F0</v>
      </c>
      <c r="N621" s="19" t="str">
        <f t="shared" ca="1" si="71"/>
        <v>C2</v>
      </c>
      <c r="O621" s="19" t="str">
        <f t="shared" ca="1" si="72"/>
        <v>C2</v>
      </c>
    </row>
    <row r="622" spans="1:15" s="28" customFormat="1" ht="30" customHeight="1" x14ac:dyDescent="0.2">
      <c r="A622" s="32" t="s">
        <v>246</v>
      </c>
      <c r="B622" s="45" t="s">
        <v>147</v>
      </c>
      <c r="C622" s="44" t="s">
        <v>150</v>
      </c>
      <c r="D622" s="60" t="s">
        <v>28</v>
      </c>
      <c r="E622" s="31" t="s">
        <v>179</v>
      </c>
      <c r="F622" s="79"/>
      <c r="G622" s="42"/>
      <c r="H622" s="41">
        <f>ROUND(G622*F622,2)</f>
        <v>0</v>
      </c>
      <c r="I622" s="74"/>
      <c r="J622" s="26" t="str">
        <f t="shared" ca="1" si="69"/>
        <v/>
      </c>
      <c r="K622" s="16" t="str">
        <f t="shared" si="74"/>
        <v>G004SeedingCW 3520-R7m²</v>
      </c>
      <c r="L622" s="17">
        <f>MATCH(K622,'Pay Items'!$K$1:$K$646,0)</f>
        <v>622</v>
      </c>
      <c r="M622" s="19" t="str">
        <f t="shared" ca="1" si="70"/>
        <v>F0</v>
      </c>
      <c r="N622" s="19" t="str">
        <f t="shared" ca="1" si="71"/>
        <v>C2</v>
      </c>
      <c r="O622" s="19" t="str">
        <f t="shared" ca="1" si="72"/>
        <v>C2</v>
      </c>
    </row>
    <row r="623" spans="1:15" s="28" customFormat="1" ht="30" customHeight="1" x14ac:dyDescent="0.2">
      <c r="A623" s="32" t="s">
        <v>871</v>
      </c>
      <c r="B623" s="45" t="s">
        <v>872</v>
      </c>
      <c r="C623" s="44" t="s">
        <v>9</v>
      </c>
      <c r="D623" s="60" t="s">
        <v>5</v>
      </c>
      <c r="E623" s="31" t="s">
        <v>179</v>
      </c>
      <c r="F623" s="79"/>
      <c r="G623" s="42"/>
      <c r="H623" s="41">
        <f>ROUND(G623*F623,2)</f>
        <v>0</v>
      </c>
      <c r="I623" s="74" t="s">
        <v>873</v>
      </c>
      <c r="J623" s="26" t="str">
        <f t="shared" ca="1" si="69"/>
        <v/>
      </c>
      <c r="K623" s="16" t="str">
        <f t="shared" si="74"/>
        <v>G005Salt Tolerant Grass Seedingm²</v>
      </c>
      <c r="L623" s="17">
        <f>MATCH(K623,'Pay Items'!$K$1:$K$646,0)</f>
        <v>623</v>
      </c>
      <c r="M623" s="19" t="str">
        <f t="shared" ca="1" si="70"/>
        <v>F0</v>
      </c>
      <c r="N623" s="19" t="str">
        <f t="shared" ca="1" si="71"/>
        <v>C2</v>
      </c>
      <c r="O623" s="19" t="str">
        <f t="shared" ca="1" si="72"/>
        <v>C2</v>
      </c>
    </row>
    <row r="624" spans="1:15" s="28" customFormat="1" ht="30" customHeight="1" thickBot="1" x14ac:dyDescent="0.25">
      <c r="A624" s="32" t="s">
        <v>871</v>
      </c>
      <c r="B624" s="45" t="s">
        <v>205</v>
      </c>
      <c r="C624" s="85" t="s">
        <v>206</v>
      </c>
      <c r="D624" s="86"/>
      <c r="E624" s="87"/>
      <c r="F624" s="84"/>
      <c r="G624" s="81"/>
      <c r="H624" s="41">
        <f>SUM(H618:H623)</f>
        <v>0</v>
      </c>
      <c r="I624" s="74"/>
      <c r="J624" s="26" t="str">
        <f t="shared" ca="1" si="69"/>
        <v>LOCKED</v>
      </c>
      <c r="K624" s="16" t="str">
        <f t="shared" si="74"/>
        <v>G005LAST USED CODE FOR SECTION</v>
      </c>
      <c r="L624" s="17">
        <f>MATCH(K624,'Pay Items'!$K$1:$K$646,0)</f>
        <v>624</v>
      </c>
      <c r="M624" s="19" t="str">
        <f t="shared" ca="1" si="70"/>
        <v>F0</v>
      </c>
      <c r="N624" s="19" t="str">
        <f t="shared" ca="1" si="71"/>
        <v>G</v>
      </c>
      <c r="O624" s="19" t="str">
        <f t="shared" ca="1" si="72"/>
        <v>C2</v>
      </c>
    </row>
    <row r="625" spans="1:15" s="28" customFormat="1" ht="36" customHeight="1" thickTop="1" x14ac:dyDescent="0.25">
      <c r="A625" s="34"/>
      <c r="B625" s="69" t="s">
        <v>614</v>
      </c>
      <c r="C625" s="70" t="s">
        <v>187</v>
      </c>
      <c r="D625" s="33"/>
      <c r="E625" s="33"/>
      <c r="F625" s="33"/>
      <c r="G625" s="72"/>
      <c r="H625" s="73"/>
      <c r="I625" s="74"/>
      <c r="J625" s="26" t="str">
        <f t="shared" ca="1" si="69"/>
        <v>LOCKED</v>
      </c>
      <c r="K625" s="16" t="str">
        <f t="shared" si="74"/>
        <v>MISCELLANEOUS</v>
      </c>
      <c r="L625" s="17">
        <f>MATCH(K625,'Pay Items'!$K$1:$K$646,0)</f>
        <v>625</v>
      </c>
      <c r="M625" s="19" t="str">
        <f t="shared" ca="1" si="70"/>
        <v>F0</v>
      </c>
      <c r="N625" s="19" t="str">
        <f t="shared" ca="1" si="71"/>
        <v>G</v>
      </c>
      <c r="O625" s="19" t="str">
        <f t="shared" ca="1" si="72"/>
        <v>F2</v>
      </c>
    </row>
    <row r="626" spans="1:15" s="27" customFormat="1" ht="30" customHeight="1" x14ac:dyDescent="0.2">
      <c r="A626" s="32" t="s">
        <v>461</v>
      </c>
      <c r="B626" s="98" t="s">
        <v>462</v>
      </c>
      <c r="C626" s="44" t="s">
        <v>511</v>
      </c>
      <c r="D626" s="60" t="s">
        <v>512</v>
      </c>
      <c r="E626" s="31" t="s">
        <v>182</v>
      </c>
      <c r="F626" s="79"/>
      <c r="G626" s="42"/>
      <c r="H626" s="41">
        <f t="shared" ref="H626:H631" si="76">ROUND(G626*F626,2)</f>
        <v>0</v>
      </c>
      <c r="I626" s="74"/>
      <c r="J626" s="26" t="str">
        <f t="shared" ca="1" si="69"/>
        <v/>
      </c>
      <c r="K626" s="16" t="str">
        <f t="shared" si="74"/>
        <v>H001Meter Pit AssembliesCW 3530-R3each</v>
      </c>
      <c r="L626" s="17">
        <f>MATCH(K626,'Pay Items'!$K$1:$K$646,0)</f>
        <v>626</v>
      </c>
      <c r="M626" s="19" t="str">
        <f t="shared" ca="1" si="70"/>
        <v>F0</v>
      </c>
      <c r="N626" s="19" t="str">
        <f t="shared" ca="1" si="71"/>
        <v>C2</v>
      </c>
      <c r="O626" s="19" t="str">
        <f t="shared" ca="1" si="72"/>
        <v>C2</v>
      </c>
    </row>
    <row r="627" spans="1:15" s="27" customFormat="1" ht="30" customHeight="1" x14ac:dyDescent="0.2">
      <c r="A627" s="32" t="s">
        <v>90</v>
      </c>
      <c r="B627" s="98" t="s">
        <v>149</v>
      </c>
      <c r="C627" s="44" t="s">
        <v>1540</v>
      </c>
      <c r="D627" s="60" t="s">
        <v>512</v>
      </c>
      <c r="E627" s="31" t="s">
        <v>183</v>
      </c>
      <c r="F627" s="79"/>
      <c r="G627" s="42"/>
      <c r="H627" s="41">
        <f t="shared" si="76"/>
        <v>0</v>
      </c>
      <c r="I627" s="74" t="s">
        <v>1495</v>
      </c>
      <c r="J627" s="26" t="str">
        <f t="shared" ca="1" si="69"/>
        <v/>
      </c>
      <c r="K627" s="16" t="str">
        <f t="shared" si="74"/>
        <v>H002Polyethylene Waterline, ^ mmCW 3530-R3m</v>
      </c>
      <c r="L627" s="17">
        <f>MATCH(K627,'Pay Items'!$K$1:$K$646,0)</f>
        <v>627</v>
      </c>
      <c r="M627" s="19" t="str">
        <f t="shared" ca="1" si="70"/>
        <v>F0</v>
      </c>
      <c r="N627" s="19" t="str">
        <f t="shared" ca="1" si="71"/>
        <v>C2</v>
      </c>
      <c r="O627" s="19" t="str">
        <f t="shared" ca="1" si="72"/>
        <v>C2</v>
      </c>
    </row>
    <row r="628" spans="1:15" s="27" customFormat="1" ht="30" customHeight="1" x14ac:dyDescent="0.2">
      <c r="A628" s="32" t="s">
        <v>91</v>
      </c>
      <c r="B628" s="98" t="s">
        <v>513</v>
      </c>
      <c r="C628" s="44" t="s">
        <v>514</v>
      </c>
      <c r="D628" s="60" t="s">
        <v>512</v>
      </c>
      <c r="E628" s="31" t="s">
        <v>182</v>
      </c>
      <c r="F628" s="79"/>
      <c r="G628" s="42"/>
      <c r="H628" s="41">
        <f t="shared" si="76"/>
        <v>0</v>
      </c>
      <c r="I628" s="74"/>
      <c r="J628" s="26" t="str">
        <f t="shared" ca="1" si="69"/>
        <v/>
      </c>
      <c r="K628" s="16" t="str">
        <f t="shared" si="74"/>
        <v>H003Sprinkler AssembliesCW 3530-R3each</v>
      </c>
      <c r="L628" s="17">
        <f>MATCH(K628,'Pay Items'!$K$1:$K$646,0)</f>
        <v>628</v>
      </c>
      <c r="M628" s="19" t="str">
        <f t="shared" ca="1" si="70"/>
        <v>F0</v>
      </c>
      <c r="N628" s="19" t="str">
        <f t="shared" ca="1" si="71"/>
        <v>C2</v>
      </c>
      <c r="O628" s="19" t="str">
        <f t="shared" ca="1" si="72"/>
        <v>C2</v>
      </c>
    </row>
    <row r="629" spans="1:15" s="27" customFormat="1" ht="43.9" customHeight="1" x14ac:dyDescent="0.2">
      <c r="A629" s="32" t="s">
        <v>92</v>
      </c>
      <c r="B629" s="98" t="s">
        <v>518</v>
      </c>
      <c r="C629" s="44" t="s">
        <v>522</v>
      </c>
      <c r="D629" s="60" t="s">
        <v>512</v>
      </c>
      <c r="E629" s="31" t="s">
        <v>182</v>
      </c>
      <c r="F629" s="79"/>
      <c r="G629" s="42"/>
      <c r="H629" s="41">
        <f t="shared" si="76"/>
        <v>0</v>
      </c>
      <c r="I629" s="74"/>
      <c r="J629" s="26" t="str">
        <f t="shared" ca="1" si="69"/>
        <v/>
      </c>
      <c r="K629" s="16" t="str">
        <f t="shared" si="74"/>
        <v>H004Manual Gate Valves and Value EnclosureCW 3530-R3each</v>
      </c>
      <c r="L629" s="17">
        <f>MATCH(K629,'Pay Items'!$K$1:$K$646,0)</f>
        <v>629</v>
      </c>
      <c r="M629" s="19" t="str">
        <f t="shared" ca="1" si="70"/>
        <v>F0</v>
      </c>
      <c r="N629" s="19" t="str">
        <f t="shared" ca="1" si="71"/>
        <v>C2</v>
      </c>
      <c r="O629" s="19" t="str">
        <f t="shared" ca="1" si="72"/>
        <v>C2</v>
      </c>
    </row>
    <row r="630" spans="1:15" s="28" customFormat="1" ht="43.9" customHeight="1" x14ac:dyDescent="0.2">
      <c r="A630" s="32" t="s">
        <v>93</v>
      </c>
      <c r="B630" s="98" t="s">
        <v>519</v>
      </c>
      <c r="C630" s="44" t="s">
        <v>523</v>
      </c>
      <c r="D630" s="60" t="s">
        <v>512</v>
      </c>
      <c r="E630" s="31" t="s">
        <v>183</v>
      </c>
      <c r="F630" s="79"/>
      <c r="G630" s="42"/>
      <c r="H630" s="41">
        <f t="shared" si="76"/>
        <v>0</v>
      </c>
      <c r="I630" s="74"/>
      <c r="J630" s="26" t="str">
        <f t="shared" ca="1" si="69"/>
        <v/>
      </c>
      <c r="K630" s="16" t="str">
        <f t="shared" si="74"/>
        <v>H005Removal of Irrigation Pipe and Sprinkler HeadsCW 3530-R3m</v>
      </c>
      <c r="L630" s="17">
        <f>MATCH(K630,'Pay Items'!$K$1:$K$646,0)</f>
        <v>630</v>
      </c>
      <c r="M630" s="19" t="str">
        <f t="shared" ca="1" si="70"/>
        <v>F0</v>
      </c>
      <c r="N630" s="19" t="str">
        <f t="shared" ca="1" si="71"/>
        <v>C2</v>
      </c>
      <c r="O630" s="19" t="str">
        <f t="shared" ca="1" si="72"/>
        <v>C2</v>
      </c>
    </row>
    <row r="631" spans="1:15" s="28" customFormat="1" ht="30" customHeight="1" x14ac:dyDescent="0.2">
      <c r="A631" s="32" t="s">
        <v>515</v>
      </c>
      <c r="B631" s="98" t="s">
        <v>520</v>
      </c>
      <c r="C631" s="44" t="s">
        <v>524</v>
      </c>
      <c r="D631" s="60" t="s">
        <v>512</v>
      </c>
      <c r="E631" s="31" t="s">
        <v>182</v>
      </c>
      <c r="F631" s="79"/>
      <c r="G631" s="42"/>
      <c r="H631" s="41">
        <f t="shared" si="76"/>
        <v>0</v>
      </c>
      <c r="I631" s="74"/>
      <c r="J631" s="26" t="str">
        <f t="shared" ca="1" si="69"/>
        <v/>
      </c>
      <c r="K631" s="16" t="str">
        <f t="shared" si="74"/>
        <v>H006Removal of Existing Box EnclosureCW 3530-R3each</v>
      </c>
      <c r="L631" s="17">
        <f>MATCH(K631,'Pay Items'!$K$1:$K$646,0)</f>
        <v>631</v>
      </c>
      <c r="M631" s="19" t="str">
        <f t="shared" ca="1" si="70"/>
        <v>F0</v>
      </c>
      <c r="N631" s="19" t="str">
        <f t="shared" ca="1" si="71"/>
        <v>C2</v>
      </c>
      <c r="O631" s="19" t="str">
        <f t="shared" ca="1" si="72"/>
        <v>C2</v>
      </c>
    </row>
    <row r="632" spans="1:15" s="27" customFormat="1" ht="30" customHeight="1" x14ac:dyDescent="0.2">
      <c r="A632" s="32" t="s">
        <v>516</v>
      </c>
      <c r="B632" s="98" t="s">
        <v>521</v>
      </c>
      <c r="C632" s="44" t="s">
        <v>583</v>
      </c>
      <c r="D632" s="60" t="s">
        <v>938</v>
      </c>
      <c r="E632" s="31"/>
      <c r="F632" s="79"/>
      <c r="G632" s="81"/>
      <c r="H632" s="41"/>
      <c r="I632" s="74"/>
      <c r="J632" s="26" t="str">
        <f t="shared" ca="1" si="69"/>
        <v>LOCKED</v>
      </c>
      <c r="K632" s="16" t="str">
        <f t="shared" si="74"/>
        <v>H007Chain Link FenceCW 3550-R3</v>
      </c>
      <c r="L632" s="17">
        <f>MATCH(K632,'Pay Items'!$K$1:$K$646,0)</f>
        <v>632</v>
      </c>
      <c r="M632" s="19" t="str">
        <f t="shared" ca="1" si="70"/>
        <v>F0</v>
      </c>
      <c r="N632" s="19" t="str">
        <f t="shared" ca="1" si="71"/>
        <v>G</v>
      </c>
      <c r="O632" s="19" t="str">
        <f t="shared" ca="1" si="72"/>
        <v>C2</v>
      </c>
    </row>
    <row r="633" spans="1:15" s="27" customFormat="1" ht="30" customHeight="1" x14ac:dyDescent="0.2">
      <c r="A633" s="32" t="s">
        <v>517</v>
      </c>
      <c r="B633" s="61" t="s">
        <v>351</v>
      </c>
      <c r="C633" s="44" t="s">
        <v>193</v>
      </c>
      <c r="D633" s="60"/>
      <c r="E633" s="31" t="s">
        <v>183</v>
      </c>
      <c r="F633" s="79"/>
      <c r="G633" s="42"/>
      <c r="H633" s="41">
        <f t="shared" ref="H633:H646" si="77">ROUND(G633*F633,2)</f>
        <v>0</v>
      </c>
      <c r="I633" s="80"/>
      <c r="J633" s="26" t="str">
        <f t="shared" ca="1" si="69"/>
        <v/>
      </c>
      <c r="K633" s="16" t="str">
        <f t="shared" si="74"/>
        <v>H0081.83m Heightm</v>
      </c>
      <c r="L633" s="17">
        <f>MATCH(K633,'Pay Items'!$K$1:$K$646,0)</f>
        <v>633</v>
      </c>
      <c r="M633" s="19" t="str">
        <f t="shared" ca="1" si="70"/>
        <v>F0</v>
      </c>
      <c r="N633" s="19" t="str">
        <f t="shared" ca="1" si="71"/>
        <v>C2</v>
      </c>
      <c r="O633" s="19" t="str">
        <f t="shared" ca="1" si="72"/>
        <v>C2</v>
      </c>
    </row>
    <row r="634" spans="1:15" s="27" customFormat="1" ht="30" customHeight="1" x14ac:dyDescent="0.2">
      <c r="A634" s="32" t="s">
        <v>525</v>
      </c>
      <c r="B634" s="61" t="s">
        <v>352</v>
      </c>
      <c r="C634" s="44" t="s">
        <v>194</v>
      </c>
      <c r="D634" s="60"/>
      <c r="E634" s="31" t="s">
        <v>183</v>
      </c>
      <c r="F634" s="79"/>
      <c r="G634" s="42"/>
      <c r="H634" s="41">
        <f t="shared" si="77"/>
        <v>0</v>
      </c>
      <c r="I634" s="80"/>
      <c r="J634" s="26" t="str">
        <f t="shared" ca="1" si="69"/>
        <v/>
      </c>
      <c r="K634" s="16" t="str">
        <f t="shared" si="74"/>
        <v>H0092.44m Heightm</v>
      </c>
      <c r="L634" s="17">
        <f>MATCH(K634,'Pay Items'!$K$1:$K$646,0)</f>
        <v>634</v>
      </c>
      <c r="M634" s="19" t="str">
        <f t="shared" ca="1" si="70"/>
        <v>F0</v>
      </c>
      <c r="N634" s="19" t="str">
        <f t="shared" ca="1" si="71"/>
        <v>C2</v>
      </c>
      <c r="O634" s="19" t="str">
        <f t="shared" ca="1" si="72"/>
        <v>C2</v>
      </c>
    </row>
    <row r="635" spans="1:15" s="27" customFormat="1" ht="30" customHeight="1" x14ac:dyDescent="0.2">
      <c r="A635" s="32" t="s">
        <v>526</v>
      </c>
      <c r="B635" s="61" t="s">
        <v>353</v>
      </c>
      <c r="C635" s="44" t="s">
        <v>195</v>
      </c>
      <c r="D635" s="60"/>
      <c r="E635" s="31" t="s">
        <v>183</v>
      </c>
      <c r="F635" s="79"/>
      <c r="G635" s="42"/>
      <c r="H635" s="41">
        <f t="shared" si="77"/>
        <v>0</v>
      </c>
      <c r="I635" s="80"/>
      <c r="J635" s="26" t="str">
        <f t="shared" ca="1" si="69"/>
        <v/>
      </c>
      <c r="K635" s="16" t="str">
        <f t="shared" si="74"/>
        <v>H0103.05m Heightm</v>
      </c>
      <c r="L635" s="17">
        <f>MATCH(K635,'Pay Items'!$K$1:$K$646,0)</f>
        <v>635</v>
      </c>
      <c r="M635" s="19" t="str">
        <f t="shared" ca="1" si="70"/>
        <v>F0</v>
      </c>
      <c r="N635" s="19" t="str">
        <f t="shared" ca="1" si="71"/>
        <v>C2</v>
      </c>
      <c r="O635" s="19" t="str">
        <f t="shared" ca="1" si="72"/>
        <v>C2</v>
      </c>
    </row>
    <row r="636" spans="1:15" s="27" customFormat="1" ht="30" customHeight="1" x14ac:dyDescent="0.2">
      <c r="A636" s="32" t="s">
        <v>527</v>
      </c>
      <c r="B636" s="45" t="s">
        <v>556</v>
      </c>
      <c r="C636" s="44" t="s">
        <v>939</v>
      </c>
      <c r="D636" s="60" t="s">
        <v>938</v>
      </c>
      <c r="E636" s="31" t="s">
        <v>183</v>
      </c>
      <c r="F636" s="79"/>
      <c r="G636" s="42"/>
      <c r="H636" s="41">
        <f t="shared" si="77"/>
        <v>0</v>
      </c>
      <c r="I636" s="80"/>
      <c r="J636" s="26" t="str">
        <f t="shared" ca="1" si="69"/>
        <v/>
      </c>
      <c r="K636" s="16" t="str">
        <f t="shared" si="74"/>
        <v>H011Chain Link Fencing GatesCW 3550-R3m</v>
      </c>
      <c r="L636" s="17">
        <f>MATCH(K636,'Pay Items'!$K$1:$K$646,0)</f>
        <v>636</v>
      </c>
      <c r="M636" s="19" t="str">
        <f t="shared" ca="1" si="70"/>
        <v>F0</v>
      </c>
      <c r="N636" s="19" t="str">
        <f t="shared" ca="1" si="71"/>
        <v>C2</v>
      </c>
      <c r="O636" s="19" t="str">
        <f t="shared" ca="1" si="72"/>
        <v>C2</v>
      </c>
    </row>
    <row r="637" spans="1:15" s="27" customFormat="1" ht="30" customHeight="1" x14ac:dyDescent="0.2">
      <c r="A637" s="32" t="s">
        <v>531</v>
      </c>
      <c r="B637" s="98" t="s">
        <v>557</v>
      </c>
      <c r="C637" s="44" t="s">
        <v>528</v>
      </c>
      <c r="D637" s="78" t="s">
        <v>956</v>
      </c>
      <c r="E637" s="31" t="s">
        <v>180</v>
      </c>
      <c r="F637" s="79"/>
      <c r="G637" s="42"/>
      <c r="H637" s="41">
        <f t="shared" si="77"/>
        <v>0</v>
      </c>
      <c r="I637" s="74"/>
      <c r="J637" s="26" t="str">
        <f t="shared" ca="1" si="69"/>
        <v/>
      </c>
      <c r="K637" s="16" t="str">
        <f t="shared" si="74"/>
        <v>H012Random Stone RiprapCW 3615-R4m³</v>
      </c>
      <c r="L637" s="17">
        <f>MATCH(K637,'Pay Items'!$K$1:$K$646,0)</f>
        <v>637</v>
      </c>
      <c r="M637" s="19" t="str">
        <f t="shared" ca="1" si="70"/>
        <v>F0</v>
      </c>
      <c r="N637" s="19" t="str">
        <f t="shared" ca="1" si="71"/>
        <v>C2</v>
      </c>
      <c r="O637" s="19" t="str">
        <f t="shared" ca="1" si="72"/>
        <v>C2</v>
      </c>
    </row>
    <row r="638" spans="1:15" s="27" customFormat="1" ht="30" customHeight="1" x14ac:dyDescent="0.2">
      <c r="A638" s="32" t="s">
        <v>532</v>
      </c>
      <c r="B638" s="98" t="s">
        <v>558</v>
      </c>
      <c r="C638" s="44" t="s">
        <v>529</v>
      </c>
      <c r="D638" s="78" t="s">
        <v>956</v>
      </c>
      <c r="E638" s="31" t="s">
        <v>180</v>
      </c>
      <c r="F638" s="79"/>
      <c r="G638" s="42"/>
      <c r="H638" s="41">
        <f t="shared" si="77"/>
        <v>0</v>
      </c>
      <c r="I638" s="74"/>
      <c r="J638" s="26" t="str">
        <f t="shared" ca="1" si="69"/>
        <v/>
      </c>
      <c r="K638" s="16" t="str">
        <f t="shared" si="74"/>
        <v>H013Grouted Stone RiprapCW 3615-R4m³</v>
      </c>
      <c r="L638" s="17">
        <f>MATCH(K638,'Pay Items'!$K$1:$K$646,0)</f>
        <v>638</v>
      </c>
      <c r="M638" s="19" t="str">
        <f t="shared" ca="1" si="70"/>
        <v>F0</v>
      </c>
      <c r="N638" s="19" t="str">
        <f t="shared" ca="1" si="71"/>
        <v>C2</v>
      </c>
      <c r="O638" s="19" t="str">
        <f t="shared" ca="1" si="72"/>
        <v>C2</v>
      </c>
    </row>
    <row r="639" spans="1:15" s="27" customFormat="1" ht="30" customHeight="1" x14ac:dyDescent="0.2">
      <c r="A639" s="32" t="s">
        <v>533</v>
      </c>
      <c r="B639" s="45" t="s">
        <v>559</v>
      </c>
      <c r="C639" s="44" t="s">
        <v>530</v>
      </c>
      <c r="D639" s="78" t="s">
        <v>956</v>
      </c>
      <c r="E639" s="31" t="s">
        <v>180</v>
      </c>
      <c r="F639" s="79"/>
      <c r="G639" s="42"/>
      <c r="H639" s="41">
        <f t="shared" si="77"/>
        <v>0</v>
      </c>
      <c r="I639" s="74"/>
      <c r="J639" s="26" t="str">
        <f t="shared" ca="1" si="69"/>
        <v/>
      </c>
      <c r="K639" s="16" t="str">
        <f t="shared" si="74"/>
        <v>H014Sacked Concrete RiprapCW 3615-R4m³</v>
      </c>
      <c r="L639" s="17">
        <f>MATCH(K639,'Pay Items'!$K$1:$K$646,0)</f>
        <v>639</v>
      </c>
      <c r="M639" s="19" t="str">
        <f t="shared" ca="1" si="70"/>
        <v>F0</v>
      </c>
      <c r="N639" s="19" t="str">
        <f t="shared" ca="1" si="71"/>
        <v>C2</v>
      </c>
      <c r="O639" s="19" t="str">
        <f t="shared" ca="1" si="72"/>
        <v>C2</v>
      </c>
    </row>
    <row r="640" spans="1:15" s="27" customFormat="1" ht="30" customHeight="1" x14ac:dyDescent="0.2">
      <c r="A640" s="32" t="s">
        <v>550</v>
      </c>
      <c r="B640" s="98" t="s">
        <v>560</v>
      </c>
      <c r="C640" s="44" t="s">
        <v>534</v>
      </c>
      <c r="D640" s="60" t="s">
        <v>918</v>
      </c>
      <c r="E640" s="31" t="s">
        <v>182</v>
      </c>
      <c r="F640" s="79"/>
      <c r="G640" s="42"/>
      <c r="H640" s="41">
        <f t="shared" si="77"/>
        <v>0</v>
      </c>
      <c r="I640" s="74"/>
      <c r="J640" s="26" t="str">
        <f t="shared" ca="1" si="69"/>
        <v/>
      </c>
      <c r="K640" s="16" t="str">
        <f t="shared" si="74"/>
        <v>H015Supply of Barrier PostsCW 3650-R6each</v>
      </c>
      <c r="L640" s="17">
        <f>MATCH(K640,'Pay Items'!$K$1:$K$646,0)</f>
        <v>640</v>
      </c>
      <c r="M640" s="19" t="str">
        <f t="shared" ca="1" si="70"/>
        <v>F0</v>
      </c>
      <c r="N640" s="19" t="str">
        <f t="shared" ca="1" si="71"/>
        <v>C2</v>
      </c>
      <c r="O640" s="19" t="str">
        <f t="shared" ca="1" si="72"/>
        <v>C2</v>
      </c>
    </row>
    <row r="641" spans="1:15" s="27" customFormat="1" ht="30" customHeight="1" x14ac:dyDescent="0.2">
      <c r="A641" s="32" t="s">
        <v>551</v>
      </c>
      <c r="B641" s="98" t="s">
        <v>561</v>
      </c>
      <c r="C641" s="44" t="s">
        <v>535</v>
      </c>
      <c r="D641" s="60" t="s">
        <v>918</v>
      </c>
      <c r="E641" s="31" t="s">
        <v>182</v>
      </c>
      <c r="F641" s="79"/>
      <c r="G641" s="42"/>
      <c r="H641" s="41">
        <f t="shared" si="77"/>
        <v>0</v>
      </c>
      <c r="I641" s="74"/>
      <c r="J641" s="26" t="str">
        <f t="shared" ca="1" si="69"/>
        <v/>
      </c>
      <c r="K641" s="16" t="str">
        <f t="shared" si="74"/>
        <v>H016Installation of Barrier PostsCW 3650-R6each</v>
      </c>
      <c r="L641" s="17">
        <f>MATCH(K641,'Pay Items'!$K$1:$K$646,0)</f>
        <v>641</v>
      </c>
      <c r="M641" s="19" t="str">
        <f t="shared" ca="1" si="70"/>
        <v>F0</v>
      </c>
      <c r="N641" s="19" t="str">
        <f t="shared" ca="1" si="71"/>
        <v>C2</v>
      </c>
      <c r="O641" s="19" t="str">
        <f t="shared" ca="1" si="72"/>
        <v>C2</v>
      </c>
    </row>
    <row r="642" spans="1:15" s="27" customFormat="1" ht="30" customHeight="1" x14ac:dyDescent="0.2">
      <c r="A642" s="32" t="s">
        <v>552</v>
      </c>
      <c r="B642" s="45" t="s">
        <v>562</v>
      </c>
      <c r="C642" s="44" t="s">
        <v>585</v>
      </c>
      <c r="D642" s="60" t="s">
        <v>918</v>
      </c>
      <c r="E642" s="31" t="s">
        <v>183</v>
      </c>
      <c r="F642" s="79"/>
      <c r="G642" s="42"/>
      <c r="H642" s="41">
        <f t="shared" si="77"/>
        <v>0</v>
      </c>
      <c r="I642" s="74"/>
      <c r="J642" s="26" t="str">
        <f t="shared" ca="1" si="69"/>
        <v/>
      </c>
      <c r="K642" s="16" t="str">
        <f t="shared" si="74"/>
        <v>H017Supply of Barrier RailsCW 3650-R6m</v>
      </c>
      <c r="L642" s="17">
        <f>MATCH(K642,'Pay Items'!$K$1:$K$646,0)</f>
        <v>642</v>
      </c>
      <c r="M642" s="19" t="str">
        <f t="shared" ca="1" si="70"/>
        <v>F0</v>
      </c>
      <c r="N642" s="19" t="str">
        <f t="shared" ca="1" si="71"/>
        <v>C2</v>
      </c>
      <c r="O642" s="19" t="str">
        <f t="shared" ca="1" si="72"/>
        <v>C2</v>
      </c>
    </row>
    <row r="643" spans="1:15" s="27" customFormat="1" ht="30" customHeight="1" x14ac:dyDescent="0.2">
      <c r="A643" s="32" t="s">
        <v>553</v>
      </c>
      <c r="B643" s="98" t="s">
        <v>563</v>
      </c>
      <c r="C643" s="44" t="s">
        <v>536</v>
      </c>
      <c r="D643" s="60" t="s">
        <v>918</v>
      </c>
      <c r="E643" s="31" t="s">
        <v>183</v>
      </c>
      <c r="F643" s="79"/>
      <c r="G643" s="42"/>
      <c r="H643" s="41">
        <f t="shared" si="77"/>
        <v>0</v>
      </c>
      <c r="I643" s="74"/>
      <c r="J643" s="26" t="str">
        <f t="shared" ref="J643:J650" ca="1" si="78">IF(CELL("protect",$G643)=1, "LOCKED", "")</f>
        <v/>
      </c>
      <c r="K643" s="16" t="str">
        <f t="shared" si="74"/>
        <v>H018Installation of Barrier RailsCW 3650-R6m</v>
      </c>
      <c r="L643" s="17">
        <f>MATCH(K643,'Pay Items'!$K$1:$K$646,0)</f>
        <v>643</v>
      </c>
      <c r="M643" s="19" t="str">
        <f t="shared" ref="M643:M650" ca="1" si="79">CELL("format",$F643)</f>
        <v>F0</v>
      </c>
      <c r="N643" s="19" t="str">
        <f t="shared" ref="N643:N650" ca="1" si="80">CELL("format",$G643)</f>
        <v>C2</v>
      </c>
      <c r="O643" s="19" t="str">
        <f t="shared" ref="O643:O650" ca="1" si="81">CELL("format",$H643)</f>
        <v>C2</v>
      </c>
    </row>
    <row r="644" spans="1:15" s="27" customFormat="1" ht="30" customHeight="1" x14ac:dyDescent="0.2">
      <c r="A644" s="32" t="s">
        <v>554</v>
      </c>
      <c r="B644" s="98" t="s">
        <v>564</v>
      </c>
      <c r="C644" s="44" t="s">
        <v>537</v>
      </c>
      <c r="D644" s="60" t="s">
        <v>918</v>
      </c>
      <c r="E644" s="31" t="s">
        <v>179</v>
      </c>
      <c r="F644" s="79"/>
      <c r="G644" s="42"/>
      <c r="H644" s="41">
        <f t="shared" si="77"/>
        <v>0</v>
      </c>
      <c r="I644" s="74"/>
      <c r="J644" s="26" t="str">
        <f t="shared" ca="1" si="78"/>
        <v/>
      </c>
      <c r="K644" s="16" t="str">
        <f t="shared" ref="K644:K650" si="82">CLEAN(CONCATENATE(TRIM($A644),TRIM($C644),IF(LEFT($D644)&lt;&gt;"E",TRIM($D644),),TRIM($E644)))</f>
        <v>H019Removal of ConcreteCW 3650-R6m²</v>
      </c>
      <c r="L644" s="17">
        <f>MATCH(K644,'Pay Items'!$K$1:$K$646,0)</f>
        <v>644</v>
      </c>
      <c r="M644" s="19" t="str">
        <f t="shared" ca="1" si="79"/>
        <v>F0</v>
      </c>
      <c r="N644" s="19" t="str">
        <f t="shared" ca="1" si="80"/>
        <v>C2</v>
      </c>
      <c r="O644" s="19" t="str">
        <f t="shared" ca="1" si="81"/>
        <v>C2</v>
      </c>
    </row>
    <row r="645" spans="1:15" s="27" customFormat="1" ht="30" customHeight="1" x14ac:dyDescent="0.2">
      <c r="A645" s="32" t="s">
        <v>555</v>
      </c>
      <c r="B645" s="45" t="s">
        <v>565</v>
      </c>
      <c r="C645" s="44" t="s">
        <v>538</v>
      </c>
      <c r="D645" s="60" t="s">
        <v>918</v>
      </c>
      <c r="E645" s="31" t="s">
        <v>183</v>
      </c>
      <c r="F645" s="79"/>
      <c r="G645" s="42"/>
      <c r="H645" s="41">
        <f t="shared" si="77"/>
        <v>0</v>
      </c>
      <c r="I645" s="74"/>
      <c r="J645" s="26" t="str">
        <f t="shared" ca="1" si="78"/>
        <v/>
      </c>
      <c r="K645" s="16" t="str">
        <f t="shared" si="82"/>
        <v>H020Salvaging Existing Barrier RailCW 3650-R6m</v>
      </c>
      <c r="L645" s="17">
        <f>MATCH(K645,'Pay Items'!$K$1:$K$646,0)</f>
        <v>645</v>
      </c>
      <c r="M645" s="19" t="str">
        <f t="shared" ca="1" si="79"/>
        <v>F0</v>
      </c>
      <c r="N645" s="19" t="str">
        <f t="shared" ca="1" si="80"/>
        <v>C2</v>
      </c>
      <c r="O645" s="19" t="str">
        <f t="shared" ca="1" si="81"/>
        <v>C2</v>
      </c>
    </row>
    <row r="646" spans="1:15" s="27" customFormat="1" ht="30" customHeight="1" x14ac:dyDescent="0.2">
      <c r="A646" s="32" t="s">
        <v>584</v>
      </c>
      <c r="B646" s="98" t="s">
        <v>586</v>
      </c>
      <c r="C646" s="44" t="s">
        <v>539</v>
      </c>
      <c r="D646" s="60" t="s">
        <v>918</v>
      </c>
      <c r="E646" s="31" t="s">
        <v>182</v>
      </c>
      <c r="F646" s="79"/>
      <c r="G646" s="42"/>
      <c r="H646" s="41">
        <f t="shared" si="77"/>
        <v>0</v>
      </c>
      <c r="I646" s="74"/>
      <c r="J646" s="26" t="str">
        <f t="shared" ca="1" si="78"/>
        <v/>
      </c>
      <c r="K646" s="16" t="str">
        <f t="shared" si="82"/>
        <v>H021Salvaging Existing Barrier PostsCW 3650-R6each</v>
      </c>
      <c r="L646" s="17">
        <f>MATCH(K646,'Pay Items'!$K$1:$K$646,0)</f>
        <v>646</v>
      </c>
      <c r="M646" s="19" t="str">
        <f t="shared" ca="1" si="79"/>
        <v>F0</v>
      </c>
      <c r="N646" s="19" t="str">
        <f t="shared" ca="1" si="80"/>
        <v>C2</v>
      </c>
      <c r="O646" s="19" t="str">
        <f t="shared" ca="1" si="81"/>
        <v>C2</v>
      </c>
    </row>
    <row r="647" spans="1:15" s="28" customFormat="1" ht="30" customHeight="1" thickBot="1" x14ac:dyDescent="0.25">
      <c r="A647" s="54" t="s">
        <v>584</v>
      </c>
      <c r="B647" s="138" t="s">
        <v>205</v>
      </c>
      <c r="C647" s="85" t="s">
        <v>206</v>
      </c>
      <c r="D647" s="86"/>
      <c r="E647" s="87"/>
      <c r="F647" s="139"/>
      <c r="G647" s="140"/>
      <c r="H647" s="141">
        <f>SUM(H625:H646)</f>
        <v>0</v>
      </c>
      <c r="I647" s="142"/>
      <c r="J647" s="26" t="str">
        <f t="shared" ca="1" si="78"/>
        <v>LOCKED</v>
      </c>
      <c r="K647" s="16" t="str">
        <f t="shared" si="82"/>
        <v>H021LAST USED CODE FOR SECTION</v>
      </c>
      <c r="L647" s="17" t="e">
        <f>MATCH(K647,'Pay Items'!$K$1:$K$646,0)</f>
        <v>#N/A</v>
      </c>
      <c r="M647" s="19" t="str">
        <f t="shared" ca="1" si="79"/>
        <v>F0</v>
      </c>
      <c r="N647" s="19" t="str">
        <f t="shared" ca="1" si="80"/>
        <v>G</v>
      </c>
      <c r="O647" s="19" t="str">
        <f t="shared" ca="1" si="81"/>
        <v>C2</v>
      </c>
    </row>
    <row r="648" spans="1:15" s="27" customFormat="1" ht="36" customHeight="1" thickTop="1" x14ac:dyDescent="0.25">
      <c r="A648" s="34"/>
      <c r="B648" s="69" t="s">
        <v>1236</v>
      </c>
      <c r="C648" s="70" t="s">
        <v>1237</v>
      </c>
      <c r="D648" s="33"/>
      <c r="E648" s="33"/>
      <c r="F648" s="33"/>
      <c r="G648" s="72"/>
      <c r="H648" s="73"/>
      <c r="I648" s="74"/>
      <c r="J648" s="26" t="str">
        <f t="shared" ca="1" si="78"/>
        <v>LOCKED</v>
      </c>
      <c r="K648" s="16" t="str">
        <f t="shared" si="82"/>
        <v>MOBILIZATION/DEMOBILIZATION</v>
      </c>
      <c r="L648" s="17" t="e">
        <f>MATCH(K648,'Pay Items'!$K$1:$K$646,0)</f>
        <v>#N/A</v>
      </c>
      <c r="M648" s="19" t="str">
        <f t="shared" ca="1" si="79"/>
        <v>F0</v>
      </c>
      <c r="N648" s="19" t="str">
        <f t="shared" ca="1" si="80"/>
        <v>G</v>
      </c>
      <c r="O648" s="19" t="str">
        <f t="shared" ca="1" si="81"/>
        <v>F2</v>
      </c>
    </row>
    <row r="649" spans="1:15" s="27" customFormat="1" ht="42.75" customHeight="1" x14ac:dyDescent="0.2">
      <c r="A649" s="32" t="s">
        <v>1238</v>
      </c>
      <c r="B649" s="45"/>
      <c r="C649" s="44" t="s">
        <v>1239</v>
      </c>
      <c r="D649" s="60"/>
      <c r="E649" s="31"/>
      <c r="F649" s="79"/>
      <c r="G649" s="81"/>
      <c r="H649" s="41"/>
      <c r="I649" s="74" t="s">
        <v>1246</v>
      </c>
      <c r="J649" s="26" t="str">
        <f t="shared" ca="1" si="78"/>
        <v>LOCKED</v>
      </c>
      <c r="K649" s="16" t="str">
        <f t="shared" si="82"/>
        <v>I001(See Blank Form B for Pay Item and formatting)</v>
      </c>
      <c r="L649" s="17" t="e">
        <f>MATCH(K649,'Pay Items'!$K$1:$K$646,0)</f>
        <v>#N/A</v>
      </c>
      <c r="M649" s="19" t="str">
        <f t="shared" ca="1" si="79"/>
        <v>F0</v>
      </c>
      <c r="N649" s="19" t="str">
        <f t="shared" ca="1" si="80"/>
        <v>G</v>
      </c>
      <c r="O649" s="19" t="str">
        <f t="shared" ca="1" si="81"/>
        <v>C2</v>
      </c>
    </row>
    <row r="650" spans="1:15" s="27" customFormat="1" ht="24" customHeight="1" x14ac:dyDescent="0.2">
      <c r="A650" s="58"/>
      <c r="B650" s="143"/>
      <c r="C650" s="144"/>
      <c r="D650" s="143"/>
      <c r="E650" s="143"/>
      <c r="F650" s="143"/>
      <c r="G650" s="145"/>
      <c r="H650" s="41">
        <f>SUM(H3:H647)</f>
        <v>0</v>
      </c>
      <c r="I650" s="64"/>
      <c r="J650" s="26" t="str">
        <f t="shared" ca="1" si="78"/>
        <v>LOCKED</v>
      </c>
      <c r="K650" s="16" t="str">
        <f t="shared" si="82"/>
        <v/>
      </c>
      <c r="L650" s="17" t="e">
        <f>MATCH(K650,'Pay Items'!$K$1:$K$646,0)</f>
        <v>#N/A</v>
      </c>
      <c r="M650" s="19" t="str">
        <f t="shared" ca="1" si="79"/>
        <v>G</v>
      </c>
      <c r="N650" s="19" t="str">
        <f t="shared" ca="1" si="80"/>
        <v>G</v>
      </c>
      <c r="O650" s="19" t="str">
        <f t="shared" ca="1" si="81"/>
        <v>C2</v>
      </c>
    </row>
  </sheetData>
  <sheetProtection selectLockedCells="1"/>
  <conditionalFormatting sqref="D559:D560 D512:D514 D541:D545 D562:D567 D592:D594 D569:D576 D578:D582 D588:D589 D213:D219 D222:D223 D226 D229 D232 D235 D238 D240 D243 D246:D251 D253:D263 D266:D269 D272:D275 D278:D281 D284 D287:D288 D291:D294 D297:D300 D303:D307 D309:D314 D366 D372 D375 D378 D384:D385 D388 D391 D394 D397 D400 D403 D406:D408 D169:D186 D596:D599 D27 D316:D360 D363 D369 D381 D516:D518 D609:D647 D410:D444 D192:D210 D650:D65541 D1:D10 D36:D45 D55:D167">
    <cfRule type="cellIs" dxfId="502" priority="494" stopIfTrue="1" operator="equal">
      <formula>"CW 2130-R11"</formula>
    </cfRule>
    <cfRule type="cellIs" dxfId="501" priority="495" stopIfTrue="1" operator="equal">
      <formula>"CW 3120-R2"</formula>
    </cfRule>
    <cfRule type="cellIs" dxfId="500" priority="496" stopIfTrue="1" operator="equal">
      <formula>"CW 3240-R7"</formula>
    </cfRule>
  </conditionalFormatting>
  <conditionalFormatting sqref="D591 D445 D524:D525 D450:D458 D548:D556 D460:D464 D472 D489 D528:D529 D532:D533 D536:D537 D540 D466:D468 D483 D485 D500">
    <cfRule type="cellIs" dxfId="499" priority="497" stopIfTrue="1" operator="equal">
      <formula>"CW 3120-R2"</formula>
    </cfRule>
    <cfRule type="cellIs" dxfId="498" priority="498" stopIfTrue="1" operator="equal">
      <formula>"CW 3240-R7"</formula>
    </cfRule>
  </conditionalFormatting>
  <conditionalFormatting sqref="D557:D558">
    <cfRule type="cellIs" dxfId="497" priority="499" stopIfTrue="1" operator="equal">
      <formula>"CW 2130-R11"</formula>
    </cfRule>
    <cfRule type="cellIs" dxfId="496" priority="500" stopIfTrue="1" operator="equal">
      <formula>"CW 3240-R7"</formula>
    </cfRule>
  </conditionalFormatting>
  <conditionalFormatting sqref="D561">
    <cfRule type="cellIs" dxfId="495" priority="491" stopIfTrue="1" operator="equal">
      <formula>"CW 2130-R11"</formula>
    </cfRule>
    <cfRule type="cellIs" dxfId="494" priority="492" stopIfTrue="1" operator="equal">
      <formula>"CW 3120-R2"</formula>
    </cfRule>
    <cfRule type="cellIs" dxfId="493" priority="493" stopIfTrue="1" operator="equal">
      <formula>"CW 3240-R7"</formula>
    </cfRule>
  </conditionalFormatting>
  <conditionalFormatting sqref="D568">
    <cfRule type="cellIs" dxfId="492" priority="488" stopIfTrue="1" operator="equal">
      <formula>"CW 2130-R11"</formula>
    </cfRule>
    <cfRule type="cellIs" dxfId="491" priority="489" stopIfTrue="1" operator="equal">
      <formula>"CW 3120-R2"</formula>
    </cfRule>
    <cfRule type="cellIs" dxfId="490" priority="490" stopIfTrue="1" operator="equal">
      <formula>"CW 3240-R7"</formula>
    </cfRule>
  </conditionalFormatting>
  <conditionalFormatting sqref="D577">
    <cfRule type="cellIs" dxfId="489" priority="485" stopIfTrue="1" operator="equal">
      <formula>"CW 2130-R11"</formula>
    </cfRule>
    <cfRule type="cellIs" dxfId="488" priority="486" stopIfTrue="1" operator="equal">
      <formula>"CW 3120-R2"</formula>
    </cfRule>
    <cfRule type="cellIs" dxfId="487" priority="487" stopIfTrue="1" operator="equal">
      <formula>"CW 3240-R7"</formula>
    </cfRule>
  </conditionalFormatting>
  <conditionalFormatting sqref="D583">
    <cfRule type="cellIs" dxfId="486" priority="482" stopIfTrue="1" operator="equal">
      <formula>"CW 2130-R11"</formula>
    </cfRule>
    <cfRule type="cellIs" dxfId="485" priority="483" stopIfTrue="1" operator="equal">
      <formula>"CW 3120-R2"</formula>
    </cfRule>
    <cfRule type="cellIs" dxfId="484" priority="484" stopIfTrue="1" operator="equal">
      <formula>"CW 3240-R7"</formula>
    </cfRule>
  </conditionalFormatting>
  <conditionalFormatting sqref="D584">
    <cfRule type="cellIs" dxfId="483" priority="479" stopIfTrue="1" operator="equal">
      <formula>"CW 2130-R11"</formula>
    </cfRule>
    <cfRule type="cellIs" dxfId="482" priority="480" stopIfTrue="1" operator="equal">
      <formula>"CW 3120-R2"</formula>
    </cfRule>
    <cfRule type="cellIs" dxfId="481" priority="481" stopIfTrue="1" operator="equal">
      <formula>"CW 3240-R7"</formula>
    </cfRule>
  </conditionalFormatting>
  <conditionalFormatting sqref="D211">
    <cfRule type="cellIs" dxfId="480" priority="476" stopIfTrue="1" operator="equal">
      <formula>"CW 2130-R11"</formula>
    </cfRule>
    <cfRule type="cellIs" dxfId="479" priority="477" stopIfTrue="1" operator="equal">
      <formula>"CW 3120-R2"</formula>
    </cfRule>
    <cfRule type="cellIs" dxfId="478" priority="478" stopIfTrue="1" operator="equal">
      <formula>"CW 3240-R7"</formula>
    </cfRule>
  </conditionalFormatting>
  <conditionalFormatting sqref="D212">
    <cfRule type="cellIs" dxfId="477" priority="473" stopIfTrue="1" operator="equal">
      <formula>"CW 2130-R11"</formula>
    </cfRule>
    <cfRule type="cellIs" dxfId="476" priority="474" stopIfTrue="1" operator="equal">
      <formula>"CW 3120-R2"</formula>
    </cfRule>
    <cfRule type="cellIs" dxfId="475" priority="475" stopIfTrue="1" operator="equal">
      <formula>"CW 3240-R7"</formula>
    </cfRule>
  </conditionalFormatting>
  <conditionalFormatting sqref="D220">
    <cfRule type="cellIs" dxfId="474" priority="470" stopIfTrue="1" operator="equal">
      <formula>"CW 2130-R11"</formula>
    </cfRule>
    <cfRule type="cellIs" dxfId="473" priority="471" stopIfTrue="1" operator="equal">
      <formula>"CW 3120-R2"</formula>
    </cfRule>
    <cfRule type="cellIs" dxfId="472" priority="472" stopIfTrue="1" operator="equal">
      <formula>"CW 3240-R7"</formula>
    </cfRule>
  </conditionalFormatting>
  <conditionalFormatting sqref="D221">
    <cfRule type="cellIs" dxfId="471" priority="467" stopIfTrue="1" operator="equal">
      <formula>"CW 2130-R11"</formula>
    </cfRule>
    <cfRule type="cellIs" dxfId="470" priority="468" stopIfTrue="1" operator="equal">
      <formula>"CW 3120-R2"</formula>
    </cfRule>
    <cfRule type="cellIs" dxfId="469" priority="469" stopIfTrue="1" operator="equal">
      <formula>"CW 3240-R7"</formula>
    </cfRule>
  </conditionalFormatting>
  <conditionalFormatting sqref="D224">
    <cfRule type="cellIs" dxfId="468" priority="464" stopIfTrue="1" operator="equal">
      <formula>"CW 2130-R11"</formula>
    </cfRule>
    <cfRule type="cellIs" dxfId="467" priority="465" stopIfTrue="1" operator="equal">
      <formula>"CW 3120-R2"</formula>
    </cfRule>
    <cfRule type="cellIs" dxfId="466" priority="466" stopIfTrue="1" operator="equal">
      <formula>"CW 3240-R7"</formula>
    </cfRule>
  </conditionalFormatting>
  <conditionalFormatting sqref="D228">
    <cfRule type="cellIs" dxfId="465" priority="455" stopIfTrue="1" operator="equal">
      <formula>"CW 2130-R11"</formula>
    </cfRule>
    <cfRule type="cellIs" dxfId="464" priority="456" stopIfTrue="1" operator="equal">
      <formula>"CW 3120-R2"</formula>
    </cfRule>
    <cfRule type="cellIs" dxfId="463" priority="457" stopIfTrue="1" operator="equal">
      <formula>"CW 3240-R7"</formula>
    </cfRule>
  </conditionalFormatting>
  <conditionalFormatting sqref="D225">
    <cfRule type="cellIs" dxfId="462" priority="461" stopIfTrue="1" operator="equal">
      <formula>"CW 2130-R11"</formula>
    </cfRule>
    <cfRule type="cellIs" dxfId="461" priority="462" stopIfTrue="1" operator="equal">
      <formula>"CW 3120-R2"</formula>
    </cfRule>
    <cfRule type="cellIs" dxfId="460" priority="463" stopIfTrue="1" operator="equal">
      <formula>"CW 3240-R7"</formula>
    </cfRule>
  </conditionalFormatting>
  <conditionalFormatting sqref="D227">
    <cfRule type="cellIs" dxfId="459" priority="458" stopIfTrue="1" operator="equal">
      <formula>"CW 2130-R11"</formula>
    </cfRule>
    <cfRule type="cellIs" dxfId="458" priority="459" stopIfTrue="1" operator="equal">
      <formula>"CW 3120-R2"</formula>
    </cfRule>
    <cfRule type="cellIs" dxfId="457" priority="460" stopIfTrue="1" operator="equal">
      <formula>"CW 3240-R7"</formula>
    </cfRule>
  </conditionalFormatting>
  <conditionalFormatting sqref="D230">
    <cfRule type="cellIs" dxfId="456" priority="452" stopIfTrue="1" operator="equal">
      <formula>"CW 2130-R11"</formula>
    </cfRule>
    <cfRule type="cellIs" dxfId="455" priority="453" stopIfTrue="1" operator="equal">
      <formula>"CW 3120-R2"</formula>
    </cfRule>
    <cfRule type="cellIs" dxfId="454" priority="454" stopIfTrue="1" operator="equal">
      <formula>"CW 3240-R7"</formula>
    </cfRule>
  </conditionalFormatting>
  <conditionalFormatting sqref="D231">
    <cfRule type="cellIs" dxfId="453" priority="449" stopIfTrue="1" operator="equal">
      <formula>"CW 2130-R11"</formula>
    </cfRule>
    <cfRule type="cellIs" dxfId="452" priority="450" stopIfTrue="1" operator="equal">
      <formula>"CW 3120-R2"</formula>
    </cfRule>
    <cfRule type="cellIs" dxfId="451" priority="451" stopIfTrue="1" operator="equal">
      <formula>"CW 3240-R7"</formula>
    </cfRule>
  </conditionalFormatting>
  <conditionalFormatting sqref="D233">
    <cfRule type="cellIs" dxfId="450" priority="446" stopIfTrue="1" operator="equal">
      <formula>"CW 2130-R11"</formula>
    </cfRule>
    <cfRule type="cellIs" dxfId="449" priority="447" stopIfTrue="1" operator="equal">
      <formula>"CW 3120-R2"</formula>
    </cfRule>
    <cfRule type="cellIs" dxfId="448" priority="448" stopIfTrue="1" operator="equal">
      <formula>"CW 3240-R7"</formula>
    </cfRule>
  </conditionalFormatting>
  <conditionalFormatting sqref="D234">
    <cfRule type="cellIs" dxfId="447" priority="443" stopIfTrue="1" operator="equal">
      <formula>"CW 2130-R11"</formula>
    </cfRule>
    <cfRule type="cellIs" dxfId="446" priority="444" stopIfTrue="1" operator="equal">
      <formula>"CW 3120-R2"</formula>
    </cfRule>
    <cfRule type="cellIs" dxfId="445" priority="445" stopIfTrue="1" operator="equal">
      <formula>"CW 3240-R7"</formula>
    </cfRule>
  </conditionalFormatting>
  <conditionalFormatting sqref="D236">
    <cfRule type="cellIs" dxfId="444" priority="440" stopIfTrue="1" operator="equal">
      <formula>"CW 2130-R11"</formula>
    </cfRule>
    <cfRule type="cellIs" dxfId="443" priority="441" stopIfTrue="1" operator="equal">
      <formula>"CW 3120-R2"</formula>
    </cfRule>
    <cfRule type="cellIs" dxfId="442" priority="442" stopIfTrue="1" operator="equal">
      <formula>"CW 3240-R7"</formula>
    </cfRule>
  </conditionalFormatting>
  <conditionalFormatting sqref="D237">
    <cfRule type="cellIs" dxfId="441" priority="437" stopIfTrue="1" operator="equal">
      <formula>"CW 2130-R11"</formula>
    </cfRule>
    <cfRule type="cellIs" dxfId="440" priority="438" stopIfTrue="1" operator="equal">
      <formula>"CW 3120-R2"</formula>
    </cfRule>
    <cfRule type="cellIs" dxfId="439" priority="439" stopIfTrue="1" operator="equal">
      <formula>"CW 3240-R7"</formula>
    </cfRule>
  </conditionalFormatting>
  <conditionalFormatting sqref="D239">
    <cfRule type="cellIs" dxfId="438" priority="434" stopIfTrue="1" operator="equal">
      <formula>"CW 2130-R11"</formula>
    </cfRule>
    <cfRule type="cellIs" dxfId="437" priority="435" stopIfTrue="1" operator="equal">
      <formula>"CW 3120-R2"</formula>
    </cfRule>
    <cfRule type="cellIs" dxfId="436" priority="436" stopIfTrue="1" operator="equal">
      <formula>"CW 3240-R7"</formula>
    </cfRule>
  </conditionalFormatting>
  <conditionalFormatting sqref="D241">
    <cfRule type="cellIs" dxfId="435" priority="431" stopIfTrue="1" operator="equal">
      <formula>"CW 2130-R11"</formula>
    </cfRule>
    <cfRule type="cellIs" dxfId="434" priority="432" stopIfTrue="1" operator="equal">
      <formula>"CW 3120-R2"</formula>
    </cfRule>
    <cfRule type="cellIs" dxfId="433" priority="433" stopIfTrue="1" operator="equal">
      <formula>"CW 3240-R7"</formula>
    </cfRule>
  </conditionalFormatting>
  <conditionalFormatting sqref="D242">
    <cfRule type="cellIs" dxfId="432" priority="428" stopIfTrue="1" operator="equal">
      <formula>"CW 2130-R11"</formula>
    </cfRule>
    <cfRule type="cellIs" dxfId="431" priority="429" stopIfTrue="1" operator="equal">
      <formula>"CW 3120-R2"</formula>
    </cfRule>
    <cfRule type="cellIs" dxfId="430" priority="430" stopIfTrue="1" operator="equal">
      <formula>"CW 3240-R7"</formula>
    </cfRule>
  </conditionalFormatting>
  <conditionalFormatting sqref="D244">
    <cfRule type="cellIs" dxfId="429" priority="425" stopIfTrue="1" operator="equal">
      <formula>"CW 2130-R11"</formula>
    </cfRule>
    <cfRule type="cellIs" dxfId="428" priority="426" stopIfTrue="1" operator="equal">
      <formula>"CW 3120-R2"</formula>
    </cfRule>
    <cfRule type="cellIs" dxfId="427" priority="427" stopIfTrue="1" operator="equal">
      <formula>"CW 3240-R7"</formula>
    </cfRule>
  </conditionalFormatting>
  <conditionalFormatting sqref="D245">
    <cfRule type="cellIs" dxfId="426" priority="422" stopIfTrue="1" operator="equal">
      <formula>"CW 2130-R11"</formula>
    </cfRule>
    <cfRule type="cellIs" dxfId="425" priority="423" stopIfTrue="1" operator="equal">
      <formula>"CW 3120-R2"</formula>
    </cfRule>
    <cfRule type="cellIs" dxfId="424" priority="424" stopIfTrue="1" operator="equal">
      <formula>"CW 3240-R7"</formula>
    </cfRule>
  </conditionalFormatting>
  <conditionalFormatting sqref="D252">
    <cfRule type="cellIs" dxfId="423" priority="419" stopIfTrue="1" operator="equal">
      <formula>"CW 2130-R11"</formula>
    </cfRule>
    <cfRule type="cellIs" dxfId="422" priority="420" stopIfTrue="1" operator="equal">
      <formula>"CW 3120-R2"</formula>
    </cfRule>
    <cfRule type="cellIs" dxfId="421" priority="421" stopIfTrue="1" operator="equal">
      <formula>"CW 3240-R7"</formula>
    </cfRule>
  </conditionalFormatting>
  <conditionalFormatting sqref="D264">
    <cfRule type="cellIs" dxfId="420" priority="416" stopIfTrue="1" operator="equal">
      <formula>"CW 2130-R11"</formula>
    </cfRule>
    <cfRule type="cellIs" dxfId="419" priority="417" stopIfTrue="1" operator="equal">
      <formula>"CW 3120-R2"</formula>
    </cfRule>
    <cfRule type="cellIs" dxfId="418" priority="418" stopIfTrue="1" operator="equal">
      <formula>"CW 3240-R7"</formula>
    </cfRule>
  </conditionalFormatting>
  <conditionalFormatting sqref="D265">
    <cfRule type="cellIs" dxfId="417" priority="413" stopIfTrue="1" operator="equal">
      <formula>"CW 2130-R11"</formula>
    </cfRule>
    <cfRule type="cellIs" dxfId="416" priority="414" stopIfTrue="1" operator="equal">
      <formula>"CW 3120-R2"</formula>
    </cfRule>
    <cfRule type="cellIs" dxfId="415" priority="415" stopIfTrue="1" operator="equal">
      <formula>"CW 3240-R7"</formula>
    </cfRule>
  </conditionalFormatting>
  <conditionalFormatting sqref="D270">
    <cfRule type="cellIs" dxfId="414" priority="410" stopIfTrue="1" operator="equal">
      <formula>"CW 2130-R11"</formula>
    </cfRule>
    <cfRule type="cellIs" dxfId="413" priority="411" stopIfTrue="1" operator="equal">
      <formula>"CW 3120-R2"</formula>
    </cfRule>
    <cfRule type="cellIs" dxfId="412" priority="412" stopIfTrue="1" operator="equal">
      <formula>"CW 3240-R7"</formula>
    </cfRule>
  </conditionalFormatting>
  <conditionalFormatting sqref="D271">
    <cfRule type="cellIs" dxfId="411" priority="407" stopIfTrue="1" operator="equal">
      <formula>"CW 2130-R11"</formula>
    </cfRule>
    <cfRule type="cellIs" dxfId="410" priority="408" stopIfTrue="1" operator="equal">
      <formula>"CW 3120-R2"</formula>
    </cfRule>
    <cfRule type="cellIs" dxfId="409" priority="409" stopIfTrue="1" operator="equal">
      <formula>"CW 3240-R7"</formula>
    </cfRule>
  </conditionalFormatting>
  <conditionalFormatting sqref="D276">
    <cfRule type="cellIs" dxfId="408" priority="404" stopIfTrue="1" operator="equal">
      <formula>"CW 2130-R11"</formula>
    </cfRule>
    <cfRule type="cellIs" dxfId="407" priority="405" stopIfTrue="1" operator="equal">
      <formula>"CW 3120-R2"</formula>
    </cfRule>
    <cfRule type="cellIs" dxfId="406" priority="406" stopIfTrue="1" operator="equal">
      <formula>"CW 3240-R7"</formula>
    </cfRule>
  </conditionalFormatting>
  <conditionalFormatting sqref="D277">
    <cfRule type="cellIs" dxfId="405" priority="401" stopIfTrue="1" operator="equal">
      <formula>"CW 2130-R11"</formula>
    </cfRule>
    <cfRule type="cellIs" dxfId="404" priority="402" stopIfTrue="1" operator="equal">
      <formula>"CW 3120-R2"</formula>
    </cfRule>
    <cfRule type="cellIs" dxfId="403" priority="403" stopIfTrue="1" operator="equal">
      <formula>"CW 3240-R7"</formula>
    </cfRule>
  </conditionalFormatting>
  <conditionalFormatting sqref="D282">
    <cfRule type="cellIs" dxfId="402" priority="398" stopIfTrue="1" operator="equal">
      <formula>"CW 2130-R11"</formula>
    </cfRule>
    <cfRule type="cellIs" dxfId="401" priority="399" stopIfTrue="1" operator="equal">
      <formula>"CW 3120-R2"</formula>
    </cfRule>
    <cfRule type="cellIs" dxfId="400" priority="400" stopIfTrue="1" operator="equal">
      <formula>"CW 3240-R7"</formula>
    </cfRule>
  </conditionalFormatting>
  <conditionalFormatting sqref="D283">
    <cfRule type="cellIs" dxfId="399" priority="395" stopIfTrue="1" operator="equal">
      <formula>"CW 2130-R11"</formula>
    </cfRule>
    <cfRule type="cellIs" dxfId="398" priority="396" stopIfTrue="1" operator="equal">
      <formula>"CW 3120-R2"</formula>
    </cfRule>
    <cfRule type="cellIs" dxfId="397" priority="397" stopIfTrue="1" operator="equal">
      <formula>"CW 3240-R7"</formula>
    </cfRule>
  </conditionalFormatting>
  <conditionalFormatting sqref="D285">
    <cfRule type="cellIs" dxfId="396" priority="392" stopIfTrue="1" operator="equal">
      <formula>"CW 2130-R11"</formula>
    </cfRule>
    <cfRule type="cellIs" dxfId="395" priority="393" stopIfTrue="1" operator="equal">
      <formula>"CW 3120-R2"</formula>
    </cfRule>
    <cfRule type="cellIs" dxfId="394" priority="394" stopIfTrue="1" operator="equal">
      <formula>"CW 3240-R7"</formula>
    </cfRule>
  </conditionalFormatting>
  <conditionalFormatting sqref="D286">
    <cfRule type="cellIs" dxfId="393" priority="389" stopIfTrue="1" operator="equal">
      <formula>"CW 2130-R11"</formula>
    </cfRule>
    <cfRule type="cellIs" dxfId="392" priority="390" stopIfTrue="1" operator="equal">
      <formula>"CW 3120-R2"</formula>
    </cfRule>
    <cfRule type="cellIs" dxfId="391" priority="391" stopIfTrue="1" operator="equal">
      <formula>"CW 3240-R7"</formula>
    </cfRule>
  </conditionalFormatting>
  <conditionalFormatting sqref="D289">
    <cfRule type="cellIs" dxfId="390" priority="386" stopIfTrue="1" operator="equal">
      <formula>"CW 2130-R11"</formula>
    </cfRule>
    <cfRule type="cellIs" dxfId="389" priority="387" stopIfTrue="1" operator="equal">
      <formula>"CW 3120-R2"</formula>
    </cfRule>
    <cfRule type="cellIs" dxfId="388" priority="388" stopIfTrue="1" operator="equal">
      <formula>"CW 3240-R7"</formula>
    </cfRule>
  </conditionalFormatting>
  <conditionalFormatting sqref="D290">
    <cfRule type="cellIs" dxfId="387" priority="383" stopIfTrue="1" operator="equal">
      <formula>"CW 2130-R11"</formula>
    </cfRule>
    <cfRule type="cellIs" dxfId="386" priority="384" stopIfTrue="1" operator="equal">
      <formula>"CW 3120-R2"</formula>
    </cfRule>
    <cfRule type="cellIs" dxfId="385" priority="385" stopIfTrue="1" operator="equal">
      <formula>"CW 3240-R7"</formula>
    </cfRule>
  </conditionalFormatting>
  <conditionalFormatting sqref="D295">
    <cfRule type="cellIs" dxfId="384" priority="380" stopIfTrue="1" operator="equal">
      <formula>"CW 2130-R11"</formula>
    </cfRule>
    <cfRule type="cellIs" dxfId="383" priority="381" stopIfTrue="1" operator="equal">
      <formula>"CW 3120-R2"</formula>
    </cfRule>
    <cfRule type="cellIs" dxfId="382" priority="382" stopIfTrue="1" operator="equal">
      <formula>"CW 3240-R7"</formula>
    </cfRule>
  </conditionalFormatting>
  <conditionalFormatting sqref="D296">
    <cfRule type="cellIs" dxfId="381" priority="377" stopIfTrue="1" operator="equal">
      <formula>"CW 2130-R11"</formula>
    </cfRule>
    <cfRule type="cellIs" dxfId="380" priority="378" stopIfTrue="1" operator="equal">
      <formula>"CW 3120-R2"</formula>
    </cfRule>
    <cfRule type="cellIs" dxfId="379" priority="379" stopIfTrue="1" operator="equal">
      <formula>"CW 3240-R7"</formula>
    </cfRule>
  </conditionalFormatting>
  <conditionalFormatting sqref="D302">
    <cfRule type="cellIs" dxfId="378" priority="374" stopIfTrue="1" operator="equal">
      <formula>"CW 2130-R11"</formula>
    </cfRule>
    <cfRule type="cellIs" dxfId="377" priority="375" stopIfTrue="1" operator="equal">
      <formula>"CW 3120-R2"</formula>
    </cfRule>
    <cfRule type="cellIs" dxfId="376" priority="376" stopIfTrue="1" operator="equal">
      <formula>"CW 3240-R7"</formula>
    </cfRule>
  </conditionalFormatting>
  <conditionalFormatting sqref="D308">
    <cfRule type="cellIs" dxfId="375" priority="371" stopIfTrue="1" operator="equal">
      <formula>"CW 2130-R11"</formula>
    </cfRule>
    <cfRule type="cellIs" dxfId="374" priority="372" stopIfTrue="1" operator="equal">
      <formula>"CW 3120-R2"</formula>
    </cfRule>
    <cfRule type="cellIs" dxfId="373" priority="373" stopIfTrue="1" operator="equal">
      <formula>"CW 3240-R7"</formula>
    </cfRule>
  </conditionalFormatting>
  <conditionalFormatting sqref="D361">
    <cfRule type="cellIs" dxfId="372" priority="368" stopIfTrue="1" operator="equal">
      <formula>"CW 2130-R11"</formula>
    </cfRule>
    <cfRule type="cellIs" dxfId="371" priority="369" stopIfTrue="1" operator="equal">
      <formula>"CW 3120-R2"</formula>
    </cfRule>
    <cfRule type="cellIs" dxfId="370" priority="370" stopIfTrue="1" operator="equal">
      <formula>"CW 3240-R7"</formula>
    </cfRule>
  </conditionalFormatting>
  <conditionalFormatting sqref="D362">
    <cfRule type="cellIs" dxfId="369" priority="365" stopIfTrue="1" operator="equal">
      <formula>"CW 2130-R11"</formula>
    </cfRule>
    <cfRule type="cellIs" dxfId="368" priority="366" stopIfTrue="1" operator="equal">
      <formula>"CW 3120-R2"</formula>
    </cfRule>
    <cfRule type="cellIs" dxfId="367" priority="367" stopIfTrue="1" operator="equal">
      <formula>"CW 3240-R7"</formula>
    </cfRule>
  </conditionalFormatting>
  <conditionalFormatting sqref="D364">
    <cfRule type="cellIs" dxfId="366" priority="362" stopIfTrue="1" operator="equal">
      <formula>"CW 2130-R11"</formula>
    </cfRule>
    <cfRule type="cellIs" dxfId="365" priority="363" stopIfTrue="1" operator="equal">
      <formula>"CW 3120-R2"</formula>
    </cfRule>
    <cfRule type="cellIs" dxfId="364" priority="364" stopIfTrue="1" operator="equal">
      <formula>"CW 3240-R7"</formula>
    </cfRule>
  </conditionalFormatting>
  <conditionalFormatting sqref="D367">
    <cfRule type="cellIs" dxfId="363" priority="359" stopIfTrue="1" operator="equal">
      <formula>"CW 2130-R11"</formula>
    </cfRule>
    <cfRule type="cellIs" dxfId="362" priority="360" stopIfTrue="1" operator="equal">
      <formula>"CW 3120-R2"</formula>
    </cfRule>
    <cfRule type="cellIs" dxfId="361" priority="361" stopIfTrue="1" operator="equal">
      <formula>"CW 3240-R7"</formula>
    </cfRule>
  </conditionalFormatting>
  <conditionalFormatting sqref="D370">
    <cfRule type="cellIs" dxfId="360" priority="356" stopIfTrue="1" operator="equal">
      <formula>"CW 2130-R11"</formula>
    </cfRule>
    <cfRule type="cellIs" dxfId="359" priority="357" stopIfTrue="1" operator="equal">
      <formula>"CW 3120-R2"</formula>
    </cfRule>
    <cfRule type="cellIs" dxfId="358" priority="358" stopIfTrue="1" operator="equal">
      <formula>"CW 3240-R7"</formula>
    </cfRule>
  </conditionalFormatting>
  <conditionalFormatting sqref="D373">
    <cfRule type="cellIs" dxfId="357" priority="353" stopIfTrue="1" operator="equal">
      <formula>"CW 2130-R11"</formula>
    </cfRule>
    <cfRule type="cellIs" dxfId="356" priority="354" stopIfTrue="1" operator="equal">
      <formula>"CW 3120-R2"</formula>
    </cfRule>
    <cfRule type="cellIs" dxfId="355" priority="355" stopIfTrue="1" operator="equal">
      <formula>"CW 3240-R7"</formula>
    </cfRule>
  </conditionalFormatting>
  <conditionalFormatting sqref="D376">
    <cfRule type="cellIs" dxfId="354" priority="350" stopIfTrue="1" operator="equal">
      <formula>"CW 2130-R11"</formula>
    </cfRule>
    <cfRule type="cellIs" dxfId="353" priority="351" stopIfTrue="1" operator="equal">
      <formula>"CW 3120-R2"</formula>
    </cfRule>
    <cfRule type="cellIs" dxfId="352" priority="352" stopIfTrue="1" operator="equal">
      <formula>"CW 3240-R7"</formula>
    </cfRule>
  </conditionalFormatting>
  <conditionalFormatting sqref="D379">
    <cfRule type="cellIs" dxfId="351" priority="347" stopIfTrue="1" operator="equal">
      <formula>"CW 2130-R11"</formula>
    </cfRule>
    <cfRule type="cellIs" dxfId="350" priority="348" stopIfTrue="1" operator="equal">
      <formula>"CW 3120-R2"</formula>
    </cfRule>
    <cfRule type="cellIs" dxfId="349" priority="349" stopIfTrue="1" operator="equal">
      <formula>"CW 3240-R7"</formula>
    </cfRule>
  </conditionalFormatting>
  <conditionalFormatting sqref="D382">
    <cfRule type="cellIs" dxfId="348" priority="344" stopIfTrue="1" operator="equal">
      <formula>"CW 2130-R11"</formula>
    </cfRule>
    <cfRule type="cellIs" dxfId="347" priority="345" stopIfTrue="1" operator="equal">
      <formula>"CW 3120-R2"</formula>
    </cfRule>
    <cfRule type="cellIs" dxfId="346" priority="346" stopIfTrue="1" operator="equal">
      <formula>"CW 3240-R7"</formula>
    </cfRule>
  </conditionalFormatting>
  <conditionalFormatting sqref="D386">
    <cfRule type="cellIs" dxfId="345" priority="341" stopIfTrue="1" operator="equal">
      <formula>"CW 2130-R11"</formula>
    </cfRule>
    <cfRule type="cellIs" dxfId="344" priority="342" stopIfTrue="1" operator="equal">
      <formula>"CW 3120-R2"</formula>
    </cfRule>
    <cfRule type="cellIs" dxfId="343" priority="343" stopIfTrue="1" operator="equal">
      <formula>"CW 3240-R7"</formula>
    </cfRule>
  </conditionalFormatting>
  <conditionalFormatting sqref="D387">
    <cfRule type="cellIs" dxfId="342" priority="338" stopIfTrue="1" operator="equal">
      <formula>"CW 2130-R11"</formula>
    </cfRule>
    <cfRule type="cellIs" dxfId="341" priority="339" stopIfTrue="1" operator="equal">
      <formula>"CW 3120-R2"</formula>
    </cfRule>
    <cfRule type="cellIs" dxfId="340" priority="340" stopIfTrue="1" operator="equal">
      <formula>"CW 3240-R7"</formula>
    </cfRule>
  </conditionalFormatting>
  <conditionalFormatting sqref="D389">
    <cfRule type="cellIs" dxfId="339" priority="335" stopIfTrue="1" operator="equal">
      <formula>"CW 2130-R11"</formula>
    </cfRule>
    <cfRule type="cellIs" dxfId="338" priority="336" stopIfTrue="1" operator="equal">
      <formula>"CW 3120-R2"</formula>
    </cfRule>
    <cfRule type="cellIs" dxfId="337" priority="337" stopIfTrue="1" operator="equal">
      <formula>"CW 3240-R7"</formula>
    </cfRule>
  </conditionalFormatting>
  <conditionalFormatting sqref="D390">
    <cfRule type="cellIs" dxfId="336" priority="332" stopIfTrue="1" operator="equal">
      <formula>"CW 2130-R11"</formula>
    </cfRule>
    <cfRule type="cellIs" dxfId="335" priority="333" stopIfTrue="1" operator="equal">
      <formula>"CW 3120-R2"</formula>
    </cfRule>
    <cfRule type="cellIs" dxfId="334" priority="334" stopIfTrue="1" operator="equal">
      <formula>"CW 3240-R7"</formula>
    </cfRule>
  </conditionalFormatting>
  <conditionalFormatting sqref="D392">
    <cfRule type="cellIs" dxfId="333" priority="329" stopIfTrue="1" operator="equal">
      <formula>"CW 2130-R11"</formula>
    </cfRule>
    <cfRule type="cellIs" dxfId="332" priority="330" stopIfTrue="1" operator="equal">
      <formula>"CW 3120-R2"</formula>
    </cfRule>
    <cfRule type="cellIs" dxfId="331" priority="331" stopIfTrue="1" operator="equal">
      <formula>"CW 3240-R7"</formula>
    </cfRule>
  </conditionalFormatting>
  <conditionalFormatting sqref="D393">
    <cfRule type="cellIs" dxfId="330" priority="326" stopIfTrue="1" operator="equal">
      <formula>"CW 2130-R11"</formula>
    </cfRule>
    <cfRule type="cellIs" dxfId="329" priority="327" stopIfTrue="1" operator="equal">
      <formula>"CW 3120-R2"</formula>
    </cfRule>
    <cfRule type="cellIs" dxfId="328" priority="328" stopIfTrue="1" operator="equal">
      <formula>"CW 3240-R7"</formula>
    </cfRule>
  </conditionalFormatting>
  <conditionalFormatting sqref="D395">
    <cfRule type="cellIs" dxfId="327" priority="323" stopIfTrue="1" operator="equal">
      <formula>"CW 2130-R11"</formula>
    </cfRule>
    <cfRule type="cellIs" dxfId="326" priority="324" stopIfTrue="1" operator="equal">
      <formula>"CW 3120-R2"</formula>
    </cfRule>
    <cfRule type="cellIs" dxfId="325" priority="325" stopIfTrue="1" operator="equal">
      <formula>"CW 3240-R7"</formula>
    </cfRule>
  </conditionalFormatting>
  <conditionalFormatting sqref="D396">
    <cfRule type="cellIs" dxfId="324" priority="320" stopIfTrue="1" operator="equal">
      <formula>"CW 2130-R11"</formula>
    </cfRule>
    <cfRule type="cellIs" dxfId="323" priority="321" stopIfTrue="1" operator="equal">
      <formula>"CW 3120-R2"</formula>
    </cfRule>
    <cfRule type="cellIs" dxfId="322" priority="322" stopIfTrue="1" operator="equal">
      <formula>"CW 3240-R7"</formula>
    </cfRule>
  </conditionalFormatting>
  <conditionalFormatting sqref="D398">
    <cfRule type="cellIs" dxfId="321" priority="317" stopIfTrue="1" operator="equal">
      <formula>"CW 2130-R11"</formula>
    </cfRule>
    <cfRule type="cellIs" dxfId="320" priority="318" stopIfTrue="1" operator="equal">
      <formula>"CW 3120-R2"</formula>
    </cfRule>
    <cfRule type="cellIs" dxfId="319" priority="319" stopIfTrue="1" operator="equal">
      <formula>"CW 3240-R7"</formula>
    </cfRule>
  </conditionalFormatting>
  <conditionalFormatting sqref="D399">
    <cfRule type="cellIs" dxfId="318" priority="314" stopIfTrue="1" operator="equal">
      <formula>"CW 2130-R11"</formula>
    </cfRule>
    <cfRule type="cellIs" dxfId="317" priority="315" stopIfTrue="1" operator="equal">
      <formula>"CW 3120-R2"</formula>
    </cfRule>
    <cfRule type="cellIs" dxfId="316" priority="316" stopIfTrue="1" operator="equal">
      <formula>"CW 3240-R7"</formula>
    </cfRule>
  </conditionalFormatting>
  <conditionalFormatting sqref="D402">
    <cfRule type="cellIs" dxfId="315" priority="311" stopIfTrue="1" operator="equal">
      <formula>"CW 2130-R11"</formula>
    </cfRule>
    <cfRule type="cellIs" dxfId="314" priority="312" stopIfTrue="1" operator="equal">
      <formula>"CW 3120-R2"</formula>
    </cfRule>
    <cfRule type="cellIs" dxfId="313" priority="313" stopIfTrue="1" operator="equal">
      <formula>"CW 3240-R7"</formula>
    </cfRule>
  </conditionalFormatting>
  <conditionalFormatting sqref="D409">
    <cfRule type="cellIs" dxfId="312" priority="308" stopIfTrue="1" operator="equal">
      <formula>"CW 2130-R11"</formula>
    </cfRule>
    <cfRule type="cellIs" dxfId="311" priority="309" stopIfTrue="1" operator="equal">
      <formula>"CW 3120-R2"</formula>
    </cfRule>
    <cfRule type="cellIs" dxfId="310" priority="310" stopIfTrue="1" operator="equal">
      <formula>"CW 3240-R7"</formula>
    </cfRule>
  </conditionalFormatting>
  <conditionalFormatting sqref="D401">
    <cfRule type="cellIs" dxfId="309" priority="305" stopIfTrue="1" operator="equal">
      <formula>"CW 2130-R11"</formula>
    </cfRule>
    <cfRule type="cellIs" dxfId="308" priority="306" stopIfTrue="1" operator="equal">
      <formula>"CW 3120-R2"</formula>
    </cfRule>
    <cfRule type="cellIs" dxfId="307" priority="307" stopIfTrue="1" operator="equal">
      <formula>"CW 3240-R7"</formula>
    </cfRule>
  </conditionalFormatting>
  <conditionalFormatting sqref="D404">
    <cfRule type="cellIs" dxfId="306" priority="302" stopIfTrue="1" operator="equal">
      <formula>"CW 2130-R11"</formula>
    </cfRule>
    <cfRule type="cellIs" dxfId="305" priority="303" stopIfTrue="1" operator="equal">
      <formula>"CW 3120-R2"</formula>
    </cfRule>
    <cfRule type="cellIs" dxfId="304" priority="304" stopIfTrue="1" operator="equal">
      <formula>"CW 3240-R7"</formula>
    </cfRule>
  </conditionalFormatting>
  <conditionalFormatting sqref="D446">
    <cfRule type="cellIs" dxfId="303" priority="299" stopIfTrue="1" operator="equal">
      <formula>"CW 2130-R11"</formula>
    </cfRule>
    <cfRule type="cellIs" dxfId="302" priority="300" stopIfTrue="1" operator="equal">
      <formula>"CW 3120-R2"</formula>
    </cfRule>
    <cfRule type="cellIs" dxfId="301" priority="301" stopIfTrue="1" operator="equal">
      <formula>"CW 3240-R7"</formula>
    </cfRule>
  </conditionalFormatting>
  <conditionalFormatting sqref="D447">
    <cfRule type="cellIs" dxfId="300" priority="296" stopIfTrue="1" operator="equal">
      <formula>"CW 2130-R11"</formula>
    </cfRule>
    <cfRule type="cellIs" dxfId="299" priority="297" stopIfTrue="1" operator="equal">
      <formula>"CW 3120-R2"</formula>
    </cfRule>
    <cfRule type="cellIs" dxfId="298" priority="298" stopIfTrue="1" operator="equal">
      <formula>"CW 3240-R7"</formula>
    </cfRule>
  </conditionalFormatting>
  <conditionalFormatting sqref="D448">
    <cfRule type="cellIs" dxfId="297" priority="293" stopIfTrue="1" operator="equal">
      <formula>"CW 2130-R11"</formula>
    </cfRule>
    <cfRule type="cellIs" dxfId="296" priority="294" stopIfTrue="1" operator="equal">
      <formula>"CW 3120-R2"</formula>
    </cfRule>
    <cfRule type="cellIs" dxfId="295" priority="295" stopIfTrue="1" operator="equal">
      <formula>"CW 3240-R7"</formula>
    </cfRule>
  </conditionalFormatting>
  <conditionalFormatting sqref="D449">
    <cfRule type="cellIs" dxfId="294" priority="290" stopIfTrue="1" operator="equal">
      <formula>"CW 2130-R11"</formula>
    </cfRule>
    <cfRule type="cellIs" dxfId="293" priority="291" stopIfTrue="1" operator="equal">
      <formula>"CW 3120-R2"</formula>
    </cfRule>
    <cfRule type="cellIs" dxfId="292" priority="292" stopIfTrue="1" operator="equal">
      <formula>"CW 3240-R7"</formula>
    </cfRule>
  </conditionalFormatting>
  <conditionalFormatting sqref="D459">
    <cfRule type="cellIs" dxfId="291" priority="288" stopIfTrue="1" operator="equal">
      <formula>"CW 3120-R2"</formula>
    </cfRule>
    <cfRule type="cellIs" dxfId="290" priority="289" stopIfTrue="1" operator="equal">
      <formula>"CW 3240-R7"</formula>
    </cfRule>
  </conditionalFormatting>
  <conditionalFormatting sqref="D465">
    <cfRule type="cellIs" dxfId="289" priority="286" stopIfTrue="1" operator="equal">
      <formula>"CW 3120-R2"</formula>
    </cfRule>
    <cfRule type="cellIs" dxfId="288" priority="287" stopIfTrue="1" operator="equal">
      <formula>"CW 3240-R7"</formula>
    </cfRule>
  </conditionalFormatting>
  <conditionalFormatting sqref="D471">
    <cfRule type="cellIs" dxfId="287" priority="284" stopIfTrue="1" operator="equal">
      <formula>"CW 3120-R2"</formula>
    </cfRule>
    <cfRule type="cellIs" dxfId="286" priority="285" stopIfTrue="1" operator="equal">
      <formula>"CW 3240-R7"</formula>
    </cfRule>
  </conditionalFormatting>
  <conditionalFormatting sqref="D488">
    <cfRule type="cellIs" dxfId="285" priority="282" stopIfTrue="1" operator="equal">
      <formula>"CW 3120-R2"</formula>
    </cfRule>
    <cfRule type="cellIs" dxfId="284" priority="283" stopIfTrue="1" operator="equal">
      <formula>"CW 3240-R7"</formula>
    </cfRule>
  </conditionalFormatting>
  <conditionalFormatting sqref="D526">
    <cfRule type="cellIs" dxfId="283" priority="280" stopIfTrue="1" operator="equal">
      <formula>"CW 3120-R2"</formula>
    </cfRule>
    <cfRule type="cellIs" dxfId="282" priority="281" stopIfTrue="1" operator="equal">
      <formula>"CW 3240-R7"</formula>
    </cfRule>
  </conditionalFormatting>
  <conditionalFormatting sqref="D527">
    <cfRule type="cellIs" dxfId="281" priority="278" stopIfTrue="1" operator="equal">
      <formula>"CW 3120-R2"</formula>
    </cfRule>
    <cfRule type="cellIs" dxfId="280" priority="279" stopIfTrue="1" operator="equal">
      <formula>"CW 3240-R7"</formula>
    </cfRule>
  </conditionalFormatting>
  <conditionalFormatting sqref="D530">
    <cfRule type="cellIs" dxfId="279" priority="276" stopIfTrue="1" operator="equal">
      <formula>"CW 3120-R2"</formula>
    </cfRule>
    <cfRule type="cellIs" dxfId="278" priority="277" stopIfTrue="1" operator="equal">
      <formula>"CW 3240-R7"</formula>
    </cfRule>
  </conditionalFormatting>
  <conditionalFormatting sqref="D531">
    <cfRule type="cellIs" dxfId="277" priority="274" stopIfTrue="1" operator="equal">
      <formula>"CW 3120-R2"</formula>
    </cfRule>
    <cfRule type="cellIs" dxfId="276" priority="275" stopIfTrue="1" operator="equal">
      <formula>"CW 3240-R7"</formula>
    </cfRule>
  </conditionalFormatting>
  <conditionalFormatting sqref="D534">
    <cfRule type="cellIs" dxfId="275" priority="272" stopIfTrue="1" operator="equal">
      <formula>"CW 3120-R2"</formula>
    </cfRule>
    <cfRule type="cellIs" dxfId="274" priority="273" stopIfTrue="1" operator="equal">
      <formula>"CW 3240-R7"</formula>
    </cfRule>
  </conditionalFormatting>
  <conditionalFormatting sqref="D535">
    <cfRule type="cellIs" dxfId="273" priority="270" stopIfTrue="1" operator="equal">
      <formula>"CW 3120-R2"</formula>
    </cfRule>
    <cfRule type="cellIs" dxfId="272" priority="271" stopIfTrue="1" operator="equal">
      <formula>"CW 3240-R7"</formula>
    </cfRule>
  </conditionalFormatting>
  <conditionalFormatting sqref="D538">
    <cfRule type="cellIs" dxfId="271" priority="268" stopIfTrue="1" operator="equal">
      <formula>"CW 3120-R2"</formula>
    </cfRule>
    <cfRule type="cellIs" dxfId="270" priority="269" stopIfTrue="1" operator="equal">
      <formula>"CW 3240-R7"</formula>
    </cfRule>
  </conditionalFormatting>
  <conditionalFormatting sqref="D539">
    <cfRule type="cellIs" dxfId="269" priority="266" stopIfTrue="1" operator="equal">
      <formula>"CW 3120-R2"</formula>
    </cfRule>
    <cfRule type="cellIs" dxfId="268" priority="267" stopIfTrue="1" operator="equal">
      <formula>"CW 3240-R7"</formula>
    </cfRule>
  </conditionalFormatting>
  <conditionalFormatting sqref="D301">
    <cfRule type="cellIs" dxfId="267" priority="263" stopIfTrue="1" operator="equal">
      <formula>"CW 2130-R11"</formula>
    </cfRule>
    <cfRule type="cellIs" dxfId="266" priority="264" stopIfTrue="1" operator="equal">
      <formula>"CW 3120-R2"</formula>
    </cfRule>
    <cfRule type="cellIs" dxfId="265" priority="265" stopIfTrue="1" operator="equal">
      <formula>"CW 3240-R7"</formula>
    </cfRule>
  </conditionalFormatting>
  <conditionalFormatting sqref="D368">
    <cfRule type="cellIs" dxfId="264" priority="260" stopIfTrue="1" operator="equal">
      <formula>"CW 2130-R11"</formula>
    </cfRule>
    <cfRule type="cellIs" dxfId="263" priority="261" stopIfTrue="1" operator="equal">
      <formula>"CW 3120-R2"</formula>
    </cfRule>
    <cfRule type="cellIs" dxfId="262" priority="262" stopIfTrue="1" operator="equal">
      <formula>"CW 3240-R7"</formula>
    </cfRule>
  </conditionalFormatting>
  <conditionalFormatting sqref="D371">
    <cfRule type="cellIs" dxfId="261" priority="257" stopIfTrue="1" operator="equal">
      <formula>"CW 2130-R11"</formula>
    </cfRule>
    <cfRule type="cellIs" dxfId="260" priority="258" stopIfTrue="1" operator="equal">
      <formula>"CW 3120-R2"</formula>
    </cfRule>
    <cfRule type="cellIs" dxfId="259" priority="259" stopIfTrue="1" operator="equal">
      <formula>"CW 3240-R7"</formula>
    </cfRule>
  </conditionalFormatting>
  <conditionalFormatting sqref="D374">
    <cfRule type="cellIs" dxfId="258" priority="254" stopIfTrue="1" operator="equal">
      <formula>"CW 2130-R11"</formula>
    </cfRule>
    <cfRule type="cellIs" dxfId="257" priority="255" stopIfTrue="1" operator="equal">
      <formula>"CW 3120-R2"</formula>
    </cfRule>
    <cfRule type="cellIs" dxfId="256" priority="256" stopIfTrue="1" operator="equal">
      <formula>"CW 3240-R7"</formula>
    </cfRule>
  </conditionalFormatting>
  <conditionalFormatting sqref="D380">
    <cfRule type="cellIs" dxfId="255" priority="251" stopIfTrue="1" operator="equal">
      <formula>"CW 2130-R11"</formula>
    </cfRule>
    <cfRule type="cellIs" dxfId="254" priority="252" stopIfTrue="1" operator="equal">
      <formula>"CW 3120-R2"</formula>
    </cfRule>
    <cfRule type="cellIs" dxfId="253" priority="253" stopIfTrue="1" operator="equal">
      <formula>"CW 3240-R7"</formula>
    </cfRule>
  </conditionalFormatting>
  <conditionalFormatting sqref="D383">
    <cfRule type="cellIs" dxfId="252" priority="248" stopIfTrue="1" operator="equal">
      <formula>"CW 2130-R11"</formula>
    </cfRule>
    <cfRule type="cellIs" dxfId="251" priority="249" stopIfTrue="1" operator="equal">
      <formula>"CW 3120-R2"</formula>
    </cfRule>
    <cfRule type="cellIs" dxfId="250" priority="250" stopIfTrue="1" operator="equal">
      <formula>"CW 3240-R7"</formula>
    </cfRule>
  </conditionalFormatting>
  <conditionalFormatting sqref="D168">
    <cfRule type="cellIs" dxfId="249" priority="245" stopIfTrue="1" operator="equal">
      <formula>"CW 2130-R11"</formula>
    </cfRule>
    <cfRule type="cellIs" dxfId="248" priority="246" stopIfTrue="1" operator="equal">
      <formula>"CW 3120-R2"</formula>
    </cfRule>
    <cfRule type="cellIs" dxfId="247" priority="247" stopIfTrue="1" operator="equal">
      <formula>"CW 3240-R7"</formula>
    </cfRule>
  </conditionalFormatting>
  <conditionalFormatting sqref="D585">
    <cfRule type="cellIs" dxfId="246" priority="242" stopIfTrue="1" operator="equal">
      <formula>"CW 2130-R11"</formula>
    </cfRule>
    <cfRule type="cellIs" dxfId="245" priority="243" stopIfTrue="1" operator="equal">
      <formula>"CW 3120-R2"</formula>
    </cfRule>
    <cfRule type="cellIs" dxfId="244" priority="244" stopIfTrue="1" operator="equal">
      <formula>"CW 3240-R7"</formula>
    </cfRule>
  </conditionalFormatting>
  <conditionalFormatting sqref="D586:D587">
    <cfRule type="cellIs" dxfId="243" priority="239" stopIfTrue="1" operator="equal">
      <formula>"CW 2130-R11"</formula>
    </cfRule>
    <cfRule type="cellIs" dxfId="242" priority="240" stopIfTrue="1" operator="equal">
      <formula>"CW 3120-R2"</formula>
    </cfRule>
    <cfRule type="cellIs" dxfId="241" priority="241" stopIfTrue="1" operator="equal">
      <formula>"CW 3240-R7"</formula>
    </cfRule>
  </conditionalFormatting>
  <conditionalFormatting sqref="D510">
    <cfRule type="cellIs" dxfId="240" priority="237" stopIfTrue="1" operator="equal">
      <formula>"CW 3120-R2"</formula>
    </cfRule>
    <cfRule type="cellIs" dxfId="239" priority="238" stopIfTrue="1" operator="equal">
      <formula>"CW 3240-R7"</formula>
    </cfRule>
  </conditionalFormatting>
  <conditionalFormatting sqref="D474">
    <cfRule type="cellIs" dxfId="238" priority="235" stopIfTrue="1" operator="equal">
      <formula>"CW 3120-R2"</formula>
    </cfRule>
    <cfRule type="cellIs" dxfId="237" priority="236" stopIfTrue="1" operator="equal">
      <formula>"CW 3240-R7"</formula>
    </cfRule>
  </conditionalFormatting>
  <conditionalFormatting sqref="D473">
    <cfRule type="cellIs" dxfId="236" priority="233" stopIfTrue="1" operator="equal">
      <formula>"CW 3120-R2"</formula>
    </cfRule>
    <cfRule type="cellIs" dxfId="235" priority="234" stopIfTrue="1" operator="equal">
      <formula>"CW 3240-R7"</formula>
    </cfRule>
  </conditionalFormatting>
  <conditionalFormatting sqref="D476">
    <cfRule type="cellIs" dxfId="234" priority="231" stopIfTrue="1" operator="equal">
      <formula>"CW 3120-R2"</formula>
    </cfRule>
    <cfRule type="cellIs" dxfId="233" priority="232" stopIfTrue="1" operator="equal">
      <formula>"CW 3240-R7"</formula>
    </cfRule>
  </conditionalFormatting>
  <conditionalFormatting sqref="D475">
    <cfRule type="cellIs" dxfId="232" priority="229" stopIfTrue="1" operator="equal">
      <formula>"CW 3120-R2"</formula>
    </cfRule>
    <cfRule type="cellIs" dxfId="231" priority="230" stopIfTrue="1" operator="equal">
      <formula>"CW 3240-R7"</formula>
    </cfRule>
  </conditionalFormatting>
  <conditionalFormatting sqref="D480">
    <cfRule type="cellIs" dxfId="230" priority="227" stopIfTrue="1" operator="equal">
      <formula>"CW 3120-R2"</formula>
    </cfRule>
    <cfRule type="cellIs" dxfId="229" priority="228" stopIfTrue="1" operator="equal">
      <formula>"CW 3240-R7"</formula>
    </cfRule>
  </conditionalFormatting>
  <conditionalFormatting sqref="D479">
    <cfRule type="cellIs" dxfId="228" priority="225" stopIfTrue="1" operator="equal">
      <formula>"CW 3120-R2"</formula>
    </cfRule>
    <cfRule type="cellIs" dxfId="227" priority="226" stopIfTrue="1" operator="equal">
      <formula>"CW 3240-R7"</formula>
    </cfRule>
  </conditionalFormatting>
  <conditionalFormatting sqref="D482">
    <cfRule type="cellIs" dxfId="226" priority="223" stopIfTrue="1" operator="equal">
      <formula>"CW 3120-R2"</formula>
    </cfRule>
    <cfRule type="cellIs" dxfId="225" priority="224" stopIfTrue="1" operator="equal">
      <formula>"CW 3240-R7"</formula>
    </cfRule>
  </conditionalFormatting>
  <conditionalFormatting sqref="D481">
    <cfRule type="cellIs" dxfId="224" priority="221" stopIfTrue="1" operator="equal">
      <formula>"CW 3120-R2"</formula>
    </cfRule>
    <cfRule type="cellIs" dxfId="223" priority="222" stopIfTrue="1" operator="equal">
      <formula>"CW 3240-R7"</formula>
    </cfRule>
  </conditionalFormatting>
  <conditionalFormatting sqref="D484">
    <cfRule type="cellIs" dxfId="222" priority="219" stopIfTrue="1" operator="equal">
      <formula>"CW 3120-R2"</formula>
    </cfRule>
    <cfRule type="cellIs" dxfId="221" priority="220" stopIfTrue="1" operator="equal">
      <formula>"CW 3240-R7"</formula>
    </cfRule>
  </conditionalFormatting>
  <conditionalFormatting sqref="D491">
    <cfRule type="cellIs" dxfId="220" priority="217" stopIfTrue="1" operator="equal">
      <formula>"CW 3120-R2"</formula>
    </cfRule>
    <cfRule type="cellIs" dxfId="219" priority="218" stopIfTrue="1" operator="equal">
      <formula>"CW 3240-R7"</formula>
    </cfRule>
  </conditionalFormatting>
  <conditionalFormatting sqref="D490">
    <cfRule type="cellIs" dxfId="218" priority="215" stopIfTrue="1" operator="equal">
      <formula>"CW 3120-R2"</formula>
    </cfRule>
    <cfRule type="cellIs" dxfId="217" priority="216" stopIfTrue="1" operator="equal">
      <formula>"CW 3240-R7"</formula>
    </cfRule>
  </conditionalFormatting>
  <conditionalFormatting sqref="D501">
    <cfRule type="cellIs" dxfId="216" priority="213" stopIfTrue="1" operator="equal">
      <formula>"CW 3120-R2"</formula>
    </cfRule>
    <cfRule type="cellIs" dxfId="215" priority="214" stopIfTrue="1" operator="equal">
      <formula>"CW 3240-R7"</formula>
    </cfRule>
  </conditionalFormatting>
  <conditionalFormatting sqref="D493">
    <cfRule type="cellIs" dxfId="214" priority="211" stopIfTrue="1" operator="equal">
      <formula>"CW 3120-R2"</formula>
    </cfRule>
    <cfRule type="cellIs" dxfId="213" priority="212" stopIfTrue="1" operator="equal">
      <formula>"CW 3240-R7"</formula>
    </cfRule>
  </conditionalFormatting>
  <conditionalFormatting sqref="D492">
    <cfRule type="cellIs" dxfId="212" priority="209" stopIfTrue="1" operator="equal">
      <formula>"CW 3120-R2"</formula>
    </cfRule>
    <cfRule type="cellIs" dxfId="211" priority="210" stopIfTrue="1" operator="equal">
      <formula>"CW 3240-R7"</formula>
    </cfRule>
  </conditionalFormatting>
  <conditionalFormatting sqref="D495">
    <cfRule type="cellIs" dxfId="210" priority="207" stopIfTrue="1" operator="equal">
      <formula>"CW 3120-R2"</formula>
    </cfRule>
    <cfRule type="cellIs" dxfId="209" priority="208" stopIfTrue="1" operator="equal">
      <formula>"CW 3240-R7"</formula>
    </cfRule>
  </conditionalFormatting>
  <conditionalFormatting sqref="D494">
    <cfRule type="cellIs" dxfId="208" priority="205" stopIfTrue="1" operator="equal">
      <formula>"CW 3120-R2"</formula>
    </cfRule>
    <cfRule type="cellIs" dxfId="207" priority="206" stopIfTrue="1" operator="equal">
      <formula>"CW 3240-R7"</formula>
    </cfRule>
  </conditionalFormatting>
  <conditionalFormatting sqref="D497">
    <cfRule type="cellIs" dxfId="206" priority="203" stopIfTrue="1" operator="equal">
      <formula>"CW 3120-R2"</formula>
    </cfRule>
    <cfRule type="cellIs" dxfId="205" priority="204" stopIfTrue="1" operator="equal">
      <formula>"CW 3240-R7"</formula>
    </cfRule>
  </conditionalFormatting>
  <conditionalFormatting sqref="D496">
    <cfRule type="cellIs" dxfId="204" priority="201" stopIfTrue="1" operator="equal">
      <formula>"CW 3120-R2"</formula>
    </cfRule>
    <cfRule type="cellIs" dxfId="203" priority="202" stopIfTrue="1" operator="equal">
      <formula>"CW 3240-R7"</formula>
    </cfRule>
  </conditionalFormatting>
  <conditionalFormatting sqref="D504">
    <cfRule type="cellIs" dxfId="202" priority="199" stopIfTrue="1" operator="equal">
      <formula>"CW 3120-R2"</formula>
    </cfRule>
    <cfRule type="cellIs" dxfId="201" priority="200" stopIfTrue="1" operator="equal">
      <formula>"CW 3240-R7"</formula>
    </cfRule>
  </conditionalFormatting>
  <conditionalFormatting sqref="D505">
    <cfRule type="cellIs" dxfId="200" priority="197" stopIfTrue="1" operator="equal">
      <formula>"CW 3120-R2"</formula>
    </cfRule>
    <cfRule type="cellIs" dxfId="199" priority="198" stopIfTrue="1" operator="equal">
      <formula>"CW 3240-R7"</formula>
    </cfRule>
  </conditionalFormatting>
  <conditionalFormatting sqref="D506">
    <cfRule type="cellIs" dxfId="198" priority="195" stopIfTrue="1" operator="equal">
      <formula>"CW 3120-R2"</formula>
    </cfRule>
    <cfRule type="cellIs" dxfId="197" priority="196" stopIfTrue="1" operator="equal">
      <formula>"CW 3240-R7"</formula>
    </cfRule>
  </conditionalFormatting>
  <conditionalFormatting sqref="D507">
    <cfRule type="cellIs" dxfId="196" priority="193" stopIfTrue="1" operator="equal">
      <formula>"CW 3120-R2"</formula>
    </cfRule>
    <cfRule type="cellIs" dxfId="195" priority="194" stopIfTrue="1" operator="equal">
      <formula>"CW 3240-R7"</formula>
    </cfRule>
  </conditionalFormatting>
  <conditionalFormatting sqref="D508">
    <cfRule type="cellIs" dxfId="194" priority="191" stopIfTrue="1" operator="equal">
      <formula>"CW 3120-R2"</formula>
    </cfRule>
    <cfRule type="cellIs" dxfId="193" priority="192" stopIfTrue="1" operator="equal">
      <formula>"CW 3240-R7"</formula>
    </cfRule>
  </conditionalFormatting>
  <conditionalFormatting sqref="D470">
    <cfRule type="cellIs" dxfId="192" priority="189" stopIfTrue="1" operator="equal">
      <formula>"CW 3120-R2"</formula>
    </cfRule>
    <cfRule type="cellIs" dxfId="191" priority="190" stopIfTrue="1" operator="equal">
      <formula>"CW 3240-R7"</formula>
    </cfRule>
  </conditionalFormatting>
  <conditionalFormatting sqref="D469">
    <cfRule type="cellIs" dxfId="190" priority="187" stopIfTrue="1" operator="equal">
      <formula>"CW 3120-R2"</formula>
    </cfRule>
    <cfRule type="cellIs" dxfId="189" priority="188" stopIfTrue="1" operator="equal">
      <formula>"CW 3240-R7"</formula>
    </cfRule>
  </conditionalFormatting>
  <conditionalFormatting sqref="D478">
    <cfRule type="cellIs" dxfId="188" priority="185" stopIfTrue="1" operator="equal">
      <formula>"CW 3120-R2"</formula>
    </cfRule>
    <cfRule type="cellIs" dxfId="187" priority="186" stopIfTrue="1" operator="equal">
      <formula>"CW 3240-R7"</formula>
    </cfRule>
  </conditionalFormatting>
  <conditionalFormatting sqref="D477">
    <cfRule type="cellIs" dxfId="186" priority="183" stopIfTrue="1" operator="equal">
      <formula>"CW 3120-R2"</formula>
    </cfRule>
    <cfRule type="cellIs" dxfId="185" priority="184" stopIfTrue="1" operator="equal">
      <formula>"CW 3240-R7"</formula>
    </cfRule>
  </conditionalFormatting>
  <conditionalFormatting sqref="D487">
    <cfRule type="cellIs" dxfId="184" priority="181" stopIfTrue="1" operator="equal">
      <formula>"CW 3120-R2"</formula>
    </cfRule>
    <cfRule type="cellIs" dxfId="183" priority="182" stopIfTrue="1" operator="equal">
      <formula>"CW 3240-R7"</formula>
    </cfRule>
  </conditionalFormatting>
  <conditionalFormatting sqref="D486">
    <cfRule type="cellIs" dxfId="182" priority="179" stopIfTrue="1" operator="equal">
      <formula>"CW 3120-R2"</formula>
    </cfRule>
    <cfRule type="cellIs" dxfId="181" priority="180" stopIfTrue="1" operator="equal">
      <formula>"CW 3240-R7"</formula>
    </cfRule>
  </conditionalFormatting>
  <conditionalFormatting sqref="D499">
    <cfRule type="cellIs" dxfId="180" priority="177" stopIfTrue="1" operator="equal">
      <formula>"CW 3120-R2"</formula>
    </cfRule>
    <cfRule type="cellIs" dxfId="179" priority="178" stopIfTrue="1" operator="equal">
      <formula>"CW 3240-R7"</formula>
    </cfRule>
  </conditionalFormatting>
  <conditionalFormatting sqref="D498">
    <cfRule type="cellIs" dxfId="178" priority="175" stopIfTrue="1" operator="equal">
      <formula>"CW 3120-R2"</formula>
    </cfRule>
    <cfRule type="cellIs" dxfId="177" priority="176" stopIfTrue="1" operator="equal">
      <formula>"CW 3240-R7"</formula>
    </cfRule>
  </conditionalFormatting>
  <conditionalFormatting sqref="D503">
    <cfRule type="cellIs" dxfId="176" priority="173" stopIfTrue="1" operator="equal">
      <formula>"CW 3120-R2"</formula>
    </cfRule>
    <cfRule type="cellIs" dxfId="175" priority="174" stopIfTrue="1" operator="equal">
      <formula>"CW 3240-R7"</formula>
    </cfRule>
  </conditionalFormatting>
  <conditionalFormatting sqref="D509">
    <cfRule type="cellIs" dxfId="174" priority="171" stopIfTrue="1" operator="equal">
      <formula>"CW 3120-R2"</formula>
    </cfRule>
    <cfRule type="cellIs" dxfId="173" priority="172" stopIfTrue="1" operator="equal">
      <formula>"CW 3240-R7"</formula>
    </cfRule>
  </conditionalFormatting>
  <conditionalFormatting sqref="D546">
    <cfRule type="cellIs" dxfId="172" priority="168" stopIfTrue="1" operator="equal">
      <formula>"CW 2130-R11"</formula>
    </cfRule>
    <cfRule type="cellIs" dxfId="171" priority="169" stopIfTrue="1" operator="equal">
      <formula>"CW 3120-R2"</formula>
    </cfRule>
    <cfRule type="cellIs" dxfId="170" priority="170" stopIfTrue="1" operator="equal">
      <formula>"CW 3240-R7"</formula>
    </cfRule>
  </conditionalFormatting>
  <conditionalFormatting sqref="D547">
    <cfRule type="cellIs" dxfId="169" priority="165" stopIfTrue="1" operator="equal">
      <formula>"CW 2130-R11"</formula>
    </cfRule>
    <cfRule type="cellIs" dxfId="168" priority="166" stopIfTrue="1" operator="equal">
      <formula>"CW 3120-R2"</formula>
    </cfRule>
    <cfRule type="cellIs" dxfId="167" priority="167" stopIfTrue="1" operator="equal">
      <formula>"CW 3240-R7"</formula>
    </cfRule>
  </conditionalFormatting>
  <conditionalFormatting sqref="D511">
    <cfRule type="cellIs" dxfId="166" priority="163" stopIfTrue="1" operator="equal">
      <formula>"CW 3120-R2"</formula>
    </cfRule>
    <cfRule type="cellIs" dxfId="165" priority="164" stopIfTrue="1" operator="equal">
      <formula>"CW 3240-R7"</formula>
    </cfRule>
  </conditionalFormatting>
  <conditionalFormatting sqref="D515">
    <cfRule type="cellIs" dxfId="164" priority="160" stopIfTrue="1" operator="equal">
      <formula>"CW 2130-R11"</formula>
    </cfRule>
    <cfRule type="cellIs" dxfId="163" priority="161" stopIfTrue="1" operator="equal">
      <formula>"CW 3120-R2"</formula>
    </cfRule>
    <cfRule type="cellIs" dxfId="162" priority="162" stopIfTrue="1" operator="equal">
      <formula>"CW 3240-R7"</formula>
    </cfRule>
  </conditionalFormatting>
  <conditionalFormatting sqref="D606">
    <cfRule type="cellIs" dxfId="161" priority="127" stopIfTrue="1" operator="equal">
      <formula>"CW 2130-R11"</formula>
    </cfRule>
    <cfRule type="cellIs" dxfId="160" priority="128" stopIfTrue="1" operator="equal">
      <formula>"CW 3120-R2"</formula>
    </cfRule>
    <cfRule type="cellIs" dxfId="159" priority="129" stopIfTrue="1" operator="equal">
      <formula>"CW 3240-R7"</formula>
    </cfRule>
  </conditionalFormatting>
  <conditionalFormatting sqref="D521">
    <cfRule type="cellIs" dxfId="158" priority="157" stopIfTrue="1" operator="equal">
      <formula>"CW 2130-R11"</formula>
    </cfRule>
    <cfRule type="cellIs" dxfId="157" priority="158" stopIfTrue="1" operator="equal">
      <formula>"CW 3120-R2"</formula>
    </cfRule>
    <cfRule type="cellIs" dxfId="156" priority="159" stopIfTrue="1" operator="equal">
      <formula>"CW 3240-R7"</formula>
    </cfRule>
  </conditionalFormatting>
  <conditionalFormatting sqref="D522">
    <cfRule type="cellIs" dxfId="155" priority="154" stopIfTrue="1" operator="equal">
      <formula>"CW 2130-R11"</formula>
    </cfRule>
    <cfRule type="cellIs" dxfId="154" priority="155" stopIfTrue="1" operator="equal">
      <formula>"CW 3120-R2"</formula>
    </cfRule>
    <cfRule type="cellIs" dxfId="153" priority="156" stopIfTrue="1" operator="equal">
      <formula>"CW 3240-R7"</formula>
    </cfRule>
  </conditionalFormatting>
  <conditionalFormatting sqref="D519">
    <cfRule type="cellIs" dxfId="152" priority="151" stopIfTrue="1" operator="equal">
      <formula>"CW 2130-R11"</formula>
    </cfRule>
    <cfRule type="cellIs" dxfId="151" priority="152" stopIfTrue="1" operator="equal">
      <formula>"CW 3120-R2"</formula>
    </cfRule>
    <cfRule type="cellIs" dxfId="150" priority="153" stopIfTrue="1" operator="equal">
      <formula>"CW 3240-R7"</formula>
    </cfRule>
  </conditionalFormatting>
  <conditionalFormatting sqref="D520">
    <cfRule type="cellIs" dxfId="149" priority="148" stopIfTrue="1" operator="equal">
      <formula>"CW 2130-R11"</formula>
    </cfRule>
    <cfRule type="cellIs" dxfId="148" priority="149" stopIfTrue="1" operator="equal">
      <formula>"CW 3120-R2"</formula>
    </cfRule>
    <cfRule type="cellIs" dxfId="147" priority="150" stopIfTrue="1" operator="equal">
      <formula>"CW 3240-R7"</formula>
    </cfRule>
  </conditionalFormatting>
  <conditionalFormatting sqref="D523">
    <cfRule type="cellIs" dxfId="146" priority="145" stopIfTrue="1" operator="equal">
      <formula>"CW 2130-R11"</formula>
    </cfRule>
    <cfRule type="cellIs" dxfId="145" priority="146" stopIfTrue="1" operator="equal">
      <formula>"CW 3120-R2"</formula>
    </cfRule>
    <cfRule type="cellIs" dxfId="144" priority="147" stopIfTrue="1" operator="equal">
      <formula>"CW 3240-R7"</formula>
    </cfRule>
  </conditionalFormatting>
  <conditionalFormatting sqref="D590">
    <cfRule type="cellIs" dxfId="143" priority="142" stopIfTrue="1" operator="equal">
      <formula>"CW 2130-R11"</formula>
    </cfRule>
    <cfRule type="cellIs" dxfId="142" priority="143" stopIfTrue="1" operator="equal">
      <formula>"CW 3120-R2"</formula>
    </cfRule>
    <cfRule type="cellIs" dxfId="141" priority="144" stopIfTrue="1" operator="equal">
      <formula>"CW 3240-R7"</formula>
    </cfRule>
  </conditionalFormatting>
  <conditionalFormatting sqref="D595">
    <cfRule type="cellIs" dxfId="140" priority="139" stopIfTrue="1" operator="equal">
      <formula>"CW 2130-R11"</formula>
    </cfRule>
    <cfRule type="cellIs" dxfId="139" priority="140" stopIfTrue="1" operator="equal">
      <formula>"CW 3120-R2"</formula>
    </cfRule>
    <cfRule type="cellIs" dxfId="138" priority="141" stopIfTrue="1" operator="equal">
      <formula>"CW 3240-R7"</formula>
    </cfRule>
  </conditionalFormatting>
  <conditionalFormatting sqref="D600:D602">
    <cfRule type="cellIs" dxfId="137" priority="136" stopIfTrue="1" operator="equal">
      <formula>"CW 2130-R11"</formula>
    </cfRule>
    <cfRule type="cellIs" dxfId="136" priority="137" stopIfTrue="1" operator="equal">
      <formula>"CW 3120-R2"</formula>
    </cfRule>
    <cfRule type="cellIs" dxfId="135" priority="138" stopIfTrue="1" operator="equal">
      <formula>"CW 3240-R7"</formula>
    </cfRule>
  </conditionalFormatting>
  <conditionalFormatting sqref="D607">
    <cfRule type="cellIs" dxfId="134" priority="124" stopIfTrue="1" operator="equal">
      <formula>"CW 2130-R11"</formula>
    </cfRule>
    <cfRule type="cellIs" dxfId="133" priority="125" stopIfTrue="1" operator="equal">
      <formula>"CW 3120-R2"</formula>
    </cfRule>
    <cfRule type="cellIs" dxfId="132" priority="126" stopIfTrue="1" operator="equal">
      <formula>"CW 3240-R7"</formula>
    </cfRule>
  </conditionalFormatting>
  <conditionalFormatting sqref="D603">
    <cfRule type="cellIs" dxfId="131" priority="133" stopIfTrue="1" operator="equal">
      <formula>"CW 2130-R11"</formula>
    </cfRule>
    <cfRule type="cellIs" dxfId="130" priority="134" stopIfTrue="1" operator="equal">
      <formula>"CW 3120-R2"</formula>
    </cfRule>
    <cfRule type="cellIs" dxfId="129" priority="135" stopIfTrue="1" operator="equal">
      <formula>"CW 3240-R7"</formula>
    </cfRule>
  </conditionalFormatting>
  <conditionalFormatting sqref="D604:D605">
    <cfRule type="cellIs" dxfId="128" priority="130" stopIfTrue="1" operator="equal">
      <formula>"CW 2130-R11"</formula>
    </cfRule>
    <cfRule type="cellIs" dxfId="127" priority="131" stopIfTrue="1" operator="equal">
      <formula>"CW 3120-R2"</formula>
    </cfRule>
    <cfRule type="cellIs" dxfId="126" priority="132" stopIfTrue="1" operator="equal">
      <formula>"CW 3240-R7"</formula>
    </cfRule>
  </conditionalFormatting>
  <conditionalFormatting sqref="D608">
    <cfRule type="cellIs" dxfId="125" priority="121" stopIfTrue="1" operator="equal">
      <formula>"CW 2130-R11"</formula>
    </cfRule>
    <cfRule type="cellIs" dxfId="124" priority="122" stopIfTrue="1" operator="equal">
      <formula>"CW 3120-R2"</formula>
    </cfRule>
    <cfRule type="cellIs" dxfId="123" priority="123" stopIfTrue="1" operator="equal">
      <formula>"CW 3240-R7"</formula>
    </cfRule>
  </conditionalFormatting>
  <conditionalFormatting sqref="D315">
    <cfRule type="cellIs" dxfId="122" priority="118" stopIfTrue="1" operator="equal">
      <formula>"CW 2130-R11"</formula>
    </cfRule>
    <cfRule type="cellIs" dxfId="121" priority="119" stopIfTrue="1" operator="equal">
      <formula>"CW 3120-R2"</formula>
    </cfRule>
    <cfRule type="cellIs" dxfId="120" priority="120" stopIfTrue="1" operator="equal">
      <formula>"CW 3240-R7"</formula>
    </cfRule>
  </conditionalFormatting>
  <conditionalFormatting sqref="D377">
    <cfRule type="cellIs" dxfId="119" priority="115" stopIfTrue="1" operator="equal">
      <formula>"CW 2130-R11"</formula>
    </cfRule>
    <cfRule type="cellIs" dxfId="118" priority="116" stopIfTrue="1" operator="equal">
      <formula>"CW 3120-R2"</formula>
    </cfRule>
    <cfRule type="cellIs" dxfId="117" priority="117" stopIfTrue="1" operator="equal">
      <formula>"CW 3240-R7"</formula>
    </cfRule>
  </conditionalFormatting>
  <conditionalFormatting sqref="D365">
    <cfRule type="cellIs" dxfId="116" priority="112" stopIfTrue="1" operator="equal">
      <formula>"CW 2130-R11"</formula>
    </cfRule>
    <cfRule type="cellIs" dxfId="115" priority="113" stopIfTrue="1" operator="equal">
      <formula>"CW 3120-R2"</formula>
    </cfRule>
    <cfRule type="cellIs" dxfId="114" priority="114" stopIfTrue="1" operator="equal">
      <formula>"CW 3240-R7"</formula>
    </cfRule>
  </conditionalFormatting>
  <conditionalFormatting sqref="D11">
    <cfRule type="cellIs" dxfId="113" priority="109" stopIfTrue="1" operator="equal">
      <formula>"CW 2130-R11"</formula>
    </cfRule>
    <cfRule type="cellIs" dxfId="112" priority="110" stopIfTrue="1" operator="equal">
      <formula>"CW 3120-R2"</formula>
    </cfRule>
    <cfRule type="cellIs" dxfId="111" priority="111" stopIfTrue="1" operator="equal">
      <formula>"CW 3240-R7"</formula>
    </cfRule>
  </conditionalFormatting>
  <conditionalFormatting sqref="D13">
    <cfRule type="cellIs" dxfId="110" priority="106" stopIfTrue="1" operator="equal">
      <formula>"CW 2130-R11"</formula>
    </cfRule>
    <cfRule type="cellIs" dxfId="109" priority="107" stopIfTrue="1" operator="equal">
      <formula>"CW 3120-R2"</formula>
    </cfRule>
    <cfRule type="cellIs" dxfId="108" priority="108" stopIfTrue="1" operator="equal">
      <formula>"CW 3240-R7"</formula>
    </cfRule>
  </conditionalFormatting>
  <conditionalFormatting sqref="D14">
    <cfRule type="cellIs" dxfId="107" priority="103" stopIfTrue="1" operator="equal">
      <formula>"CW 2130-R11"</formula>
    </cfRule>
    <cfRule type="cellIs" dxfId="106" priority="104" stopIfTrue="1" operator="equal">
      <formula>"CW 3120-R2"</formula>
    </cfRule>
    <cfRule type="cellIs" dxfId="105" priority="105" stopIfTrue="1" operator="equal">
      <formula>"CW 3240-R7"</formula>
    </cfRule>
  </conditionalFormatting>
  <conditionalFormatting sqref="D15">
    <cfRule type="cellIs" dxfId="104" priority="100" stopIfTrue="1" operator="equal">
      <formula>"CW 2130-R11"</formula>
    </cfRule>
    <cfRule type="cellIs" dxfId="103" priority="101" stopIfTrue="1" operator="equal">
      <formula>"CW 3120-R2"</formula>
    </cfRule>
    <cfRule type="cellIs" dxfId="102" priority="102" stopIfTrue="1" operator="equal">
      <formula>"CW 3240-R7"</formula>
    </cfRule>
  </conditionalFormatting>
  <conditionalFormatting sqref="D12">
    <cfRule type="cellIs" dxfId="101" priority="97" stopIfTrue="1" operator="equal">
      <formula>"CW 2130-R11"</formula>
    </cfRule>
    <cfRule type="cellIs" dxfId="100" priority="98" stopIfTrue="1" operator="equal">
      <formula>"CW 3120-R2"</formula>
    </cfRule>
    <cfRule type="cellIs" dxfId="99" priority="99" stopIfTrue="1" operator="equal">
      <formula>"CW 3240-R7"</formula>
    </cfRule>
  </conditionalFormatting>
  <conditionalFormatting sqref="D16">
    <cfRule type="cellIs" dxfId="98" priority="94" stopIfTrue="1" operator="equal">
      <formula>"CW 2130-R11"</formula>
    </cfRule>
    <cfRule type="cellIs" dxfId="97" priority="95" stopIfTrue="1" operator="equal">
      <formula>"CW 3120-R2"</formula>
    </cfRule>
    <cfRule type="cellIs" dxfId="96" priority="96" stopIfTrue="1" operator="equal">
      <formula>"CW 3240-R7"</formula>
    </cfRule>
  </conditionalFormatting>
  <conditionalFormatting sqref="D17">
    <cfRule type="cellIs" dxfId="95" priority="91" stopIfTrue="1" operator="equal">
      <formula>"CW 2130-R11"</formula>
    </cfRule>
    <cfRule type="cellIs" dxfId="94" priority="92" stopIfTrue="1" operator="equal">
      <formula>"CW 3120-R2"</formula>
    </cfRule>
    <cfRule type="cellIs" dxfId="93" priority="93" stopIfTrue="1" operator="equal">
      <formula>"CW 3240-R7"</formula>
    </cfRule>
  </conditionalFormatting>
  <conditionalFormatting sqref="D18">
    <cfRule type="cellIs" dxfId="92" priority="88" stopIfTrue="1" operator="equal">
      <formula>"CW 2130-R11"</formula>
    </cfRule>
    <cfRule type="cellIs" dxfId="91" priority="89" stopIfTrue="1" operator="equal">
      <formula>"CW 3120-R2"</formula>
    </cfRule>
    <cfRule type="cellIs" dxfId="90" priority="90" stopIfTrue="1" operator="equal">
      <formula>"CW 3240-R7"</formula>
    </cfRule>
  </conditionalFormatting>
  <conditionalFormatting sqref="D19">
    <cfRule type="cellIs" dxfId="89" priority="85" stopIfTrue="1" operator="equal">
      <formula>"CW 2130-R11"</formula>
    </cfRule>
    <cfRule type="cellIs" dxfId="88" priority="86" stopIfTrue="1" operator="equal">
      <formula>"CW 3120-R2"</formula>
    </cfRule>
    <cfRule type="cellIs" dxfId="87" priority="87" stopIfTrue="1" operator="equal">
      <formula>"CW 3240-R7"</formula>
    </cfRule>
  </conditionalFormatting>
  <conditionalFormatting sqref="D21">
    <cfRule type="cellIs" dxfId="86" priority="82" stopIfTrue="1" operator="equal">
      <formula>"CW 2130-R11"</formula>
    </cfRule>
    <cfRule type="cellIs" dxfId="85" priority="83" stopIfTrue="1" operator="equal">
      <formula>"CW 3120-R2"</formula>
    </cfRule>
    <cfRule type="cellIs" dxfId="84" priority="84" stopIfTrue="1" operator="equal">
      <formula>"CW 3240-R7"</formula>
    </cfRule>
  </conditionalFormatting>
  <conditionalFormatting sqref="D22">
    <cfRule type="cellIs" dxfId="83" priority="79" stopIfTrue="1" operator="equal">
      <formula>"CW 2130-R11"</formula>
    </cfRule>
    <cfRule type="cellIs" dxfId="82" priority="80" stopIfTrue="1" operator="equal">
      <formula>"CW 3120-R2"</formula>
    </cfRule>
    <cfRule type="cellIs" dxfId="81" priority="81" stopIfTrue="1" operator="equal">
      <formula>"CW 3240-R7"</formula>
    </cfRule>
  </conditionalFormatting>
  <conditionalFormatting sqref="D23">
    <cfRule type="cellIs" dxfId="80" priority="76" stopIfTrue="1" operator="equal">
      <formula>"CW 2130-R11"</formula>
    </cfRule>
    <cfRule type="cellIs" dxfId="79" priority="77" stopIfTrue="1" operator="equal">
      <formula>"CW 3120-R2"</formula>
    </cfRule>
    <cfRule type="cellIs" dxfId="78" priority="78" stopIfTrue="1" operator="equal">
      <formula>"CW 3240-R7"</formula>
    </cfRule>
  </conditionalFormatting>
  <conditionalFormatting sqref="D20">
    <cfRule type="cellIs" dxfId="77" priority="73" stopIfTrue="1" operator="equal">
      <formula>"CW 2130-R11"</formula>
    </cfRule>
    <cfRule type="cellIs" dxfId="76" priority="74" stopIfTrue="1" operator="equal">
      <formula>"CW 3120-R2"</formula>
    </cfRule>
    <cfRule type="cellIs" dxfId="75" priority="75" stopIfTrue="1" operator="equal">
      <formula>"CW 3240-R7"</formula>
    </cfRule>
  </conditionalFormatting>
  <conditionalFormatting sqref="D24">
    <cfRule type="cellIs" dxfId="74" priority="70" stopIfTrue="1" operator="equal">
      <formula>"CW 2130-R11"</formula>
    </cfRule>
    <cfRule type="cellIs" dxfId="73" priority="71" stopIfTrue="1" operator="equal">
      <formula>"CW 3120-R2"</formula>
    </cfRule>
    <cfRule type="cellIs" dxfId="72" priority="72" stopIfTrue="1" operator="equal">
      <formula>"CW 3240-R7"</formula>
    </cfRule>
  </conditionalFormatting>
  <conditionalFormatting sqref="D25">
    <cfRule type="cellIs" dxfId="71" priority="67" stopIfTrue="1" operator="equal">
      <formula>"CW 2130-R11"</formula>
    </cfRule>
    <cfRule type="cellIs" dxfId="70" priority="68" stopIfTrue="1" operator="equal">
      <formula>"CW 3120-R2"</formula>
    </cfRule>
    <cfRule type="cellIs" dxfId="69" priority="69" stopIfTrue="1" operator="equal">
      <formula>"CW 3240-R7"</formula>
    </cfRule>
  </conditionalFormatting>
  <conditionalFormatting sqref="D26">
    <cfRule type="cellIs" dxfId="68" priority="64" stopIfTrue="1" operator="equal">
      <formula>"CW 2130-R11"</formula>
    </cfRule>
    <cfRule type="cellIs" dxfId="67" priority="65" stopIfTrue="1" operator="equal">
      <formula>"CW 3120-R2"</formula>
    </cfRule>
    <cfRule type="cellIs" dxfId="66" priority="66" stopIfTrue="1" operator="equal">
      <formula>"CW 3240-R7"</formula>
    </cfRule>
  </conditionalFormatting>
  <conditionalFormatting sqref="D30">
    <cfRule type="cellIs" dxfId="65" priority="61" stopIfTrue="1" operator="equal">
      <formula>"CW 2130-R11"</formula>
    </cfRule>
    <cfRule type="cellIs" dxfId="64" priority="62" stopIfTrue="1" operator="equal">
      <formula>"CW 3120-R2"</formula>
    </cfRule>
    <cfRule type="cellIs" dxfId="63" priority="63" stopIfTrue="1" operator="equal">
      <formula>"CW 3240-R7"</formula>
    </cfRule>
  </conditionalFormatting>
  <conditionalFormatting sqref="D31">
    <cfRule type="cellIs" dxfId="62" priority="58" stopIfTrue="1" operator="equal">
      <formula>"CW 2130-R11"</formula>
    </cfRule>
    <cfRule type="cellIs" dxfId="61" priority="59" stopIfTrue="1" operator="equal">
      <formula>"CW 3120-R2"</formula>
    </cfRule>
    <cfRule type="cellIs" dxfId="60" priority="60" stopIfTrue="1" operator="equal">
      <formula>"CW 3240-R7"</formula>
    </cfRule>
  </conditionalFormatting>
  <conditionalFormatting sqref="D32">
    <cfRule type="cellIs" dxfId="59" priority="55" stopIfTrue="1" operator="equal">
      <formula>"CW 2130-R11"</formula>
    </cfRule>
    <cfRule type="cellIs" dxfId="58" priority="56" stopIfTrue="1" operator="equal">
      <formula>"CW 3120-R2"</formula>
    </cfRule>
    <cfRule type="cellIs" dxfId="57" priority="57" stopIfTrue="1" operator="equal">
      <formula>"CW 3240-R7"</formula>
    </cfRule>
  </conditionalFormatting>
  <conditionalFormatting sqref="D28">
    <cfRule type="cellIs" dxfId="56" priority="52" stopIfTrue="1" operator="equal">
      <formula>"CW 2130-R11"</formula>
    </cfRule>
    <cfRule type="cellIs" dxfId="55" priority="53" stopIfTrue="1" operator="equal">
      <formula>"CW 3120-R2"</formula>
    </cfRule>
    <cfRule type="cellIs" dxfId="54" priority="54" stopIfTrue="1" operator="equal">
      <formula>"CW 3240-R7"</formula>
    </cfRule>
  </conditionalFormatting>
  <conditionalFormatting sqref="D34">
    <cfRule type="cellIs" dxfId="53" priority="43" stopIfTrue="1" operator="equal">
      <formula>"CW 2130-R11"</formula>
    </cfRule>
    <cfRule type="cellIs" dxfId="52" priority="44" stopIfTrue="1" operator="equal">
      <formula>"CW 3120-R2"</formula>
    </cfRule>
    <cfRule type="cellIs" dxfId="51" priority="45" stopIfTrue="1" operator="equal">
      <formula>"CW 3240-R7"</formula>
    </cfRule>
  </conditionalFormatting>
  <conditionalFormatting sqref="D29">
    <cfRule type="cellIs" dxfId="50" priority="49" stopIfTrue="1" operator="equal">
      <formula>"CW 2130-R11"</formula>
    </cfRule>
    <cfRule type="cellIs" dxfId="49" priority="50" stopIfTrue="1" operator="equal">
      <formula>"CW 3120-R2"</formula>
    </cfRule>
    <cfRule type="cellIs" dxfId="48" priority="51" stopIfTrue="1" operator="equal">
      <formula>"CW 3240-R7"</formula>
    </cfRule>
  </conditionalFormatting>
  <conditionalFormatting sqref="D33">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35">
    <cfRule type="cellIs" dxfId="44" priority="40" stopIfTrue="1" operator="equal">
      <formula>"CW 2130-R11"</formula>
    </cfRule>
    <cfRule type="cellIs" dxfId="43" priority="41" stopIfTrue="1" operator="equal">
      <formula>"CW 3120-R2"</formula>
    </cfRule>
    <cfRule type="cellIs" dxfId="42" priority="42" stopIfTrue="1" operator="equal">
      <formula>"CW 3240-R7"</formula>
    </cfRule>
  </conditionalFormatting>
  <conditionalFormatting sqref="D46">
    <cfRule type="cellIs" dxfId="41" priority="37" stopIfTrue="1" operator="equal">
      <formula>"CW 2130-R11"</formula>
    </cfRule>
    <cfRule type="cellIs" dxfId="40" priority="38" stopIfTrue="1" operator="equal">
      <formula>"CW 3120-R2"</formula>
    </cfRule>
    <cfRule type="cellIs" dxfId="39" priority="39" stopIfTrue="1" operator="equal">
      <formula>"CW 3240-R7"</formula>
    </cfRule>
  </conditionalFormatting>
  <conditionalFormatting sqref="D47">
    <cfRule type="cellIs" dxfId="38" priority="34" stopIfTrue="1" operator="equal">
      <formula>"CW 2130-R11"</formula>
    </cfRule>
    <cfRule type="cellIs" dxfId="37" priority="35" stopIfTrue="1" operator="equal">
      <formula>"CW 3120-R2"</formula>
    </cfRule>
    <cfRule type="cellIs" dxfId="36" priority="36" stopIfTrue="1" operator="equal">
      <formula>"CW 3240-R7"</formula>
    </cfRule>
  </conditionalFormatting>
  <conditionalFormatting sqref="D48">
    <cfRule type="cellIs" dxfId="35" priority="31" stopIfTrue="1" operator="equal">
      <formula>"CW 2130-R11"</formula>
    </cfRule>
    <cfRule type="cellIs" dxfId="34" priority="32" stopIfTrue="1" operator="equal">
      <formula>"CW 3120-R2"</formula>
    </cfRule>
    <cfRule type="cellIs" dxfId="33" priority="33" stopIfTrue="1" operator="equal">
      <formula>"CW 3240-R7"</formula>
    </cfRule>
  </conditionalFormatting>
  <conditionalFormatting sqref="D49">
    <cfRule type="cellIs" dxfId="32" priority="28" stopIfTrue="1" operator="equal">
      <formula>"CW 2130-R11"</formula>
    </cfRule>
    <cfRule type="cellIs" dxfId="31" priority="29" stopIfTrue="1" operator="equal">
      <formula>"CW 3120-R2"</formula>
    </cfRule>
    <cfRule type="cellIs" dxfId="30" priority="30" stopIfTrue="1" operator="equal">
      <formula>"CW 3240-R7"</formula>
    </cfRule>
  </conditionalFormatting>
  <conditionalFormatting sqref="D50">
    <cfRule type="cellIs" dxfId="29" priority="25" stopIfTrue="1" operator="equal">
      <formula>"CW 2130-R11"</formula>
    </cfRule>
    <cfRule type="cellIs" dxfId="28" priority="26" stopIfTrue="1" operator="equal">
      <formula>"CW 3120-R2"</formula>
    </cfRule>
    <cfRule type="cellIs" dxfId="27" priority="27" stopIfTrue="1" operator="equal">
      <formula>"CW 3240-R7"</formula>
    </cfRule>
  </conditionalFormatting>
  <conditionalFormatting sqref="D51">
    <cfRule type="cellIs" dxfId="26" priority="22" stopIfTrue="1" operator="equal">
      <formula>"CW 2130-R11"</formula>
    </cfRule>
    <cfRule type="cellIs" dxfId="25" priority="23" stopIfTrue="1" operator="equal">
      <formula>"CW 3120-R2"</formula>
    </cfRule>
    <cfRule type="cellIs" dxfId="24" priority="24" stopIfTrue="1" operator="equal">
      <formula>"CW 3240-R7"</formula>
    </cfRule>
  </conditionalFormatting>
  <conditionalFormatting sqref="D52">
    <cfRule type="cellIs" dxfId="23" priority="19" stopIfTrue="1" operator="equal">
      <formula>"CW 2130-R11"</formula>
    </cfRule>
    <cfRule type="cellIs" dxfId="22" priority="20" stopIfTrue="1" operator="equal">
      <formula>"CW 3120-R2"</formula>
    </cfRule>
    <cfRule type="cellIs" dxfId="21" priority="21" stopIfTrue="1" operator="equal">
      <formula>"CW 3240-R7"</formula>
    </cfRule>
  </conditionalFormatting>
  <conditionalFormatting sqref="D53">
    <cfRule type="cellIs" dxfId="20" priority="16" stopIfTrue="1" operator="equal">
      <formula>"CW 2130-R11"</formula>
    </cfRule>
    <cfRule type="cellIs" dxfId="19" priority="17" stopIfTrue="1" operator="equal">
      <formula>"CW 3120-R2"</formula>
    </cfRule>
    <cfRule type="cellIs" dxfId="18" priority="18" stopIfTrue="1" operator="equal">
      <formula>"CW 3240-R7"</formula>
    </cfRule>
  </conditionalFormatting>
  <conditionalFormatting sqref="D54">
    <cfRule type="cellIs" dxfId="17" priority="13" stopIfTrue="1" operator="equal">
      <formula>"CW 2130-R11"</formula>
    </cfRule>
    <cfRule type="cellIs" dxfId="16" priority="14" stopIfTrue="1" operator="equal">
      <formula>"CW 3120-R2"</formula>
    </cfRule>
    <cfRule type="cellIs" dxfId="15" priority="15" stopIfTrue="1" operator="equal">
      <formula>"CW 3240-R7"</formula>
    </cfRule>
  </conditionalFormatting>
  <conditionalFormatting sqref="D188:D191">
    <cfRule type="cellIs" dxfId="14" priority="10" stopIfTrue="1" operator="equal">
      <formula>"CW 2130-R11"</formula>
    </cfRule>
    <cfRule type="cellIs" dxfId="13" priority="11" stopIfTrue="1" operator="equal">
      <formula>"CW 3120-R2"</formula>
    </cfRule>
    <cfRule type="cellIs" dxfId="12" priority="12" stopIfTrue="1" operator="equal">
      <formula>"CW 3240-R7"</formula>
    </cfRule>
  </conditionalFormatting>
  <conditionalFormatting sqref="D187">
    <cfRule type="cellIs" dxfId="11" priority="7" stopIfTrue="1" operator="equal">
      <formula>"CW 2130-R11"</formula>
    </cfRule>
    <cfRule type="cellIs" dxfId="10" priority="8" stopIfTrue="1" operator="equal">
      <formula>"CW 3120-R2"</formula>
    </cfRule>
    <cfRule type="cellIs" dxfId="9" priority="9" stopIfTrue="1" operator="equal">
      <formula>"CW 3240-R7"</formula>
    </cfRule>
  </conditionalFormatting>
  <conditionalFormatting sqref="D648:D649">
    <cfRule type="cellIs" dxfId="8" priority="4" stopIfTrue="1" operator="equal">
      <formula>"CW 2130-R11"</formula>
    </cfRule>
    <cfRule type="cellIs" dxfId="7" priority="5" stopIfTrue="1" operator="equal">
      <formula>"CW 3120-R2"</formula>
    </cfRule>
    <cfRule type="cellIs" dxfId="6" priority="6" stopIfTrue="1" operator="equal">
      <formula>"CW 3240-R7"</formula>
    </cfRule>
  </conditionalFormatting>
  <conditionalFormatting sqref="D405">
    <cfRule type="cellIs" dxfId="5" priority="1" stopIfTrue="1" operator="equal">
      <formula>"CW 2130-R11"</formula>
    </cfRule>
    <cfRule type="cellIs" dxfId="4" priority="2" stopIfTrue="1" operator="equal">
      <formula>"CW 3120-R2"</formula>
    </cfRule>
    <cfRule type="cellIs" dxfId="3" priority="3" stopIfTrue="1" operator="equal">
      <formula>"CW 3240-R7"</formula>
    </cfRule>
  </conditionalFormatting>
  <dataValidations count="5">
    <dataValidation type="decimal" operator="greaterThan" allowBlank="1" showErrorMessage="1" errorTitle="Illegal Entry " error="Unit Prices must be greater than 0. " prompt="Enter your Unit Bid Price._x000a_You do not need to type in the &quot;$&quot;" sqref="G536 G532" xr:uid="{99FBBE65-9434-41F4-8199-FEF357516835}">
      <formula1>0</formula1>
    </dataValidation>
    <dataValidation type="decimal" operator="greaterThan" allowBlank="1" showErrorMessage="1" errorTitle="Illegal Entry" error="Unit Prices must be greater than 0. " prompt="Enter your Unit Bid Price._x000a_You do not need to type in the &quot;$&quot;" sqref="G591 G269:G271 G275:G277" xr:uid="{3E9E7B66-8D01-4703-A2EC-3146733E82A5}">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26:G631 G633:G646 G620:G623 G330:G341 G549:G558 G503:G510 G533:G535 G529:G531 G525:G527 G542:G547 G587 G487 G466:G467 G460:G462 G456 G453:G454 G451 G439:G442 G437 G430:G434 G427:G428 G303:G318 G537:G539 G345:G358 G57:G61 G63:G66 G70:G71 G73 G75:G76 G78:G79 G84 G103 G105:G106 G108:G109 G111:G112 G114 G116:G131 G133 G135:G136 G138:G139 G141:G142 G144 G165:G166 G168:G170 G172:G178 G193:G195 G210:G221 G258:G261 G272:G274 G223:G255 G291:G293 G297:G299 G278:G287 G321:G322 G324:G328 G146:G163 G512:G523 G560:G565 G574 G590 G592:G594 G197:G199 G567:G572 G578 G576 G360:G383 G580:G585 G446:G449 G472 G474 G470 G480 G482 G484 G489 G501 G491 G493 G495 G499 G476 G478 G497 G596:G616 G4:G9 G42:G45 G266:G268 G28:G40 G180:G191 G201:G208 G11:G26 G47:G49 G51:G55 G385:G424 G81:G82 G86:G101" xr:uid="{D0D8B82D-2DAA-48EB-9D13-384EE73F662F}">
      <formula1>IF(G4&gt;=0.01,ROUND(G4,2),0.01)</formula1>
    </dataValidation>
    <dataValidation type="custom" allowBlank="1" showInputMessage="1" showErrorMessage="1" error="If you can enter a Unit  Price in this cell, pLease contact the Contract Administrator immediately!" sqref="G617:G619 G632 G443:G445 G624:G625 G41 G3 G502 G455 G452 G438 G548 G540:G541 G528 G511 G463:G465 G457:G459 G450 G429 G425:G426 G359 G384 G342:G344 G524 G435:G436 G329 G323 G319:G320 G294:G296 G288:G290 G577 G262 G209 G196 G192 G179 G171 G300:G302 G164 G145 G132 G115 G102 G85 G72 G222 G67:G69 G62 G56 G588:G589 G566 G575 G595 G559 G573 G579 G167 G473 G475 G479 G481 G498 G483 G490 G477 G500 G496 G494 G492 G468:G469 G471 G485:G486 G488 G10 G647:G649 G27 G50" xr:uid="{5E7DDC08-4AA1-47D2-A11A-865D1841B057}">
      <formula1>"isblank(G3)"</formula1>
    </dataValidation>
    <dataValidation type="decimal" operator="equal" allowBlank="1" showInputMessage="1" showErrorMessage="1" errorTitle="ENTRY ERROR!" error="Approx. Quantity  for this Item _x000a_must be a whole number. " prompt="Enter the Approx. Quantity_x000a_" sqref="F503:F510" xr:uid="{003D1E17-0A81-41BD-B795-A24F7EDC5189}">
      <formula1>IF(F503&gt;=0,ROUND(F503,0),0)</formula1>
    </dataValidation>
  </dataValidations>
  <pageMargins left="0.511811023622047" right="0.511811023622047" top="0.74803149606299202" bottom="0.74803149606299202" header="0.23622047244094499" footer="0.23622047244094499"/>
  <pageSetup scale="55" orientation="portrait" horizontalDpi="4294967293" r:id="rId1"/>
  <headerFooter alignWithMargins="0">
    <oddHeader xml:space="preserve">&amp;C&amp;"MS Sans Serif,Bold"&amp;13 2022 Surface Works
Pay Items
&amp;18
</oddHeader>
    <oddFooter>&amp;L&amp;8&amp;F&amp;R&amp;"Arial,Regular"&amp;8Page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view="pageBreakPreview" zoomScaleNormal="100" workbookViewId="0">
      <selection activeCell="C10" sqref="C10"/>
    </sheetView>
  </sheetViews>
  <sheetFormatPr defaultColWidth="11.42578125" defaultRowHeight="15" x14ac:dyDescent="0.2"/>
  <cols>
    <col min="1" max="1" width="31.7109375" style="13" customWidth="1"/>
    <col min="2" max="2" width="16.28515625" style="13" customWidth="1"/>
    <col min="3" max="16384" width="11.42578125" style="2"/>
  </cols>
  <sheetData>
    <row r="1" spans="1:2" x14ac:dyDescent="0.2">
      <c r="A1" s="8" t="s">
        <v>623</v>
      </c>
      <c r="B1" s="8" t="s">
        <v>630</v>
      </c>
    </row>
    <row r="2" spans="1:2" x14ac:dyDescent="0.2">
      <c r="A2" s="8">
        <v>0</v>
      </c>
      <c r="B2" s="8" t="s">
        <v>631</v>
      </c>
    </row>
    <row r="3" spans="1:2" x14ac:dyDescent="0.2">
      <c r="A3" s="8" t="s">
        <v>632</v>
      </c>
      <c r="B3" s="8" t="s">
        <v>633</v>
      </c>
    </row>
    <row r="4" spans="1:2" x14ac:dyDescent="0.2">
      <c r="A4" s="9" t="s">
        <v>634</v>
      </c>
      <c r="B4" s="8" t="s">
        <v>635</v>
      </c>
    </row>
    <row r="5" spans="1:2" x14ac:dyDescent="0.2">
      <c r="A5" s="8" t="s">
        <v>636</v>
      </c>
      <c r="B5" s="8" t="s">
        <v>637</v>
      </c>
    </row>
    <row r="6" spans="1:2" x14ac:dyDescent="0.2">
      <c r="A6" s="8" t="s">
        <v>638</v>
      </c>
      <c r="B6" s="8" t="s">
        <v>639</v>
      </c>
    </row>
    <row r="7" spans="1:2" x14ac:dyDescent="0.2">
      <c r="A7" s="8" t="s">
        <v>640</v>
      </c>
      <c r="B7" s="8" t="s">
        <v>641</v>
      </c>
    </row>
    <row r="8" spans="1:2" x14ac:dyDescent="0.2">
      <c r="A8" s="8" t="s">
        <v>642</v>
      </c>
      <c r="B8" s="8" t="s">
        <v>643</v>
      </c>
    </row>
    <row r="9" spans="1:2" x14ac:dyDescent="0.2">
      <c r="A9" s="8" t="s">
        <v>644</v>
      </c>
      <c r="B9" s="8" t="s">
        <v>645</v>
      </c>
    </row>
    <row r="10" spans="1:2" x14ac:dyDescent="0.2">
      <c r="A10" s="10">
        <v>0</v>
      </c>
      <c r="B10" s="8" t="s">
        <v>646</v>
      </c>
    </row>
    <row r="11" spans="1:2" x14ac:dyDescent="0.2">
      <c r="A11" s="11">
        <v>0</v>
      </c>
      <c r="B11" s="8" t="s">
        <v>647</v>
      </c>
    </row>
    <row r="12" spans="1:2" x14ac:dyDescent="0.2">
      <c r="A12" s="12">
        <v>0</v>
      </c>
      <c r="B12" s="8" t="s">
        <v>648</v>
      </c>
    </row>
    <row r="13" spans="1:2" x14ac:dyDescent="0.2">
      <c r="A13" s="8" t="s">
        <v>649</v>
      </c>
      <c r="B13" s="8" t="s">
        <v>630</v>
      </c>
    </row>
    <row r="14" spans="1:2" ht="30" x14ac:dyDescent="0.2">
      <c r="A14" s="8" t="s">
        <v>650</v>
      </c>
      <c r="B14" s="8" t="s">
        <v>651</v>
      </c>
    </row>
    <row r="15" spans="1:2" x14ac:dyDescent="0.2">
      <c r="A15" s="8" t="s">
        <v>652</v>
      </c>
      <c r="B15" s="8" t="s">
        <v>653</v>
      </c>
    </row>
    <row r="16" spans="1:2" x14ac:dyDescent="0.2">
      <c r="A16" s="8" t="s">
        <v>654</v>
      </c>
      <c r="B16" s="8" t="s">
        <v>655</v>
      </c>
    </row>
    <row r="17" spans="1:2" x14ac:dyDescent="0.2">
      <c r="A17" s="8" t="s">
        <v>656</v>
      </c>
      <c r="B17" s="8" t="s">
        <v>657</v>
      </c>
    </row>
    <row r="18" spans="1:2" x14ac:dyDescent="0.2">
      <c r="A18" s="8" t="s">
        <v>658</v>
      </c>
      <c r="B18" s="8" t="s">
        <v>659</v>
      </c>
    </row>
    <row r="19" spans="1:2" x14ac:dyDescent="0.2">
      <c r="A19" s="8" t="s">
        <v>660</v>
      </c>
      <c r="B19" s="8" t="s">
        <v>661</v>
      </c>
    </row>
    <row r="20" spans="1:2" x14ac:dyDescent="0.2">
      <c r="A20" s="8" t="s">
        <v>662</v>
      </c>
      <c r="B20" s="8" t="s">
        <v>663</v>
      </c>
    </row>
    <row r="21" spans="1:2" x14ac:dyDescent="0.2">
      <c r="A21" s="8" t="s">
        <v>664</v>
      </c>
      <c r="B21" s="8" t="s">
        <v>665</v>
      </c>
    </row>
    <row r="22" spans="1:2" x14ac:dyDescent="0.2">
      <c r="A22" s="8" t="s">
        <v>666</v>
      </c>
      <c r="B22" s="8" t="s">
        <v>667</v>
      </c>
    </row>
    <row r="34" spans="4:4" x14ac:dyDescent="0.2">
      <c r="D34" s="18" t="s">
        <v>875</v>
      </c>
    </row>
  </sheetData>
  <phoneticPr fontId="18"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Checking Process</vt:lpstr>
      <vt:lpstr>221-2023</vt:lpstr>
      <vt:lpstr>221-2023-Add 1</vt:lpstr>
      <vt:lpstr>Pay Items</vt:lpstr>
      <vt:lpstr>Number Formats</vt:lpstr>
      <vt:lpstr>'221-2023'!Print_Area</vt:lpstr>
      <vt:lpstr>'221-2023-Add 1'!Print_Area</vt:lpstr>
      <vt:lpstr>'Checking Process'!Print_Area</vt:lpstr>
      <vt:lpstr>'Pay Items'!Print_Area</vt:lpstr>
      <vt:lpstr>'221-2023'!Print_Titles</vt:lpstr>
      <vt:lpstr>'221-2023-Add 1'!Print_Titles</vt:lpstr>
      <vt:lpstr>'Pay Items'!Print_Titles</vt:lpstr>
      <vt:lpstr>'221-2023'!XEVERYTHING</vt:lpstr>
      <vt:lpstr>'221-2023-Add 1'!XEVERYTHING</vt:lpstr>
      <vt:lpstr>'221-2023'!XITEMS</vt:lpstr>
      <vt:lpstr>'221-2023-Add 1'!XITEMS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April 20, 2023
by C. Humbert
File Size 440 KB</dc:description>
  <cp:lastModifiedBy>Windows User</cp:lastModifiedBy>
  <cp:lastPrinted>2023-04-20T21:03:04Z</cp:lastPrinted>
  <dcterms:created xsi:type="dcterms:W3CDTF">2000-01-26T18:56:05Z</dcterms:created>
  <dcterms:modified xsi:type="dcterms:W3CDTF">2023-04-20T21:03:51Z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