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45" yWindow="1710" windowWidth="7650" windowHeight="8715" tabRatio="601" activeTab="0"/>
  </bookViews>
  <sheets>
    <sheet name="799-2006 Form B-Excel" sheetId="1" r:id="rId1"/>
  </sheets>
  <externalReferences>
    <externalReference r:id="rId4"/>
  </externalReference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 Prices'!#REF!</definedName>
    <definedName name="PAGE1OF13">'[1]Form B Prices'!#REF!</definedName>
    <definedName name="_xlnm.Print_Area" localSheetId="0">'799-2006 Form B-Excel'!$B$1:$H$204</definedName>
    <definedName name="_xlnm.Print_Titles" localSheetId="0">'799-2006 Form B-Excel'!$1:$5</definedName>
    <definedName name="TEMP">'[1]Form B Prices'!#REF!</definedName>
    <definedName name="TENDERNO.181-">'[1]Form B Prices'!#REF!</definedName>
    <definedName name="TENDERSUBMISSI">'[1]Form B Prices'!#REF!</definedName>
    <definedName name="TESTHEAD">'[1]Form B Prices'!#REF!</definedName>
    <definedName name="XEverything">#REF!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<sst xmlns="http://schemas.openxmlformats.org/spreadsheetml/2006/main" count="726" uniqueCount="354">
  <si>
    <t>SUMMARY</t>
  </si>
  <si>
    <t>ITEM</t>
  </si>
  <si>
    <t>DESCRIPTION</t>
  </si>
  <si>
    <t>UNIT</t>
  </si>
  <si>
    <t>UNIT PRICE</t>
  </si>
  <si>
    <t>AMOUNT</t>
  </si>
  <si>
    <t>A</t>
  </si>
  <si>
    <t>each</t>
  </si>
  <si>
    <t>B</t>
  </si>
  <si>
    <t>C</t>
  </si>
  <si>
    <t>Pavement Removal</t>
  </si>
  <si>
    <t>i)</t>
  </si>
  <si>
    <t>Concrete Pavement</t>
  </si>
  <si>
    <t>ii)</t>
  </si>
  <si>
    <t>Grading of Boulevards</t>
  </si>
  <si>
    <t>iii)</t>
  </si>
  <si>
    <t>Concrete Curb Renewal</t>
  </si>
  <si>
    <t>Sodding</t>
  </si>
  <si>
    <t>Drilled Dowels</t>
  </si>
  <si>
    <t>Drilled Tie Bars</t>
  </si>
  <si>
    <t>A5</t>
  </si>
  <si>
    <t>SD-023</t>
  </si>
  <si>
    <t>Regrading Existing Interlocking Paving Stones</t>
  </si>
  <si>
    <t>Excavation</t>
  </si>
  <si>
    <t>Crushed Sub-base Material</t>
  </si>
  <si>
    <t>tonne</t>
  </si>
  <si>
    <t>Separation/Reinforcement Geotextile Fabric</t>
  </si>
  <si>
    <t>CODE</t>
  </si>
  <si>
    <t>SPEC.</t>
  </si>
  <si>
    <t>APPROX.</t>
  </si>
  <si>
    <t>REF.</t>
  </si>
  <si>
    <t>QUANTITY</t>
  </si>
  <si>
    <t/>
  </si>
  <si>
    <t>A010</t>
  </si>
  <si>
    <t>A1</t>
  </si>
  <si>
    <t>Supplying and Placing Base Course Material</t>
  </si>
  <si>
    <t>m³</t>
  </si>
  <si>
    <t>A012</t>
  </si>
  <si>
    <t>A2</t>
  </si>
  <si>
    <t>m²</t>
  </si>
  <si>
    <t>A3</t>
  </si>
  <si>
    <t>A4</t>
  </si>
  <si>
    <t>B094</t>
  </si>
  <si>
    <t>B095</t>
  </si>
  <si>
    <t>19.1 mm Diameter</t>
  </si>
  <si>
    <t>B097</t>
  </si>
  <si>
    <t>A6</t>
  </si>
  <si>
    <t>B098</t>
  </si>
  <si>
    <t>20 M Deformed Tie Bar</t>
  </si>
  <si>
    <t>B114</t>
  </si>
  <si>
    <t>A7</t>
  </si>
  <si>
    <t xml:space="preserve">Miscellaneous Concrete Slab Renewal </t>
  </si>
  <si>
    <t>B118</t>
  </si>
  <si>
    <t>Sidewalk</t>
  </si>
  <si>
    <t>SD-228A</t>
  </si>
  <si>
    <t>B119</t>
  </si>
  <si>
    <t>B124</t>
  </si>
  <si>
    <t>B125</t>
  </si>
  <si>
    <t>A9</t>
  </si>
  <si>
    <t>B154</t>
  </si>
  <si>
    <t>B155</t>
  </si>
  <si>
    <t>m</t>
  </si>
  <si>
    <t>B184</t>
  </si>
  <si>
    <t>B190</t>
  </si>
  <si>
    <t xml:space="preserve">Construction of Asphaltic Concrete Overlay </t>
  </si>
  <si>
    <t>B191</t>
  </si>
  <si>
    <t>Main Line Paving</t>
  </si>
  <si>
    <t>a) Type IA</t>
  </si>
  <si>
    <t>B194</t>
  </si>
  <si>
    <t>Tie-ins and Approaches</t>
  </si>
  <si>
    <t>B195</t>
  </si>
  <si>
    <t>D006</t>
  </si>
  <si>
    <t xml:space="preserve">Reflective Crack Maintenance </t>
  </si>
  <si>
    <t>E006</t>
  </si>
  <si>
    <t xml:space="preserve">Catch Pit </t>
  </si>
  <si>
    <t>E007</t>
  </si>
  <si>
    <t>E012</t>
  </si>
  <si>
    <t>E050</t>
  </si>
  <si>
    <t>F001</t>
  </si>
  <si>
    <t>A17</t>
  </si>
  <si>
    <t>F002</t>
  </si>
  <si>
    <t>vert. m</t>
  </si>
  <si>
    <t>F003</t>
  </si>
  <si>
    <t>F005</t>
  </si>
  <si>
    <t>51mm</t>
  </si>
  <si>
    <t>F009</t>
  </si>
  <si>
    <t>G001</t>
  </si>
  <si>
    <t>G002</t>
  </si>
  <si>
    <t xml:space="preserve"> width &lt; 600mm</t>
  </si>
  <si>
    <t>G003</t>
  </si>
  <si>
    <t xml:space="preserve"> width &gt; or = 600mm</t>
  </si>
  <si>
    <t>Subtotal:</t>
  </si>
  <si>
    <t>B001</t>
  </si>
  <si>
    <t>B002</t>
  </si>
  <si>
    <t>B189</t>
  </si>
  <si>
    <t>CW 3330-R3</t>
  </si>
  <si>
    <t>E023</t>
  </si>
  <si>
    <t>E025</t>
  </si>
  <si>
    <t>F004</t>
  </si>
  <si>
    <t>38mm</t>
  </si>
  <si>
    <t>F011</t>
  </si>
  <si>
    <t>F018</t>
  </si>
  <si>
    <t>A003</t>
  </si>
  <si>
    <t>A007</t>
  </si>
  <si>
    <t>A008</t>
  </si>
  <si>
    <t>A022</t>
  </si>
  <si>
    <t>CW 3130-R1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</si>
  <si>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</si>
  <si>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>A004</t>
  </si>
  <si>
    <t>Sub-Grade Compaction</t>
  </si>
  <si>
    <t>A22</t>
  </si>
  <si>
    <t>A23</t>
  </si>
  <si>
    <t>SD-205,
SD206A</t>
  </si>
  <si>
    <t>50 mm - Limestone</t>
  </si>
  <si>
    <t>E003</t>
  </si>
  <si>
    <t xml:space="preserve">Catch Basin  </t>
  </si>
  <si>
    <t>A21</t>
  </si>
  <si>
    <t>C9</t>
  </si>
  <si>
    <t>ROADWORKS - REMOVALS/RENEWALS</t>
  </si>
  <si>
    <t>a) Less than 5 sq.m.</t>
  </si>
  <si>
    <t>ROADWORKS - NEW CONSTRUCTION</t>
  </si>
  <si>
    <t>ASSOCIATED DRAINAGE AND UNDERGROUND WORKS</t>
  </si>
  <si>
    <t>ADJUSTMENTS</t>
  </si>
  <si>
    <t>Adjustment of Valve Boxes</t>
  </si>
  <si>
    <t>LANDSCAPING</t>
  </si>
  <si>
    <t>EARTH AND BASE WORKS</t>
  </si>
  <si>
    <t>Adjustment of Catch Basins / Manholes Frames</t>
  </si>
  <si>
    <t>Adjustment of Precast  Sidewalk Blocks</t>
  </si>
  <si>
    <t>Supply of Precast  Sidewalk Blocks</t>
  </si>
  <si>
    <t>SD-229 E</t>
  </si>
  <si>
    <t>JOINT AND CRACK SEALING</t>
  </si>
  <si>
    <t>CW 3250-R6</t>
  </si>
  <si>
    <t>Lifter Rings</t>
  </si>
  <si>
    <t>Drainage Connection Pipe</t>
  </si>
  <si>
    <t>Adjustment of Curb Stop Boxes</t>
  </si>
  <si>
    <t>Curb Stop Extensions</t>
  </si>
  <si>
    <t>A13</t>
  </si>
  <si>
    <t>A14</t>
  </si>
  <si>
    <t>A15</t>
  </si>
  <si>
    <t>A16</t>
  </si>
  <si>
    <t>A24</t>
  </si>
  <si>
    <t>Replacing Standard Frames &amp; Covers</t>
  </si>
  <si>
    <t>AP-005 - Standard Solid Cover for Standard Frame</t>
  </si>
  <si>
    <t>Replacing Existing Risers</t>
  </si>
  <si>
    <t>F002A</t>
  </si>
  <si>
    <t>Pre-cast concrete risers</t>
  </si>
  <si>
    <t>A10</t>
  </si>
  <si>
    <t>A12</t>
  </si>
  <si>
    <t>B157</t>
  </si>
  <si>
    <t>B100</t>
  </si>
  <si>
    <t>Miscellaneous Concrete Slab Removal</t>
  </si>
  <si>
    <t>B104</t>
  </si>
  <si>
    <t>B107</t>
  </si>
  <si>
    <t xml:space="preserve">Miscellaneous Concrete Slab Installation </t>
  </si>
  <si>
    <t>B111</t>
  </si>
  <si>
    <t>CW 3230-R5</t>
  </si>
  <si>
    <t xml:space="preserve">CW 3235-R6  </t>
  </si>
  <si>
    <t xml:space="preserve">CW 3410-R7 </t>
  </si>
  <si>
    <t>iv)</t>
  </si>
  <si>
    <t xml:space="preserve">CW 3240-R6 </t>
  </si>
  <si>
    <r>
      <t xml:space="preserve">PART 2     </t>
    </r>
    <r>
      <rPr>
        <b/>
        <i/>
        <sz val="16"/>
        <rFont val="Arial"/>
        <family val="2"/>
      </rPr>
      <t xml:space="preserve"> PROVINCIALLY FUNDED WORK (See D2)</t>
    </r>
  </si>
  <si>
    <t>A8</t>
  </si>
  <si>
    <t>A11</t>
  </si>
  <si>
    <t>A18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</si>
  <si>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</si>
  <si>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</si>
  <si>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</si>
  <si>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</si>
  <si>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</si>
  <si>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</si>
  <si>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</si>
  <si>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</si>
  <si>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</si>
  <si>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</si>
  <si>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</si>
  <si>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</si>
  <si>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</si>
  <si>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</si>
  <si>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</si>
  <si>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C1</t>
  </si>
  <si>
    <t>C2</t>
  </si>
  <si>
    <t>C3</t>
  </si>
  <si>
    <t>C4</t>
  </si>
  <si>
    <t>C5</t>
  </si>
  <si>
    <t>C6</t>
  </si>
  <si>
    <t>C7</t>
  </si>
  <si>
    <t>C8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</si>
  <si>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</si>
  <si>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</si>
  <si>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</si>
  <si>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</si>
  <si>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</si>
  <si>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</si>
  <si>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</si>
  <si>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</si>
  <si>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</si>
  <si>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</si>
  <si>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</si>
  <si>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</si>
  <si>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E024</t>
  </si>
  <si>
    <t>AP-004 - Standard Frame for Manhole and Catch Basin</t>
  </si>
  <si>
    <t>A19</t>
  </si>
  <si>
    <t>B16</t>
  </si>
  <si>
    <t>B004</t>
  </si>
  <si>
    <t>Slab Replacement</t>
  </si>
  <si>
    <t xml:space="preserve">CW 3230-R5
</t>
  </si>
  <si>
    <t>B014</t>
  </si>
  <si>
    <t>150 mm Concrete Pavement (Reinforced)</t>
  </si>
  <si>
    <t>A20</t>
  </si>
  <si>
    <t>B17</t>
  </si>
  <si>
    <t>CW 2130-R10</t>
  </si>
  <si>
    <t>A25</t>
  </si>
  <si>
    <t>B18</t>
  </si>
  <si>
    <t>B19</t>
  </si>
  <si>
    <t>B121</t>
  </si>
  <si>
    <t>B120</t>
  </si>
  <si>
    <t>b) 5 sq.m. to 20 sq.m.</t>
  </si>
  <si>
    <t>c) Greater than 20 sq.m.</t>
  </si>
  <si>
    <t>SD-203B</t>
  </si>
  <si>
    <t>B156</t>
  </si>
  <si>
    <t>a) Less than 3 m</t>
  </si>
  <si>
    <t>B167</t>
  </si>
  <si>
    <t>Curb Ramp (10mm ht, type)</t>
  </si>
  <si>
    <t>Barrier (150mm ht, Dowelled)</t>
  </si>
  <si>
    <t>Modified Barrier (150mm ht, Dowelled)</t>
  </si>
  <si>
    <t>b) 3 m to 30 m</t>
  </si>
  <si>
    <t>McLeod Avenue Rehabilitation - From Gateway Street to London Street</t>
  </si>
  <si>
    <t>B017</t>
  </si>
  <si>
    <t>Partial Slab Patches</t>
  </si>
  <si>
    <t>B026</t>
  </si>
  <si>
    <t>200 mm Concrete Pavement (Type A)</t>
  </si>
  <si>
    <t>B027</t>
  </si>
  <si>
    <t>200 mm Concrete Pavement (Type B)</t>
  </si>
  <si>
    <t>B028</t>
  </si>
  <si>
    <t>200 mm Concrete Pavement (Type C)</t>
  </si>
  <si>
    <t>B029</t>
  </si>
  <si>
    <t>200 mm Concrete Pavement (Type D)</t>
  </si>
  <si>
    <t>B077</t>
  </si>
  <si>
    <t>Partial Slab Patches 
- Early Opening (72 hour)</t>
  </si>
  <si>
    <t>B087</t>
  </si>
  <si>
    <t>B099</t>
  </si>
  <si>
    <t>25 M Deformed Tie Bar</t>
  </si>
  <si>
    <t>B123</t>
  </si>
  <si>
    <t>SD-228B</t>
  </si>
  <si>
    <t>B158</t>
  </si>
  <si>
    <t>c) Greater than 30 m</t>
  </si>
  <si>
    <t>B192</t>
  </si>
  <si>
    <t>a) Type I</t>
  </si>
  <si>
    <t>B200</t>
  </si>
  <si>
    <t>Planing of Pavement</t>
  </si>
  <si>
    <t>B201</t>
  </si>
  <si>
    <t>0 - 50 mm Depth (Asphalt)</t>
  </si>
  <si>
    <t>B203</t>
  </si>
  <si>
    <t>0 - 50 mm Depth (Concrete)</t>
  </si>
  <si>
    <t>Devon Avenue Rehabilitation - From Roch Street to Rothesay Street</t>
  </si>
  <si>
    <t>F006</t>
  </si>
  <si>
    <t>64mm</t>
  </si>
  <si>
    <t>B20</t>
  </si>
  <si>
    <t>B21</t>
  </si>
  <si>
    <t>B22</t>
  </si>
  <si>
    <t>B23</t>
  </si>
  <si>
    <t>B24</t>
  </si>
  <si>
    <t>C22</t>
  </si>
  <si>
    <t>C23</t>
  </si>
  <si>
    <t xml:space="preserve"> i)</t>
  </si>
  <si>
    <t>E026</t>
  </si>
  <si>
    <t>AP-006 - Standard Grated Cover for Standard Frame</t>
  </si>
  <si>
    <t>CW 3110-R10</t>
  </si>
  <si>
    <t xml:space="preserve">CW 3110-R10, E16 </t>
  </si>
  <si>
    <t>Monolithic Curb and Sidewalk</t>
  </si>
  <si>
    <t>CW 3310-R11</t>
  </si>
  <si>
    <t xml:space="preserve">CW 3450-R5 </t>
  </si>
  <si>
    <t>Abandoning Existing Drainage Inlets</t>
  </si>
  <si>
    <t>CW 3210-R7</t>
  </si>
  <si>
    <t>CW 3510-R9</t>
  </si>
  <si>
    <t>B25</t>
  </si>
  <si>
    <t xml:space="preserve">Pavement Patching </t>
  </si>
  <si>
    <t>Cracking and Seating Pavement</t>
  </si>
  <si>
    <t>E12</t>
  </si>
  <si>
    <t>Partial Depth Saw-Cutting</t>
  </si>
  <si>
    <t>Modified Barrier (100mm ht, Dowelled)</t>
  </si>
  <si>
    <t>Barrier (100mm ht, Dowelled)</t>
  </si>
  <si>
    <t>B207</t>
  </si>
  <si>
    <t>B208</t>
  </si>
  <si>
    <t>B209</t>
  </si>
  <si>
    <t>B205</t>
  </si>
  <si>
    <t>Moisture Barrier/Stress Absorption Geotextile Fabric</t>
  </si>
  <si>
    <t>E13</t>
  </si>
  <si>
    <t>Total Price for Part 2: Provincially Funded Work</t>
  </si>
  <si>
    <t>E11</t>
  </si>
  <si>
    <t>B064</t>
  </si>
  <si>
    <t>Slab Replacement - Early Opening (72 hour)</t>
  </si>
  <si>
    <t>FORM B: PRICES</t>
  </si>
  <si>
    <t>UNIT PRICES</t>
  </si>
  <si>
    <t xml:space="preserve">TOTAL BID PRICE (GST extra)                                                                              (in figures)                                             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</si>
  <si>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</si>
  <si>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</si>
  <si>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>(SEE B8)</t>
  </si>
  <si>
    <t>Total Price for Part 1: City Funded Work</t>
  </si>
  <si>
    <t>B011</t>
  </si>
  <si>
    <t>200 mm Concrete Pavement (Reinforced)</t>
  </si>
  <si>
    <t>B071</t>
  </si>
  <si>
    <t>Pandora Avenue West Reconstruction - From Owen Street to Bournais Street</t>
  </si>
  <si>
    <t>A019</t>
  </si>
  <si>
    <t>Imported  Fill Material</t>
  </si>
  <si>
    <t>B003</t>
  </si>
  <si>
    <t>Asphalt Pavement</t>
  </si>
  <si>
    <t>a) 5 sq.m. to 20 sq.m.</t>
  </si>
  <si>
    <t>b) Greater than 20 sq.m.</t>
  </si>
  <si>
    <t>Barrier (150 mm ht, Dowelled)</t>
  </si>
  <si>
    <t>a) 3 m to 30 m</t>
  </si>
  <si>
    <t>B198</t>
  </si>
  <si>
    <t>Construction of Asphaltic Concrete Base Course (Type III)</t>
  </si>
  <si>
    <t>C019</t>
  </si>
  <si>
    <t>Concrete Pavements for Early Opening</t>
  </si>
  <si>
    <t>C026</t>
  </si>
  <si>
    <t>Construction of 200 mm Concrete Pavement for Early Opening 24 hour (Reinforced)</t>
  </si>
  <si>
    <t>Reverse Concrete Curb and Gutter</t>
  </si>
  <si>
    <t>E15</t>
  </si>
  <si>
    <t>Reverse Concrete Barrier Curb and Gutter (180 mm) utilizing slip form paving</t>
  </si>
  <si>
    <t>Reverse Concrete Lip Curb and Gutter (40 mm) utilizing slip form paving</t>
  </si>
  <si>
    <t>Reverse Concrete Ramp Curb and Gutter (10 mm) utilizing slip form paving</t>
  </si>
  <si>
    <t>Reverse Concrete Modified Barrier Curb and Gutter (180 mm) utilizing slip form paving</t>
  </si>
  <si>
    <t>E005</t>
  </si>
  <si>
    <t>SD-025</t>
  </si>
  <si>
    <t>E008</t>
  </si>
  <si>
    <t>Sewer Service</t>
  </si>
  <si>
    <t>E009</t>
  </si>
  <si>
    <t xml:space="preserve">250 mm </t>
  </si>
  <si>
    <t>E010</t>
  </si>
  <si>
    <t>a) in a Trench, Class B bedding with sand, Type 2,  Class 3 Backfill</t>
  </si>
  <si>
    <t>E042</t>
  </si>
  <si>
    <t>Connecting new Sewer Service to Existing Sewer Service</t>
  </si>
  <si>
    <t>E043</t>
  </si>
  <si>
    <t>E044</t>
  </si>
  <si>
    <t>Removal of Corrugated Steel Pipe - Culvert</t>
  </si>
  <si>
    <t>E16</t>
  </si>
  <si>
    <t>Reset Existing Corrugated Steel Pipe - Culvert</t>
  </si>
  <si>
    <t>E17</t>
  </si>
  <si>
    <t>MISCELLANEOUS</t>
  </si>
  <si>
    <t>H013</t>
  </si>
  <si>
    <t>Grouted Stone Riprap</t>
  </si>
  <si>
    <t>CW 3615-R2</t>
  </si>
  <si>
    <t>C032</t>
  </si>
  <si>
    <t>Concrete Curbs, Curb and Gutter, and Splash Strips</t>
  </si>
  <si>
    <t>C034</t>
  </si>
  <si>
    <t>SD-203A</t>
  </si>
  <si>
    <t>C045</t>
  </si>
  <si>
    <t>Construction of   Lip Curb (40mm ht, Integral)</t>
  </si>
  <si>
    <t>SD-202B</t>
  </si>
  <si>
    <t>Construction of Barrier (180mm ht, Separate)</t>
  </si>
  <si>
    <t>Abandoning  Existing Catch Basins</t>
  </si>
  <si>
    <t>Pre-cast Concrete Risers+C184</t>
  </si>
  <si>
    <t>A26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</si>
</sst>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%"/>
    <numFmt numFmtId="174" formatCode="mmmm\ d\,\ yyyy"/>
    <numFmt numFmtId="175" formatCode="0_)"/>
    <numFmt numFmtId="176" formatCode="#,##0.0_);\(#,##0.0\)"/>
    <numFmt numFmtId="177" formatCode="&quot;A&quot;@"/>
    <numFmt numFmtId="178" formatCode="&quot;B&quot;@"/>
    <numFmt numFmtId="179" formatCode="&quot;C&quot;@"/>
    <numFmt numFmtId="180" formatCode="&quot;D&quot;@"/>
    <numFmt numFmtId="181" formatCode="0.0"/>
    <numFmt numFmtId="182" formatCode="0.000"/>
    <numFmt numFmtId="183" formatCode="0.0000"/>
    <numFmt numFmtId="184" formatCode="&quot;$&quot;#,##0"/>
    <numFmt numFmtId="185" formatCode="0;0;[Red]&quot;###&quot;;@"/>
    <numFmt numFmtId="186" formatCode="0;0;&quot;&quot;;@"/>
    <numFmt numFmtId="187" formatCode="&quot;Subtotal: &quot;#\ ###\ ##0.00;;&quot;Subtotal: Nil&quot;;@"/>
    <numFmt numFmtId="188" formatCode="&quot;$&quot;#,##0.0"/>
    <numFmt numFmtId="189" formatCode="&quot;&quot;;&quot;&quot;;&quot;&quot;;&quot;&quot;"/>
    <numFmt numFmtId="190" formatCode="#\ ###\ ##0;[Red]#\ ###\ ##0;[Red]0;[Red]@"/>
    <numFmt numFmtId="191" formatCode="#\ ###\ ##0.00;;0;[Red]@"/>
    <numFmt numFmtId="192" formatCode="#\ ###\ ##0.00;;0;@"/>
    <numFmt numFmtId="193" formatCode="0;\-0;0;@"/>
    <numFmt numFmtId="194" formatCode="#\ ###\ ##0.00;;&quot;(in figures)                                 &quot;;@"/>
    <numFmt numFmtId="195" formatCode="#\ ###\ ##0.00;;;@"/>
    <numFmt numFmtId="196" formatCode="#\ ###\ ##0.?;[Red]0;[Red]0;[Red]@"/>
    <numFmt numFmtId="197" formatCode="#\ ###\ ##0.00;;;"/>
    <numFmt numFmtId="198" formatCode=";;;"/>
    <numFmt numFmtId="199" formatCode="#\ ###\ ##0.00"/>
    <numFmt numFmtId="200" formatCode="[Red]&quot;Z&quot;;[Red]&quot;Z&quot;;[Red]&quot;Z&quot;;@"/>
    <numFmt numFmtId="201" formatCode="&quot;Subtotal: &quot;#\ ###\ ##0.00;;&quot;Subtotal:                &quot;;@"/>
    <numFmt numFmtId="202" formatCode="#\ ###\ ##0.###;0.##%;[Red]0;[Red]@"/>
    <numFmt numFmtId="203" formatCode="#\ ###\ ##0.00;[Red]&quot;Error&quot;;\N\i\l;"/>
    <numFmt numFmtId="204" formatCode="#\ ###\ ##0.00;;&quot;Nil&quot;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0_)"/>
    <numFmt numFmtId="209" formatCode="dd\-mmm\-yy_)"/>
    <numFmt numFmtId="210" formatCode="#\ ###\ ##0.00;[Red]&quot;Error&quot;;\N\i\l;[Red]@"/>
    <numFmt numFmtId="211" formatCode="&quot;Bid Opportunity No.&quot;@\ \ "/>
    <numFmt numFmtId="212" formatCode="&quot;Bid Opportunity No.&quot;\ @\ \ "/>
    <numFmt numFmtId="213" formatCode="&quot;$&quot;#,##0.000"/>
    <numFmt numFmtId="214" formatCode="#,##0.0"/>
  </numFmts>
  <fonts count="26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i/>
      <u val="single"/>
      <sz val="12"/>
      <color indexed="8"/>
      <name val="Arial"/>
      <family val="2"/>
    </font>
    <font>
      <sz val="16"/>
      <name val="Arial"/>
      <family val="2"/>
    </font>
    <font>
      <sz val="12"/>
      <color indexed="20"/>
      <name val="MS Sans Serif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sz val="10"/>
      <name val="MS Sans Serif"/>
      <family val="0"/>
    </font>
    <font>
      <sz val="8"/>
      <name val="Arial"/>
      <family val="0"/>
    </font>
    <font>
      <b/>
      <sz val="6"/>
      <color indexed="8"/>
      <name val="Arial"/>
      <family val="2"/>
    </font>
    <font>
      <sz val="6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7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/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/>
      <top>
        <color indexed="63"/>
      </top>
      <bottom style="double">
        <color indexed="8"/>
      </bottom>
    </border>
    <border>
      <left style="thin"/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/>
      <top style="double">
        <color indexed="8"/>
      </top>
      <bottom>
        <color indexed="63"/>
      </bottom>
    </border>
    <border>
      <left style="thin"/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>
        <color indexed="63"/>
      </right>
      <top style="thin"/>
      <bottom style="thin"/>
    </border>
    <border>
      <left style="thin">
        <color indexed="8"/>
      </left>
      <right style="double">
        <color indexed="8"/>
      </right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/>
    </border>
  </borders>
  <cellStyleXfs count="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Fill="0">
      <alignment horizontal="right" vertical="top"/>
      <protection/>
    </xf>
    <xf numFmtId="0" fontId="12" fillId="0" borderId="1" applyFill="0">
      <alignment horizontal="right" vertical="top"/>
      <protection/>
    </xf>
    <xf numFmtId="189" fontId="12" fillId="0" borderId="2" applyFill="0">
      <alignment horizontal="right" vertical="top"/>
      <protection/>
    </xf>
    <xf numFmtId="0" fontId="12" fillId="0" borderId="1" applyFill="0">
      <alignment horizontal="center" vertical="top" wrapText="1"/>
      <protection/>
    </xf>
    <xf numFmtId="0" fontId="13" fillId="0" borderId="3" applyFill="0">
      <alignment horizontal="center" vertical="center" wrapText="1"/>
      <protection/>
    </xf>
    <xf numFmtId="0" fontId="12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186" fontId="15" fillId="0" borderId="4" applyFill="0">
      <alignment horizontal="centerContinuous" wrapText="1"/>
      <protection/>
    </xf>
    <xf numFmtId="186" fontId="12" fillId="0" borderId="1" applyFill="0">
      <alignment horizontal="center" vertical="top" wrapText="1"/>
      <protection/>
    </xf>
    <xf numFmtId="0" fontId="12" fillId="0" borderId="1" applyFill="0">
      <alignment horizontal="center" wrapText="1"/>
      <protection/>
    </xf>
    <xf numFmtId="196" fontId="12" fillId="0" borderId="1" applyFill="0">
      <alignment/>
      <protection/>
    </xf>
    <xf numFmtId="191" fontId="12" fillId="0" borderId="1" applyFill="0">
      <alignment horizontal="right"/>
      <protection locked="0"/>
    </xf>
    <xf numFmtId="192" fontId="12" fillId="0" borderId="1" applyFill="0">
      <alignment horizontal="right"/>
      <protection locked="0"/>
    </xf>
    <xf numFmtId="192" fontId="12" fillId="0" borderId="1" applyFill="0">
      <alignment/>
      <protection/>
    </xf>
    <xf numFmtId="192" fontId="12" fillId="0" borderId="3" applyFill="0">
      <alignment horizontal="right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0" borderId="1" applyFill="0">
      <alignment horizontal="lef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200" fontId="13" fillId="0" borderId="3" applyNumberFormat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>
      <alignment horizontal="right"/>
      <protection/>
    </xf>
    <xf numFmtId="0" fontId="12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195" fontId="19" fillId="0" borderId="0" applyFill="0">
      <alignment horizontal="centerContinuous" vertical="center"/>
      <protection/>
    </xf>
    <xf numFmtId="197" fontId="19" fillId="0" borderId="0" applyFill="0">
      <alignment horizontal="centerContinuous" vertical="center"/>
      <protection/>
    </xf>
    <xf numFmtId="0" fontId="12" fillId="0" borderId="3">
      <alignment horizontal="centerContinuous" wrapText="1"/>
      <protection/>
    </xf>
    <xf numFmtId="193" fontId="20" fillId="0" borderId="0" applyFill="0">
      <alignment horizontal="left"/>
      <protection/>
    </xf>
    <xf numFmtId="194" fontId="21" fillId="0" borderId="0" applyFill="0">
      <alignment horizontal="right"/>
      <protection/>
    </xf>
    <xf numFmtId="0" fontId="12" fillId="0" borderId="5" applyFill="0">
      <alignment/>
      <protection/>
    </xf>
  </cellStyleXfs>
  <cellXfs count="195">
    <xf numFmtId="0" fontId="0" fillId="0" borderId="0" xfId="0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186" fontId="4" fillId="0" borderId="1" xfId="0" applyNumberFormat="1" applyFont="1" applyFill="1" applyBorder="1" applyAlignment="1" applyProtection="1">
      <alignment horizontal="left" vertical="top" wrapText="1"/>
      <protection/>
    </xf>
    <xf numFmtId="186" fontId="4" fillId="0" borderId="1" xfId="0" applyNumberFormat="1" applyFont="1" applyFill="1" applyBorder="1" applyAlignment="1" applyProtection="1">
      <alignment horizontal="center" vertical="top" wrapText="1"/>
      <protection/>
    </xf>
    <xf numFmtId="0" fontId="4" fillId="0" borderId="1" xfId="0" applyNumberFormat="1" applyFont="1" applyFill="1" applyBorder="1" applyAlignment="1" applyProtection="1">
      <alignment horizontal="center" vertical="top" wrapText="1"/>
      <protection/>
    </xf>
    <xf numFmtId="172" fontId="4" fillId="0" borderId="6" xfId="0" applyNumberFormat="1" applyFont="1" applyFill="1" applyBorder="1" applyAlignment="1" applyProtection="1">
      <alignment vertical="top"/>
      <protection/>
    </xf>
    <xf numFmtId="1" fontId="4" fillId="0" borderId="6" xfId="0" applyNumberFormat="1" applyFont="1" applyFill="1" applyBorder="1" applyAlignment="1" applyProtection="1">
      <alignment horizontal="right" vertical="top" wrapText="1"/>
      <protection/>
    </xf>
    <xf numFmtId="172" fontId="4" fillId="0" borderId="1" xfId="0" applyNumberFormat="1" applyFont="1" applyFill="1" applyBorder="1" applyAlignment="1" applyProtection="1">
      <alignment vertical="top"/>
      <protection locked="0"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1" fontId="4" fillId="0" borderId="1" xfId="0" applyNumberFormat="1" applyFont="1" applyFill="1" applyBorder="1" applyAlignment="1" applyProtection="1">
      <alignment/>
      <protection/>
    </xf>
    <xf numFmtId="186" fontId="4" fillId="0" borderId="1" xfId="0" applyNumberFormat="1" applyFont="1" applyFill="1" applyBorder="1" applyAlignment="1" applyProtection="1">
      <alignment vertical="top" wrapText="1"/>
      <protection/>
    </xf>
    <xf numFmtId="186" fontId="5" fillId="0" borderId="6" xfId="0" applyNumberFormat="1" applyFont="1" applyFill="1" applyBorder="1" applyAlignment="1" applyProtection="1">
      <alignment horizontal="left" vertical="center" wrapText="1"/>
      <protection/>
    </xf>
    <xf numFmtId="186" fontId="5" fillId="0" borderId="6" xfId="0" applyNumberFormat="1" applyFont="1" applyFill="1" applyBorder="1" applyAlignment="1" applyProtection="1">
      <alignment horizontal="left" vertical="center"/>
      <protection/>
    </xf>
    <xf numFmtId="1" fontId="8" fillId="0" borderId="0" xfId="0" applyNumberFormat="1" applyFont="1" applyFill="1" applyBorder="1" applyAlignment="1" applyProtection="1">
      <alignment horizontal="left" vertical="center"/>
      <protection/>
    </xf>
    <xf numFmtId="181" fontId="4" fillId="0" borderId="6" xfId="0" applyNumberFormat="1" applyFont="1" applyFill="1" applyBorder="1" applyAlignment="1" applyProtection="1">
      <alignment horizontal="right" vertical="top"/>
      <protection/>
    </xf>
    <xf numFmtId="181" fontId="4" fillId="0" borderId="1" xfId="0" applyNumberFormat="1" applyFont="1" applyFill="1" applyBorder="1" applyAlignment="1" applyProtection="1">
      <alignment horizontal="right" vertical="top"/>
      <protection/>
    </xf>
    <xf numFmtId="1" fontId="4" fillId="0" borderId="1" xfId="0" applyNumberFormat="1" applyFont="1" applyFill="1" applyBorder="1" applyAlignment="1" applyProtection="1">
      <alignment horizontal="right" vertical="top"/>
      <protection/>
    </xf>
    <xf numFmtId="1" fontId="4" fillId="0" borderId="1" xfId="0" applyNumberFormat="1" applyFont="1" applyFill="1" applyBorder="1" applyAlignment="1" applyProtection="1">
      <alignment horizontal="right" vertical="top" wrapText="1"/>
      <protection/>
    </xf>
    <xf numFmtId="181" fontId="4" fillId="0" borderId="1" xfId="0" applyNumberFormat="1" applyFont="1" applyFill="1" applyBorder="1" applyAlignment="1" applyProtection="1">
      <alignment horizontal="right" vertical="top" wrapText="1"/>
      <protection/>
    </xf>
    <xf numFmtId="181" fontId="4" fillId="0" borderId="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Alignment="1" applyProtection="1">
      <alignment/>
      <protection/>
    </xf>
    <xf numFmtId="186" fontId="1" fillId="0" borderId="1" xfId="0" applyNumberFormat="1" applyFont="1" applyFill="1" applyBorder="1" applyAlignment="1" applyProtection="1">
      <alignment vertical="center" wrapText="1"/>
      <protection/>
    </xf>
    <xf numFmtId="186" fontId="1" fillId="0" borderId="1" xfId="0" applyNumberFormat="1" applyFont="1" applyFill="1" applyBorder="1" applyAlignment="1" applyProtection="1">
      <alignment horizontal="centerContinuous" wrapText="1"/>
      <protection/>
    </xf>
    <xf numFmtId="4" fontId="4" fillId="0" borderId="7" xfId="0" applyNumberFormat="1" applyFont="1" applyFill="1" applyBorder="1" applyAlignment="1" applyProtection="1">
      <alignment horizontal="center" vertical="top" wrapText="1"/>
      <protection/>
    </xf>
    <xf numFmtId="4" fontId="4" fillId="0" borderId="7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Continuous"/>
      <protection/>
    </xf>
    <xf numFmtId="172" fontId="4" fillId="0" borderId="0" xfId="0" applyNumberFormat="1" applyFont="1" applyFill="1" applyBorder="1" applyAlignment="1" applyProtection="1">
      <alignment horizontal="centerContinuous"/>
      <protection/>
    </xf>
    <xf numFmtId="0" fontId="4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1" fontId="4" fillId="0" borderId="0" xfId="0" applyNumberFormat="1" applyFont="1" applyFill="1" applyBorder="1" applyAlignment="1" applyProtection="1">
      <alignment horizontal="right" vertical="top" wrapText="1"/>
      <protection/>
    </xf>
    <xf numFmtId="172" fontId="4" fillId="0" borderId="0" xfId="0" applyNumberFormat="1" applyFont="1" applyFill="1" applyBorder="1" applyAlignment="1" applyProtection="1">
      <alignment vertical="top"/>
      <protection locked="0"/>
    </xf>
    <xf numFmtId="166" fontId="4" fillId="0" borderId="8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0" borderId="0" xfId="0" applyNumberFormat="1" applyFill="1" applyAlignment="1" applyProtection="1">
      <alignment vertical="top"/>
      <protection/>
    </xf>
    <xf numFmtId="0" fontId="0" fillId="0" borderId="0" xfId="0" applyNumberFormat="1" applyFill="1" applyAlignment="1" applyProtection="1">
      <alignment horizontal="center"/>
      <protection/>
    </xf>
    <xf numFmtId="172" fontId="0" fillId="0" borderId="0" xfId="0" applyNumberFormat="1" applyFill="1" applyAlignment="1" applyProtection="1">
      <alignment horizontal="right"/>
      <protection/>
    </xf>
    <xf numFmtId="187" fontId="4" fillId="0" borderId="7" xfId="0" applyNumberFormat="1" applyFont="1" applyFill="1" applyBorder="1" applyAlignment="1" applyProtection="1">
      <alignment horizontal="center" vertical="top"/>
      <protection/>
    </xf>
    <xf numFmtId="166" fontId="4" fillId="0" borderId="7" xfId="0" applyNumberFormat="1" applyFont="1" applyFill="1" applyBorder="1" applyAlignment="1" applyProtection="1">
      <alignment horizontal="right"/>
      <protection/>
    </xf>
    <xf numFmtId="187" fontId="1" fillId="0" borderId="7" xfId="0" applyNumberFormat="1" applyFont="1" applyFill="1" applyBorder="1" applyAlignment="1" applyProtection="1">
      <alignment horizontal="center"/>
      <protection/>
    </xf>
    <xf numFmtId="1" fontId="4" fillId="0" borderId="9" xfId="0" applyNumberFormat="1" applyFont="1" applyFill="1" applyBorder="1" applyAlignment="1" applyProtection="1">
      <alignment horizontal="center"/>
      <protection/>
    </xf>
    <xf numFmtId="172" fontId="4" fillId="0" borderId="1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 vertical="top"/>
      <protection/>
    </xf>
    <xf numFmtId="4" fontId="4" fillId="0" borderId="0" xfId="0" applyNumberFormat="1" applyFont="1" applyFill="1" applyBorder="1" applyAlignment="1" applyProtection="1">
      <alignment horizontal="center" vertical="top" wrapText="1"/>
      <protection/>
    </xf>
    <xf numFmtId="166" fontId="9" fillId="2" borderId="0" xfId="0" applyNumberFormat="1" applyFont="1" applyFill="1" applyBorder="1" applyAlignment="1" applyProtection="1">
      <alignment horizontal="right"/>
      <protection/>
    </xf>
    <xf numFmtId="166" fontId="4" fillId="3" borderId="11" xfId="0" applyNumberFormat="1" applyFont="1" applyFill="1" applyBorder="1" applyAlignment="1" applyProtection="1">
      <alignment horizontal="right"/>
      <protection/>
    </xf>
    <xf numFmtId="166" fontId="4" fillId="2" borderId="11" xfId="0" applyNumberFormat="1" applyFont="1" applyFill="1" applyBorder="1" applyAlignment="1" applyProtection="1">
      <alignment horizontal="right"/>
      <protection/>
    </xf>
    <xf numFmtId="166" fontId="9" fillId="4" borderId="0" xfId="0" applyNumberFormat="1" applyFont="1" applyFill="1" applyBorder="1" applyAlignment="1" applyProtection="1">
      <alignment horizontal="right"/>
      <protection/>
    </xf>
    <xf numFmtId="166" fontId="4" fillId="4" borderId="11" xfId="0" applyNumberFormat="1" applyFont="1" applyFill="1" applyBorder="1" applyAlignment="1" applyProtection="1">
      <alignment horizontal="right"/>
      <protection/>
    </xf>
    <xf numFmtId="1" fontId="5" fillId="0" borderId="11" xfId="0" applyNumberFormat="1" applyFont="1" applyFill="1" applyBorder="1" applyAlignment="1" applyProtection="1">
      <alignment horizontal="left"/>
      <protection/>
    </xf>
    <xf numFmtId="1" fontId="4" fillId="0" borderId="9" xfId="0" applyNumberFormat="1" applyFont="1" applyFill="1" applyBorder="1" applyAlignment="1" applyProtection="1">
      <alignment/>
      <protection/>
    </xf>
    <xf numFmtId="186" fontId="4" fillId="0" borderId="12" xfId="0" applyNumberFormat="1" applyFont="1" applyFill="1" applyBorder="1" applyAlignment="1" applyProtection="1">
      <alignment horizontal="left" vertical="top" wrapText="1"/>
      <protection/>
    </xf>
    <xf numFmtId="186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1" fontId="4" fillId="0" borderId="12" xfId="0" applyNumberFormat="1" applyFont="1" applyFill="1" applyBorder="1" applyAlignment="1" applyProtection="1">
      <alignment horizontal="right" vertical="top"/>
      <protection/>
    </xf>
    <xf numFmtId="172" fontId="4" fillId="0" borderId="12" xfId="0" applyNumberFormat="1" applyFont="1" applyFill="1" applyBorder="1" applyAlignment="1" applyProtection="1">
      <alignment vertical="top"/>
      <protection locked="0"/>
    </xf>
    <xf numFmtId="1" fontId="4" fillId="0" borderId="12" xfId="0" applyNumberFormat="1" applyFont="1" applyFill="1" applyBorder="1" applyAlignment="1" applyProtection="1">
      <alignment horizontal="right" vertical="top" wrapText="1"/>
      <protection/>
    </xf>
    <xf numFmtId="181" fontId="4" fillId="0" borderId="12" xfId="0" applyNumberFormat="1" applyFont="1" applyFill="1" applyBorder="1" applyAlignment="1" applyProtection="1">
      <alignment horizontal="right" vertical="top"/>
      <protection/>
    </xf>
    <xf numFmtId="1" fontId="5" fillId="0" borderId="13" xfId="0" applyNumberFormat="1" applyFont="1" applyFill="1" applyBorder="1" applyAlignment="1" applyProtection="1">
      <alignment horizontal="left" vertical="center"/>
      <protection/>
    </xf>
    <xf numFmtId="1" fontId="4" fillId="0" borderId="13" xfId="0" applyNumberFormat="1" applyFont="1" applyFill="1" applyBorder="1" applyAlignment="1" applyProtection="1">
      <alignment horizontal="center" vertical="top"/>
      <protection/>
    </xf>
    <xf numFmtId="1" fontId="4" fillId="0" borderId="13" xfId="0" applyNumberFormat="1" applyFont="1" applyFill="1" applyBorder="1" applyAlignment="1" applyProtection="1">
      <alignment vertical="top"/>
      <protection/>
    </xf>
    <xf numFmtId="172" fontId="4" fillId="0" borderId="13" xfId="0" applyNumberFormat="1" applyFont="1" applyFill="1" applyBorder="1" applyAlignment="1" applyProtection="1">
      <alignment horizontal="right" vertical="center"/>
      <protection/>
    </xf>
    <xf numFmtId="0" fontId="9" fillId="0" borderId="14" xfId="0" applyNumberFormat="1" applyFont="1" applyFill="1" applyBorder="1" applyAlignment="1" applyProtection="1">
      <alignment horizontal="left"/>
      <protection/>
    </xf>
    <xf numFmtId="0" fontId="9" fillId="0" borderId="14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 horizontal="center"/>
      <protection/>
    </xf>
    <xf numFmtId="172" fontId="9" fillId="0" borderId="14" xfId="0" applyNumberFormat="1" applyFont="1" applyFill="1" applyBorder="1" applyAlignment="1" applyProtection="1">
      <alignment horizontal="right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186" fontId="4" fillId="0" borderId="16" xfId="0" applyNumberFormat="1" applyFont="1" applyFill="1" applyBorder="1" applyAlignment="1" applyProtection="1">
      <alignment horizontal="left" vertical="top" wrapText="1"/>
      <protection/>
    </xf>
    <xf numFmtId="186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181" fontId="4" fillId="0" borderId="16" xfId="0" applyNumberFormat="1" applyFont="1" applyFill="1" applyBorder="1" applyAlignment="1" applyProtection="1">
      <alignment horizontal="right" vertical="top"/>
      <protection/>
    </xf>
    <xf numFmtId="172" fontId="4" fillId="0" borderId="16" xfId="0" applyNumberFormat="1" applyFont="1" applyFill="1" applyBorder="1" applyAlignment="1" applyProtection="1">
      <alignment vertical="top"/>
      <protection locked="0"/>
    </xf>
    <xf numFmtId="0" fontId="1" fillId="0" borderId="0" xfId="0" applyNumberFormat="1" applyFont="1" applyFill="1" applyBorder="1" applyAlignment="1" applyProtection="1">
      <alignment horizontal="centerContinuous"/>
      <protection/>
    </xf>
    <xf numFmtId="166" fontId="0" fillId="0" borderId="0" xfId="0" applyNumberFormat="1" applyFill="1" applyBorder="1" applyAlignment="1" applyProtection="1">
      <alignment horizontal="right"/>
      <protection/>
    </xf>
    <xf numFmtId="166" fontId="4" fillId="4" borderId="0" xfId="0" applyNumberFormat="1" applyFont="1" applyFill="1" applyBorder="1" applyAlignment="1" applyProtection="1">
      <alignment horizontal="right"/>
      <protection/>
    </xf>
    <xf numFmtId="1" fontId="5" fillId="0" borderId="17" xfId="0" applyNumberFormat="1" applyFont="1" applyFill="1" applyBorder="1" applyAlignment="1" applyProtection="1">
      <alignment horizontal="left"/>
      <protection/>
    </xf>
    <xf numFmtId="1" fontId="4" fillId="0" borderId="5" xfId="0" applyNumberFormat="1" applyFont="1" applyFill="1" applyBorder="1" applyAlignment="1" applyProtection="1">
      <alignment horizontal="center"/>
      <protection/>
    </xf>
    <xf numFmtId="1" fontId="4" fillId="0" borderId="5" xfId="0" applyNumberFormat="1" applyFont="1" applyFill="1" applyBorder="1" applyAlignment="1" applyProtection="1">
      <alignment/>
      <protection/>
    </xf>
    <xf numFmtId="172" fontId="4" fillId="0" borderId="18" xfId="0" applyNumberFormat="1" applyFont="1" applyFill="1" applyBorder="1" applyAlignment="1" applyProtection="1">
      <alignment horizontal="right"/>
      <protection/>
    </xf>
    <xf numFmtId="1" fontId="5" fillId="0" borderId="19" xfId="0" applyNumberFormat="1" applyFont="1" applyFill="1" applyBorder="1" applyAlignment="1" applyProtection="1">
      <alignment horizontal="left"/>
      <protection/>
    </xf>
    <xf numFmtId="1" fontId="4" fillId="0" borderId="20" xfId="0" applyNumberFormat="1" applyFont="1" applyFill="1" applyBorder="1" applyAlignment="1" applyProtection="1">
      <alignment horizontal="center"/>
      <protection/>
    </xf>
    <xf numFmtId="1" fontId="4" fillId="0" borderId="20" xfId="0" applyNumberFormat="1" applyFont="1" applyFill="1" applyBorder="1" applyAlignment="1" applyProtection="1">
      <alignment/>
      <protection/>
    </xf>
    <xf numFmtId="172" fontId="4" fillId="0" borderId="21" xfId="0" applyNumberFormat="1" applyFont="1" applyFill="1" applyBorder="1" applyAlignment="1" applyProtection="1">
      <alignment horizontal="right"/>
      <protection/>
    </xf>
    <xf numFmtId="172" fontId="0" fillId="0" borderId="22" xfId="0" applyNumberFormat="1" applyFill="1" applyBorder="1" applyAlignment="1" applyProtection="1">
      <alignment horizontal="right"/>
      <protection/>
    </xf>
    <xf numFmtId="1" fontId="4" fillId="0" borderId="16" xfId="0" applyNumberFormat="1" applyFont="1" applyFill="1" applyBorder="1" applyAlignment="1" applyProtection="1">
      <alignment horizontal="right" vertical="top"/>
      <protection/>
    </xf>
    <xf numFmtId="166" fontId="24" fillId="0" borderId="0" xfId="0" applyNumberFormat="1" applyFont="1" applyBorder="1" applyAlignment="1" applyProtection="1">
      <alignment horizontal="centerContinuous" vertical="center"/>
      <protection/>
    </xf>
    <xf numFmtId="1" fontId="1" fillId="0" borderId="23" xfId="0" applyNumberFormat="1" applyFont="1" applyBorder="1" applyAlignment="1" applyProtection="1">
      <alignment horizontal="centerContinuous" vertical="top"/>
      <protection/>
    </xf>
    <xf numFmtId="0" fontId="1" fillId="0" borderId="24" xfId="0" applyNumberFormat="1" applyFont="1" applyBorder="1" applyAlignment="1" applyProtection="1">
      <alignment horizontal="centerContinuous" vertical="center"/>
      <protection/>
    </xf>
    <xf numFmtId="166" fontId="24" fillId="0" borderId="24" xfId="0" applyNumberFormat="1" applyFont="1" applyBorder="1" applyAlignment="1" applyProtection="1">
      <alignment horizontal="centerContinuous" vertical="center"/>
      <protection/>
    </xf>
    <xf numFmtId="0" fontId="1" fillId="0" borderId="25" xfId="0" applyNumberFormat="1" applyFont="1" applyBorder="1" applyAlignment="1" applyProtection="1">
      <alignment horizontal="centerContinuous" vertical="center"/>
      <protection/>
    </xf>
    <xf numFmtId="166" fontId="25" fillId="0" borderId="0" xfId="0" applyNumberFormat="1" applyFont="1" applyBorder="1" applyAlignment="1" applyProtection="1">
      <alignment horizontal="centerContinuous" vertical="center"/>
      <protection/>
    </xf>
    <xf numFmtId="1" fontId="0" fillId="0" borderId="26" xfId="0" applyNumberFormat="1" applyBorder="1" applyAlignment="1" applyProtection="1">
      <alignment horizontal="centerContinuous" vertical="top"/>
      <protection/>
    </xf>
    <xf numFmtId="0" fontId="0" fillId="0" borderId="0" xfId="0" applyNumberFormat="1" applyBorder="1" applyAlignment="1" applyProtection="1">
      <alignment horizontal="centerContinuous" vertical="center"/>
      <protection/>
    </xf>
    <xf numFmtId="0" fontId="0" fillId="0" borderId="27" xfId="0" applyNumberFormat="1" applyBorder="1" applyAlignment="1" applyProtection="1">
      <alignment horizontal="centerContinuous" vertical="center"/>
      <protection/>
    </xf>
    <xf numFmtId="166" fontId="0" fillId="0" borderId="0" xfId="0" applyNumberFormat="1" applyBorder="1" applyAlignment="1" applyProtection="1">
      <alignment horizontal="right"/>
      <protection/>
    </xf>
    <xf numFmtId="0" fontId="0" fillId="0" borderId="26" xfId="0" applyNumberFormat="1" applyBorder="1" applyAlignment="1" applyProtection="1">
      <alignment vertical="top"/>
      <protection/>
    </xf>
    <xf numFmtId="0" fontId="0" fillId="0" borderId="0" xfId="0" applyNumberFormat="1" applyBorder="1" applyAlignment="1" applyProtection="1">
      <alignment/>
      <protection/>
    </xf>
    <xf numFmtId="166" fontId="0" fillId="0" borderId="0" xfId="0" applyNumberFormat="1" applyBorder="1" applyAlignment="1" applyProtection="1">
      <alignment vertical="center"/>
      <protection/>
    </xf>
    <xf numFmtId="2" fontId="0" fillId="0" borderId="27" xfId="0" applyNumberFormat="1" applyBorder="1" applyAlignment="1" applyProtection="1">
      <alignment/>
      <protection/>
    </xf>
    <xf numFmtId="166" fontId="0" fillId="0" borderId="0" xfId="0" applyNumberFormat="1" applyBorder="1" applyAlignment="1" applyProtection="1">
      <alignment horizontal="center"/>
      <protection/>
    </xf>
    <xf numFmtId="0" fontId="0" fillId="0" borderId="28" xfId="0" applyNumberFormat="1" applyBorder="1" applyAlignment="1" applyProtection="1">
      <alignment horizontal="center" vertical="top"/>
      <protection/>
    </xf>
    <xf numFmtId="0" fontId="0" fillId="0" borderId="29" xfId="0" applyNumberFormat="1" applyBorder="1" applyAlignment="1" applyProtection="1">
      <alignment horizontal="center"/>
      <protection/>
    </xf>
    <xf numFmtId="0" fontId="0" fillId="0" borderId="30" xfId="0" applyNumberFormat="1" applyBorder="1" applyAlignment="1" applyProtection="1">
      <alignment horizontal="center"/>
      <protection/>
    </xf>
    <xf numFmtId="0" fontId="0" fillId="0" borderId="31" xfId="0" applyNumberFormat="1" applyBorder="1" applyAlignment="1" applyProtection="1">
      <alignment horizontal="center"/>
      <protection/>
    </xf>
    <xf numFmtId="166" fontId="0" fillId="0" borderId="31" xfId="0" applyNumberFormat="1" applyBorder="1" applyAlignment="1" applyProtection="1">
      <alignment horizontal="right"/>
      <protection/>
    </xf>
    <xf numFmtId="0" fontId="0" fillId="0" borderId="32" xfId="0" applyNumberFormat="1" applyBorder="1" applyAlignment="1" applyProtection="1">
      <alignment horizontal="center"/>
      <protection/>
    </xf>
    <xf numFmtId="166" fontId="0" fillId="0" borderId="33" xfId="0" applyNumberFormat="1" applyBorder="1" applyAlignment="1" applyProtection="1">
      <alignment horizontal="right"/>
      <protection/>
    </xf>
    <xf numFmtId="0" fontId="0" fillId="0" borderId="34" xfId="0" applyNumberFormat="1" applyBorder="1" applyAlignment="1" applyProtection="1">
      <alignment vertical="top"/>
      <protection/>
    </xf>
    <xf numFmtId="0" fontId="0" fillId="0" borderId="35" xfId="0" applyNumberFormat="1" applyBorder="1" applyAlignment="1" applyProtection="1">
      <alignment/>
      <protection/>
    </xf>
    <xf numFmtId="0" fontId="0" fillId="0" borderId="36" xfId="0" applyNumberFormat="1" applyBorder="1" applyAlignment="1" applyProtection="1">
      <alignment horizontal="center"/>
      <protection/>
    </xf>
    <xf numFmtId="0" fontId="0" fillId="0" borderId="37" xfId="0" applyNumberFormat="1" applyBorder="1" applyAlignment="1" applyProtection="1">
      <alignment/>
      <protection/>
    </xf>
    <xf numFmtId="0" fontId="0" fillId="0" borderId="37" xfId="0" applyNumberFormat="1" applyBorder="1" applyAlignment="1" applyProtection="1">
      <alignment horizontal="center"/>
      <protection/>
    </xf>
    <xf numFmtId="166" fontId="0" fillId="0" borderId="37" xfId="0" applyNumberFormat="1" applyBorder="1" applyAlignment="1" applyProtection="1">
      <alignment horizontal="right"/>
      <protection/>
    </xf>
    <xf numFmtId="0" fontId="0" fillId="0" borderId="38" xfId="0" applyNumberFormat="1" applyBorder="1" applyAlignment="1" applyProtection="1">
      <alignment horizontal="right"/>
      <protection/>
    </xf>
    <xf numFmtId="1" fontId="0" fillId="0" borderId="14" xfId="0" applyNumberFormat="1" applyFill="1" applyBorder="1" applyAlignment="1" applyProtection="1">
      <alignment horizontal="center" vertical="top"/>
      <protection/>
    </xf>
    <xf numFmtId="0" fontId="22" fillId="0" borderId="0" xfId="0" applyFont="1" applyFill="1" applyBorder="1" applyAlignment="1" applyProtection="1">
      <alignment/>
      <protection/>
    </xf>
    <xf numFmtId="1" fontId="0" fillId="0" borderId="39" xfId="0" applyNumberFormat="1" applyFill="1" applyBorder="1" applyAlignment="1" applyProtection="1">
      <alignment horizontal="center" vertical="top"/>
      <protection/>
    </xf>
    <xf numFmtId="166" fontId="0" fillId="0" borderId="14" xfId="0" applyNumberFormat="1" applyBorder="1" applyAlignment="1" applyProtection="1">
      <alignment horizontal="right"/>
      <protection/>
    </xf>
    <xf numFmtId="166" fontId="0" fillId="0" borderId="17" xfId="0" applyNumberFormat="1" applyBorder="1" applyAlignment="1" applyProtection="1">
      <alignment horizontal="right"/>
      <protection/>
    </xf>
    <xf numFmtId="0" fontId="0" fillId="0" borderId="40" xfId="0" applyNumberFormat="1" applyBorder="1" applyAlignment="1" applyProtection="1">
      <alignment/>
      <protection/>
    </xf>
    <xf numFmtId="0" fontId="0" fillId="0" borderId="40" xfId="0" applyNumberFormat="1" applyBorder="1" applyAlignment="1" applyProtection="1">
      <alignment horizontal="center"/>
      <protection/>
    </xf>
    <xf numFmtId="166" fontId="0" fillId="0" borderId="40" xfId="0" applyNumberFormat="1" applyBorder="1" applyAlignment="1" applyProtection="1">
      <alignment horizontal="right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vertical="center"/>
      <protection/>
    </xf>
    <xf numFmtId="166" fontId="9" fillId="5" borderId="0" xfId="0" applyNumberFormat="1" applyFont="1" applyFill="1" applyBorder="1" applyAlignment="1" applyProtection="1">
      <alignment horizontal="right"/>
      <protection/>
    </xf>
    <xf numFmtId="1" fontId="5" fillId="0" borderId="41" xfId="0" applyNumberFormat="1" applyFont="1" applyFill="1" applyBorder="1" applyAlignment="1" applyProtection="1">
      <alignment horizontal="center" vertical="center"/>
      <protection/>
    </xf>
    <xf numFmtId="0" fontId="9" fillId="0" borderId="42" xfId="0" applyNumberFormat="1" applyFont="1" applyFill="1" applyBorder="1" applyAlignment="1" applyProtection="1">
      <alignment horizontal="right"/>
      <protection/>
    </xf>
    <xf numFmtId="185" fontId="4" fillId="0" borderId="41" xfId="0" applyNumberFormat="1" applyFont="1" applyFill="1" applyBorder="1" applyAlignment="1" applyProtection="1">
      <alignment horizontal="left" vertical="top" wrapText="1"/>
      <protection/>
    </xf>
    <xf numFmtId="1" fontId="0" fillId="0" borderId="14" xfId="0" applyNumberFormat="1" applyFill="1" applyBorder="1" applyAlignment="1">
      <alignment horizontal="center" vertical="top"/>
    </xf>
    <xf numFmtId="0" fontId="1" fillId="0" borderId="1" xfId="0" applyNumberFormat="1" applyFont="1" applyFill="1" applyBorder="1" applyAlignment="1" applyProtection="1">
      <alignment vertical="center"/>
      <protection/>
    </xf>
    <xf numFmtId="185" fontId="4" fillId="0" borderId="43" xfId="0" applyNumberFormat="1" applyFont="1" applyFill="1" applyBorder="1" applyAlignment="1" applyProtection="1">
      <alignment horizontal="center" vertical="top" wrapText="1"/>
      <protection/>
    </xf>
    <xf numFmtId="172" fontId="4" fillId="0" borderId="44" xfId="0" applyNumberFormat="1" applyFont="1" applyFill="1" applyBorder="1" applyAlignment="1" applyProtection="1">
      <alignment vertical="top" wrapText="1"/>
      <protection/>
    </xf>
    <xf numFmtId="172" fontId="4" fillId="0" borderId="44" xfId="0" applyNumberFormat="1" applyFont="1" applyFill="1" applyBorder="1" applyAlignment="1" applyProtection="1">
      <alignment vertical="top"/>
      <protection/>
    </xf>
    <xf numFmtId="4" fontId="4" fillId="4" borderId="7" xfId="0" applyNumberFormat="1" applyFont="1" applyFill="1" applyBorder="1" applyAlignment="1" applyProtection="1">
      <alignment horizontal="center" vertical="top" wrapText="1"/>
      <protection/>
    </xf>
    <xf numFmtId="185" fontId="4" fillId="0" borderId="43" xfId="0" applyNumberFormat="1" applyFont="1" applyFill="1" applyBorder="1" applyAlignment="1" applyProtection="1">
      <alignment horizontal="right" vertical="top" wrapText="1"/>
      <protection/>
    </xf>
    <xf numFmtId="185" fontId="1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NumberFormat="1" applyFill="1" applyBorder="1" applyAlignment="1" applyProtection="1">
      <alignment horizontal="right"/>
      <protection/>
    </xf>
    <xf numFmtId="185" fontId="4" fillId="0" borderId="41" xfId="0" applyNumberFormat="1" applyFont="1" applyFill="1" applyBorder="1" applyAlignment="1" applyProtection="1">
      <alignment horizontal="center" vertical="top" wrapText="1"/>
      <protection/>
    </xf>
    <xf numFmtId="185" fontId="4" fillId="0" borderId="43" xfId="0" applyNumberFormat="1" applyFont="1" applyFill="1" applyBorder="1" applyAlignment="1" applyProtection="1">
      <alignment horizontal="left" vertical="top" wrapText="1" indent="2"/>
      <protection/>
    </xf>
    <xf numFmtId="185" fontId="4" fillId="0" borderId="46" xfId="0" applyNumberFormat="1" applyFont="1" applyFill="1" applyBorder="1" applyAlignment="1" applyProtection="1">
      <alignment horizontal="right" vertical="top" wrapText="1"/>
      <protection/>
    </xf>
    <xf numFmtId="172" fontId="4" fillId="0" borderId="47" xfId="0" applyNumberFormat="1" applyFont="1" applyFill="1" applyBorder="1" applyAlignment="1" applyProtection="1">
      <alignment vertical="top"/>
      <protection/>
    </xf>
    <xf numFmtId="185" fontId="4" fillId="0" borderId="41" xfId="0" applyNumberFormat="1" applyFont="1" applyFill="1" applyBorder="1" applyAlignment="1" applyProtection="1">
      <alignment horizontal="right" vertical="top" wrapText="1"/>
      <protection/>
    </xf>
    <xf numFmtId="0" fontId="5" fillId="0" borderId="43" xfId="0" applyNumberFormat="1" applyFont="1" applyFill="1" applyBorder="1" applyAlignment="1" applyProtection="1">
      <alignment horizontal="center" vertical="top"/>
      <protection/>
    </xf>
    <xf numFmtId="1" fontId="5" fillId="0" borderId="48" xfId="0" applyNumberFormat="1" applyFont="1" applyFill="1" applyBorder="1" applyAlignment="1" applyProtection="1">
      <alignment horizontal="center" vertical="center"/>
      <protection/>
    </xf>
    <xf numFmtId="172" fontId="4" fillId="0" borderId="49" xfId="0" applyNumberFormat="1" applyFont="1" applyFill="1" applyBorder="1" applyAlignment="1" applyProtection="1">
      <alignment horizontal="right" vertical="center"/>
      <protection/>
    </xf>
    <xf numFmtId="185" fontId="4" fillId="0" borderId="50" xfId="0" applyNumberFormat="1" applyFont="1" applyFill="1" applyBorder="1" applyAlignment="1" applyProtection="1">
      <alignment horizontal="center" vertical="top" wrapText="1"/>
      <protection/>
    </xf>
    <xf numFmtId="172" fontId="4" fillId="0" borderId="51" xfId="0" applyNumberFormat="1" applyFont="1" applyFill="1" applyBorder="1" applyAlignment="1" applyProtection="1">
      <alignment vertical="top"/>
      <protection/>
    </xf>
    <xf numFmtId="185" fontId="4" fillId="0" borderId="46" xfId="0" applyNumberFormat="1" applyFont="1" applyFill="1" applyBorder="1" applyAlignment="1" applyProtection="1">
      <alignment horizontal="center" vertical="top" wrapText="1"/>
      <protection/>
    </xf>
    <xf numFmtId="172" fontId="4" fillId="0" borderId="45" xfId="0" applyNumberFormat="1" applyFont="1" applyFill="1" applyBorder="1" applyAlignment="1" applyProtection="1">
      <alignment horizontal="right" vertical="center"/>
      <protection/>
    </xf>
    <xf numFmtId="1" fontId="5" fillId="0" borderId="52" xfId="0" applyNumberFormat="1" applyFont="1" applyFill="1" applyBorder="1" applyAlignment="1" applyProtection="1">
      <alignment horizontal="left"/>
      <protection/>
    </xf>
    <xf numFmtId="172" fontId="4" fillId="0" borderId="53" xfId="0" applyNumberFormat="1" applyFont="1" applyFill="1" applyBorder="1" applyAlignment="1" applyProtection="1">
      <alignment horizontal="right"/>
      <protection/>
    </xf>
    <xf numFmtId="1" fontId="5" fillId="0" borderId="54" xfId="0" applyNumberFormat="1" applyFont="1" applyFill="1" applyBorder="1" applyAlignment="1" applyProtection="1">
      <alignment horizontal="center"/>
      <protection/>
    </xf>
    <xf numFmtId="172" fontId="4" fillId="0" borderId="55" xfId="0" applyNumberFormat="1" applyFont="1" applyFill="1" applyBorder="1" applyAlignment="1" applyProtection="1">
      <alignment horizontal="right"/>
      <protection/>
    </xf>
    <xf numFmtId="1" fontId="5" fillId="0" borderId="56" xfId="0" applyNumberFormat="1" applyFont="1" applyFill="1" applyBorder="1" applyAlignment="1" applyProtection="1">
      <alignment horizontal="center"/>
      <protection/>
    </xf>
    <xf numFmtId="172" fontId="4" fillId="0" borderId="57" xfId="0" applyNumberFormat="1" applyFont="1" applyFill="1" applyBorder="1" applyAlignment="1" applyProtection="1">
      <alignment horizontal="right"/>
      <protection/>
    </xf>
    <xf numFmtId="1" fontId="5" fillId="0" borderId="58" xfId="0" applyNumberFormat="1" applyFont="1" applyFill="1" applyBorder="1" applyAlignment="1" applyProtection="1">
      <alignment horizontal="center"/>
      <protection/>
    </xf>
    <xf numFmtId="172" fontId="4" fillId="0" borderId="59" xfId="0" applyNumberFormat="1" applyFont="1" applyFill="1" applyBorder="1" applyAlignment="1" applyProtection="1">
      <alignment horizontal="right"/>
      <protection/>
    </xf>
    <xf numFmtId="1" fontId="5" fillId="0" borderId="58" xfId="0" applyNumberFormat="1" applyFont="1" applyFill="1" applyBorder="1" applyAlignment="1" applyProtection="1">
      <alignment horizontal="left"/>
      <protection/>
    </xf>
    <xf numFmtId="1" fontId="5" fillId="0" borderId="60" xfId="0" applyNumberFormat="1" applyFont="1" applyFill="1" applyBorder="1" applyAlignment="1" applyProtection="1">
      <alignment horizontal="center"/>
      <protection/>
    </xf>
    <xf numFmtId="1" fontId="5" fillId="0" borderId="61" xfId="0" applyNumberFormat="1" applyFont="1" applyFill="1" applyBorder="1" applyAlignment="1" applyProtection="1">
      <alignment horizontal="left"/>
      <protection/>
    </xf>
    <xf numFmtId="1" fontId="4" fillId="0" borderId="35" xfId="0" applyNumberFormat="1" applyFont="1" applyFill="1" applyBorder="1" applyAlignment="1" applyProtection="1">
      <alignment horizontal="center"/>
      <protection/>
    </xf>
    <xf numFmtId="1" fontId="4" fillId="0" borderId="35" xfId="0" applyNumberFormat="1" applyFont="1" applyFill="1" applyBorder="1" applyAlignment="1" applyProtection="1">
      <alignment/>
      <protection/>
    </xf>
    <xf numFmtId="172" fontId="4" fillId="0" borderId="36" xfId="0" applyNumberFormat="1" applyFont="1" applyFill="1" applyBorder="1" applyAlignment="1" applyProtection="1">
      <alignment horizontal="right"/>
      <protection/>
    </xf>
    <xf numFmtId="172" fontId="4" fillId="0" borderId="62" xfId="0" applyNumberFormat="1" applyFont="1" applyFill="1" applyBorder="1" applyAlignment="1" applyProtection="1">
      <alignment horizontal="right"/>
      <protection/>
    </xf>
    <xf numFmtId="0" fontId="22" fillId="0" borderId="22" xfId="0" applyFont="1" applyFill="1" applyBorder="1" applyAlignment="1">
      <alignment/>
    </xf>
    <xf numFmtId="0" fontId="1" fillId="0" borderId="16" xfId="0" applyNumberFormat="1" applyFont="1" applyFill="1" applyBorder="1" applyAlignment="1" applyProtection="1">
      <alignment vertical="center"/>
      <protection/>
    </xf>
    <xf numFmtId="0" fontId="4" fillId="0" borderId="63" xfId="0" applyNumberFormat="1" applyFont="1" applyFill="1" applyBorder="1" applyAlignment="1" applyProtection="1">
      <alignment vertical="top"/>
      <protection/>
    </xf>
    <xf numFmtId="0" fontId="1" fillId="0" borderId="64" xfId="0" applyNumberFormat="1" applyFont="1" applyFill="1" applyBorder="1" applyAlignment="1" applyProtection="1">
      <alignment horizontal="centerContinuous"/>
      <protection/>
    </xf>
    <xf numFmtId="0" fontId="4" fillId="0" borderId="64" xfId="0" applyNumberFormat="1" applyFont="1" applyFill="1" applyBorder="1" applyAlignment="1" applyProtection="1">
      <alignment horizontal="centerContinuous"/>
      <protection/>
    </xf>
    <xf numFmtId="172" fontId="4" fillId="0" borderId="64" xfId="0" applyNumberFormat="1" applyFont="1" applyFill="1" applyBorder="1" applyAlignment="1" applyProtection="1">
      <alignment horizontal="centerContinuous"/>
      <protection/>
    </xf>
    <xf numFmtId="172" fontId="4" fillId="0" borderId="65" xfId="0" applyNumberFormat="1" applyFont="1" applyFill="1" applyBorder="1" applyAlignment="1" applyProtection="1">
      <alignment horizontal="right"/>
      <protection/>
    </xf>
    <xf numFmtId="0" fontId="0" fillId="0" borderId="66" xfId="0" applyNumberFormat="1" applyBorder="1" applyAlignment="1" applyProtection="1">
      <alignment vertical="top"/>
      <protection/>
    </xf>
    <xf numFmtId="0" fontId="0" fillId="0" borderId="67" xfId="0" applyNumberFormat="1" applyBorder="1" applyAlignment="1" applyProtection="1">
      <alignment horizontal="right"/>
      <protection/>
    </xf>
    <xf numFmtId="181" fontId="4" fillId="0" borderId="12" xfId="0" applyNumberFormat="1" applyFont="1" applyFill="1" applyBorder="1" applyAlignment="1" applyProtection="1">
      <alignment horizontal="right" vertical="top" wrapText="1"/>
      <protection/>
    </xf>
    <xf numFmtId="186" fontId="4" fillId="0" borderId="16" xfId="0" applyNumberFormat="1" applyFont="1" applyFill="1" applyBorder="1" applyAlignment="1" applyProtection="1">
      <alignment vertical="top" wrapText="1"/>
      <protection/>
    </xf>
    <xf numFmtId="1" fontId="4" fillId="0" borderId="16" xfId="0" applyNumberFormat="1" applyFont="1" applyFill="1" applyBorder="1" applyAlignment="1" applyProtection="1">
      <alignment horizontal="right" vertical="top" wrapText="1"/>
      <protection/>
    </xf>
    <xf numFmtId="185" fontId="4" fillId="0" borderId="68" xfId="0" applyNumberFormat="1" applyFont="1" applyFill="1" applyBorder="1" applyAlignment="1" applyProtection="1">
      <alignment horizontal="left" vertical="top" wrapText="1"/>
      <protection/>
    </xf>
    <xf numFmtId="186" fontId="5" fillId="0" borderId="69" xfId="0" applyNumberFormat="1" applyFont="1" applyFill="1" applyBorder="1" applyAlignment="1" applyProtection="1">
      <alignment horizontal="left" vertical="center" wrapText="1"/>
      <protection/>
    </xf>
    <xf numFmtId="1" fontId="0" fillId="0" borderId="70" xfId="0" applyNumberFormat="1" applyFill="1" applyBorder="1" applyAlignment="1" applyProtection="1">
      <alignment horizontal="center" vertical="top"/>
      <protection/>
    </xf>
    <xf numFmtId="0" fontId="4" fillId="0" borderId="69" xfId="0" applyNumberFormat="1" applyFont="1" applyFill="1" applyBorder="1" applyAlignment="1" applyProtection="1">
      <alignment horizontal="center" vertical="top" wrapText="1"/>
      <protection/>
    </xf>
    <xf numFmtId="1" fontId="4" fillId="0" borderId="69" xfId="0" applyNumberFormat="1" applyFont="1" applyFill="1" applyBorder="1" applyAlignment="1" applyProtection="1">
      <alignment horizontal="right" vertical="top" wrapText="1"/>
      <protection/>
    </xf>
    <xf numFmtId="0" fontId="0" fillId="0" borderId="52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53" xfId="0" applyNumberFormat="1" applyBorder="1" applyAlignment="1" applyProtection="1">
      <alignment/>
      <protection/>
    </xf>
    <xf numFmtId="0" fontId="0" fillId="0" borderId="52" xfId="0" applyNumberFormat="1" applyBorder="1" applyAlignment="1" applyProtection="1" quotePrefix="1">
      <alignment/>
      <protection/>
    </xf>
    <xf numFmtId="0" fontId="6" fillId="0" borderId="71" xfId="0" applyNumberFormat="1" applyFont="1" applyBorder="1" applyAlignment="1" applyProtection="1">
      <alignment vertical="top"/>
      <protection/>
    </xf>
    <xf numFmtId="0" fontId="0" fillId="0" borderId="22" xfId="0" applyNumberFormat="1" applyBorder="1" applyAlignment="1" applyProtection="1">
      <alignment/>
      <protection/>
    </xf>
    <xf numFmtId="0" fontId="0" fillId="0" borderId="72" xfId="0" applyNumberFormat="1" applyBorder="1" applyAlignment="1" applyProtection="1">
      <alignment/>
      <protection/>
    </xf>
    <xf numFmtId="166" fontId="4" fillId="0" borderId="5" xfId="0" applyNumberFormat="1" applyFont="1" applyBorder="1" applyAlignment="1" applyProtection="1">
      <alignment horizontal="center"/>
      <protection/>
    </xf>
    <xf numFmtId="0" fontId="4" fillId="0" borderId="73" xfId="0" applyNumberFormat="1" applyFont="1" applyBorder="1" applyAlignment="1" applyProtection="1">
      <alignment/>
      <protection/>
    </xf>
  </cellXfs>
  <cellStyles count="34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mma" xfId="30"/>
    <cellStyle name="Comma [0]" xfId="31"/>
    <cellStyle name="Continued" xfId="32"/>
    <cellStyle name="Currency" xfId="33"/>
    <cellStyle name="Currency [0]" xfId="34"/>
    <cellStyle name="Followed Hyperlink" xfId="35"/>
    <cellStyle name="Hyperlink" xfId="36"/>
    <cellStyle name="Null" xfId="37"/>
    <cellStyle name="Percent" xfId="38"/>
    <cellStyle name="Regular" xfId="39"/>
    <cellStyle name="TitleA" xfId="40"/>
    <cellStyle name="TitleC" xfId="41"/>
    <cellStyle name="TitleE8" xfId="42"/>
    <cellStyle name="TitleE8x" xfId="43"/>
    <cellStyle name="TitleF" xfId="44"/>
    <cellStyle name="TitleT" xfId="45"/>
    <cellStyle name="TitleYC89" xfId="46"/>
    <cellStyle name="TitleZ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POSAL\DRAFT\40dbw\COW%20Templates\New%20Template\COW%20Master%20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-ME"/>
      <sheetName val="Form B Prices"/>
      <sheetName val="estimate"/>
      <sheetName val="Bid Opp Summary"/>
      <sheetName val="Bid Opp Tab 1-2"/>
      <sheetName val="Bid Opp Tab 4-6"/>
      <sheetName val="Est. #1"/>
      <sheetName val="Est. #2"/>
      <sheetName val="ITEM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P204"/>
  <sheetViews>
    <sheetView showZeros="0" tabSelected="1" view="pageBreakPreview" zoomScale="75" zoomScaleSheetLayoutView="75" workbookViewId="0" topLeftCell="B188">
      <selection activeCell="G26" sqref="G26"/>
    </sheetView>
  </sheetViews>
  <sheetFormatPr defaultColWidth="11.28125" defaultRowHeight="12.75"/>
  <cols>
    <col min="1" max="1" width="10.140625" style="38" hidden="1" customWidth="1"/>
    <col min="2" max="2" width="11.28125" style="39" customWidth="1"/>
    <col min="3" max="3" width="48.28125" style="26" customWidth="1"/>
    <col min="4" max="4" width="16.421875" style="40" customWidth="1"/>
    <col min="5" max="5" width="8.7109375" style="26" customWidth="1"/>
    <col min="6" max="6" width="15.140625" style="26" customWidth="1"/>
    <col min="7" max="7" width="15.140625" style="41" customWidth="1"/>
    <col min="8" max="8" width="21.57421875" style="38" customWidth="1"/>
    <col min="9" max="16384" width="13.57421875" style="6" customWidth="1"/>
  </cols>
  <sheetData>
    <row r="1" spans="1:8" s="1" customFormat="1" ht="16.5" thickTop="1">
      <c r="A1" s="90"/>
      <c r="B1" s="91" t="s">
        <v>292</v>
      </c>
      <c r="C1" s="92"/>
      <c r="D1" s="92"/>
      <c r="E1" s="92"/>
      <c r="F1" s="92"/>
      <c r="G1" s="93"/>
      <c r="H1" s="94"/>
    </row>
    <row r="2" spans="1:8" s="1" customFormat="1" ht="12.75">
      <c r="A2" s="95"/>
      <c r="B2" s="96" t="s">
        <v>297</v>
      </c>
      <c r="C2" s="97"/>
      <c r="D2" s="97"/>
      <c r="E2" s="97"/>
      <c r="F2" s="97"/>
      <c r="G2" s="95"/>
      <c r="H2" s="98"/>
    </row>
    <row r="3" spans="1:8" s="1" customFormat="1" ht="12.75">
      <c r="A3" s="99"/>
      <c r="B3" s="100" t="s">
        <v>293</v>
      </c>
      <c r="C3" s="101"/>
      <c r="D3" s="101"/>
      <c r="E3" s="101"/>
      <c r="F3" s="101"/>
      <c r="G3" s="102"/>
      <c r="H3" s="103"/>
    </row>
    <row r="4" spans="1:8" s="1" customFormat="1" ht="12.75">
      <c r="A4" s="104" t="s">
        <v>27</v>
      </c>
      <c r="B4" s="105" t="s">
        <v>1</v>
      </c>
      <c r="C4" s="106" t="s">
        <v>2</v>
      </c>
      <c r="D4" s="107" t="s">
        <v>28</v>
      </c>
      <c r="E4" s="108" t="s">
        <v>3</v>
      </c>
      <c r="F4" s="108" t="s">
        <v>29</v>
      </c>
      <c r="G4" s="109" t="s">
        <v>4</v>
      </c>
      <c r="H4" s="110" t="s">
        <v>5</v>
      </c>
    </row>
    <row r="5" spans="1:8" s="1" customFormat="1" ht="13.5" thickBot="1">
      <c r="A5" s="111"/>
      <c r="B5" s="112"/>
      <c r="C5" s="113"/>
      <c r="D5" s="114" t="s">
        <v>30</v>
      </c>
      <c r="E5" s="115"/>
      <c r="F5" s="116" t="s">
        <v>31</v>
      </c>
      <c r="G5" s="117"/>
      <c r="H5" s="118"/>
    </row>
    <row r="6" spans="1:8" ht="33" customHeight="1" thickTop="1">
      <c r="A6" s="78"/>
      <c r="B6" s="190" t="s">
        <v>107</v>
      </c>
      <c r="C6" s="191"/>
      <c r="D6" s="191"/>
      <c r="E6" s="191"/>
      <c r="F6" s="192"/>
      <c r="G6" s="88"/>
      <c r="H6" s="141"/>
    </row>
    <row r="7" spans="1:8" s="3" customFormat="1" ht="33" customHeight="1">
      <c r="A7" s="129"/>
      <c r="B7" s="130" t="s">
        <v>6</v>
      </c>
      <c r="C7" s="18" t="s">
        <v>302</v>
      </c>
      <c r="D7" s="67"/>
      <c r="E7" s="68"/>
      <c r="F7" s="69"/>
      <c r="G7" s="70"/>
      <c r="H7" s="131"/>
    </row>
    <row r="8" spans="1:8" s="3" customFormat="1" ht="33" customHeight="1">
      <c r="A8" s="29"/>
      <c r="B8" s="132"/>
      <c r="C8" s="17" t="s">
        <v>125</v>
      </c>
      <c r="D8" s="133"/>
      <c r="E8" s="13"/>
      <c r="F8" s="11"/>
      <c r="G8" s="134"/>
      <c r="H8" s="137"/>
    </row>
    <row r="9" spans="1:8" s="3" customFormat="1" ht="33" customHeight="1">
      <c r="A9" s="29" t="s">
        <v>102</v>
      </c>
      <c r="B9" s="135" t="s">
        <v>34</v>
      </c>
      <c r="C9" s="7" t="s">
        <v>23</v>
      </c>
      <c r="D9" s="8" t="s">
        <v>267</v>
      </c>
      <c r="E9" s="9" t="s">
        <v>36</v>
      </c>
      <c r="F9" s="20">
        <v>1000</v>
      </c>
      <c r="G9" s="12"/>
      <c r="H9" s="137">
        <f>ROUND(G9,2)*F9</f>
        <v>0</v>
      </c>
    </row>
    <row r="10" spans="1:8" s="3" customFormat="1" ht="33" customHeight="1">
      <c r="A10" s="42" t="s">
        <v>108</v>
      </c>
      <c r="B10" s="135" t="s">
        <v>38</v>
      </c>
      <c r="C10" s="7" t="s">
        <v>109</v>
      </c>
      <c r="D10" s="8" t="s">
        <v>267</v>
      </c>
      <c r="E10" s="9" t="s">
        <v>39</v>
      </c>
      <c r="F10" s="20">
        <v>1800</v>
      </c>
      <c r="G10" s="12"/>
      <c r="H10" s="137">
        <f>ROUND(G10,2)*F10</f>
        <v>0</v>
      </c>
    </row>
    <row r="11" spans="1:8" s="3" customFormat="1" ht="33" customHeight="1">
      <c r="A11" s="42" t="s">
        <v>103</v>
      </c>
      <c r="B11" s="135" t="s">
        <v>40</v>
      </c>
      <c r="C11" s="7" t="s">
        <v>24</v>
      </c>
      <c r="D11" s="8" t="s">
        <v>267</v>
      </c>
      <c r="E11" s="9"/>
      <c r="F11" s="21"/>
      <c r="G11" s="134"/>
      <c r="H11" s="137"/>
    </row>
    <row r="12" spans="1:8" s="3" customFormat="1" ht="33" customHeight="1">
      <c r="A12" s="29" t="s">
        <v>104</v>
      </c>
      <c r="B12" s="139" t="s">
        <v>11</v>
      </c>
      <c r="C12" s="7" t="s">
        <v>113</v>
      </c>
      <c r="D12" s="8" t="s">
        <v>32</v>
      </c>
      <c r="E12" s="9" t="s">
        <v>25</v>
      </c>
      <c r="F12" s="20">
        <v>1350</v>
      </c>
      <c r="G12" s="12"/>
      <c r="H12" s="137">
        <f>ROUND(G12,2)*F12</f>
        <v>0</v>
      </c>
    </row>
    <row r="13" spans="1:8" s="3" customFormat="1" ht="33" customHeight="1">
      <c r="A13" s="42" t="s">
        <v>33</v>
      </c>
      <c r="B13" s="135" t="s">
        <v>41</v>
      </c>
      <c r="C13" s="7" t="s">
        <v>35</v>
      </c>
      <c r="D13" s="8" t="s">
        <v>268</v>
      </c>
      <c r="E13" s="9" t="s">
        <v>36</v>
      </c>
      <c r="F13" s="20">
        <v>165</v>
      </c>
      <c r="G13" s="12"/>
      <c r="H13" s="137">
        <f>ROUND(G13,2)*F13</f>
        <v>0</v>
      </c>
    </row>
    <row r="14" spans="1:8" s="3" customFormat="1" ht="33" customHeight="1">
      <c r="A14" s="29" t="s">
        <v>37</v>
      </c>
      <c r="B14" s="135" t="s">
        <v>20</v>
      </c>
      <c r="C14" s="7" t="s">
        <v>14</v>
      </c>
      <c r="D14" s="8" t="s">
        <v>267</v>
      </c>
      <c r="E14" s="9" t="s">
        <v>39</v>
      </c>
      <c r="F14" s="20">
        <v>1600</v>
      </c>
      <c r="G14" s="12"/>
      <c r="H14" s="137">
        <f>ROUND(G14,2)*F14</f>
        <v>0</v>
      </c>
    </row>
    <row r="15" spans="1:8" s="3" customFormat="1" ht="33" customHeight="1">
      <c r="A15" s="42" t="s">
        <v>303</v>
      </c>
      <c r="B15" s="135" t="s">
        <v>46</v>
      </c>
      <c r="C15" s="7" t="s">
        <v>304</v>
      </c>
      <c r="D15" s="8" t="s">
        <v>267</v>
      </c>
      <c r="E15" s="9" t="s">
        <v>36</v>
      </c>
      <c r="F15" s="20">
        <v>400</v>
      </c>
      <c r="G15" s="12"/>
      <c r="H15" s="137">
        <f>ROUND(G15,2)*F15</f>
        <v>0</v>
      </c>
    </row>
    <row r="16" spans="1:8" s="3" customFormat="1" ht="33" customHeight="1">
      <c r="A16" s="42" t="s">
        <v>105</v>
      </c>
      <c r="B16" s="135" t="s">
        <v>50</v>
      </c>
      <c r="C16" s="7" t="s">
        <v>26</v>
      </c>
      <c r="D16" s="8" t="s">
        <v>106</v>
      </c>
      <c r="E16" s="9" t="s">
        <v>39</v>
      </c>
      <c r="F16" s="20">
        <v>1800</v>
      </c>
      <c r="G16" s="12"/>
      <c r="H16" s="137">
        <f>ROUND(G16,2)*F16</f>
        <v>0</v>
      </c>
    </row>
    <row r="17" spans="1:8" s="3" customFormat="1" ht="33" customHeight="1">
      <c r="A17" s="29"/>
      <c r="B17" s="142"/>
      <c r="C17" s="16" t="s">
        <v>118</v>
      </c>
      <c r="D17" s="133"/>
      <c r="E17" s="13"/>
      <c r="F17" s="19"/>
      <c r="G17" s="134"/>
      <c r="H17" s="137"/>
    </row>
    <row r="18" spans="1:8" s="3" customFormat="1" ht="33" customHeight="1">
      <c r="A18" s="30" t="s">
        <v>92</v>
      </c>
      <c r="B18" s="135" t="s">
        <v>161</v>
      </c>
      <c r="C18" s="7" t="s">
        <v>10</v>
      </c>
      <c r="D18" s="8" t="s">
        <v>267</v>
      </c>
      <c r="E18" s="9"/>
      <c r="F18" s="21"/>
      <c r="G18" s="134"/>
      <c r="H18" s="137"/>
    </row>
    <row r="19" spans="1:8" s="3" customFormat="1" ht="33" customHeight="1">
      <c r="A19" s="30" t="s">
        <v>305</v>
      </c>
      <c r="B19" s="139" t="s">
        <v>11</v>
      </c>
      <c r="C19" s="7" t="s">
        <v>306</v>
      </c>
      <c r="D19" s="8" t="s">
        <v>32</v>
      </c>
      <c r="E19" s="9" t="s">
        <v>39</v>
      </c>
      <c r="F19" s="20">
        <v>1700</v>
      </c>
      <c r="G19" s="12"/>
      <c r="H19" s="137">
        <f>ROUND(G19,2)*F19</f>
        <v>0</v>
      </c>
    </row>
    <row r="20" spans="1:8" s="3" customFormat="1" ht="33" customHeight="1">
      <c r="A20" s="30" t="s">
        <v>49</v>
      </c>
      <c r="B20" s="135" t="s">
        <v>58</v>
      </c>
      <c r="C20" s="7" t="s">
        <v>51</v>
      </c>
      <c r="D20" s="8" t="s">
        <v>156</v>
      </c>
      <c r="E20" s="9"/>
      <c r="F20" s="21"/>
      <c r="G20" s="134"/>
      <c r="H20" s="137"/>
    </row>
    <row r="21" spans="1:8" s="3" customFormat="1" ht="33" customHeight="1">
      <c r="A21" s="30" t="s">
        <v>52</v>
      </c>
      <c r="B21" s="139" t="s">
        <v>11</v>
      </c>
      <c r="C21" s="7" t="s">
        <v>53</v>
      </c>
      <c r="D21" s="8" t="s">
        <v>54</v>
      </c>
      <c r="E21" s="9"/>
      <c r="F21" s="21"/>
      <c r="G21" s="134"/>
      <c r="H21" s="137"/>
    </row>
    <row r="22" spans="1:8" s="3" customFormat="1" ht="33" customHeight="1">
      <c r="A22" s="30" t="s">
        <v>215</v>
      </c>
      <c r="B22" s="143"/>
      <c r="C22" s="7" t="s">
        <v>307</v>
      </c>
      <c r="D22" s="8"/>
      <c r="E22" s="9" t="s">
        <v>39</v>
      </c>
      <c r="F22" s="20">
        <v>10</v>
      </c>
      <c r="G22" s="12"/>
      <c r="H22" s="137">
        <f>ROUND(G22,2)*F22</f>
        <v>0</v>
      </c>
    </row>
    <row r="23" spans="1:8" s="3" customFormat="1" ht="33" customHeight="1">
      <c r="A23" s="30" t="s">
        <v>214</v>
      </c>
      <c r="B23" s="143"/>
      <c r="C23" s="7" t="s">
        <v>308</v>
      </c>
      <c r="D23" s="8"/>
      <c r="E23" s="9" t="s">
        <v>39</v>
      </c>
      <c r="F23" s="20">
        <v>30</v>
      </c>
      <c r="G23" s="12"/>
      <c r="H23" s="137">
        <f>ROUND(G23,2)*F23</f>
        <v>0</v>
      </c>
    </row>
    <row r="24" spans="1:8" s="3" customFormat="1" ht="33" customHeight="1">
      <c r="A24" s="30" t="s">
        <v>59</v>
      </c>
      <c r="B24" s="135" t="s">
        <v>146</v>
      </c>
      <c r="C24" s="7" t="s">
        <v>16</v>
      </c>
      <c r="D24" s="8" t="s">
        <v>159</v>
      </c>
      <c r="E24" s="9"/>
      <c r="F24" s="21"/>
      <c r="G24" s="134"/>
      <c r="H24" s="137"/>
    </row>
    <row r="25" spans="1:8" s="3" customFormat="1" ht="33" customHeight="1">
      <c r="A25" s="30" t="s">
        <v>60</v>
      </c>
      <c r="B25" s="139" t="s">
        <v>11</v>
      </c>
      <c r="C25" s="7" t="s">
        <v>309</v>
      </c>
      <c r="D25" s="8" t="s">
        <v>112</v>
      </c>
      <c r="E25" s="9"/>
      <c r="F25" s="21"/>
      <c r="G25" s="134"/>
      <c r="H25" s="137"/>
    </row>
    <row r="26" spans="1:8" s="3" customFormat="1" ht="33" customHeight="1">
      <c r="A26" s="30" t="s">
        <v>148</v>
      </c>
      <c r="B26" s="143"/>
      <c r="C26" s="7" t="s">
        <v>310</v>
      </c>
      <c r="D26" s="8"/>
      <c r="E26" s="9" t="s">
        <v>61</v>
      </c>
      <c r="F26" s="20">
        <v>20</v>
      </c>
      <c r="G26" s="12"/>
      <c r="H26" s="137">
        <f>ROUND(G26,2)*F26</f>
        <v>0</v>
      </c>
    </row>
    <row r="27" spans="1:8" s="3" customFormat="1" ht="33" customHeight="1" thickBot="1">
      <c r="A27" s="30" t="s">
        <v>221</v>
      </c>
      <c r="B27" s="144" t="s">
        <v>13</v>
      </c>
      <c r="C27" s="56" t="s">
        <v>224</v>
      </c>
      <c r="D27" s="57" t="s">
        <v>218</v>
      </c>
      <c r="E27" s="58" t="s">
        <v>61</v>
      </c>
      <c r="F27" s="62">
        <v>30</v>
      </c>
      <c r="G27" s="60"/>
      <c r="H27" s="145">
        <f>ROUND(G27,2)*F27</f>
        <v>0</v>
      </c>
    </row>
    <row r="28" spans="1:8" s="3" customFormat="1" ht="33" customHeight="1" thickTop="1">
      <c r="A28" s="30" t="s">
        <v>63</v>
      </c>
      <c r="B28" s="150" t="s">
        <v>162</v>
      </c>
      <c r="C28" s="72" t="s">
        <v>64</v>
      </c>
      <c r="D28" s="73" t="s">
        <v>157</v>
      </c>
      <c r="E28" s="169"/>
      <c r="F28" s="89"/>
      <c r="G28" s="170"/>
      <c r="H28" s="151"/>
    </row>
    <row r="29" spans="1:8" s="3" customFormat="1" ht="33" customHeight="1">
      <c r="A29" s="30" t="s">
        <v>65</v>
      </c>
      <c r="B29" s="139" t="s">
        <v>11</v>
      </c>
      <c r="C29" s="7" t="s">
        <v>66</v>
      </c>
      <c r="D29" s="8"/>
      <c r="E29" s="9"/>
      <c r="F29" s="21"/>
      <c r="G29" s="134"/>
      <c r="H29" s="137"/>
    </row>
    <row r="30" spans="1:8" s="3" customFormat="1" ht="33" customHeight="1">
      <c r="A30" s="30" t="s">
        <v>246</v>
      </c>
      <c r="B30" s="143"/>
      <c r="C30" s="7" t="s">
        <v>247</v>
      </c>
      <c r="D30" s="8"/>
      <c r="E30" s="9" t="s">
        <v>25</v>
      </c>
      <c r="F30" s="20">
        <v>180</v>
      </c>
      <c r="G30" s="12"/>
      <c r="H30" s="137">
        <f>ROUND(G30,2)*F30</f>
        <v>0</v>
      </c>
    </row>
    <row r="31" spans="1:8" s="3" customFormat="1" ht="33" customHeight="1">
      <c r="A31" s="30" t="s">
        <v>311</v>
      </c>
      <c r="B31" s="135" t="s">
        <v>147</v>
      </c>
      <c r="C31" s="7" t="s">
        <v>312</v>
      </c>
      <c r="D31" s="8" t="s">
        <v>157</v>
      </c>
      <c r="E31" s="9" t="s">
        <v>25</v>
      </c>
      <c r="F31" s="20">
        <v>375</v>
      </c>
      <c r="G31" s="12"/>
      <c r="H31" s="137">
        <f>ROUND(G31,2)*F31</f>
        <v>0</v>
      </c>
    </row>
    <row r="32" spans="1:8" s="3" customFormat="1" ht="33" customHeight="1">
      <c r="A32" s="30"/>
      <c r="B32" s="146"/>
      <c r="C32" s="16" t="s">
        <v>120</v>
      </c>
      <c r="D32" s="133"/>
      <c r="E32" s="13"/>
      <c r="F32" s="19"/>
      <c r="G32" s="134"/>
      <c r="H32" s="137"/>
    </row>
    <row r="33" spans="1:8" s="3" customFormat="1" ht="33" customHeight="1">
      <c r="A33" s="29" t="s">
        <v>313</v>
      </c>
      <c r="B33" s="135" t="s">
        <v>136</v>
      </c>
      <c r="C33" s="7" t="s">
        <v>314</v>
      </c>
      <c r="D33" s="8" t="s">
        <v>270</v>
      </c>
      <c r="E33" s="9"/>
      <c r="F33" s="22"/>
      <c r="G33" s="134"/>
      <c r="H33" s="137"/>
    </row>
    <row r="34" spans="1:8" s="3" customFormat="1" ht="33" customHeight="1">
      <c r="A34" s="29" t="s">
        <v>315</v>
      </c>
      <c r="B34" s="139" t="s">
        <v>11</v>
      </c>
      <c r="C34" s="7" t="s">
        <v>316</v>
      </c>
      <c r="D34" s="8"/>
      <c r="E34" s="9" t="s">
        <v>39</v>
      </c>
      <c r="F34" s="23">
        <v>380</v>
      </c>
      <c r="G34" s="12"/>
      <c r="H34" s="137">
        <f>ROUND(G34,2)*F34</f>
        <v>0</v>
      </c>
    </row>
    <row r="35" spans="1:8" s="3" customFormat="1" ht="33" customHeight="1">
      <c r="A35" s="29" t="s">
        <v>343</v>
      </c>
      <c r="B35" s="135" t="s">
        <v>137</v>
      </c>
      <c r="C35" s="7" t="s">
        <v>344</v>
      </c>
      <c r="D35" s="8" t="s">
        <v>270</v>
      </c>
      <c r="E35" s="9"/>
      <c r="F35" s="22"/>
      <c r="G35" s="134"/>
      <c r="H35" s="137"/>
    </row>
    <row r="36" spans="1:8" s="3" customFormat="1" ht="33" customHeight="1">
      <c r="A36" s="29" t="s">
        <v>345</v>
      </c>
      <c r="B36" s="139" t="s">
        <v>11</v>
      </c>
      <c r="C36" s="7" t="s">
        <v>350</v>
      </c>
      <c r="D36" s="8" t="s">
        <v>346</v>
      </c>
      <c r="E36" s="9" t="s">
        <v>61</v>
      </c>
      <c r="F36" s="20">
        <v>30</v>
      </c>
      <c r="G36" s="12"/>
      <c r="H36" s="137">
        <f>ROUND(G36,2)*F36</f>
        <v>0</v>
      </c>
    </row>
    <row r="37" spans="1:8" s="3" customFormat="1" ht="33" customHeight="1">
      <c r="A37" s="29" t="s">
        <v>347</v>
      </c>
      <c r="B37" s="139" t="s">
        <v>13</v>
      </c>
      <c r="C37" s="7" t="s">
        <v>348</v>
      </c>
      <c r="D37" s="8" t="s">
        <v>349</v>
      </c>
      <c r="E37" s="9" t="s">
        <v>61</v>
      </c>
      <c r="F37" s="20">
        <v>25</v>
      </c>
      <c r="G37" s="12"/>
      <c r="H37" s="137">
        <f>ROUND(G37,2)*F37</f>
        <v>0</v>
      </c>
    </row>
    <row r="38" spans="1:8" s="5" customFormat="1" ht="33" customHeight="1">
      <c r="A38" s="29"/>
      <c r="B38" s="135" t="s">
        <v>138</v>
      </c>
      <c r="C38" s="7" t="s">
        <v>317</v>
      </c>
      <c r="D38" s="8" t="s">
        <v>318</v>
      </c>
      <c r="E38" s="9"/>
      <c r="F38" s="21"/>
      <c r="G38" s="134"/>
      <c r="H38" s="137"/>
    </row>
    <row r="39" spans="1:8" s="3" customFormat="1" ht="33" customHeight="1">
      <c r="A39" s="29"/>
      <c r="B39" s="139" t="s">
        <v>11</v>
      </c>
      <c r="C39" s="7" t="s">
        <v>319</v>
      </c>
      <c r="D39" s="8"/>
      <c r="E39" s="9" t="s">
        <v>61</v>
      </c>
      <c r="F39" s="20">
        <v>140</v>
      </c>
      <c r="G39" s="12"/>
      <c r="H39" s="137">
        <f>ROUND(G39,2)*F39</f>
        <v>0</v>
      </c>
    </row>
    <row r="40" spans="1:8" s="3" customFormat="1" ht="33" customHeight="1">
      <c r="A40" s="29"/>
      <c r="B40" s="139" t="s">
        <v>13</v>
      </c>
      <c r="C40" s="7" t="s">
        <v>320</v>
      </c>
      <c r="D40" s="8"/>
      <c r="E40" s="9" t="s">
        <v>61</v>
      </c>
      <c r="F40" s="20">
        <v>25</v>
      </c>
      <c r="G40" s="12"/>
      <c r="H40" s="137">
        <f>ROUND(G40,2)*F40</f>
        <v>0</v>
      </c>
    </row>
    <row r="41" spans="1:8" s="3" customFormat="1" ht="33" customHeight="1">
      <c r="A41" s="29"/>
      <c r="B41" s="139" t="s">
        <v>15</v>
      </c>
      <c r="C41" s="7" t="s">
        <v>321</v>
      </c>
      <c r="D41" s="8"/>
      <c r="E41" s="9" t="s">
        <v>61</v>
      </c>
      <c r="F41" s="20">
        <v>5</v>
      </c>
      <c r="G41" s="12"/>
      <c r="H41" s="137">
        <f>ROUND(G41,2)*F41</f>
        <v>0</v>
      </c>
    </row>
    <row r="42" spans="1:8" s="3" customFormat="1" ht="33" customHeight="1">
      <c r="A42" s="29"/>
      <c r="B42" s="139" t="s">
        <v>158</v>
      </c>
      <c r="C42" s="7" t="s">
        <v>322</v>
      </c>
      <c r="D42" s="8"/>
      <c r="E42" s="9" t="s">
        <v>61</v>
      </c>
      <c r="F42" s="20">
        <v>40</v>
      </c>
      <c r="G42" s="12"/>
      <c r="H42" s="137">
        <f>ROUND(G42,2)*F42</f>
        <v>0</v>
      </c>
    </row>
    <row r="43" spans="1:8" s="3" customFormat="1" ht="33" customHeight="1">
      <c r="A43" s="43"/>
      <c r="B43" s="147"/>
      <c r="C43" s="16" t="s">
        <v>121</v>
      </c>
      <c r="D43" s="133"/>
      <c r="E43" s="14"/>
      <c r="F43" s="24"/>
      <c r="G43" s="134"/>
      <c r="H43" s="137"/>
    </row>
    <row r="44" spans="1:8" s="3" customFormat="1" ht="33" customHeight="1">
      <c r="A44" s="29" t="s">
        <v>114</v>
      </c>
      <c r="B44" s="135" t="s">
        <v>139</v>
      </c>
      <c r="C44" s="7" t="s">
        <v>115</v>
      </c>
      <c r="D44" s="8" t="s">
        <v>210</v>
      </c>
      <c r="E44" s="9"/>
      <c r="F44" s="22"/>
      <c r="G44" s="134"/>
      <c r="H44" s="137"/>
    </row>
    <row r="45" spans="1:8" s="3" customFormat="1" ht="33" customHeight="1">
      <c r="A45" s="29" t="s">
        <v>323</v>
      </c>
      <c r="B45" s="139" t="s">
        <v>11</v>
      </c>
      <c r="C45" s="7" t="s">
        <v>324</v>
      </c>
      <c r="D45" s="8"/>
      <c r="E45" s="9" t="s">
        <v>7</v>
      </c>
      <c r="F45" s="22">
        <v>1</v>
      </c>
      <c r="G45" s="12"/>
      <c r="H45" s="137">
        <f>ROUND(G45,2)*F45</f>
        <v>0</v>
      </c>
    </row>
    <row r="46" spans="1:8" s="3" customFormat="1" ht="33" customHeight="1">
      <c r="A46" s="29" t="s">
        <v>325</v>
      </c>
      <c r="B46" s="135" t="s">
        <v>79</v>
      </c>
      <c r="C46" s="7" t="s">
        <v>326</v>
      </c>
      <c r="D46" s="8" t="s">
        <v>210</v>
      </c>
      <c r="E46" s="9"/>
      <c r="F46" s="22"/>
      <c r="G46" s="134"/>
      <c r="H46" s="137"/>
    </row>
    <row r="47" spans="1:8" s="3" customFormat="1" ht="33" customHeight="1">
      <c r="A47" s="29" t="s">
        <v>327</v>
      </c>
      <c r="B47" s="139" t="s">
        <v>11</v>
      </c>
      <c r="C47" s="7" t="s">
        <v>328</v>
      </c>
      <c r="D47" s="8"/>
      <c r="E47" s="9"/>
      <c r="F47" s="22"/>
      <c r="G47" s="134"/>
      <c r="H47" s="137"/>
    </row>
    <row r="48" spans="1:8" s="3" customFormat="1" ht="33" customHeight="1" thickBot="1">
      <c r="A48" s="29" t="s">
        <v>329</v>
      </c>
      <c r="B48" s="144"/>
      <c r="C48" s="56" t="s">
        <v>330</v>
      </c>
      <c r="D48" s="57"/>
      <c r="E48" s="58" t="s">
        <v>61</v>
      </c>
      <c r="F48" s="178">
        <v>15</v>
      </c>
      <c r="G48" s="60"/>
      <c r="H48" s="145">
        <f>ROUND(G48,2)*F48</f>
        <v>0</v>
      </c>
    </row>
    <row r="49" spans="1:8" s="3" customFormat="1" ht="33" customHeight="1" thickTop="1">
      <c r="A49" s="29" t="s">
        <v>96</v>
      </c>
      <c r="B49" s="150" t="s">
        <v>163</v>
      </c>
      <c r="C49" s="179" t="s">
        <v>141</v>
      </c>
      <c r="D49" s="73" t="s">
        <v>210</v>
      </c>
      <c r="E49" s="74"/>
      <c r="F49" s="180"/>
      <c r="G49" s="170"/>
      <c r="H49" s="151"/>
    </row>
    <row r="50" spans="1:8" s="3" customFormat="1" ht="33" customHeight="1">
      <c r="A50" s="29" t="s">
        <v>199</v>
      </c>
      <c r="B50" s="139" t="s">
        <v>11</v>
      </c>
      <c r="C50" s="7" t="s">
        <v>200</v>
      </c>
      <c r="D50" s="8"/>
      <c r="E50" s="9" t="s">
        <v>7</v>
      </c>
      <c r="F50" s="22">
        <v>1</v>
      </c>
      <c r="G50" s="12"/>
      <c r="H50" s="137">
        <f>ROUND(G50,2)*F50</f>
        <v>0</v>
      </c>
    </row>
    <row r="51" spans="1:8" s="3" customFormat="1" ht="33" customHeight="1">
      <c r="A51" s="29" t="s">
        <v>97</v>
      </c>
      <c r="B51" s="139" t="s">
        <v>13</v>
      </c>
      <c r="C51" s="7" t="s">
        <v>142</v>
      </c>
      <c r="D51" s="8"/>
      <c r="E51" s="9" t="s">
        <v>7</v>
      </c>
      <c r="F51" s="22">
        <v>1</v>
      </c>
      <c r="G51" s="12"/>
      <c r="H51" s="137">
        <f>ROUND(G51,2)*F51</f>
        <v>0</v>
      </c>
    </row>
    <row r="52" spans="1:8" s="3" customFormat="1" ht="33" customHeight="1">
      <c r="A52" s="29" t="s">
        <v>331</v>
      </c>
      <c r="B52" s="135" t="s">
        <v>201</v>
      </c>
      <c r="C52" s="15" t="s">
        <v>332</v>
      </c>
      <c r="D52" s="8" t="s">
        <v>210</v>
      </c>
      <c r="E52" s="9"/>
      <c r="F52" s="22"/>
      <c r="G52" s="134"/>
      <c r="H52" s="136"/>
    </row>
    <row r="53" spans="1:8" s="3" customFormat="1" ht="33" customHeight="1">
      <c r="A53" s="29" t="s">
        <v>333</v>
      </c>
      <c r="B53" s="139" t="s">
        <v>11</v>
      </c>
      <c r="C53" s="15" t="s">
        <v>328</v>
      </c>
      <c r="D53" s="8"/>
      <c r="E53" s="9" t="s">
        <v>7</v>
      </c>
      <c r="F53" s="22">
        <v>1</v>
      </c>
      <c r="G53" s="12"/>
      <c r="H53" s="137">
        <f>ROUND(G53,2)*F53</f>
        <v>0</v>
      </c>
    </row>
    <row r="54" spans="1:8" s="3" customFormat="1" ht="33" customHeight="1">
      <c r="A54" s="29" t="s">
        <v>334</v>
      </c>
      <c r="B54" s="135" t="s">
        <v>208</v>
      </c>
      <c r="C54" s="7" t="s">
        <v>351</v>
      </c>
      <c r="D54" s="8" t="s">
        <v>210</v>
      </c>
      <c r="E54" s="9" t="s">
        <v>7</v>
      </c>
      <c r="F54" s="22">
        <v>1</v>
      </c>
      <c r="G54" s="12"/>
      <c r="H54" s="137">
        <f>ROUND(G54,2)*F54</f>
        <v>0</v>
      </c>
    </row>
    <row r="55" spans="1:8" s="3" customFormat="1" ht="33" customHeight="1">
      <c r="A55" s="138"/>
      <c r="B55" s="135" t="s">
        <v>116</v>
      </c>
      <c r="C55" s="7" t="s">
        <v>335</v>
      </c>
      <c r="D55" s="8" t="s">
        <v>336</v>
      </c>
      <c r="E55" s="9" t="s">
        <v>61</v>
      </c>
      <c r="F55" s="23">
        <v>35</v>
      </c>
      <c r="G55" s="12"/>
      <c r="H55" s="137">
        <f>ROUND(G55,2)*F55</f>
        <v>0</v>
      </c>
    </row>
    <row r="56" spans="1:8" s="3" customFormat="1" ht="33" customHeight="1">
      <c r="A56" s="138"/>
      <c r="B56" s="135" t="s">
        <v>110</v>
      </c>
      <c r="C56" s="7" t="s">
        <v>337</v>
      </c>
      <c r="D56" s="8" t="s">
        <v>338</v>
      </c>
      <c r="E56" s="9" t="s">
        <v>61</v>
      </c>
      <c r="F56" s="23">
        <v>10</v>
      </c>
      <c r="G56" s="12"/>
      <c r="H56" s="137">
        <f>ROUND(G56,2)*F56</f>
        <v>0</v>
      </c>
    </row>
    <row r="57" spans="1:8" s="3" customFormat="1" ht="33" customHeight="1">
      <c r="A57" s="29"/>
      <c r="B57" s="132"/>
      <c r="C57" s="16" t="s">
        <v>122</v>
      </c>
      <c r="D57" s="133"/>
      <c r="E57" s="13"/>
      <c r="F57" s="11"/>
      <c r="G57" s="134"/>
      <c r="H57" s="137"/>
    </row>
    <row r="58" spans="1:8" s="3" customFormat="1" ht="33" customHeight="1">
      <c r="A58" s="29" t="s">
        <v>80</v>
      </c>
      <c r="B58" s="135" t="s">
        <v>111</v>
      </c>
      <c r="C58" s="7" t="s">
        <v>143</v>
      </c>
      <c r="D58" s="8" t="s">
        <v>210</v>
      </c>
      <c r="E58" s="9"/>
      <c r="F58" s="22"/>
      <c r="G58" s="134"/>
      <c r="H58" s="137"/>
    </row>
    <row r="59" spans="1:8" s="3" customFormat="1" ht="33" customHeight="1">
      <c r="A59" s="29" t="s">
        <v>144</v>
      </c>
      <c r="B59" s="139" t="s">
        <v>11</v>
      </c>
      <c r="C59" s="7" t="s">
        <v>145</v>
      </c>
      <c r="D59" s="8"/>
      <c r="E59" s="9" t="s">
        <v>81</v>
      </c>
      <c r="F59" s="23">
        <v>2</v>
      </c>
      <c r="G59" s="12"/>
      <c r="H59" s="137">
        <f>ROUND(G59,2)*F59</f>
        <v>0</v>
      </c>
    </row>
    <row r="60" spans="1:8" s="3" customFormat="1" ht="33" customHeight="1">
      <c r="A60" s="29" t="s">
        <v>82</v>
      </c>
      <c r="B60" s="135" t="s">
        <v>140</v>
      </c>
      <c r="C60" s="7" t="s">
        <v>132</v>
      </c>
      <c r="D60" s="8" t="s">
        <v>273</v>
      </c>
      <c r="E60" s="9"/>
      <c r="F60" s="22"/>
      <c r="G60" s="134"/>
      <c r="H60" s="137"/>
    </row>
    <row r="61" spans="1:8" s="3" customFormat="1" ht="33" customHeight="1">
      <c r="A61" s="29" t="s">
        <v>83</v>
      </c>
      <c r="B61" s="139" t="s">
        <v>11</v>
      </c>
      <c r="C61" s="7" t="s">
        <v>84</v>
      </c>
      <c r="D61" s="8"/>
      <c r="E61" s="9" t="s">
        <v>7</v>
      </c>
      <c r="F61" s="22">
        <v>5</v>
      </c>
      <c r="G61" s="12"/>
      <c r="H61" s="137">
        <f>ROUND(G61,2)*F61</f>
        <v>0</v>
      </c>
    </row>
    <row r="62" spans="1:8" s="3" customFormat="1" ht="33" customHeight="1">
      <c r="A62" s="44"/>
      <c r="B62" s="140"/>
      <c r="C62" s="27" t="s">
        <v>124</v>
      </c>
      <c r="D62" s="28"/>
      <c r="E62" s="28"/>
      <c r="F62" s="28"/>
      <c r="G62" s="134"/>
      <c r="H62" s="137"/>
    </row>
    <row r="63" spans="1:8" s="3" customFormat="1" ht="33" customHeight="1">
      <c r="A63" s="30" t="s">
        <v>86</v>
      </c>
      <c r="B63" s="135" t="s">
        <v>211</v>
      </c>
      <c r="C63" s="7" t="s">
        <v>17</v>
      </c>
      <c r="D63" s="8" t="s">
        <v>274</v>
      </c>
      <c r="E63" s="9"/>
      <c r="F63" s="21"/>
      <c r="G63" s="134"/>
      <c r="H63" s="137"/>
    </row>
    <row r="64" spans="1:8" s="3" customFormat="1" ht="33" customHeight="1">
      <c r="A64" s="30" t="s">
        <v>89</v>
      </c>
      <c r="B64" s="139" t="s">
        <v>11</v>
      </c>
      <c r="C64" s="7" t="s">
        <v>90</v>
      </c>
      <c r="D64" s="8"/>
      <c r="E64" s="9" t="s">
        <v>39</v>
      </c>
      <c r="F64" s="20">
        <f>F14</f>
        <v>1600</v>
      </c>
      <c r="G64" s="12"/>
      <c r="H64" s="137">
        <f>ROUND(G64,2)*F64</f>
        <v>0</v>
      </c>
    </row>
    <row r="65" spans="1:8" s="3" customFormat="1" ht="33" customHeight="1">
      <c r="A65" s="44"/>
      <c r="B65" s="140"/>
      <c r="C65" s="27" t="s">
        <v>339</v>
      </c>
      <c r="D65" s="28"/>
      <c r="E65" s="28"/>
      <c r="F65" s="28"/>
      <c r="G65" s="134"/>
      <c r="H65" s="137"/>
    </row>
    <row r="66" spans="1:8" s="3" customFormat="1" ht="33" customHeight="1">
      <c r="A66" s="30" t="s">
        <v>340</v>
      </c>
      <c r="B66" s="135" t="s">
        <v>353</v>
      </c>
      <c r="C66" s="7" t="s">
        <v>341</v>
      </c>
      <c r="D66" s="8" t="s">
        <v>342</v>
      </c>
      <c r="E66" s="9" t="s">
        <v>36</v>
      </c>
      <c r="F66" s="20">
        <v>3</v>
      </c>
      <c r="G66" s="12"/>
      <c r="H66" s="137">
        <f>ROUND(G66,2)*F66</f>
        <v>0</v>
      </c>
    </row>
    <row r="67" spans="1:8" s="3" customFormat="1" ht="33" customHeight="1" thickBot="1">
      <c r="A67" s="50"/>
      <c r="B67" s="148" t="str">
        <f>B7</f>
        <v>A</v>
      </c>
      <c r="C67" s="63" t="str">
        <f>C7</f>
        <v>Pandora Avenue West Reconstruction - From Owen Street to Bournais Street</v>
      </c>
      <c r="D67" s="64"/>
      <c r="E67" s="65"/>
      <c r="F67" s="65"/>
      <c r="G67" s="66" t="s">
        <v>91</v>
      </c>
      <c r="H67" s="149">
        <f>SUM(H9:H66)</f>
        <v>0</v>
      </c>
    </row>
    <row r="68" spans="1:8" s="3" customFormat="1" ht="33" customHeight="1" thickTop="1">
      <c r="A68" s="52"/>
      <c r="B68" s="130" t="s">
        <v>8</v>
      </c>
      <c r="C68" s="18" t="s">
        <v>254</v>
      </c>
      <c r="D68" s="67"/>
      <c r="E68" s="68"/>
      <c r="F68" s="69"/>
      <c r="G68" s="134"/>
      <c r="H68" s="137"/>
    </row>
    <row r="69" spans="1:8" s="3" customFormat="1" ht="33" customHeight="1">
      <c r="A69" s="29"/>
      <c r="B69" s="132"/>
      <c r="C69" s="17" t="s">
        <v>125</v>
      </c>
      <c r="D69" s="119"/>
      <c r="E69" s="13"/>
      <c r="F69" s="11"/>
      <c r="G69" s="127"/>
      <c r="H69" s="137"/>
    </row>
    <row r="70" spans="1:8" s="3" customFormat="1" ht="33" customHeight="1">
      <c r="A70" s="29" t="s">
        <v>37</v>
      </c>
      <c r="B70" s="135" t="s">
        <v>164</v>
      </c>
      <c r="C70" s="7" t="s">
        <v>14</v>
      </c>
      <c r="D70" s="8" t="s">
        <v>267</v>
      </c>
      <c r="E70" s="9" t="s">
        <v>39</v>
      </c>
      <c r="F70" s="20">
        <v>2700</v>
      </c>
      <c r="G70" s="12"/>
      <c r="H70" s="137">
        <f>ROUND(G70,2)*F70</f>
        <v>0</v>
      </c>
    </row>
    <row r="71" spans="1:8" s="3" customFormat="1" ht="33" customHeight="1">
      <c r="A71" s="29"/>
      <c r="B71" s="142"/>
      <c r="C71" s="16" t="s">
        <v>118</v>
      </c>
      <c r="D71" s="119"/>
      <c r="E71" s="13"/>
      <c r="F71" s="19"/>
      <c r="G71" s="127"/>
      <c r="H71" s="137"/>
    </row>
    <row r="72" spans="1:8" s="3" customFormat="1" ht="33" customHeight="1">
      <c r="A72" s="30" t="s">
        <v>203</v>
      </c>
      <c r="B72" s="135" t="s">
        <v>165</v>
      </c>
      <c r="C72" s="7" t="s">
        <v>204</v>
      </c>
      <c r="D72" s="8" t="s">
        <v>205</v>
      </c>
      <c r="E72" s="9"/>
      <c r="F72" s="21"/>
      <c r="G72" s="127"/>
      <c r="H72" s="137"/>
    </row>
    <row r="73" spans="1:8" s="3" customFormat="1" ht="33" customHeight="1">
      <c r="A73" s="30" t="s">
        <v>206</v>
      </c>
      <c r="B73" s="139" t="s">
        <v>11</v>
      </c>
      <c r="C73" s="7" t="s">
        <v>207</v>
      </c>
      <c r="D73" s="8" t="s">
        <v>32</v>
      </c>
      <c r="E73" s="9" t="s">
        <v>39</v>
      </c>
      <c r="F73" s="20">
        <v>150</v>
      </c>
      <c r="G73" s="12"/>
      <c r="H73" s="137">
        <f>ROUND(G73,2)*F73</f>
        <v>0</v>
      </c>
    </row>
    <row r="74" spans="1:8" s="3" customFormat="1" ht="33" customHeight="1">
      <c r="A74" s="30" t="s">
        <v>45</v>
      </c>
      <c r="B74" s="135" t="s">
        <v>166</v>
      </c>
      <c r="C74" s="7" t="s">
        <v>19</v>
      </c>
      <c r="D74" s="8" t="s">
        <v>155</v>
      </c>
      <c r="E74" s="9"/>
      <c r="F74" s="21"/>
      <c r="G74" s="127"/>
      <c r="H74" s="137"/>
    </row>
    <row r="75" spans="1:8" s="3" customFormat="1" ht="33" customHeight="1">
      <c r="A75" s="30" t="s">
        <v>47</v>
      </c>
      <c r="B75" s="139" t="s">
        <v>11</v>
      </c>
      <c r="C75" s="7" t="s">
        <v>48</v>
      </c>
      <c r="D75" s="8" t="s">
        <v>32</v>
      </c>
      <c r="E75" s="9" t="s">
        <v>7</v>
      </c>
      <c r="F75" s="21">
        <v>200</v>
      </c>
      <c r="G75" s="12"/>
      <c r="H75" s="137">
        <f>ROUND(G75,2)*F75</f>
        <v>0</v>
      </c>
    </row>
    <row r="76" spans="1:8" s="3" customFormat="1" ht="33" customHeight="1">
      <c r="A76" s="30" t="s">
        <v>149</v>
      </c>
      <c r="B76" s="135" t="s">
        <v>167</v>
      </c>
      <c r="C76" s="7" t="s">
        <v>150</v>
      </c>
      <c r="D76" s="8" t="s">
        <v>156</v>
      </c>
      <c r="E76" s="9"/>
      <c r="F76" s="21"/>
      <c r="G76" s="127"/>
      <c r="H76" s="137"/>
    </row>
    <row r="77" spans="1:8" s="3" customFormat="1" ht="33" customHeight="1">
      <c r="A77" s="30" t="s">
        <v>151</v>
      </c>
      <c r="B77" s="139" t="s">
        <v>11</v>
      </c>
      <c r="C77" s="7" t="s">
        <v>53</v>
      </c>
      <c r="D77" s="8" t="s">
        <v>32</v>
      </c>
      <c r="E77" s="9" t="s">
        <v>39</v>
      </c>
      <c r="F77" s="20">
        <v>910</v>
      </c>
      <c r="G77" s="12"/>
      <c r="H77" s="137">
        <f>ROUND(G77,2)*F77</f>
        <v>0</v>
      </c>
    </row>
    <row r="78" spans="1:8" s="3" customFormat="1" ht="33" customHeight="1">
      <c r="A78" s="30" t="s">
        <v>152</v>
      </c>
      <c r="B78" s="135" t="s">
        <v>168</v>
      </c>
      <c r="C78" s="7" t="s">
        <v>153</v>
      </c>
      <c r="D78" s="8" t="s">
        <v>156</v>
      </c>
      <c r="E78" s="9"/>
      <c r="F78" s="21"/>
      <c r="G78" s="127"/>
      <c r="H78" s="137"/>
    </row>
    <row r="79" spans="1:8" s="3" customFormat="1" ht="33" customHeight="1">
      <c r="A79" s="30" t="s">
        <v>154</v>
      </c>
      <c r="B79" s="139" t="s">
        <v>11</v>
      </c>
      <c r="C79" s="7" t="s">
        <v>53</v>
      </c>
      <c r="D79" s="8" t="s">
        <v>54</v>
      </c>
      <c r="E79" s="9" t="s">
        <v>39</v>
      </c>
      <c r="F79" s="20">
        <v>1130</v>
      </c>
      <c r="G79" s="12"/>
      <c r="H79" s="137">
        <f>ROUND(G79,2)*F79</f>
        <v>0</v>
      </c>
    </row>
    <row r="80" spans="1:8" s="3" customFormat="1" ht="33" customHeight="1">
      <c r="A80" s="30" t="s">
        <v>56</v>
      </c>
      <c r="B80" s="135" t="s">
        <v>169</v>
      </c>
      <c r="C80" s="7" t="s">
        <v>127</v>
      </c>
      <c r="D80" s="8" t="s">
        <v>156</v>
      </c>
      <c r="E80" s="9" t="s">
        <v>39</v>
      </c>
      <c r="F80" s="23">
        <v>15</v>
      </c>
      <c r="G80" s="12"/>
      <c r="H80" s="137">
        <f>ROUND(G80,2)*F80</f>
        <v>0</v>
      </c>
    </row>
    <row r="81" spans="1:8" s="3" customFormat="1" ht="33" customHeight="1">
      <c r="A81" s="30" t="s">
        <v>57</v>
      </c>
      <c r="B81" s="135" t="s">
        <v>170</v>
      </c>
      <c r="C81" s="7" t="s">
        <v>128</v>
      </c>
      <c r="D81" s="8" t="s">
        <v>156</v>
      </c>
      <c r="E81" s="9" t="s">
        <v>39</v>
      </c>
      <c r="F81" s="20">
        <v>15</v>
      </c>
      <c r="G81" s="12"/>
      <c r="H81" s="137">
        <f>ROUND(G81,2)*F81</f>
        <v>0</v>
      </c>
    </row>
    <row r="82" spans="1:8" s="3" customFormat="1" ht="33" customHeight="1">
      <c r="A82" s="30" t="s">
        <v>59</v>
      </c>
      <c r="B82" s="135" t="s">
        <v>171</v>
      </c>
      <c r="C82" s="7" t="s">
        <v>16</v>
      </c>
      <c r="D82" s="8" t="s">
        <v>159</v>
      </c>
      <c r="E82" s="9"/>
      <c r="F82" s="21"/>
      <c r="G82" s="127"/>
      <c r="H82" s="137"/>
    </row>
    <row r="83" spans="1:8" s="3" customFormat="1" ht="33" customHeight="1">
      <c r="A83" s="30" t="s">
        <v>60</v>
      </c>
      <c r="B83" s="139" t="s">
        <v>11</v>
      </c>
      <c r="C83" s="7" t="s">
        <v>281</v>
      </c>
      <c r="D83" s="8" t="s">
        <v>112</v>
      </c>
      <c r="E83" s="9"/>
      <c r="F83" s="21"/>
      <c r="G83" s="127"/>
      <c r="H83" s="137"/>
    </row>
    <row r="84" spans="1:8" s="3" customFormat="1" ht="33" customHeight="1">
      <c r="A84" s="30" t="s">
        <v>219</v>
      </c>
      <c r="B84" s="143"/>
      <c r="C84" s="7" t="s">
        <v>220</v>
      </c>
      <c r="D84" s="8"/>
      <c r="E84" s="9" t="s">
        <v>61</v>
      </c>
      <c r="F84" s="20">
        <v>70</v>
      </c>
      <c r="G84" s="12"/>
      <c r="H84" s="137">
        <f aca="true" t="shared" si="0" ref="H84:H89">ROUND(G84,2)*F84</f>
        <v>0</v>
      </c>
    </row>
    <row r="85" spans="1:8" s="3" customFormat="1" ht="33" customHeight="1">
      <c r="A85" s="30" t="s">
        <v>148</v>
      </c>
      <c r="B85" s="143"/>
      <c r="C85" s="7" t="s">
        <v>225</v>
      </c>
      <c r="D85" s="8"/>
      <c r="E85" s="9" t="s">
        <v>61</v>
      </c>
      <c r="F85" s="20">
        <v>75</v>
      </c>
      <c r="G85" s="12"/>
      <c r="H85" s="137">
        <f t="shared" si="0"/>
        <v>0</v>
      </c>
    </row>
    <row r="86" spans="1:8" s="3" customFormat="1" ht="33" customHeight="1">
      <c r="A86" s="30" t="s">
        <v>244</v>
      </c>
      <c r="B86" s="143"/>
      <c r="C86" s="7" t="s">
        <v>245</v>
      </c>
      <c r="D86" s="8" t="s">
        <v>32</v>
      </c>
      <c r="E86" s="9" t="s">
        <v>61</v>
      </c>
      <c r="F86" s="20">
        <v>290</v>
      </c>
      <c r="G86" s="12"/>
      <c r="H86" s="137">
        <f t="shared" si="0"/>
        <v>0</v>
      </c>
    </row>
    <row r="87" spans="1:8" s="3" customFormat="1" ht="33" customHeight="1">
      <c r="A87" s="30" t="s">
        <v>221</v>
      </c>
      <c r="B87" s="139" t="s">
        <v>13</v>
      </c>
      <c r="C87" s="7" t="s">
        <v>280</v>
      </c>
      <c r="D87" s="8" t="s">
        <v>218</v>
      </c>
      <c r="E87" s="9" t="s">
        <v>61</v>
      </c>
      <c r="F87" s="20">
        <v>250</v>
      </c>
      <c r="G87" s="12"/>
      <c r="H87" s="137">
        <f t="shared" si="0"/>
        <v>0</v>
      </c>
    </row>
    <row r="88" spans="1:8" s="3" customFormat="1" ht="33" customHeight="1" thickBot="1">
      <c r="A88" s="30" t="s">
        <v>62</v>
      </c>
      <c r="B88" s="144" t="s">
        <v>15</v>
      </c>
      <c r="C88" s="56" t="s">
        <v>222</v>
      </c>
      <c r="D88" s="57" t="s">
        <v>129</v>
      </c>
      <c r="E88" s="58" t="s">
        <v>61</v>
      </c>
      <c r="F88" s="62">
        <v>15</v>
      </c>
      <c r="G88" s="60"/>
      <c r="H88" s="145">
        <f t="shared" si="0"/>
        <v>0</v>
      </c>
    </row>
    <row r="89" spans="1:8" s="3" customFormat="1" ht="33" customHeight="1" thickTop="1">
      <c r="A89" s="30" t="s">
        <v>94</v>
      </c>
      <c r="B89" s="150" t="s">
        <v>172</v>
      </c>
      <c r="C89" s="72" t="s">
        <v>22</v>
      </c>
      <c r="D89" s="73" t="s">
        <v>95</v>
      </c>
      <c r="E89" s="74" t="s">
        <v>39</v>
      </c>
      <c r="F89" s="75">
        <v>5</v>
      </c>
      <c r="G89" s="76"/>
      <c r="H89" s="151">
        <f t="shared" si="0"/>
        <v>0</v>
      </c>
    </row>
    <row r="90" spans="1:8" s="3" customFormat="1" ht="33" customHeight="1">
      <c r="A90" s="30" t="s">
        <v>63</v>
      </c>
      <c r="B90" s="135" t="s">
        <v>173</v>
      </c>
      <c r="C90" s="7" t="s">
        <v>64</v>
      </c>
      <c r="D90" s="8" t="s">
        <v>157</v>
      </c>
      <c r="E90" s="120"/>
      <c r="F90" s="21"/>
      <c r="G90" s="127"/>
      <c r="H90" s="137"/>
    </row>
    <row r="91" spans="1:8" s="3" customFormat="1" ht="33" customHeight="1">
      <c r="A91" s="30" t="s">
        <v>65</v>
      </c>
      <c r="B91" s="139" t="s">
        <v>11</v>
      </c>
      <c r="C91" s="7" t="s">
        <v>66</v>
      </c>
      <c r="D91" s="8"/>
      <c r="E91" s="9"/>
      <c r="F91" s="21"/>
      <c r="G91" s="127"/>
      <c r="H91" s="137"/>
    </row>
    <row r="92" spans="1:8" s="3" customFormat="1" ht="33" customHeight="1">
      <c r="A92" s="30" t="s">
        <v>246</v>
      </c>
      <c r="B92" s="143"/>
      <c r="C92" s="7" t="s">
        <v>247</v>
      </c>
      <c r="D92" s="8"/>
      <c r="E92" s="9" t="s">
        <v>25</v>
      </c>
      <c r="F92" s="20">
        <v>825</v>
      </c>
      <c r="G92" s="12"/>
      <c r="H92" s="137">
        <f>ROUND(G92,2)*F92</f>
        <v>0</v>
      </c>
    </row>
    <row r="93" spans="1:8" s="3" customFormat="1" ht="33" customHeight="1">
      <c r="A93" s="30" t="s">
        <v>68</v>
      </c>
      <c r="B93" s="139" t="s">
        <v>13</v>
      </c>
      <c r="C93" s="7" t="s">
        <v>69</v>
      </c>
      <c r="D93" s="8"/>
      <c r="E93" s="9"/>
      <c r="F93" s="21"/>
      <c r="G93" s="127"/>
      <c r="H93" s="137"/>
    </row>
    <row r="94" spans="1:8" s="3" customFormat="1" ht="33" customHeight="1">
      <c r="A94" s="30" t="s">
        <v>70</v>
      </c>
      <c r="B94" s="143"/>
      <c r="C94" s="7" t="s">
        <v>67</v>
      </c>
      <c r="D94" s="8"/>
      <c r="E94" s="9" t="s">
        <v>25</v>
      </c>
      <c r="F94" s="20">
        <v>95</v>
      </c>
      <c r="G94" s="12"/>
      <c r="H94" s="137">
        <f>ROUND(G94,2)*F94</f>
        <v>0</v>
      </c>
    </row>
    <row r="95" spans="1:8" s="3" customFormat="1" ht="33" customHeight="1">
      <c r="A95" s="30" t="s">
        <v>248</v>
      </c>
      <c r="B95" s="135" t="s">
        <v>174</v>
      </c>
      <c r="C95" s="7" t="s">
        <v>249</v>
      </c>
      <c r="D95" s="8" t="s">
        <v>271</v>
      </c>
      <c r="E95" s="9"/>
      <c r="F95" s="21"/>
      <c r="G95" s="127"/>
      <c r="H95" s="137"/>
    </row>
    <row r="96" spans="1:8" s="3" customFormat="1" ht="33" customHeight="1">
      <c r="A96" s="30" t="s">
        <v>250</v>
      </c>
      <c r="B96" s="139" t="s">
        <v>11</v>
      </c>
      <c r="C96" s="7" t="s">
        <v>251</v>
      </c>
      <c r="D96" s="8" t="s">
        <v>32</v>
      </c>
      <c r="E96" s="9" t="s">
        <v>39</v>
      </c>
      <c r="F96" s="20">
        <v>250</v>
      </c>
      <c r="G96" s="12"/>
      <c r="H96" s="137">
        <f aca="true" t="shared" si="1" ref="H96:H101">ROUND(G96,2)*F96</f>
        <v>0</v>
      </c>
    </row>
    <row r="97" spans="1:8" s="3" customFormat="1" ht="33" customHeight="1">
      <c r="A97" s="30" t="s">
        <v>252</v>
      </c>
      <c r="B97" s="139" t="s">
        <v>13</v>
      </c>
      <c r="C97" s="7" t="s">
        <v>253</v>
      </c>
      <c r="D97" s="8" t="s">
        <v>32</v>
      </c>
      <c r="E97" s="9" t="s">
        <v>39</v>
      </c>
      <c r="F97" s="20">
        <v>30</v>
      </c>
      <c r="G97" s="12"/>
      <c r="H97" s="137">
        <f t="shared" si="1"/>
        <v>0</v>
      </c>
    </row>
    <row r="98" spans="1:8" s="3" customFormat="1" ht="33" customHeight="1">
      <c r="A98" s="30" t="s">
        <v>285</v>
      </c>
      <c r="B98" s="135" t="s">
        <v>175</v>
      </c>
      <c r="C98" s="7" t="s">
        <v>286</v>
      </c>
      <c r="D98" s="8" t="s">
        <v>278</v>
      </c>
      <c r="E98" s="9" t="s">
        <v>39</v>
      </c>
      <c r="F98" s="20">
        <v>2750</v>
      </c>
      <c r="G98" s="36"/>
      <c r="H98" s="137">
        <f t="shared" si="1"/>
        <v>0</v>
      </c>
    </row>
    <row r="99" spans="1:8" s="3" customFormat="1" ht="33" customHeight="1">
      <c r="A99" s="30" t="s">
        <v>282</v>
      </c>
      <c r="B99" s="135" t="s">
        <v>176</v>
      </c>
      <c r="C99" s="7" t="s">
        <v>276</v>
      </c>
      <c r="D99" s="8" t="s">
        <v>287</v>
      </c>
      <c r="E99" s="9" t="s">
        <v>39</v>
      </c>
      <c r="F99" s="20">
        <v>550</v>
      </c>
      <c r="G99" s="36"/>
      <c r="H99" s="137">
        <f t="shared" si="1"/>
        <v>0</v>
      </c>
    </row>
    <row r="100" spans="1:8" s="3" customFormat="1" ht="33" customHeight="1">
      <c r="A100" s="30" t="s">
        <v>283</v>
      </c>
      <c r="B100" s="135" t="s">
        <v>177</v>
      </c>
      <c r="C100" s="7" t="s">
        <v>277</v>
      </c>
      <c r="D100" s="8" t="s">
        <v>289</v>
      </c>
      <c r="E100" s="9" t="s">
        <v>39</v>
      </c>
      <c r="F100" s="20">
        <v>5000</v>
      </c>
      <c r="G100" s="36"/>
      <c r="H100" s="137">
        <f t="shared" si="1"/>
        <v>0</v>
      </c>
    </row>
    <row r="101" spans="1:8" s="3" customFormat="1" ht="33" customHeight="1">
      <c r="A101" s="30" t="s">
        <v>284</v>
      </c>
      <c r="B101" s="135" t="s">
        <v>178</v>
      </c>
      <c r="C101" s="7" t="s">
        <v>279</v>
      </c>
      <c r="D101" s="8" t="s">
        <v>289</v>
      </c>
      <c r="E101" s="9" t="s">
        <v>39</v>
      </c>
      <c r="F101" s="20">
        <v>500</v>
      </c>
      <c r="G101" s="36"/>
      <c r="H101" s="137">
        <f t="shared" si="1"/>
        <v>0</v>
      </c>
    </row>
    <row r="102" spans="1:8" s="3" customFormat="1" ht="33" customHeight="1">
      <c r="A102" s="29"/>
      <c r="B102" s="132"/>
      <c r="C102" s="16" t="s">
        <v>130</v>
      </c>
      <c r="D102" s="121"/>
      <c r="E102" s="71"/>
      <c r="F102" s="11"/>
      <c r="G102" s="127"/>
      <c r="H102" s="137"/>
    </row>
    <row r="103" spans="1:8" s="3" customFormat="1" ht="33" customHeight="1">
      <c r="A103" s="29" t="s">
        <v>71</v>
      </c>
      <c r="B103" s="135" t="s">
        <v>202</v>
      </c>
      <c r="C103" s="7" t="s">
        <v>72</v>
      </c>
      <c r="D103" s="8" t="s">
        <v>131</v>
      </c>
      <c r="E103" s="9" t="s">
        <v>61</v>
      </c>
      <c r="F103" s="23">
        <v>500</v>
      </c>
      <c r="G103" s="12"/>
      <c r="H103" s="137">
        <f>ROUND(G103,2)*F103</f>
        <v>0</v>
      </c>
    </row>
    <row r="104" spans="1:8" s="3" customFormat="1" ht="33" customHeight="1">
      <c r="A104" s="44"/>
      <c r="B104" s="140"/>
      <c r="C104" s="27" t="s">
        <v>121</v>
      </c>
      <c r="D104" s="28"/>
      <c r="E104" s="28"/>
      <c r="F104" s="28"/>
      <c r="G104" s="127"/>
      <c r="H104" s="137"/>
    </row>
    <row r="105" spans="1:8" s="3" customFormat="1" ht="33" customHeight="1">
      <c r="A105" s="29" t="s">
        <v>73</v>
      </c>
      <c r="B105" s="135" t="s">
        <v>209</v>
      </c>
      <c r="C105" s="7" t="s">
        <v>74</v>
      </c>
      <c r="D105" s="8" t="s">
        <v>210</v>
      </c>
      <c r="E105" s="9"/>
      <c r="F105" s="22"/>
      <c r="G105" s="127"/>
      <c r="H105" s="136"/>
    </row>
    <row r="106" spans="1:8" s="3" customFormat="1" ht="33" customHeight="1">
      <c r="A106" s="29" t="s">
        <v>75</v>
      </c>
      <c r="B106" s="139" t="s">
        <v>11</v>
      </c>
      <c r="C106" s="7" t="s">
        <v>21</v>
      </c>
      <c r="D106" s="8"/>
      <c r="E106" s="9" t="s">
        <v>7</v>
      </c>
      <c r="F106" s="22">
        <v>6</v>
      </c>
      <c r="G106" s="12"/>
      <c r="H106" s="137">
        <f>ROUND(G106,2)*F106</f>
        <v>0</v>
      </c>
    </row>
    <row r="107" spans="1:8" s="3" customFormat="1" ht="33" customHeight="1">
      <c r="A107" s="29" t="s">
        <v>76</v>
      </c>
      <c r="B107" s="135" t="s">
        <v>212</v>
      </c>
      <c r="C107" s="7" t="s">
        <v>133</v>
      </c>
      <c r="D107" s="8" t="s">
        <v>210</v>
      </c>
      <c r="E107" s="9" t="s">
        <v>61</v>
      </c>
      <c r="F107" s="23">
        <v>10</v>
      </c>
      <c r="G107" s="12"/>
      <c r="H107" s="137">
        <f>ROUND(G107,2)*F107</f>
        <v>0</v>
      </c>
    </row>
    <row r="108" spans="1:8" s="3" customFormat="1" ht="33" customHeight="1" thickBot="1">
      <c r="A108" s="29" t="s">
        <v>77</v>
      </c>
      <c r="B108" s="152" t="s">
        <v>213</v>
      </c>
      <c r="C108" s="56" t="s">
        <v>272</v>
      </c>
      <c r="D108" s="57" t="s">
        <v>210</v>
      </c>
      <c r="E108" s="58" t="s">
        <v>7</v>
      </c>
      <c r="F108" s="61">
        <v>6</v>
      </c>
      <c r="G108" s="60"/>
      <c r="H108" s="145">
        <f>ROUND(G108,2)*F108</f>
        <v>0</v>
      </c>
    </row>
    <row r="109" spans="1:8" s="3" customFormat="1" ht="33" customHeight="1" thickTop="1">
      <c r="A109" s="29"/>
      <c r="B109" s="181"/>
      <c r="C109" s="182" t="s">
        <v>122</v>
      </c>
      <c r="D109" s="183"/>
      <c r="E109" s="184"/>
      <c r="F109" s="185"/>
      <c r="G109" s="170"/>
      <c r="H109" s="151"/>
    </row>
    <row r="110" spans="1:8" s="3" customFormat="1" ht="33" customHeight="1">
      <c r="A110" s="29" t="s">
        <v>78</v>
      </c>
      <c r="B110" s="135" t="s">
        <v>257</v>
      </c>
      <c r="C110" s="7" t="s">
        <v>126</v>
      </c>
      <c r="D110" s="8" t="s">
        <v>273</v>
      </c>
      <c r="E110" s="9" t="s">
        <v>7</v>
      </c>
      <c r="F110" s="22">
        <v>4</v>
      </c>
      <c r="G110" s="12"/>
      <c r="H110" s="137">
        <f>ROUND(G110,2)*F110</f>
        <v>0</v>
      </c>
    </row>
    <row r="111" spans="1:8" s="3" customFormat="1" ht="33" customHeight="1">
      <c r="A111" s="29" t="s">
        <v>80</v>
      </c>
      <c r="B111" s="135" t="s">
        <v>258</v>
      </c>
      <c r="C111" s="7" t="s">
        <v>143</v>
      </c>
      <c r="D111" s="8" t="s">
        <v>210</v>
      </c>
      <c r="E111" s="9"/>
      <c r="F111" s="22"/>
      <c r="G111" s="127"/>
      <c r="H111" s="136"/>
    </row>
    <row r="112" spans="1:8" s="3" customFormat="1" ht="33" customHeight="1">
      <c r="A112" s="29" t="s">
        <v>144</v>
      </c>
      <c r="B112" s="139" t="s">
        <v>11</v>
      </c>
      <c r="C112" s="7" t="s">
        <v>352</v>
      </c>
      <c r="D112" s="8"/>
      <c r="E112" s="9" t="s">
        <v>81</v>
      </c>
      <c r="F112" s="23">
        <v>1</v>
      </c>
      <c r="G112" s="12"/>
      <c r="H112" s="137">
        <f>ROUND(G112,2)*F112</f>
        <v>0</v>
      </c>
    </row>
    <row r="113" spans="1:8" s="3" customFormat="1" ht="33" customHeight="1">
      <c r="A113" s="29" t="s">
        <v>82</v>
      </c>
      <c r="B113" s="135" t="s">
        <v>259</v>
      </c>
      <c r="C113" s="7" t="s">
        <v>132</v>
      </c>
      <c r="D113" s="8" t="s">
        <v>273</v>
      </c>
      <c r="E113" s="9"/>
      <c r="F113" s="22"/>
      <c r="G113" s="127"/>
      <c r="H113" s="136"/>
    </row>
    <row r="114" spans="1:8" s="3" customFormat="1" ht="33" customHeight="1">
      <c r="A114" s="29" t="s">
        <v>98</v>
      </c>
      <c r="B114" s="139" t="s">
        <v>11</v>
      </c>
      <c r="C114" s="7" t="s">
        <v>99</v>
      </c>
      <c r="D114" s="8"/>
      <c r="E114" s="9" t="s">
        <v>7</v>
      </c>
      <c r="F114" s="22">
        <v>3</v>
      </c>
      <c r="G114" s="12"/>
      <c r="H114" s="137">
        <f>ROUND(G114,2)*F114</f>
        <v>0</v>
      </c>
    </row>
    <row r="115" spans="1:8" s="3" customFormat="1" ht="33" customHeight="1">
      <c r="A115" s="29" t="s">
        <v>83</v>
      </c>
      <c r="B115" s="139" t="s">
        <v>13</v>
      </c>
      <c r="C115" s="7" t="s">
        <v>84</v>
      </c>
      <c r="D115" s="8"/>
      <c r="E115" s="9" t="s">
        <v>7</v>
      </c>
      <c r="F115" s="22">
        <v>4</v>
      </c>
      <c r="G115" s="12"/>
      <c r="H115" s="137">
        <f>ROUND(G115,2)*F115</f>
        <v>0</v>
      </c>
    </row>
    <row r="116" spans="1:8" s="3" customFormat="1" ht="33" customHeight="1">
      <c r="A116" s="29" t="s">
        <v>255</v>
      </c>
      <c r="B116" s="139" t="s">
        <v>15</v>
      </c>
      <c r="C116" s="7" t="s">
        <v>256</v>
      </c>
      <c r="D116" s="8"/>
      <c r="E116" s="9" t="s">
        <v>7</v>
      </c>
      <c r="F116" s="22">
        <v>3</v>
      </c>
      <c r="G116" s="12"/>
      <c r="H116" s="137">
        <f>ROUND(G116,2)*F116</f>
        <v>0</v>
      </c>
    </row>
    <row r="117" spans="1:8" s="3" customFormat="1" ht="33" customHeight="1">
      <c r="A117" s="29" t="s">
        <v>100</v>
      </c>
      <c r="B117" s="135" t="s">
        <v>260</v>
      </c>
      <c r="C117" s="7" t="s">
        <v>134</v>
      </c>
      <c r="D117" s="8" t="s">
        <v>273</v>
      </c>
      <c r="E117" s="9" t="s">
        <v>7</v>
      </c>
      <c r="F117" s="22">
        <v>10</v>
      </c>
      <c r="G117" s="12"/>
      <c r="H117" s="137">
        <f>ROUND(G117,2)*F117</f>
        <v>0</v>
      </c>
    </row>
    <row r="118" spans="1:8" s="3" customFormat="1" ht="33" customHeight="1">
      <c r="A118" s="29" t="s">
        <v>101</v>
      </c>
      <c r="B118" s="135" t="s">
        <v>261</v>
      </c>
      <c r="C118" s="7" t="s">
        <v>135</v>
      </c>
      <c r="D118" s="8" t="s">
        <v>273</v>
      </c>
      <c r="E118" s="9" t="s">
        <v>7</v>
      </c>
      <c r="F118" s="22">
        <v>10</v>
      </c>
      <c r="G118" s="12"/>
      <c r="H118" s="137">
        <f>ROUND(G118,2)*F118</f>
        <v>0</v>
      </c>
    </row>
    <row r="119" spans="1:8" s="3" customFormat="1" ht="33" customHeight="1">
      <c r="A119" s="44"/>
      <c r="B119" s="140"/>
      <c r="C119" s="27" t="s">
        <v>124</v>
      </c>
      <c r="D119" s="28"/>
      <c r="E119" s="28"/>
      <c r="F119" s="28"/>
      <c r="G119" s="127"/>
      <c r="H119" s="137"/>
    </row>
    <row r="120" spans="1:8" s="3" customFormat="1" ht="33" customHeight="1">
      <c r="A120" s="30" t="s">
        <v>86</v>
      </c>
      <c r="B120" s="135" t="s">
        <v>275</v>
      </c>
      <c r="C120" s="7" t="s">
        <v>17</v>
      </c>
      <c r="D120" s="8" t="s">
        <v>274</v>
      </c>
      <c r="E120" s="9"/>
      <c r="F120" s="21"/>
      <c r="G120" s="127"/>
      <c r="H120" s="137"/>
    </row>
    <row r="121" spans="1:8" s="3" customFormat="1" ht="33" customHeight="1">
      <c r="A121" s="30" t="s">
        <v>87</v>
      </c>
      <c r="B121" s="139" t="s">
        <v>11</v>
      </c>
      <c r="C121" s="7" t="s">
        <v>88</v>
      </c>
      <c r="D121" s="8"/>
      <c r="E121" s="9" t="s">
        <v>39</v>
      </c>
      <c r="F121" s="20">
        <v>100</v>
      </c>
      <c r="G121" s="12"/>
      <c r="H121" s="137">
        <f>ROUND(G121,2)*F121</f>
        <v>0</v>
      </c>
    </row>
    <row r="122" spans="1:8" s="3" customFormat="1" ht="33" customHeight="1">
      <c r="A122" s="30" t="s">
        <v>89</v>
      </c>
      <c r="B122" s="139" t="s">
        <v>13</v>
      </c>
      <c r="C122" s="7" t="s">
        <v>90</v>
      </c>
      <c r="D122" s="8"/>
      <c r="E122" s="9" t="s">
        <v>39</v>
      </c>
      <c r="F122" s="20">
        <f>F70-F121</f>
        <v>2600</v>
      </c>
      <c r="G122" s="12"/>
      <c r="H122" s="137">
        <f>ROUND(G122,2)*F122</f>
        <v>0</v>
      </c>
    </row>
    <row r="123" spans="1:8" s="3" customFormat="1" ht="33" customHeight="1" thickBot="1">
      <c r="A123" s="53"/>
      <c r="B123" s="148" t="str">
        <f>B68</f>
        <v>B</v>
      </c>
      <c r="C123" s="63" t="str">
        <f>C68</f>
        <v>Devon Avenue Rehabilitation - From Roch Street to Rothesay Street</v>
      </c>
      <c r="D123" s="64"/>
      <c r="E123" s="65"/>
      <c r="F123" s="65"/>
      <c r="G123" s="66" t="s">
        <v>91</v>
      </c>
      <c r="H123" s="149">
        <f>SUM(H70:H122)</f>
        <v>0</v>
      </c>
    </row>
    <row r="124" spans="1:8" s="3" customFormat="1" ht="33" customHeight="1" thickTop="1">
      <c r="A124" s="79"/>
      <c r="B124" s="190" t="s">
        <v>160</v>
      </c>
      <c r="C124" s="191"/>
      <c r="D124" s="191"/>
      <c r="E124" s="191"/>
      <c r="F124" s="192"/>
      <c r="G124" s="170"/>
      <c r="H124" s="153"/>
    </row>
    <row r="125" spans="1:8" s="3" customFormat="1" ht="33" customHeight="1">
      <c r="A125" s="49"/>
      <c r="B125" s="130" t="s">
        <v>9</v>
      </c>
      <c r="C125" s="18" t="s">
        <v>226</v>
      </c>
      <c r="D125" s="67"/>
      <c r="E125" s="68"/>
      <c r="F125" s="69"/>
      <c r="G125" s="127"/>
      <c r="H125" s="137"/>
    </row>
    <row r="126" spans="1:8" s="3" customFormat="1" ht="33" customHeight="1">
      <c r="A126" s="29"/>
      <c r="B126" s="132"/>
      <c r="C126" s="17" t="s">
        <v>125</v>
      </c>
      <c r="D126" s="119"/>
      <c r="E126" s="13"/>
      <c r="F126" s="11"/>
      <c r="G126" s="10"/>
      <c r="H126" s="137"/>
    </row>
    <row r="127" spans="1:8" s="3" customFormat="1" ht="33" customHeight="1">
      <c r="A127" s="29" t="s">
        <v>102</v>
      </c>
      <c r="B127" s="135" t="s">
        <v>179</v>
      </c>
      <c r="C127" s="7" t="s">
        <v>23</v>
      </c>
      <c r="D127" s="8" t="s">
        <v>267</v>
      </c>
      <c r="E127" s="9" t="s">
        <v>36</v>
      </c>
      <c r="F127" s="20">
        <v>120</v>
      </c>
      <c r="G127" s="12"/>
      <c r="H127" s="137">
        <f>ROUND(G127,2)*F127</f>
        <v>0</v>
      </c>
    </row>
    <row r="128" spans="1:8" s="3" customFormat="1" ht="33" customHeight="1">
      <c r="A128" s="42" t="s">
        <v>103</v>
      </c>
      <c r="B128" s="135" t="s">
        <v>180</v>
      </c>
      <c r="C128" s="7" t="s">
        <v>24</v>
      </c>
      <c r="D128" s="8" t="s">
        <v>267</v>
      </c>
      <c r="E128" s="9"/>
      <c r="F128" s="21"/>
      <c r="G128" s="127"/>
      <c r="H128" s="137"/>
    </row>
    <row r="129" spans="1:8" s="3" customFormat="1" ht="33" customHeight="1">
      <c r="A129" s="29" t="s">
        <v>104</v>
      </c>
      <c r="B129" s="139" t="s">
        <v>11</v>
      </c>
      <c r="C129" s="7" t="s">
        <v>113</v>
      </c>
      <c r="D129" s="8" t="s">
        <v>32</v>
      </c>
      <c r="E129" s="9" t="s">
        <v>25</v>
      </c>
      <c r="F129" s="20">
        <v>250</v>
      </c>
      <c r="G129" s="12"/>
      <c r="H129" s="137">
        <f>ROUND(G129,2)*F129</f>
        <v>0</v>
      </c>
    </row>
    <row r="130" spans="1:8" s="3" customFormat="1" ht="33" customHeight="1">
      <c r="A130" s="42" t="s">
        <v>33</v>
      </c>
      <c r="B130" s="135" t="s">
        <v>181</v>
      </c>
      <c r="C130" s="7" t="s">
        <v>35</v>
      </c>
      <c r="D130" s="8" t="s">
        <v>268</v>
      </c>
      <c r="E130" s="9" t="s">
        <v>36</v>
      </c>
      <c r="F130" s="20">
        <v>220</v>
      </c>
      <c r="G130" s="12"/>
      <c r="H130" s="137">
        <f>ROUND(G130,2)*F130</f>
        <v>0</v>
      </c>
    </row>
    <row r="131" spans="1:8" s="3" customFormat="1" ht="33" customHeight="1">
      <c r="A131" s="29" t="s">
        <v>37</v>
      </c>
      <c r="B131" s="135" t="s">
        <v>182</v>
      </c>
      <c r="C131" s="7" t="s">
        <v>14</v>
      </c>
      <c r="D131" s="8" t="s">
        <v>267</v>
      </c>
      <c r="E131" s="9" t="s">
        <v>39</v>
      </c>
      <c r="F131" s="20">
        <v>1500</v>
      </c>
      <c r="G131" s="12"/>
      <c r="H131" s="137">
        <f>ROUND(G131,2)*F131</f>
        <v>0</v>
      </c>
    </row>
    <row r="132" spans="1:8" s="3" customFormat="1" ht="33" customHeight="1">
      <c r="A132" s="42" t="s">
        <v>105</v>
      </c>
      <c r="B132" s="135" t="s">
        <v>183</v>
      </c>
      <c r="C132" s="7" t="s">
        <v>26</v>
      </c>
      <c r="D132" s="8" t="s">
        <v>106</v>
      </c>
      <c r="E132" s="9" t="s">
        <v>39</v>
      </c>
      <c r="F132" s="20">
        <v>380</v>
      </c>
      <c r="G132" s="12"/>
      <c r="H132" s="137">
        <f>ROUND(G132,2)*F132</f>
        <v>0</v>
      </c>
    </row>
    <row r="133" spans="1:8" s="3" customFormat="1" ht="33" customHeight="1">
      <c r="A133" s="29"/>
      <c r="B133" s="142"/>
      <c r="C133" s="16" t="s">
        <v>118</v>
      </c>
      <c r="D133" s="119"/>
      <c r="E133" s="13"/>
      <c r="F133" s="19"/>
      <c r="G133" s="127"/>
      <c r="H133" s="137"/>
    </row>
    <row r="134" spans="1:8" s="3" customFormat="1" ht="33" customHeight="1">
      <c r="A134" s="30" t="s">
        <v>92</v>
      </c>
      <c r="B134" s="135" t="s">
        <v>184</v>
      </c>
      <c r="C134" s="7" t="s">
        <v>10</v>
      </c>
      <c r="D134" s="8" t="s">
        <v>267</v>
      </c>
      <c r="E134" s="9"/>
      <c r="F134" s="21"/>
      <c r="G134" s="127"/>
      <c r="H134" s="137"/>
    </row>
    <row r="135" spans="1:8" s="3" customFormat="1" ht="33" customHeight="1">
      <c r="A135" s="30" t="s">
        <v>93</v>
      </c>
      <c r="B135" s="139" t="s">
        <v>11</v>
      </c>
      <c r="C135" s="7" t="s">
        <v>12</v>
      </c>
      <c r="D135" s="8" t="s">
        <v>32</v>
      </c>
      <c r="E135" s="9" t="s">
        <v>39</v>
      </c>
      <c r="F135" s="20">
        <v>380</v>
      </c>
      <c r="G135" s="12"/>
      <c r="H135" s="137">
        <f>ROUND(G135,2)*F135</f>
        <v>0</v>
      </c>
    </row>
    <row r="136" spans="1:8" s="3" customFormat="1" ht="33" customHeight="1">
      <c r="A136" s="30" t="s">
        <v>203</v>
      </c>
      <c r="B136" s="135" t="s">
        <v>185</v>
      </c>
      <c r="C136" s="7" t="s">
        <v>204</v>
      </c>
      <c r="D136" s="8" t="s">
        <v>205</v>
      </c>
      <c r="E136" s="9"/>
      <c r="F136" s="21"/>
      <c r="G136" s="127"/>
      <c r="H136" s="137"/>
    </row>
    <row r="137" spans="1:8" s="3" customFormat="1" ht="33" customHeight="1">
      <c r="A137" s="30" t="s">
        <v>299</v>
      </c>
      <c r="B137" s="139" t="s">
        <v>11</v>
      </c>
      <c r="C137" s="7" t="s">
        <v>300</v>
      </c>
      <c r="D137" s="8" t="s">
        <v>32</v>
      </c>
      <c r="E137" s="9" t="s">
        <v>39</v>
      </c>
      <c r="F137" s="20">
        <v>170</v>
      </c>
      <c r="G137" s="12"/>
      <c r="H137" s="137">
        <f>ROUND(G137,2)*F137</f>
        <v>0</v>
      </c>
    </row>
    <row r="138" spans="1:8" s="3" customFormat="1" ht="33" customHeight="1">
      <c r="A138" s="30" t="s">
        <v>227</v>
      </c>
      <c r="B138" s="135" t="s">
        <v>186</v>
      </c>
      <c r="C138" s="7" t="s">
        <v>228</v>
      </c>
      <c r="D138" s="8" t="s">
        <v>205</v>
      </c>
      <c r="E138" s="9"/>
      <c r="F138" s="21"/>
      <c r="G138" s="127"/>
      <c r="H138" s="137"/>
    </row>
    <row r="139" spans="1:8" s="3" customFormat="1" ht="33" customHeight="1">
      <c r="A139" s="30" t="s">
        <v>229</v>
      </c>
      <c r="B139" s="139" t="s">
        <v>11</v>
      </c>
      <c r="C139" s="7" t="s">
        <v>230</v>
      </c>
      <c r="D139" s="8" t="s">
        <v>32</v>
      </c>
      <c r="E139" s="9" t="s">
        <v>39</v>
      </c>
      <c r="F139" s="20">
        <v>40</v>
      </c>
      <c r="G139" s="12"/>
      <c r="H139" s="137">
        <f>ROUND(G139,2)*F139</f>
        <v>0</v>
      </c>
    </row>
    <row r="140" spans="1:8" s="3" customFormat="1" ht="33" customHeight="1">
      <c r="A140" s="30" t="s">
        <v>231</v>
      </c>
      <c r="B140" s="139" t="s">
        <v>13</v>
      </c>
      <c r="C140" s="7" t="s">
        <v>232</v>
      </c>
      <c r="D140" s="8" t="s">
        <v>32</v>
      </c>
      <c r="E140" s="9" t="s">
        <v>39</v>
      </c>
      <c r="F140" s="20">
        <v>815</v>
      </c>
      <c r="G140" s="12"/>
      <c r="H140" s="137">
        <f>ROUND(G140,2)*F140</f>
        <v>0</v>
      </c>
    </row>
    <row r="141" spans="1:8" s="3" customFormat="1" ht="33" customHeight="1">
      <c r="A141" s="30" t="s">
        <v>233</v>
      </c>
      <c r="B141" s="139" t="s">
        <v>15</v>
      </c>
      <c r="C141" s="7" t="s">
        <v>234</v>
      </c>
      <c r="D141" s="8" t="s">
        <v>32</v>
      </c>
      <c r="E141" s="9" t="s">
        <v>39</v>
      </c>
      <c r="F141" s="20">
        <v>20</v>
      </c>
      <c r="G141" s="12"/>
      <c r="H141" s="137">
        <f>ROUND(G141,2)*F141</f>
        <v>0</v>
      </c>
    </row>
    <row r="142" spans="1:8" s="3" customFormat="1" ht="33" customHeight="1">
      <c r="A142" s="30" t="s">
        <v>235</v>
      </c>
      <c r="B142" s="139" t="s">
        <v>158</v>
      </c>
      <c r="C142" s="7" t="s">
        <v>236</v>
      </c>
      <c r="D142" s="8" t="s">
        <v>32</v>
      </c>
      <c r="E142" s="9" t="s">
        <v>39</v>
      </c>
      <c r="F142" s="20">
        <v>25</v>
      </c>
      <c r="G142" s="12"/>
      <c r="H142" s="137">
        <f>ROUND(G142,2)*F142</f>
        <v>0</v>
      </c>
    </row>
    <row r="143" spans="1:8" s="3" customFormat="1" ht="33" customHeight="1">
      <c r="A143" s="30" t="s">
        <v>290</v>
      </c>
      <c r="B143" s="135" t="s">
        <v>117</v>
      </c>
      <c r="C143" s="7" t="s">
        <v>291</v>
      </c>
      <c r="D143" s="8" t="s">
        <v>205</v>
      </c>
      <c r="E143" s="9"/>
      <c r="F143" s="21"/>
      <c r="G143" s="127"/>
      <c r="H143" s="137"/>
    </row>
    <row r="144" spans="1:8" s="3" customFormat="1" ht="33" customHeight="1">
      <c r="A144" s="30" t="s">
        <v>301</v>
      </c>
      <c r="B144" s="139" t="s">
        <v>11</v>
      </c>
      <c r="C144" s="7" t="s">
        <v>300</v>
      </c>
      <c r="D144" s="8" t="s">
        <v>32</v>
      </c>
      <c r="E144" s="9" t="s">
        <v>39</v>
      </c>
      <c r="F144" s="20">
        <v>400</v>
      </c>
      <c r="G144" s="12"/>
      <c r="H144" s="137">
        <f>ROUND(G144,2)*F144</f>
        <v>0</v>
      </c>
    </row>
    <row r="145" spans="1:8" s="3" customFormat="1" ht="33" customHeight="1">
      <c r="A145" s="30" t="s">
        <v>237</v>
      </c>
      <c r="B145" s="135" t="s">
        <v>187</v>
      </c>
      <c r="C145" s="7" t="s">
        <v>238</v>
      </c>
      <c r="D145" s="8" t="s">
        <v>205</v>
      </c>
      <c r="E145" s="9"/>
      <c r="F145" s="21"/>
      <c r="G145" s="127"/>
      <c r="H145" s="137"/>
    </row>
    <row r="146" spans="1:8" s="3" customFormat="1" ht="33" customHeight="1">
      <c r="A146" s="30" t="s">
        <v>239</v>
      </c>
      <c r="B146" s="139" t="s">
        <v>11</v>
      </c>
      <c r="C146" s="7" t="s">
        <v>232</v>
      </c>
      <c r="D146" s="8" t="s">
        <v>32</v>
      </c>
      <c r="E146" s="9" t="s">
        <v>39</v>
      </c>
      <c r="F146" s="20">
        <v>50</v>
      </c>
      <c r="G146" s="12"/>
      <c r="H146" s="137">
        <f>ROUND(G146,2)*F146</f>
        <v>0</v>
      </c>
    </row>
    <row r="147" spans="1:8" s="3" customFormat="1" ht="33" customHeight="1">
      <c r="A147" s="30" t="s">
        <v>42</v>
      </c>
      <c r="B147" s="135" t="s">
        <v>188</v>
      </c>
      <c r="C147" s="7" t="s">
        <v>18</v>
      </c>
      <c r="D147" s="8" t="s">
        <v>155</v>
      </c>
      <c r="E147" s="9"/>
      <c r="F147" s="21"/>
      <c r="G147" s="127"/>
      <c r="H147" s="137"/>
    </row>
    <row r="148" spans="1:8" s="3" customFormat="1" ht="33" customHeight="1" thickBot="1">
      <c r="A148" s="30" t="s">
        <v>43</v>
      </c>
      <c r="B148" s="144" t="s">
        <v>11</v>
      </c>
      <c r="C148" s="56" t="s">
        <v>44</v>
      </c>
      <c r="D148" s="57" t="s">
        <v>32</v>
      </c>
      <c r="E148" s="58" t="s">
        <v>7</v>
      </c>
      <c r="F148" s="59">
        <v>1900</v>
      </c>
      <c r="G148" s="60"/>
      <c r="H148" s="145">
        <f>ROUND(G148,2)*F148</f>
        <v>0</v>
      </c>
    </row>
    <row r="149" spans="1:8" s="3" customFormat="1" ht="33" customHeight="1" thickTop="1">
      <c r="A149" s="30" t="s">
        <v>45</v>
      </c>
      <c r="B149" s="150" t="s">
        <v>189</v>
      </c>
      <c r="C149" s="72" t="s">
        <v>19</v>
      </c>
      <c r="D149" s="73" t="s">
        <v>155</v>
      </c>
      <c r="E149" s="74"/>
      <c r="F149" s="89"/>
      <c r="G149" s="128"/>
      <c r="H149" s="151"/>
    </row>
    <row r="150" spans="1:8" s="3" customFormat="1" ht="33" customHeight="1">
      <c r="A150" s="30" t="s">
        <v>47</v>
      </c>
      <c r="B150" s="139" t="s">
        <v>11</v>
      </c>
      <c r="C150" s="7" t="s">
        <v>48</v>
      </c>
      <c r="D150" s="8" t="s">
        <v>32</v>
      </c>
      <c r="E150" s="9" t="s">
        <v>7</v>
      </c>
      <c r="F150" s="21">
        <v>1000</v>
      </c>
      <c r="G150" s="12"/>
      <c r="H150" s="137">
        <f>ROUND(G150,2)*F150</f>
        <v>0</v>
      </c>
    </row>
    <row r="151" spans="1:8" s="3" customFormat="1" ht="33" customHeight="1">
      <c r="A151" s="30" t="s">
        <v>240</v>
      </c>
      <c r="B151" s="139" t="s">
        <v>13</v>
      </c>
      <c r="C151" s="7" t="s">
        <v>241</v>
      </c>
      <c r="D151" s="8" t="s">
        <v>32</v>
      </c>
      <c r="E151" s="9" t="s">
        <v>7</v>
      </c>
      <c r="F151" s="21">
        <v>2600</v>
      </c>
      <c r="G151" s="12"/>
      <c r="H151" s="137">
        <f>ROUND(G151,2)*F151</f>
        <v>0</v>
      </c>
    </row>
    <row r="152" spans="1:8" s="3" customFormat="1" ht="33" customHeight="1">
      <c r="A152" s="30" t="s">
        <v>49</v>
      </c>
      <c r="B152" s="135" t="s">
        <v>190</v>
      </c>
      <c r="C152" s="7" t="s">
        <v>51</v>
      </c>
      <c r="D152" s="8" t="s">
        <v>156</v>
      </c>
      <c r="E152" s="9"/>
      <c r="F152" s="21"/>
      <c r="G152" s="127"/>
      <c r="H152" s="137"/>
    </row>
    <row r="153" spans="1:8" s="3" customFormat="1" ht="33" customHeight="1">
      <c r="A153" s="30" t="s">
        <v>52</v>
      </c>
      <c r="B153" s="139" t="s">
        <v>264</v>
      </c>
      <c r="C153" s="7" t="s">
        <v>53</v>
      </c>
      <c r="D153" s="8" t="s">
        <v>54</v>
      </c>
      <c r="E153" s="9"/>
      <c r="F153" s="21"/>
      <c r="G153" s="127"/>
      <c r="H153" s="137"/>
    </row>
    <row r="154" spans="1:8" s="3" customFormat="1" ht="33" customHeight="1">
      <c r="A154" s="30" t="s">
        <v>55</v>
      </c>
      <c r="B154" s="143"/>
      <c r="C154" s="7" t="s">
        <v>119</v>
      </c>
      <c r="D154" s="8"/>
      <c r="E154" s="9" t="s">
        <v>39</v>
      </c>
      <c r="F154" s="20">
        <v>125</v>
      </c>
      <c r="G154" s="12"/>
      <c r="H154" s="137">
        <f>ROUND(G154,2)*F154</f>
        <v>0</v>
      </c>
    </row>
    <row r="155" spans="1:8" s="3" customFormat="1" ht="33" customHeight="1">
      <c r="A155" s="30" t="s">
        <v>215</v>
      </c>
      <c r="B155" s="143"/>
      <c r="C155" s="7" t="s">
        <v>216</v>
      </c>
      <c r="D155" s="8"/>
      <c r="E155" s="9" t="s">
        <v>39</v>
      </c>
      <c r="F155" s="20">
        <v>200</v>
      </c>
      <c r="G155" s="12"/>
      <c r="H155" s="137">
        <f>ROUND(G155,2)*F155</f>
        <v>0</v>
      </c>
    </row>
    <row r="156" spans="1:8" s="3" customFormat="1" ht="33" customHeight="1">
      <c r="A156" s="30" t="s">
        <v>214</v>
      </c>
      <c r="B156" s="143"/>
      <c r="C156" s="7" t="s">
        <v>217</v>
      </c>
      <c r="D156" s="8" t="s">
        <v>32</v>
      </c>
      <c r="E156" s="9" t="s">
        <v>39</v>
      </c>
      <c r="F156" s="20">
        <v>225</v>
      </c>
      <c r="G156" s="12"/>
      <c r="H156" s="137">
        <f>ROUND(G156,2)*F156</f>
        <v>0</v>
      </c>
    </row>
    <row r="157" spans="1:8" s="3" customFormat="1" ht="33" customHeight="1">
      <c r="A157" s="30" t="s">
        <v>242</v>
      </c>
      <c r="B157" s="139" t="s">
        <v>13</v>
      </c>
      <c r="C157" s="7" t="s">
        <v>269</v>
      </c>
      <c r="D157" s="8" t="s">
        <v>243</v>
      </c>
      <c r="E157" s="9" t="s">
        <v>39</v>
      </c>
      <c r="F157" s="20">
        <v>40</v>
      </c>
      <c r="G157" s="12"/>
      <c r="H157" s="137">
        <f>ROUND(G157,2)*F157</f>
        <v>0</v>
      </c>
    </row>
    <row r="158" spans="1:8" s="3" customFormat="1" ht="33" customHeight="1">
      <c r="A158" s="30" t="s">
        <v>59</v>
      </c>
      <c r="B158" s="135" t="s">
        <v>191</v>
      </c>
      <c r="C158" s="7" t="s">
        <v>16</v>
      </c>
      <c r="D158" s="8" t="s">
        <v>159</v>
      </c>
      <c r="E158" s="9"/>
      <c r="F158" s="21"/>
      <c r="G158" s="127"/>
      <c r="H158" s="137"/>
    </row>
    <row r="159" spans="1:8" s="3" customFormat="1" ht="33" customHeight="1">
      <c r="A159" s="30" t="s">
        <v>60</v>
      </c>
      <c r="B159" s="139" t="s">
        <v>11</v>
      </c>
      <c r="C159" s="7" t="s">
        <v>223</v>
      </c>
      <c r="D159" s="8" t="s">
        <v>112</v>
      </c>
      <c r="E159" s="9"/>
      <c r="F159" s="21"/>
      <c r="G159" s="127"/>
      <c r="H159" s="137"/>
    </row>
    <row r="160" spans="1:8" s="3" customFormat="1" ht="33" customHeight="1">
      <c r="A160" s="30" t="s">
        <v>219</v>
      </c>
      <c r="B160" s="143"/>
      <c r="C160" s="7" t="s">
        <v>220</v>
      </c>
      <c r="D160" s="8"/>
      <c r="E160" s="9" t="s">
        <v>61</v>
      </c>
      <c r="F160" s="20">
        <v>170</v>
      </c>
      <c r="G160" s="12"/>
      <c r="H160" s="137">
        <f>ROUND(G160,2)*F160</f>
        <v>0</v>
      </c>
    </row>
    <row r="161" spans="1:8" s="3" customFormat="1" ht="33" customHeight="1">
      <c r="A161" s="30" t="s">
        <v>148</v>
      </c>
      <c r="B161" s="143"/>
      <c r="C161" s="7" t="s">
        <v>225</v>
      </c>
      <c r="D161" s="8"/>
      <c r="E161" s="9" t="s">
        <v>61</v>
      </c>
      <c r="F161" s="20">
        <v>200</v>
      </c>
      <c r="G161" s="12"/>
      <c r="H161" s="137">
        <f>ROUND(G161,2)*F161</f>
        <v>0</v>
      </c>
    </row>
    <row r="162" spans="1:8" s="3" customFormat="1" ht="33" customHeight="1">
      <c r="A162" s="30" t="s">
        <v>244</v>
      </c>
      <c r="B162" s="143"/>
      <c r="C162" s="7" t="s">
        <v>245</v>
      </c>
      <c r="D162" s="8" t="s">
        <v>32</v>
      </c>
      <c r="E162" s="9" t="s">
        <v>61</v>
      </c>
      <c r="F162" s="20">
        <v>120</v>
      </c>
      <c r="G162" s="12"/>
      <c r="H162" s="137">
        <f>ROUND(G162,2)*F162</f>
        <v>0</v>
      </c>
    </row>
    <row r="163" spans="1:8" s="3" customFormat="1" ht="33" customHeight="1">
      <c r="A163" s="30" t="s">
        <v>221</v>
      </c>
      <c r="B163" s="139" t="s">
        <v>13</v>
      </c>
      <c r="C163" s="7" t="s">
        <v>224</v>
      </c>
      <c r="D163" s="8" t="s">
        <v>218</v>
      </c>
      <c r="E163" s="9" t="s">
        <v>61</v>
      </c>
      <c r="F163" s="20">
        <v>50</v>
      </c>
      <c r="G163" s="12"/>
      <c r="H163" s="137">
        <f>ROUND(G163,2)*F163</f>
        <v>0</v>
      </c>
    </row>
    <row r="164" spans="1:8" s="3" customFormat="1" ht="33" customHeight="1">
      <c r="A164" s="30" t="s">
        <v>62</v>
      </c>
      <c r="B164" s="139" t="s">
        <v>15</v>
      </c>
      <c r="C164" s="7" t="s">
        <v>222</v>
      </c>
      <c r="D164" s="8" t="s">
        <v>129</v>
      </c>
      <c r="E164" s="9" t="s">
        <v>61</v>
      </c>
      <c r="F164" s="20">
        <v>45</v>
      </c>
      <c r="G164" s="12"/>
      <c r="H164" s="137">
        <f>ROUND(G164,2)*F164</f>
        <v>0</v>
      </c>
    </row>
    <row r="165" spans="1:8" s="3" customFormat="1" ht="33" customHeight="1">
      <c r="A165" s="30" t="s">
        <v>63</v>
      </c>
      <c r="B165" s="135" t="s">
        <v>192</v>
      </c>
      <c r="C165" s="7" t="s">
        <v>64</v>
      </c>
      <c r="D165" s="8" t="s">
        <v>157</v>
      </c>
      <c r="E165" s="120"/>
      <c r="F165" s="21"/>
      <c r="G165" s="127"/>
      <c r="H165" s="137"/>
    </row>
    <row r="166" spans="1:8" s="3" customFormat="1" ht="33" customHeight="1">
      <c r="A166" s="30" t="s">
        <v>65</v>
      </c>
      <c r="B166" s="139" t="s">
        <v>11</v>
      </c>
      <c r="C166" s="7" t="s">
        <v>66</v>
      </c>
      <c r="D166" s="8"/>
      <c r="E166" s="9"/>
      <c r="F166" s="21"/>
      <c r="G166" s="127"/>
      <c r="H166" s="137"/>
    </row>
    <row r="167" spans="1:8" s="3" customFormat="1" ht="33" customHeight="1">
      <c r="A167" s="30" t="s">
        <v>246</v>
      </c>
      <c r="B167" s="143"/>
      <c r="C167" s="7" t="s">
        <v>247</v>
      </c>
      <c r="D167" s="8"/>
      <c r="E167" s="9" t="s">
        <v>25</v>
      </c>
      <c r="F167" s="20">
        <v>1300</v>
      </c>
      <c r="G167" s="12"/>
      <c r="H167" s="137">
        <f>ROUND(G167,2)*F167</f>
        <v>0</v>
      </c>
    </row>
    <row r="168" spans="1:8" s="3" customFormat="1" ht="33" customHeight="1">
      <c r="A168" s="30" t="s">
        <v>68</v>
      </c>
      <c r="B168" s="139" t="s">
        <v>13</v>
      </c>
      <c r="C168" s="7" t="s">
        <v>69</v>
      </c>
      <c r="D168" s="8"/>
      <c r="E168" s="9"/>
      <c r="F168" s="21"/>
      <c r="G168" s="127"/>
      <c r="H168" s="137"/>
    </row>
    <row r="169" spans="1:8" s="3" customFormat="1" ht="33" customHeight="1">
      <c r="A169" s="30" t="s">
        <v>70</v>
      </c>
      <c r="B169" s="143"/>
      <c r="C169" s="7" t="s">
        <v>67</v>
      </c>
      <c r="D169" s="8"/>
      <c r="E169" s="9" t="s">
        <v>25</v>
      </c>
      <c r="F169" s="20">
        <v>200</v>
      </c>
      <c r="G169" s="12"/>
      <c r="H169" s="137">
        <f>ROUND(G169,2)*F169</f>
        <v>0</v>
      </c>
    </row>
    <row r="170" spans="1:8" s="3" customFormat="1" ht="33" customHeight="1">
      <c r="A170" s="30" t="s">
        <v>248</v>
      </c>
      <c r="B170" s="135" t="s">
        <v>193</v>
      </c>
      <c r="C170" s="7" t="s">
        <v>249</v>
      </c>
      <c r="D170" s="8" t="s">
        <v>271</v>
      </c>
      <c r="E170" s="9"/>
      <c r="F170" s="21"/>
      <c r="G170" s="127"/>
      <c r="H170" s="137"/>
    </row>
    <row r="171" spans="1:8" s="3" customFormat="1" ht="33" customHeight="1">
      <c r="A171" s="30" t="s">
        <v>250</v>
      </c>
      <c r="B171" s="139" t="s">
        <v>11</v>
      </c>
      <c r="C171" s="7" t="s">
        <v>251</v>
      </c>
      <c r="D171" s="8" t="s">
        <v>32</v>
      </c>
      <c r="E171" s="9" t="s">
        <v>39</v>
      </c>
      <c r="F171" s="20">
        <v>150</v>
      </c>
      <c r="G171" s="12"/>
      <c r="H171" s="137">
        <f>ROUND(G171,2)*F171</f>
        <v>0</v>
      </c>
    </row>
    <row r="172" spans="1:8" s="3" customFormat="1" ht="33" customHeight="1" thickBot="1">
      <c r="A172" s="30" t="s">
        <v>252</v>
      </c>
      <c r="B172" s="144" t="s">
        <v>13</v>
      </c>
      <c r="C172" s="56" t="s">
        <v>253</v>
      </c>
      <c r="D172" s="57" t="s">
        <v>32</v>
      </c>
      <c r="E172" s="58" t="s">
        <v>39</v>
      </c>
      <c r="F172" s="62">
        <v>200</v>
      </c>
      <c r="G172" s="60"/>
      <c r="H172" s="145">
        <f>ROUND(G172,2)*F172</f>
        <v>0</v>
      </c>
    </row>
    <row r="173" spans="1:8" s="3" customFormat="1" ht="33" customHeight="1" thickTop="1">
      <c r="A173" s="29"/>
      <c r="B173" s="181"/>
      <c r="C173" s="182" t="s">
        <v>130</v>
      </c>
      <c r="D173" s="183"/>
      <c r="E173" s="184"/>
      <c r="F173" s="185"/>
      <c r="G173" s="170"/>
      <c r="H173" s="151"/>
    </row>
    <row r="174" spans="1:8" s="3" customFormat="1" ht="33" customHeight="1">
      <c r="A174" s="29" t="s">
        <v>71</v>
      </c>
      <c r="B174" s="135" t="s">
        <v>194</v>
      </c>
      <c r="C174" s="7" t="s">
        <v>72</v>
      </c>
      <c r="D174" s="8" t="s">
        <v>131</v>
      </c>
      <c r="E174" s="9" t="s">
        <v>61</v>
      </c>
      <c r="F174" s="23">
        <v>500</v>
      </c>
      <c r="G174" s="12"/>
      <c r="H174" s="137">
        <f>ROUND(G174,2)*F174</f>
        <v>0</v>
      </c>
    </row>
    <row r="175" spans="1:8" s="3" customFormat="1" ht="33" customHeight="1">
      <c r="A175" s="29"/>
      <c r="B175" s="147"/>
      <c r="C175" s="16" t="s">
        <v>121</v>
      </c>
      <c r="D175" s="119"/>
      <c r="E175" s="14"/>
      <c r="F175" s="24"/>
      <c r="G175" s="127"/>
      <c r="H175" s="137"/>
    </row>
    <row r="176" spans="1:8" s="3" customFormat="1" ht="33" customHeight="1">
      <c r="A176" s="29" t="s">
        <v>96</v>
      </c>
      <c r="B176" s="135" t="s">
        <v>195</v>
      </c>
      <c r="C176" s="15" t="s">
        <v>141</v>
      </c>
      <c r="D176" s="8" t="s">
        <v>210</v>
      </c>
      <c r="E176" s="9"/>
      <c r="F176" s="22"/>
      <c r="G176" s="127"/>
      <c r="H176" s="136"/>
    </row>
    <row r="177" spans="1:8" s="3" customFormat="1" ht="33" customHeight="1">
      <c r="A177" s="29" t="s">
        <v>199</v>
      </c>
      <c r="B177" s="139" t="s">
        <v>11</v>
      </c>
      <c r="C177" s="7" t="s">
        <v>200</v>
      </c>
      <c r="D177" s="8"/>
      <c r="E177" s="9" t="s">
        <v>7</v>
      </c>
      <c r="F177" s="22">
        <v>1</v>
      </c>
      <c r="G177" s="12"/>
      <c r="H177" s="136">
        <f>ROUND(G177,2)*F177</f>
        <v>0</v>
      </c>
    </row>
    <row r="178" spans="1:8" s="3" customFormat="1" ht="33" customHeight="1">
      <c r="A178" s="29" t="s">
        <v>97</v>
      </c>
      <c r="B178" s="139" t="s">
        <v>13</v>
      </c>
      <c r="C178" s="7" t="s">
        <v>142</v>
      </c>
      <c r="D178" s="8"/>
      <c r="E178" s="9" t="s">
        <v>7</v>
      </c>
      <c r="F178" s="22">
        <v>1</v>
      </c>
      <c r="G178" s="12"/>
      <c r="H178" s="136">
        <f>ROUND(G178,2)*F178</f>
        <v>0</v>
      </c>
    </row>
    <row r="179" spans="1:8" s="3" customFormat="1" ht="33" customHeight="1">
      <c r="A179" s="29" t="s">
        <v>265</v>
      </c>
      <c r="B179" s="139" t="s">
        <v>15</v>
      </c>
      <c r="C179" s="7" t="s">
        <v>266</v>
      </c>
      <c r="D179" s="8"/>
      <c r="E179" s="9" t="s">
        <v>7</v>
      </c>
      <c r="F179" s="22">
        <v>1</v>
      </c>
      <c r="G179" s="12"/>
      <c r="H179" s="136">
        <f>ROUND(G179,2)*F179</f>
        <v>0</v>
      </c>
    </row>
    <row r="180" spans="1:8" s="3" customFormat="1" ht="33" customHeight="1">
      <c r="A180" s="29"/>
      <c r="B180" s="132"/>
      <c r="C180" s="16" t="s">
        <v>122</v>
      </c>
      <c r="D180" s="119"/>
      <c r="E180" s="13"/>
      <c r="F180" s="11"/>
      <c r="G180" s="127"/>
      <c r="H180" s="137"/>
    </row>
    <row r="181" spans="1:8" s="3" customFormat="1" ht="33" customHeight="1">
      <c r="A181" s="29" t="s">
        <v>78</v>
      </c>
      <c r="B181" s="135" t="s">
        <v>196</v>
      </c>
      <c r="C181" s="7" t="s">
        <v>126</v>
      </c>
      <c r="D181" s="8" t="s">
        <v>273</v>
      </c>
      <c r="E181" s="9" t="s">
        <v>7</v>
      </c>
      <c r="F181" s="22">
        <v>8</v>
      </c>
      <c r="G181" s="12"/>
      <c r="H181" s="137">
        <f>ROUND(G181,2)*F181</f>
        <v>0</v>
      </c>
    </row>
    <row r="182" spans="1:8" s="3" customFormat="1" ht="33" customHeight="1">
      <c r="A182" s="29" t="s">
        <v>80</v>
      </c>
      <c r="B182" s="135" t="s">
        <v>197</v>
      </c>
      <c r="C182" s="7" t="s">
        <v>143</v>
      </c>
      <c r="D182" s="8" t="s">
        <v>210</v>
      </c>
      <c r="E182" s="9"/>
      <c r="F182" s="22"/>
      <c r="G182" s="127"/>
      <c r="H182" s="136"/>
    </row>
    <row r="183" spans="1:8" s="3" customFormat="1" ht="33" customHeight="1">
      <c r="A183" s="29" t="s">
        <v>144</v>
      </c>
      <c r="B183" s="139" t="s">
        <v>11</v>
      </c>
      <c r="C183" s="7" t="s">
        <v>145</v>
      </c>
      <c r="D183" s="8"/>
      <c r="E183" s="9" t="s">
        <v>81</v>
      </c>
      <c r="F183" s="23">
        <v>1</v>
      </c>
      <c r="G183" s="12"/>
      <c r="H183" s="137">
        <f>ROUND(G183,2)*F183</f>
        <v>0</v>
      </c>
    </row>
    <row r="184" spans="1:8" s="3" customFormat="1" ht="33" customHeight="1">
      <c r="A184" s="29" t="s">
        <v>82</v>
      </c>
      <c r="B184" s="135" t="s">
        <v>198</v>
      </c>
      <c r="C184" s="7" t="s">
        <v>132</v>
      </c>
      <c r="D184" s="8" t="s">
        <v>273</v>
      </c>
      <c r="E184" s="9"/>
      <c r="F184" s="22"/>
      <c r="G184" s="127"/>
      <c r="H184" s="136"/>
    </row>
    <row r="185" spans="1:8" s="3" customFormat="1" ht="33" customHeight="1">
      <c r="A185" s="29" t="s">
        <v>98</v>
      </c>
      <c r="B185" s="139" t="s">
        <v>11</v>
      </c>
      <c r="C185" s="7" t="s">
        <v>99</v>
      </c>
      <c r="D185" s="8"/>
      <c r="E185" s="9" t="s">
        <v>7</v>
      </c>
      <c r="F185" s="22">
        <v>3</v>
      </c>
      <c r="G185" s="12"/>
      <c r="H185" s="137">
        <f>ROUND(G185,2)*F185</f>
        <v>0</v>
      </c>
    </row>
    <row r="186" spans="1:8" s="3" customFormat="1" ht="33" customHeight="1">
      <c r="A186" s="29" t="s">
        <v>83</v>
      </c>
      <c r="B186" s="139" t="s">
        <v>13</v>
      </c>
      <c r="C186" s="7" t="s">
        <v>84</v>
      </c>
      <c r="D186" s="8"/>
      <c r="E186" s="9" t="s">
        <v>7</v>
      </c>
      <c r="F186" s="22">
        <v>3</v>
      </c>
      <c r="G186" s="12"/>
      <c r="H186" s="137">
        <f>ROUND(G186,2)*F186</f>
        <v>0</v>
      </c>
    </row>
    <row r="187" spans="1:250" s="33" customFormat="1" ht="33" customHeight="1">
      <c r="A187" s="29" t="s">
        <v>85</v>
      </c>
      <c r="B187" s="135" t="s">
        <v>262</v>
      </c>
      <c r="C187" s="7" t="s">
        <v>123</v>
      </c>
      <c r="D187" s="8" t="s">
        <v>273</v>
      </c>
      <c r="E187" s="9" t="s">
        <v>7</v>
      </c>
      <c r="F187" s="22">
        <v>3</v>
      </c>
      <c r="G187" s="12"/>
      <c r="H187" s="137">
        <f>ROUND(G187,2)*F187</f>
        <v>0</v>
      </c>
      <c r="I187" s="35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  <c r="BU187" s="34"/>
      <c r="BV187" s="34"/>
      <c r="BW187" s="34"/>
      <c r="BX187" s="34"/>
      <c r="BY187" s="34"/>
      <c r="BZ187" s="34"/>
      <c r="CA187" s="34"/>
      <c r="CB187" s="34"/>
      <c r="CC187" s="34"/>
      <c r="CD187" s="34"/>
      <c r="CE187" s="34"/>
      <c r="CF187" s="34"/>
      <c r="CG187" s="34"/>
      <c r="CH187" s="34"/>
      <c r="CI187" s="34"/>
      <c r="CJ187" s="34"/>
      <c r="CK187" s="34"/>
      <c r="CL187" s="34"/>
      <c r="CM187" s="34"/>
      <c r="CN187" s="34"/>
      <c r="CO187" s="34"/>
      <c r="CP187" s="34"/>
      <c r="CQ187" s="34"/>
      <c r="CR187" s="34"/>
      <c r="CS187" s="34"/>
      <c r="CT187" s="34"/>
      <c r="CU187" s="34"/>
      <c r="CV187" s="34"/>
      <c r="CW187" s="34"/>
      <c r="CX187" s="34"/>
      <c r="CY187" s="34"/>
      <c r="CZ187" s="34"/>
      <c r="DA187" s="34"/>
      <c r="DB187" s="34"/>
      <c r="DC187" s="34"/>
      <c r="DD187" s="34"/>
      <c r="DE187" s="34"/>
      <c r="DF187" s="34"/>
      <c r="DG187" s="34"/>
      <c r="DH187" s="34"/>
      <c r="DI187" s="34"/>
      <c r="DJ187" s="34"/>
      <c r="DK187" s="34"/>
      <c r="DL187" s="34"/>
      <c r="DM187" s="34"/>
      <c r="DN187" s="34"/>
      <c r="DO187" s="34"/>
      <c r="DP187" s="34"/>
      <c r="DQ187" s="34"/>
      <c r="DR187" s="34"/>
      <c r="DS187" s="34"/>
      <c r="DT187" s="34"/>
      <c r="DU187" s="34"/>
      <c r="DV187" s="34"/>
      <c r="DW187" s="34"/>
      <c r="DX187" s="34"/>
      <c r="DY187" s="34"/>
      <c r="DZ187" s="34"/>
      <c r="EA187" s="34"/>
      <c r="EB187" s="34"/>
      <c r="EC187" s="34"/>
      <c r="ED187" s="34"/>
      <c r="EE187" s="34"/>
      <c r="EF187" s="34"/>
      <c r="EG187" s="34"/>
      <c r="EH187" s="34"/>
      <c r="EI187" s="34"/>
      <c r="EJ187" s="34"/>
      <c r="EK187" s="34"/>
      <c r="EL187" s="34"/>
      <c r="EM187" s="34"/>
      <c r="EN187" s="34"/>
      <c r="EO187" s="34"/>
      <c r="EP187" s="34"/>
      <c r="EQ187" s="34"/>
      <c r="ER187" s="34"/>
      <c r="ES187" s="34"/>
      <c r="ET187" s="34"/>
      <c r="EU187" s="34"/>
      <c r="EV187" s="34"/>
      <c r="EW187" s="34"/>
      <c r="EX187" s="34"/>
      <c r="EY187" s="34"/>
      <c r="EZ187" s="34"/>
      <c r="FA187" s="34"/>
      <c r="FB187" s="34"/>
      <c r="FC187" s="34"/>
      <c r="FD187" s="34"/>
      <c r="FE187" s="34"/>
      <c r="FF187" s="34"/>
      <c r="FG187" s="34"/>
      <c r="FH187" s="34"/>
      <c r="FI187" s="34"/>
      <c r="FJ187" s="34"/>
      <c r="FK187" s="34"/>
      <c r="FL187" s="34"/>
      <c r="FM187" s="34"/>
      <c r="FN187" s="34"/>
      <c r="FO187" s="34"/>
      <c r="FP187" s="34"/>
      <c r="FQ187" s="34"/>
      <c r="FR187" s="34"/>
      <c r="FS187" s="34"/>
      <c r="FT187" s="34"/>
      <c r="FU187" s="34"/>
      <c r="FV187" s="34"/>
      <c r="FW187" s="34"/>
      <c r="FX187" s="34"/>
      <c r="FY187" s="34"/>
      <c r="FZ187" s="34"/>
      <c r="GA187" s="34"/>
      <c r="GB187" s="34"/>
      <c r="GC187" s="34"/>
      <c r="GD187" s="34"/>
      <c r="GE187" s="34"/>
      <c r="GF187" s="34"/>
      <c r="GG187" s="34"/>
      <c r="GH187" s="34"/>
      <c r="GI187" s="34"/>
      <c r="GJ187" s="34"/>
      <c r="GK187" s="34"/>
      <c r="GL187" s="34"/>
      <c r="GM187" s="34"/>
      <c r="GN187" s="34"/>
      <c r="GO187" s="34"/>
      <c r="GP187" s="34"/>
      <c r="GQ187" s="34"/>
      <c r="GR187" s="34"/>
      <c r="GS187" s="34"/>
      <c r="GT187" s="34"/>
      <c r="GU187" s="34"/>
      <c r="GV187" s="34"/>
      <c r="GW187" s="34"/>
      <c r="GX187" s="34"/>
      <c r="GY187" s="34"/>
      <c r="GZ187" s="34"/>
      <c r="HA187" s="34"/>
      <c r="HB187" s="34"/>
      <c r="HC187" s="34"/>
      <c r="HD187" s="34"/>
      <c r="HE187" s="34"/>
      <c r="HF187" s="34"/>
      <c r="HG187" s="34"/>
      <c r="HH187" s="34"/>
      <c r="HI187" s="34"/>
      <c r="HJ187" s="34"/>
      <c r="HK187" s="34"/>
      <c r="HL187" s="34"/>
      <c r="HM187" s="34"/>
      <c r="HN187" s="34"/>
      <c r="HO187" s="34"/>
      <c r="HP187" s="34"/>
      <c r="HQ187" s="34"/>
      <c r="HR187" s="34"/>
      <c r="HS187" s="34"/>
      <c r="HT187" s="34"/>
      <c r="HU187" s="34"/>
      <c r="HV187" s="34"/>
      <c r="HW187" s="34"/>
      <c r="HX187" s="34"/>
      <c r="HY187" s="34"/>
      <c r="HZ187" s="34"/>
      <c r="IA187" s="34"/>
      <c r="IB187" s="34"/>
      <c r="IC187" s="34"/>
      <c r="ID187" s="34"/>
      <c r="IE187" s="34"/>
      <c r="IF187" s="34"/>
      <c r="IG187" s="34"/>
      <c r="IH187" s="34"/>
      <c r="II187" s="34"/>
      <c r="IJ187" s="34"/>
      <c r="IK187" s="34"/>
      <c r="IL187" s="34"/>
      <c r="IM187" s="34"/>
      <c r="IN187" s="34"/>
      <c r="IO187" s="34"/>
      <c r="IP187" s="34"/>
    </row>
    <row r="188" spans="1:244" s="33" customFormat="1" ht="33" customHeight="1">
      <c r="A188" s="44"/>
      <c r="B188" s="140"/>
      <c r="C188" s="27" t="s">
        <v>124</v>
      </c>
      <c r="D188" s="28"/>
      <c r="E188" s="28"/>
      <c r="F188" s="28"/>
      <c r="G188" s="127"/>
      <c r="H188" s="137"/>
      <c r="I188" s="35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  <c r="BQ188" s="48"/>
      <c r="BR188" s="48"/>
      <c r="BS188" s="48"/>
      <c r="BT188" s="48"/>
      <c r="BU188" s="48"/>
      <c r="BV188" s="48"/>
      <c r="BW188" s="48"/>
      <c r="BX188" s="48"/>
      <c r="BY188" s="48"/>
      <c r="BZ188" s="48"/>
      <c r="CA188" s="48"/>
      <c r="CB188" s="48"/>
      <c r="CC188" s="48"/>
      <c r="CD188" s="48"/>
      <c r="CE188" s="48"/>
      <c r="CF188" s="48"/>
      <c r="CG188" s="48"/>
      <c r="CH188" s="48"/>
      <c r="CI188" s="48"/>
      <c r="CJ188" s="48"/>
      <c r="CK188" s="48"/>
      <c r="CL188" s="48"/>
      <c r="CM188" s="48"/>
      <c r="CN188" s="48"/>
      <c r="CO188" s="48"/>
      <c r="CP188" s="48"/>
      <c r="CQ188" s="48"/>
      <c r="CR188" s="48"/>
      <c r="CS188" s="48"/>
      <c r="CT188" s="48"/>
      <c r="CU188" s="48"/>
      <c r="CV188" s="48"/>
      <c r="CW188" s="48"/>
      <c r="CX188" s="48"/>
      <c r="CY188" s="48"/>
      <c r="CZ188" s="48"/>
      <c r="DA188" s="48"/>
      <c r="DB188" s="48"/>
      <c r="DC188" s="48"/>
      <c r="DD188" s="48"/>
      <c r="DE188" s="48"/>
      <c r="DF188" s="48"/>
      <c r="DG188" s="48"/>
      <c r="DH188" s="48"/>
      <c r="DI188" s="48"/>
      <c r="DJ188" s="48"/>
      <c r="DK188" s="48"/>
      <c r="DL188" s="48"/>
      <c r="DM188" s="48"/>
      <c r="DN188" s="48"/>
      <c r="DO188" s="48"/>
      <c r="DP188" s="48"/>
      <c r="DQ188" s="48"/>
      <c r="DR188" s="48"/>
      <c r="DS188" s="48"/>
      <c r="DT188" s="48"/>
      <c r="DU188" s="48"/>
      <c r="DV188" s="48"/>
      <c r="DW188" s="48"/>
      <c r="DX188" s="48"/>
      <c r="DY188" s="48"/>
      <c r="DZ188" s="48"/>
      <c r="EA188" s="48"/>
      <c r="EB188" s="48"/>
      <c r="EC188" s="48"/>
      <c r="ED188" s="48"/>
      <c r="EE188" s="48"/>
      <c r="EF188" s="48"/>
      <c r="EG188" s="48"/>
      <c r="EH188" s="48"/>
      <c r="EI188" s="48"/>
      <c r="EJ188" s="48"/>
      <c r="EK188" s="48"/>
      <c r="EL188" s="48"/>
      <c r="EM188" s="48"/>
      <c r="EN188" s="48"/>
      <c r="EO188" s="48"/>
      <c r="EP188" s="48"/>
      <c r="EQ188" s="48"/>
      <c r="ER188" s="48"/>
      <c r="ES188" s="48"/>
      <c r="ET188" s="48"/>
      <c r="EU188" s="48"/>
      <c r="EV188" s="48"/>
      <c r="EW188" s="48"/>
      <c r="EX188" s="48"/>
      <c r="EY188" s="48"/>
      <c r="EZ188" s="48"/>
      <c r="FA188" s="48"/>
      <c r="FB188" s="48"/>
      <c r="FC188" s="48"/>
      <c r="FD188" s="48"/>
      <c r="FE188" s="48"/>
      <c r="FF188" s="48"/>
      <c r="FG188" s="48"/>
      <c r="FH188" s="48"/>
      <c r="FI188" s="48"/>
      <c r="FJ188" s="48"/>
      <c r="FK188" s="48"/>
      <c r="FL188" s="48"/>
      <c r="FM188" s="48"/>
      <c r="FN188" s="48"/>
      <c r="FO188" s="48"/>
      <c r="FP188" s="48"/>
      <c r="FQ188" s="48"/>
      <c r="FR188" s="48"/>
      <c r="FS188" s="48"/>
      <c r="FT188" s="48"/>
      <c r="FU188" s="48"/>
      <c r="FV188" s="48"/>
      <c r="FW188" s="48"/>
      <c r="FX188" s="48"/>
      <c r="FY188" s="48"/>
      <c r="FZ188" s="48"/>
      <c r="GA188" s="48"/>
      <c r="GB188" s="48"/>
      <c r="GC188" s="48"/>
      <c r="GD188" s="48"/>
      <c r="GE188" s="48"/>
      <c r="GF188" s="48"/>
      <c r="GG188" s="48"/>
      <c r="GH188" s="48"/>
      <c r="GI188" s="48"/>
      <c r="GJ188" s="48"/>
      <c r="GK188" s="48"/>
      <c r="GL188" s="48"/>
      <c r="GM188" s="48"/>
      <c r="GN188" s="48"/>
      <c r="GO188" s="48"/>
      <c r="GP188" s="48"/>
      <c r="GQ188" s="48"/>
      <c r="GR188" s="48"/>
      <c r="GS188" s="48"/>
      <c r="GT188" s="48"/>
      <c r="GU188" s="48"/>
      <c r="GV188" s="48"/>
      <c r="GW188" s="48"/>
      <c r="GX188" s="48"/>
      <c r="GY188" s="48"/>
      <c r="GZ188" s="48"/>
      <c r="HA188" s="48"/>
      <c r="HB188" s="48"/>
      <c r="HC188" s="48"/>
      <c r="HD188" s="48"/>
      <c r="HE188" s="48"/>
      <c r="HF188" s="48"/>
      <c r="HG188" s="48"/>
      <c r="HH188" s="48"/>
      <c r="HI188" s="48"/>
      <c r="HJ188" s="48"/>
      <c r="HK188" s="48"/>
      <c r="HL188" s="48"/>
      <c r="HM188" s="48"/>
      <c r="HN188" s="48"/>
      <c r="HO188" s="48"/>
      <c r="HP188" s="48"/>
      <c r="HQ188" s="48"/>
      <c r="HR188" s="48"/>
      <c r="HS188" s="48"/>
      <c r="HT188" s="48"/>
      <c r="HU188" s="48"/>
      <c r="HV188" s="48"/>
      <c r="HW188" s="48"/>
      <c r="HX188" s="48"/>
      <c r="HY188" s="48"/>
      <c r="HZ188" s="48"/>
      <c r="IA188" s="48"/>
      <c r="IB188" s="48"/>
      <c r="IC188" s="48"/>
      <c r="ID188" s="48"/>
      <c r="IE188" s="48"/>
      <c r="IF188" s="48"/>
      <c r="IG188" s="48"/>
      <c r="IH188" s="48"/>
      <c r="II188" s="48"/>
      <c r="IJ188" s="48"/>
    </row>
    <row r="189" spans="1:244" s="33" customFormat="1" ht="33" customHeight="1">
      <c r="A189" s="30" t="s">
        <v>86</v>
      </c>
      <c r="B189" s="135" t="s">
        <v>263</v>
      </c>
      <c r="C189" s="7" t="s">
        <v>17</v>
      </c>
      <c r="D189" s="8" t="s">
        <v>274</v>
      </c>
      <c r="E189" s="9"/>
      <c r="F189" s="21"/>
      <c r="G189" s="127"/>
      <c r="H189" s="137"/>
      <c r="I189" s="35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  <c r="BR189" s="48"/>
      <c r="BS189" s="48"/>
      <c r="BT189" s="48"/>
      <c r="BU189" s="48"/>
      <c r="BV189" s="48"/>
      <c r="BW189" s="48"/>
      <c r="BX189" s="48"/>
      <c r="BY189" s="48"/>
      <c r="BZ189" s="48"/>
      <c r="CA189" s="48"/>
      <c r="CB189" s="48"/>
      <c r="CC189" s="48"/>
      <c r="CD189" s="48"/>
      <c r="CE189" s="48"/>
      <c r="CF189" s="48"/>
      <c r="CG189" s="48"/>
      <c r="CH189" s="48"/>
      <c r="CI189" s="48"/>
      <c r="CJ189" s="48"/>
      <c r="CK189" s="48"/>
      <c r="CL189" s="48"/>
      <c r="CM189" s="48"/>
      <c r="CN189" s="48"/>
      <c r="CO189" s="48"/>
      <c r="CP189" s="48"/>
      <c r="CQ189" s="48"/>
      <c r="CR189" s="48"/>
      <c r="CS189" s="48"/>
      <c r="CT189" s="48"/>
      <c r="CU189" s="48"/>
      <c r="CV189" s="48"/>
      <c r="CW189" s="48"/>
      <c r="CX189" s="48"/>
      <c r="CY189" s="48"/>
      <c r="CZ189" s="48"/>
      <c r="DA189" s="48"/>
      <c r="DB189" s="48"/>
      <c r="DC189" s="48"/>
      <c r="DD189" s="48"/>
      <c r="DE189" s="48"/>
      <c r="DF189" s="48"/>
      <c r="DG189" s="48"/>
      <c r="DH189" s="48"/>
      <c r="DI189" s="48"/>
      <c r="DJ189" s="48"/>
      <c r="DK189" s="48"/>
      <c r="DL189" s="48"/>
      <c r="DM189" s="48"/>
      <c r="DN189" s="48"/>
      <c r="DO189" s="48"/>
      <c r="DP189" s="48"/>
      <c r="DQ189" s="48"/>
      <c r="DR189" s="48"/>
      <c r="DS189" s="48"/>
      <c r="DT189" s="48"/>
      <c r="DU189" s="48"/>
      <c r="DV189" s="48"/>
      <c r="DW189" s="48"/>
      <c r="DX189" s="48"/>
      <c r="DY189" s="48"/>
      <c r="DZ189" s="48"/>
      <c r="EA189" s="48"/>
      <c r="EB189" s="48"/>
      <c r="EC189" s="48"/>
      <c r="ED189" s="48"/>
      <c r="EE189" s="48"/>
      <c r="EF189" s="48"/>
      <c r="EG189" s="48"/>
      <c r="EH189" s="48"/>
      <c r="EI189" s="48"/>
      <c r="EJ189" s="48"/>
      <c r="EK189" s="48"/>
      <c r="EL189" s="48"/>
      <c r="EM189" s="48"/>
      <c r="EN189" s="48"/>
      <c r="EO189" s="48"/>
      <c r="EP189" s="48"/>
      <c r="EQ189" s="48"/>
      <c r="ER189" s="48"/>
      <c r="ES189" s="48"/>
      <c r="ET189" s="48"/>
      <c r="EU189" s="48"/>
      <c r="EV189" s="48"/>
      <c r="EW189" s="48"/>
      <c r="EX189" s="48"/>
      <c r="EY189" s="48"/>
      <c r="EZ189" s="48"/>
      <c r="FA189" s="48"/>
      <c r="FB189" s="48"/>
      <c r="FC189" s="48"/>
      <c r="FD189" s="48"/>
      <c r="FE189" s="48"/>
      <c r="FF189" s="48"/>
      <c r="FG189" s="48"/>
      <c r="FH189" s="48"/>
      <c r="FI189" s="48"/>
      <c r="FJ189" s="48"/>
      <c r="FK189" s="48"/>
      <c r="FL189" s="48"/>
      <c r="FM189" s="48"/>
      <c r="FN189" s="48"/>
      <c r="FO189" s="48"/>
      <c r="FP189" s="48"/>
      <c r="FQ189" s="48"/>
      <c r="FR189" s="48"/>
      <c r="FS189" s="48"/>
      <c r="FT189" s="48"/>
      <c r="FU189" s="48"/>
      <c r="FV189" s="48"/>
      <c r="FW189" s="48"/>
      <c r="FX189" s="48"/>
      <c r="FY189" s="48"/>
      <c r="FZ189" s="48"/>
      <c r="GA189" s="48"/>
      <c r="GB189" s="48"/>
      <c r="GC189" s="48"/>
      <c r="GD189" s="48"/>
      <c r="GE189" s="48"/>
      <c r="GF189" s="48"/>
      <c r="GG189" s="48"/>
      <c r="GH189" s="48"/>
      <c r="GI189" s="48"/>
      <c r="GJ189" s="48"/>
      <c r="GK189" s="48"/>
      <c r="GL189" s="48"/>
      <c r="GM189" s="48"/>
      <c r="GN189" s="48"/>
      <c r="GO189" s="48"/>
      <c r="GP189" s="48"/>
      <c r="GQ189" s="48"/>
      <c r="GR189" s="48"/>
      <c r="GS189" s="48"/>
      <c r="GT189" s="48"/>
      <c r="GU189" s="48"/>
      <c r="GV189" s="48"/>
      <c r="GW189" s="48"/>
      <c r="GX189" s="48"/>
      <c r="GY189" s="48"/>
      <c r="GZ189" s="48"/>
      <c r="HA189" s="48"/>
      <c r="HB189" s="48"/>
      <c r="HC189" s="48"/>
      <c r="HD189" s="48"/>
      <c r="HE189" s="48"/>
      <c r="HF189" s="48"/>
      <c r="HG189" s="48"/>
      <c r="HH189" s="48"/>
      <c r="HI189" s="48"/>
      <c r="HJ189" s="48"/>
      <c r="HK189" s="48"/>
      <c r="HL189" s="48"/>
      <c r="HM189" s="48"/>
      <c r="HN189" s="48"/>
      <c r="HO189" s="48"/>
      <c r="HP189" s="48"/>
      <c r="HQ189" s="48"/>
      <c r="HR189" s="48"/>
      <c r="HS189" s="48"/>
      <c r="HT189" s="48"/>
      <c r="HU189" s="48"/>
      <c r="HV189" s="48"/>
      <c r="HW189" s="48"/>
      <c r="HX189" s="48"/>
      <c r="HY189" s="48"/>
      <c r="HZ189" s="48"/>
      <c r="IA189" s="48"/>
      <c r="IB189" s="48"/>
      <c r="IC189" s="48"/>
      <c r="ID189" s="48"/>
      <c r="IE189" s="48"/>
      <c r="IF189" s="48"/>
      <c r="IG189" s="48"/>
      <c r="IH189" s="48"/>
      <c r="II189" s="48"/>
      <c r="IJ189" s="48"/>
    </row>
    <row r="190" spans="1:8" s="3" customFormat="1" ht="33" customHeight="1">
      <c r="A190" s="30" t="s">
        <v>87</v>
      </c>
      <c r="B190" s="139" t="s">
        <v>11</v>
      </c>
      <c r="C190" s="7" t="s">
        <v>88</v>
      </c>
      <c r="D190" s="8"/>
      <c r="E190" s="9" t="s">
        <v>39</v>
      </c>
      <c r="F190" s="20">
        <v>150</v>
      </c>
      <c r="G190" s="12"/>
      <c r="H190" s="137">
        <f>ROUND(G190,2)*F190</f>
        <v>0</v>
      </c>
    </row>
    <row r="191" spans="1:8" s="3" customFormat="1" ht="33" customHeight="1">
      <c r="A191" s="30" t="s">
        <v>89</v>
      </c>
      <c r="B191" s="139" t="s">
        <v>13</v>
      </c>
      <c r="C191" s="7" t="s">
        <v>90</v>
      </c>
      <c r="D191" s="8"/>
      <c r="E191" s="9" t="s">
        <v>39</v>
      </c>
      <c r="F191" s="20">
        <f>F131-F190</f>
        <v>1350</v>
      </c>
      <c r="G191" s="12"/>
      <c r="H191" s="137">
        <f>ROUND(G191,2)*F191</f>
        <v>0</v>
      </c>
    </row>
    <row r="192" spans="1:8" s="3" customFormat="1" ht="33" customHeight="1" thickBot="1">
      <c r="A192" s="51"/>
      <c r="B192" s="148" t="str">
        <f>B125</f>
        <v>C</v>
      </c>
      <c r="C192" s="63" t="str">
        <f>C125</f>
        <v>McLeod Avenue Rehabilitation - From Gateway Street to London Street</v>
      </c>
      <c r="D192" s="64"/>
      <c r="E192" s="65"/>
      <c r="F192" s="65"/>
      <c r="G192" s="66" t="s">
        <v>91</v>
      </c>
      <c r="H192" s="149">
        <f>SUM(H127:H191)</f>
        <v>0</v>
      </c>
    </row>
    <row r="193" spans="1:8" s="4" customFormat="1" ht="33" customHeight="1" thickTop="1">
      <c r="A193" s="25"/>
      <c r="B193" s="171"/>
      <c r="C193" s="172" t="s">
        <v>0</v>
      </c>
      <c r="D193" s="173"/>
      <c r="E193" s="173"/>
      <c r="F193" s="173"/>
      <c r="G193" s="174"/>
      <c r="H193" s="175"/>
    </row>
    <row r="194" spans="1:8" s="4" customFormat="1" ht="33" customHeight="1">
      <c r="A194" s="25"/>
      <c r="B194" s="154" t="str">
        <f>+B6</f>
        <v>PART 1      CITY FUNDED WORK</v>
      </c>
      <c r="C194" s="77"/>
      <c r="D194" s="31"/>
      <c r="E194" s="31"/>
      <c r="F194" s="31"/>
      <c r="G194" s="32"/>
      <c r="H194" s="155"/>
    </row>
    <row r="195" spans="1:8" s="47" customFormat="1" ht="33" customHeight="1">
      <c r="A195" s="37"/>
      <c r="B195" s="156" t="str">
        <f>B7</f>
        <v>A</v>
      </c>
      <c r="C195" s="54" t="str">
        <f>C7</f>
        <v>Pandora Avenue West Reconstruction - From Owen Street to Bournais Street</v>
      </c>
      <c r="D195" s="45"/>
      <c r="E195" s="55"/>
      <c r="F195" s="55"/>
      <c r="G195" s="46" t="s">
        <v>91</v>
      </c>
      <c r="H195" s="157">
        <f>H67</f>
        <v>0</v>
      </c>
    </row>
    <row r="196" spans="1:8" s="47" customFormat="1" ht="33" customHeight="1">
      <c r="A196" s="37"/>
      <c r="B196" s="158" t="str">
        <f>B68</f>
        <v>B</v>
      </c>
      <c r="C196" s="80" t="str">
        <f>C68</f>
        <v>Devon Avenue Rehabilitation - From Roch Street to Rothesay Street</v>
      </c>
      <c r="D196" s="81"/>
      <c r="E196" s="82"/>
      <c r="F196" s="82"/>
      <c r="G196" s="83" t="s">
        <v>91</v>
      </c>
      <c r="H196" s="159">
        <f>H123</f>
        <v>0</v>
      </c>
    </row>
    <row r="197" spans="1:8" s="47" customFormat="1" ht="33" customHeight="1">
      <c r="A197" s="37"/>
      <c r="B197" s="160"/>
      <c r="C197" s="84"/>
      <c r="D197" s="85"/>
      <c r="E197" s="86"/>
      <c r="F197" s="86"/>
      <c r="G197" s="87" t="s">
        <v>298</v>
      </c>
      <c r="H197" s="161">
        <f>SUM(H195:H196)</f>
        <v>0</v>
      </c>
    </row>
    <row r="198" spans="1:8" s="47" customFormat="1" ht="33" customHeight="1">
      <c r="A198" s="37"/>
      <c r="B198" s="162" t="str">
        <f>B124</f>
        <v>PART 2      PROVINCIALLY FUNDED WORK (See D2)</v>
      </c>
      <c r="C198" s="84"/>
      <c r="D198" s="85"/>
      <c r="E198" s="86"/>
      <c r="F198" s="86"/>
      <c r="G198" s="87"/>
      <c r="H198" s="161"/>
    </row>
    <row r="199" spans="1:8" s="47" customFormat="1" ht="33" customHeight="1">
      <c r="A199" s="37"/>
      <c r="B199" s="160" t="str">
        <f>B125</f>
        <v>C</v>
      </c>
      <c r="C199" s="84" t="str">
        <f>C125</f>
        <v>McLeod Avenue Rehabilitation - From Gateway Street to London Street</v>
      </c>
      <c r="D199" s="85"/>
      <c r="E199" s="86"/>
      <c r="F199" s="86"/>
      <c r="G199" s="83" t="s">
        <v>91</v>
      </c>
      <c r="H199" s="161">
        <f>H192</f>
        <v>0</v>
      </c>
    </row>
    <row r="200" spans="1:8" s="4" customFormat="1" ht="33" customHeight="1" thickBot="1">
      <c r="A200" s="37"/>
      <c r="B200" s="163"/>
      <c r="C200" s="164"/>
      <c r="D200" s="165"/>
      <c r="E200" s="166"/>
      <c r="F200" s="166"/>
      <c r="G200" s="167" t="s">
        <v>288</v>
      </c>
      <c r="H200" s="168">
        <f>SUM(H199)</f>
        <v>0</v>
      </c>
    </row>
    <row r="201" spans="1:8" s="2" customFormat="1" ht="37.5" customHeight="1" thickTop="1">
      <c r="A201" s="122"/>
      <c r="B201" s="186" t="s">
        <v>294</v>
      </c>
      <c r="C201" s="187"/>
      <c r="D201" s="187"/>
      <c r="E201" s="187"/>
      <c r="F201" s="187"/>
      <c r="G201" s="193">
        <f>H197+H200</f>
        <v>0</v>
      </c>
      <c r="H201" s="194"/>
    </row>
    <row r="202" spans="1:8" s="1" customFormat="1" ht="37.5" customHeight="1">
      <c r="A202" s="122"/>
      <c r="B202" s="186" t="s">
        <v>295</v>
      </c>
      <c r="C202" s="187"/>
      <c r="D202" s="187"/>
      <c r="E202" s="187"/>
      <c r="F202" s="187"/>
      <c r="G202" s="187"/>
      <c r="H202" s="188"/>
    </row>
    <row r="203" spans="1:8" s="1" customFormat="1" ht="37.5" customHeight="1">
      <c r="A203" s="122"/>
      <c r="B203" s="189" t="s">
        <v>296</v>
      </c>
      <c r="C203" s="187"/>
      <c r="D203" s="187"/>
      <c r="E203" s="187"/>
      <c r="F203" s="187"/>
      <c r="G203" s="187"/>
      <c r="H203" s="188"/>
    </row>
    <row r="204" spans="1:8" s="1" customFormat="1" ht="15.75" customHeight="1" thickBot="1">
      <c r="A204" s="123"/>
      <c r="B204" s="176"/>
      <c r="C204" s="124"/>
      <c r="D204" s="125"/>
      <c r="E204" s="124"/>
      <c r="F204" s="124"/>
      <c r="G204" s="126"/>
      <c r="H204" s="177"/>
    </row>
    <row r="205" ht="15.75" thickTop="1"/>
  </sheetData>
  <sheetProtection password="D6F6" sheet="1" objects="1" scenarios="1" selectLockedCells="1"/>
  <mergeCells count="6">
    <mergeCell ref="B202:H202"/>
    <mergeCell ref="B203:H203"/>
    <mergeCell ref="B6:F6"/>
    <mergeCell ref="B124:F124"/>
    <mergeCell ref="B201:F201"/>
    <mergeCell ref="G201:H201"/>
  </mergeCells>
  <dataValidations count="3">
    <dataValidation type="custom" allowBlank="1" showInputMessage="1" showErrorMessage="1" error="If you can enter a Unit  Price in this cell, pLease contact the Contract Administrator immediately!" sqref="G113 G182 G173 G109 G68:G69 G102 G111 G124:G125 G180 G104:G105 G90:G91 G93 G133:G134 G138 G136 G128 G95 G175:G176 G188:G189 G184 G170 G168 G165:G166 G65 G46:G47 G35 G62:G63 G60 G57:G58 G52 G43:G44 G38 G32:G33 G11 G24:G25 G8 G20:G21 G28:G29 G17:G18 G82:G83 G78 G76 G74 G119:G120 G71:G72 G158:G159 G147 G152:G153 G145 G149 G143 G49">
      <formula1>"isblank(G3)"</formula1>
    </dataValidation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167 G64 G34 G53:G56 G45 G61 G66 G169 G39:G42 G59 G9:G10 G26:G27 G36:G37 G12:G16 G22:G23 G19 G30:G31 G96:G101 G114:G118 G79:G81 G77 G75 G84:G89 G121:G122 G70 G73 G148 G150:G151 G154:G157 G146 G160:G164 G144 G139:G142 G112 G92 G106:G108 G135 G110 G137 G129:G132 G127 G103 G94 G174 G177:G179 G190:G191 G185:G187 G183 G181 G171:G172 G48 G50:G51">
      <formula1>0</formula1>
    </dataValidation>
    <dataValidation type="decimal" operator="greaterThan" allowBlank="1" showInputMessage="1" showErrorMessage="1" errorTitle="Illegal Entry" error="No unit prices below 0 (negative) will be accepted" sqref="G12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5" r:id="rId1"/>
  <headerFooter alignWithMargins="0">
    <oddHeader>&amp;LThe City of Winnipeg
799-2006 Bid Opportunity&amp;RBid Submission
Page &amp;P+3 of 17</oddHeader>
    <oddFooter>&amp;R______________________
Name of Bidder</oddFooter>
  </headerFooter>
  <rowBreaks count="9" manualBreakCount="9">
    <brk id="27" min="1" max="7" man="1"/>
    <brk id="48" min="1" max="7" man="1"/>
    <brk id="67" min="1" max="7" man="1"/>
    <brk id="88" min="1" max="7" man="1"/>
    <brk id="108" min="1" max="7" man="1"/>
    <brk id="123" min="1" max="7" man="1"/>
    <brk id="148" min="1" max="7" man="1"/>
    <brk id="172" min="1" max="7" man="1"/>
    <brk id="192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40dillon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Wiebe</dc:creator>
  <cp:keywords/>
  <dc:description>checked by HP Feb 21 68096 bytes</dc:description>
  <cp:lastModifiedBy>cgroenin</cp:lastModifiedBy>
  <cp:lastPrinted>2007-02-21T21:48:22Z</cp:lastPrinted>
  <dcterms:created xsi:type="dcterms:W3CDTF">2002-11-29T20:44:40Z</dcterms:created>
  <dcterms:modified xsi:type="dcterms:W3CDTF">2007-02-21T21:49:04Z</dcterms:modified>
  <cp:category/>
  <cp:version/>
  <cp:contentType/>
  <cp:contentStatus/>
</cp:coreProperties>
</file>