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9170" windowHeight="5685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PRICES'!$B$6:$H$120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PRICES'!$B$1:$IV$97</definedName>
    <definedName name="XITEMS">'FORM B - PRICES'!$B$6:$IV$97</definedName>
  </definedNames>
  <calcPr fullCalcOnLoad="1"/>
</workbook>
</file>

<file path=xl/sharedStrings.xml><?xml version="1.0" encoding="utf-8"?>
<sst xmlns="http://schemas.openxmlformats.org/spreadsheetml/2006/main" count="349" uniqueCount="209">
  <si>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</si>
  <si>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</si>
  <si>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</si>
  <si>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</si>
  <si>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</si>
  <si>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</si>
  <si>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</si>
  <si>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</si>
  <si>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</si>
  <si>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</si>
  <si>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</si>
  <si>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</si>
  <si>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</si>
  <si>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</si>
  <si>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</si>
  <si>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</si>
  <si>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Subtotal:</t>
  </si>
  <si>
    <t>SUMMARY</t>
  </si>
  <si>
    <t>EARTH AND BASE WORKS</t>
  </si>
  <si>
    <t>ROADWORKS - RENEWALS</t>
  </si>
  <si>
    <t>ROADWORKS - NEW CONSTRUCTION</t>
  </si>
  <si>
    <t>LANDSCAPING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</si>
  <si>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</si>
  <si>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</si>
  <si>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</si>
  <si>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</si>
  <si>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</si>
  <si>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</si>
  <si>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</si>
  <si>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</si>
  <si>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</si>
  <si>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</si>
  <si>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</si>
  <si>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</si>
  <si>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</si>
  <si>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</si>
  <si>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</si>
  <si>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</si>
  <si>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B017</t>
  </si>
  <si>
    <t>Partial Slab Patches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</si>
  <si>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</si>
  <si>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</si>
  <si>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</si>
  <si>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</si>
  <si>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</si>
  <si>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</si>
  <si>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</si>
  <si>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</si>
  <si>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</si>
  <si>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</si>
  <si>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</si>
  <si>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SD-203A</t>
  </si>
  <si>
    <t>C001</t>
  </si>
  <si>
    <t>Concrete Pavements, Median Slabs, Bull-noses, and Safety Medians</t>
  </si>
  <si>
    <t>C032</t>
  </si>
  <si>
    <t>Concrete Curbs, Curb and Gutter, and Splash Strips</t>
  </si>
  <si>
    <t>G001</t>
  </si>
  <si>
    <t>Sodding</t>
  </si>
  <si>
    <t>G003</t>
  </si>
  <si>
    <t xml:space="preserve"> width &gt; or = 600mm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</si>
  <si>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</si>
  <si>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</si>
  <si>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</si>
  <si>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</si>
  <si>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</si>
  <si>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</si>
  <si>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</si>
  <si>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</si>
  <si>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</si>
  <si>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</si>
  <si>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</si>
  <si>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</si>
  <si>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</si>
  <si>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</si>
  <si>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</si>
  <si>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vert. m</t>
  </si>
  <si>
    <t xml:space="preserve">CW 3230-R5
</t>
  </si>
  <si>
    <t>CW 3230-R5</t>
  </si>
  <si>
    <t xml:space="preserve">CW 3240-R6 </t>
  </si>
  <si>
    <t>C.1</t>
  </si>
  <si>
    <t>C.2</t>
  </si>
  <si>
    <t>C.3</t>
  </si>
  <si>
    <t>C.4</t>
  </si>
  <si>
    <t>D.1</t>
  </si>
  <si>
    <t>D.2</t>
  </si>
  <si>
    <t>A001</t>
  </si>
  <si>
    <t>Clearing and Grubbing</t>
  </si>
  <si>
    <t>CW 3010-R4</t>
  </si>
  <si>
    <t>ha</t>
  </si>
  <si>
    <t>A003</t>
  </si>
  <si>
    <t>A.3</t>
  </si>
  <si>
    <t>Excavation</t>
  </si>
  <si>
    <t>CW 3110-R10</t>
  </si>
  <si>
    <t>A004</t>
  </si>
  <si>
    <t>A.4</t>
  </si>
  <si>
    <t>Sub-Grade Compaction</t>
  </si>
  <si>
    <t>A005</t>
  </si>
  <si>
    <t>A.5</t>
  </si>
  <si>
    <t>Placing Suitable Site Sub-base Material</t>
  </si>
  <si>
    <t>A006</t>
  </si>
  <si>
    <t>A.6</t>
  </si>
  <si>
    <t>Supplying and Placing Clay Borrow Sub-base Material</t>
  </si>
  <si>
    <t>A007</t>
  </si>
  <si>
    <t>A.7</t>
  </si>
  <si>
    <t>Crushed Sub-base Material</t>
  </si>
  <si>
    <t>A008</t>
  </si>
  <si>
    <t>50 mm - Limestone</t>
  </si>
  <si>
    <t>A.10</t>
  </si>
  <si>
    <t xml:space="preserve"> </t>
  </si>
  <si>
    <t>A022</t>
  </si>
  <si>
    <t>A.18</t>
  </si>
  <si>
    <t>Separation/Reinforcement Geotextile Fabric</t>
  </si>
  <si>
    <t>CW 3130-R1</t>
  </si>
  <si>
    <t>B031</t>
  </si>
  <si>
    <t>150 mm Concrete Pavement (Type B)</t>
  </si>
  <si>
    <t>B126</t>
  </si>
  <si>
    <t>Concrete Curb Removal</t>
  </si>
  <si>
    <t>B127</t>
  </si>
  <si>
    <t>Barrier (Separate)</t>
  </si>
  <si>
    <t>B135</t>
  </si>
  <si>
    <t>Concrete Curb Installation</t>
  </si>
  <si>
    <t>B137</t>
  </si>
  <si>
    <t>Barrier (150mm ht, Separate)</t>
  </si>
  <si>
    <t>CW 3310-R11</t>
  </si>
  <si>
    <t>C011</t>
  </si>
  <si>
    <t>Construction of 150 mm Concrete Pavement (Reinforced)</t>
  </si>
  <si>
    <t>C033</t>
  </si>
  <si>
    <t>SD-205</t>
  </si>
  <si>
    <t>C037</t>
  </si>
  <si>
    <t>SD-203B</t>
  </si>
  <si>
    <t>C044</t>
  </si>
  <si>
    <t>Construction of   Lip Curb (75mm ht, Integral)</t>
  </si>
  <si>
    <t>SD-202A</t>
  </si>
  <si>
    <t>CW 3510-R9</t>
  </si>
  <si>
    <t>A.8</t>
  </si>
  <si>
    <t>A.9</t>
  </si>
  <si>
    <t>A.11</t>
  </si>
  <si>
    <t>A.12</t>
  </si>
  <si>
    <t>A.13</t>
  </si>
  <si>
    <t>A.14</t>
  </si>
  <si>
    <t>A.15</t>
  </si>
  <si>
    <t>A.16</t>
  </si>
  <si>
    <t>A.17</t>
  </si>
  <si>
    <t>Bethray Bay - Watermain</t>
  </si>
  <si>
    <t>Bethray Bay - Earth and Base Works, Roadworks, Landscaping</t>
  </si>
  <si>
    <t>150mm</t>
  </si>
  <si>
    <t>a) Trenchless Installation, Class B sand bedding, Class 2 backfill</t>
  </si>
  <si>
    <t>250mm</t>
  </si>
  <si>
    <t>Watermain</t>
  </si>
  <si>
    <t>Watermain Valve</t>
  </si>
  <si>
    <t>Tees</t>
  </si>
  <si>
    <t>a) 150mm</t>
  </si>
  <si>
    <t>a) 250mm</t>
  </si>
  <si>
    <t>Fittings</t>
  </si>
  <si>
    <t>a) 250mm x 250mm x 150mm</t>
  </si>
  <si>
    <t>Bends</t>
  </si>
  <si>
    <r>
      <t>a) 150mm - 45</t>
    </r>
    <r>
      <rPr>
        <sz val="12"/>
        <rFont val="Arial"/>
        <family val="0"/>
      </rPr>
      <t>º</t>
    </r>
  </si>
  <si>
    <r>
      <t>a) 150mm - 11. ¼º - 45</t>
    </r>
    <r>
      <rPr>
        <sz val="12"/>
        <rFont val="Arial"/>
        <family val="0"/>
      </rPr>
      <t>º</t>
    </r>
  </si>
  <si>
    <t>Connect to Existing Watermain</t>
  </si>
  <si>
    <t>Inline Connection - Plug Existing</t>
  </si>
  <si>
    <t>Water Services</t>
  </si>
  <si>
    <t>19mm</t>
  </si>
  <si>
    <t>b) Trenchless Installation, Class B sand bedding, Class 2 backfill</t>
  </si>
  <si>
    <t>a) In a  trench Installation, Class B sand bedding, Class 2 backfill</t>
  </si>
  <si>
    <t>Corporation Stops</t>
  </si>
  <si>
    <t>Curb Stops</t>
  </si>
  <si>
    <t>Curb Stops Boxes</t>
  </si>
  <si>
    <t>Watermain and Water Service Insulation</t>
  </si>
  <si>
    <t>SD-004</t>
  </si>
  <si>
    <t>SD-005</t>
  </si>
  <si>
    <t>Vertical Bends</t>
  </si>
  <si>
    <t>In a trench</t>
  </si>
  <si>
    <t>SD-018</t>
  </si>
  <si>
    <t>a) 50mm thick</t>
  </si>
  <si>
    <t>Connection to Existing Copper Water Services</t>
  </si>
  <si>
    <t>10.9 Kilogram Sacrificial Zinc Anodes</t>
  </si>
  <si>
    <t>On water Service</t>
  </si>
  <si>
    <t>Inline Connection - No Plug Existing</t>
  </si>
  <si>
    <t>Manhole</t>
  </si>
  <si>
    <t>1200mm diameter base</t>
  </si>
  <si>
    <t>SD-010</t>
  </si>
  <si>
    <t>New Manhole on Existing Sewer</t>
  </si>
  <si>
    <t>Wastewater Sewers</t>
  </si>
  <si>
    <t>Sewer Services</t>
  </si>
  <si>
    <t>C.5</t>
  </si>
  <si>
    <t>Sewer Inspection</t>
  </si>
  <si>
    <t>Land Drainage Sewers</t>
  </si>
  <si>
    <t>300mm</t>
  </si>
  <si>
    <t>Catch basin</t>
  </si>
  <si>
    <t>a) 1200mm diameter base</t>
  </si>
  <si>
    <t>SD-024</t>
  </si>
  <si>
    <t>D.3</t>
  </si>
  <si>
    <t>D.4</t>
  </si>
  <si>
    <t>D.5</t>
  </si>
  <si>
    <t>Culvert Removal and Manhole Repair</t>
  </si>
  <si>
    <t>Bethray Bay - Land Drainage Sewer</t>
  </si>
  <si>
    <t>Bethray Bay - Wastewater Sewer</t>
  </si>
  <si>
    <t>Construction of  Barrier (150mm ht, Dowelled)</t>
  </si>
  <si>
    <t>Construction of  Modified Barrier  (180mm ht, Integral)</t>
  </si>
  <si>
    <t>E8</t>
  </si>
  <si>
    <t>CW 2110-R10</t>
  </si>
  <si>
    <t>CW 2130-R11</t>
  </si>
  <si>
    <t>CW 2145-R3</t>
  </si>
  <si>
    <t>ASSOCIATED DRAINAGE AND UNDERGROUND WORKS</t>
  </si>
  <si>
    <t>E051</t>
  </si>
  <si>
    <t>Installation of Subdrains</t>
  </si>
  <si>
    <t>CW 3120-R1</t>
  </si>
  <si>
    <t>A.19</t>
  </si>
  <si>
    <t>CW 3110-R10, E10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</si>
</sst>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</numFmts>
  <fonts count="11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b/>
      <sz val="10"/>
      <name val="MS Sans Serif"/>
      <family val="2"/>
    </font>
    <font>
      <sz val="10"/>
      <color indexed="20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40">
    <xf numFmtId="0" fontId="0" fillId="2" borderId="0" xfId="0" applyNumberFormat="1" applyAlignment="1">
      <alignment/>
    </xf>
    <xf numFmtId="0" fontId="0" fillId="2" borderId="1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" xfId="0" applyNumberFormat="1" applyBorder="1" applyAlignment="1">
      <alignment horizontal="center"/>
    </xf>
    <xf numFmtId="0" fontId="0" fillId="2" borderId="3" xfId="0" applyNumberFormat="1" applyBorder="1" applyAlignment="1">
      <alignment horizontal="center"/>
    </xf>
    <xf numFmtId="0" fontId="0" fillId="2" borderId="4" xfId="0" applyNumberFormat="1" applyBorder="1" applyAlignment="1">
      <alignment horizontal="center"/>
    </xf>
    <xf numFmtId="1" fontId="0" fillId="2" borderId="5" xfId="0" applyNumberFormat="1" applyBorder="1" applyAlignment="1">
      <alignment vertical="top"/>
    </xf>
    <xf numFmtId="0" fontId="0" fillId="2" borderId="5" xfId="0" applyNumberFormat="1" applyBorder="1" applyAlignment="1">
      <alignment horizontal="center" vertical="top"/>
    </xf>
    <xf numFmtId="1" fontId="0" fillId="2" borderId="5" xfId="0" applyNumberFormat="1" applyBorder="1" applyAlignment="1">
      <alignment horizontal="center" vertical="top"/>
    </xf>
    <xf numFmtId="0" fontId="0" fillId="2" borderId="6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" xfId="0" applyNumberFormat="1" applyBorder="1" applyAlignment="1">
      <alignment horizontal="center" vertical="top"/>
    </xf>
    <xf numFmtId="0" fontId="2" fillId="2" borderId="7" xfId="0" applyNumberFormat="1" applyFont="1" applyBorder="1" applyAlignment="1">
      <alignment vertical="top"/>
    </xf>
    <xf numFmtId="0" fontId="4" fillId="2" borderId="1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4" xfId="0" applyNumberFormat="1" applyBorder="1" applyAlignment="1">
      <alignment horizontal="right"/>
    </xf>
    <xf numFmtId="7" fontId="0" fillId="2" borderId="5" xfId="0" applyNumberFormat="1" applyBorder="1" applyAlignment="1">
      <alignment horizontal="right"/>
    </xf>
    <xf numFmtId="7" fontId="0" fillId="2" borderId="8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7" xfId="0" applyNumberFormat="1" applyBorder="1" applyAlignment="1">
      <alignment horizontal="right"/>
    </xf>
    <xf numFmtId="7" fontId="0" fillId="2" borderId="9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" xfId="0" applyNumberFormat="1" applyBorder="1" applyAlignment="1">
      <alignment horizontal="center"/>
    </xf>
    <xf numFmtId="0" fontId="0" fillId="2" borderId="10" xfId="0" applyNumberFormat="1" applyBorder="1" applyAlignment="1">
      <alignment horizontal="right"/>
    </xf>
    <xf numFmtId="7" fontId="0" fillId="2" borderId="11" xfId="0" applyNumberFormat="1" applyBorder="1" applyAlignment="1">
      <alignment horizontal="right"/>
    </xf>
    <xf numFmtId="0" fontId="0" fillId="2" borderId="12" xfId="0" applyNumberFormat="1" applyBorder="1" applyAlignment="1">
      <alignment horizontal="right"/>
    </xf>
    <xf numFmtId="7" fontId="0" fillId="2" borderId="13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3" borderId="7" xfId="0" applyNumberFormat="1" applyFont="1" applyFill="1" applyBorder="1" applyAlignment="1" applyProtection="1">
      <alignment horizontal="left" vertical="center"/>
      <protection/>
    </xf>
    <xf numFmtId="172" fontId="2" fillId="3" borderId="7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8" xfId="0" applyNumberFormat="1" applyFont="1" applyBorder="1" applyAlignment="1">
      <alignment horizontal="center" vertical="center"/>
    </xf>
    <xf numFmtId="0" fontId="2" fillId="2" borderId="7" xfId="0" applyNumberFormat="1" applyFont="1" applyBorder="1" applyAlignment="1">
      <alignment horizontal="center" vertical="center"/>
    </xf>
    <xf numFmtId="7" fontId="0" fillId="2" borderId="5" xfId="0" applyNumberFormat="1" applyBorder="1" applyAlignment="1">
      <alignment horizontal="right" vertical="center"/>
    </xf>
    <xf numFmtId="7" fontId="0" fillId="2" borderId="7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8" xfId="0" applyNumberFormat="1" applyBorder="1" applyAlignment="1">
      <alignment horizontal="right" vertical="center"/>
    </xf>
    <xf numFmtId="0" fontId="0" fillId="2" borderId="14" xfId="0" applyNumberFormat="1" applyBorder="1" applyAlignment="1">
      <alignment vertical="top"/>
    </xf>
    <xf numFmtId="0" fontId="0" fillId="2" borderId="15" xfId="0" applyNumberFormat="1" applyBorder="1" applyAlignment="1">
      <alignment/>
    </xf>
    <xf numFmtId="0" fontId="0" fillId="2" borderId="14" xfId="0" applyNumberFormat="1" applyBorder="1" applyAlignment="1">
      <alignment horizontal="center"/>
    </xf>
    <xf numFmtId="0" fontId="0" fillId="2" borderId="16" xfId="0" applyNumberFormat="1" applyBorder="1" applyAlignment="1">
      <alignment/>
    </xf>
    <xf numFmtId="0" fontId="0" fillId="2" borderId="16" xfId="0" applyNumberFormat="1" applyBorder="1" applyAlignment="1">
      <alignment horizontal="center"/>
    </xf>
    <xf numFmtId="7" fontId="0" fillId="2" borderId="16" xfId="0" applyNumberFormat="1" applyBorder="1" applyAlignment="1">
      <alignment horizontal="right"/>
    </xf>
    <xf numFmtId="0" fontId="0" fillId="2" borderId="16" xfId="0" applyNumberFormat="1" applyBorder="1" applyAlignment="1">
      <alignment horizontal="right"/>
    </xf>
    <xf numFmtId="0" fontId="0" fillId="2" borderId="17" xfId="0" applyNumberFormat="1" applyBorder="1" applyAlignment="1">
      <alignment vertical="top"/>
    </xf>
    <xf numFmtId="0" fontId="0" fillId="2" borderId="11" xfId="0" applyNumberFormat="1" applyBorder="1" applyAlignment="1">
      <alignment/>
    </xf>
    <xf numFmtId="0" fontId="0" fillId="2" borderId="11" xfId="0" applyNumberFormat="1" applyBorder="1" applyAlignment="1">
      <alignment horizontal="center"/>
    </xf>
    <xf numFmtId="7" fontId="0" fillId="2" borderId="2" xfId="0" applyNumberFormat="1" applyBorder="1" applyAlignment="1">
      <alignment horizontal="center"/>
    </xf>
    <xf numFmtId="0" fontId="0" fillId="2" borderId="5" xfId="0" applyNumberFormat="1" applyBorder="1" applyAlignment="1">
      <alignment horizontal="right"/>
    </xf>
    <xf numFmtId="7" fontId="0" fillId="2" borderId="18" xfId="0" applyNumberFormat="1" applyBorder="1" applyAlignment="1">
      <alignment horizontal="right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172" fontId="0" fillId="0" borderId="19" xfId="0" applyNumberFormat="1" applyFont="1" applyFill="1" applyBorder="1" applyAlignment="1" applyProtection="1">
      <alignment horizontal="left" vertical="top" wrapText="1"/>
      <protection/>
    </xf>
    <xf numFmtId="172" fontId="0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NumberFormat="1" applyFont="1" applyFill="1" applyBorder="1" applyAlignment="1" applyProtection="1">
      <alignment horizontal="center" vertical="top" wrapText="1"/>
      <protection/>
    </xf>
    <xf numFmtId="1" fontId="0" fillId="0" borderId="19" xfId="0" applyNumberFormat="1" applyFont="1" applyFill="1" applyBorder="1" applyAlignment="1" applyProtection="1">
      <alignment horizontal="right" vertical="top"/>
      <protection/>
    </xf>
    <xf numFmtId="174" fontId="0" fillId="0" borderId="19" xfId="0" applyNumberFormat="1" applyFont="1" applyFill="1" applyBorder="1" applyAlignment="1" applyProtection="1">
      <alignment vertical="top"/>
      <protection locked="0"/>
    </xf>
    <xf numFmtId="174" fontId="0" fillId="0" borderId="19" xfId="0" applyNumberFormat="1" applyFont="1" applyFill="1" applyBorder="1" applyAlignment="1" applyProtection="1">
      <alignment vertical="top"/>
      <protection/>
    </xf>
    <xf numFmtId="0" fontId="4" fillId="0" borderId="19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top" wrapText="1" shrinkToFit="1"/>
    </xf>
    <xf numFmtId="173" fontId="0" fillId="0" borderId="19" xfId="0" applyNumberFormat="1" applyFont="1" applyFill="1" applyBorder="1" applyAlignment="1" applyProtection="1">
      <alignment horizontal="right" vertical="top" wrapText="1"/>
      <protection/>
    </xf>
    <xf numFmtId="0" fontId="8" fillId="0" borderId="20" xfId="0" applyFont="1" applyFill="1" applyBorder="1" applyAlignment="1">
      <alignment vertical="top" wrapText="1"/>
    </xf>
    <xf numFmtId="1" fontId="0" fillId="0" borderId="19" xfId="0" applyNumberFormat="1" applyFont="1" applyFill="1" applyBorder="1" applyAlignment="1" applyProtection="1">
      <alignment horizontal="right" vertical="top" wrapText="1"/>
      <protection/>
    </xf>
    <xf numFmtId="4" fontId="0" fillId="0" borderId="19" xfId="0" applyNumberFormat="1" applyFont="1" applyFill="1" applyBorder="1" applyAlignment="1" applyProtection="1">
      <alignment horizontal="center" vertical="top"/>
      <protection/>
    </xf>
    <xf numFmtId="174" fontId="0" fillId="0" borderId="19" xfId="0" applyNumberFormat="1" applyFont="1" applyFill="1" applyBorder="1" applyAlignment="1" applyProtection="1">
      <alignment vertical="top" wrapText="1"/>
      <protection/>
    </xf>
    <xf numFmtId="4" fontId="0" fillId="0" borderId="19" xfId="0" applyNumberFormat="1" applyFont="1" applyFill="1" applyBorder="1" applyAlignment="1" applyProtection="1">
      <alignment horizontal="center" vertical="top" wrapText="1"/>
      <protection/>
    </xf>
    <xf numFmtId="176" fontId="0" fillId="0" borderId="19" xfId="0" applyNumberFormat="1" applyFont="1" applyFill="1" applyBorder="1" applyAlignment="1" applyProtection="1">
      <alignment horizontal="center" vertical="top"/>
      <protection/>
    </xf>
    <xf numFmtId="173" fontId="0" fillId="0" borderId="19" xfId="0" applyNumberFormat="1" applyFont="1" applyFill="1" applyBorder="1" applyAlignment="1" applyProtection="1">
      <alignment horizontal="left" vertical="top" wrapText="1"/>
      <protection/>
    </xf>
    <xf numFmtId="172" fontId="0" fillId="0" borderId="20" xfId="0" applyNumberFormat="1" applyFont="1" applyFill="1" applyBorder="1" applyAlignment="1" applyProtection="1">
      <alignment horizontal="left" vertical="top"/>
      <protection/>
    </xf>
    <xf numFmtId="172" fontId="0" fillId="0" borderId="19" xfId="0" applyNumberFormat="1" applyFont="1" applyFill="1" applyBorder="1" applyAlignment="1" applyProtection="1">
      <alignment horizontal="center" vertical="top"/>
      <protection/>
    </xf>
    <xf numFmtId="180" fontId="0" fillId="0" borderId="19" xfId="0" applyNumberFormat="1" applyFont="1" applyFill="1" applyBorder="1" applyAlignment="1" applyProtection="1">
      <alignment horizontal="right" vertical="top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172" fontId="0" fillId="0" borderId="0" xfId="0" applyNumberFormat="1" applyFont="1" applyFill="1" applyBorder="1" applyAlignment="1" applyProtection="1">
      <alignment horizontal="center" vertical="top"/>
      <protection/>
    </xf>
    <xf numFmtId="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center" vertical="top"/>
      <protection/>
    </xf>
    <xf numFmtId="0" fontId="0" fillId="0" borderId="0" xfId="0" applyNumberFormat="1" applyFill="1" applyAlignment="1">
      <alignment vertical="center"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Fill="1" applyAlignment="1">
      <alignment/>
    </xf>
    <xf numFmtId="1" fontId="0" fillId="0" borderId="5" xfId="0" applyNumberFormat="1" applyFill="1" applyBorder="1" applyAlignment="1">
      <alignment horizontal="center" vertical="top"/>
    </xf>
    <xf numFmtId="0" fontId="8" fillId="4" borderId="0" xfId="0" applyFont="1" applyFill="1" applyAlignment="1">
      <alignment vertical="top" wrapText="1"/>
    </xf>
    <xf numFmtId="0" fontId="9" fillId="0" borderId="0" xfId="0" applyFont="1" applyFill="1" applyBorder="1" applyAlignment="1" applyProtection="1">
      <alignment vertical="top" wrapText="1"/>
      <protection/>
    </xf>
    <xf numFmtId="0" fontId="10" fillId="0" borderId="0" xfId="0" applyFont="1" applyFill="1" applyAlignment="1">
      <alignment/>
    </xf>
    <xf numFmtId="179" fontId="0" fillId="0" borderId="19" xfId="0" applyNumberFormat="1" applyFont="1" applyFill="1" applyBorder="1" applyAlignment="1" applyProtection="1">
      <alignment horizontal="right" vertical="top" wrapText="1"/>
      <protection/>
    </xf>
    <xf numFmtId="173" fontId="0" fillId="0" borderId="21" xfId="0" applyNumberFormat="1" applyFont="1" applyFill="1" applyBorder="1" applyAlignment="1" applyProtection="1">
      <alignment horizontal="right" vertical="top" wrapText="1"/>
      <protection/>
    </xf>
    <xf numFmtId="172" fontId="0" fillId="0" borderId="21" xfId="0" applyNumberFormat="1" applyFont="1" applyFill="1" applyBorder="1" applyAlignment="1" applyProtection="1">
      <alignment horizontal="left" vertical="top" wrapText="1"/>
      <protection/>
    </xf>
    <xf numFmtId="172" fontId="0" fillId="0" borderId="21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horizontal="center" vertical="top" wrapText="1"/>
      <protection/>
    </xf>
    <xf numFmtId="1" fontId="0" fillId="0" borderId="21" xfId="0" applyNumberFormat="1" applyFont="1" applyFill="1" applyBorder="1" applyAlignment="1" applyProtection="1">
      <alignment horizontal="right" vertical="top"/>
      <protection/>
    </xf>
    <xf numFmtId="174" fontId="0" fillId="0" borderId="21" xfId="0" applyNumberFormat="1" applyFont="1" applyFill="1" applyBorder="1" applyAlignment="1" applyProtection="1">
      <alignment vertical="top"/>
      <protection locked="0"/>
    </xf>
    <xf numFmtId="174" fontId="0" fillId="0" borderId="21" xfId="0" applyNumberFormat="1" applyFont="1" applyFill="1" applyBorder="1" applyAlignment="1" applyProtection="1">
      <alignment vertical="top"/>
      <protection/>
    </xf>
    <xf numFmtId="0" fontId="0" fillId="2" borderId="22" xfId="0" applyNumberFormat="1" applyBorder="1" applyAlignment="1">
      <alignment horizontal="center" vertical="top"/>
    </xf>
    <xf numFmtId="172" fontId="2" fillId="3" borderId="22" xfId="0" applyNumberFormat="1" applyFont="1" applyFill="1" applyBorder="1" applyAlignment="1" applyProtection="1">
      <alignment horizontal="left" vertical="center" wrapText="1"/>
      <protection/>
    </xf>
    <xf numFmtId="1" fontId="0" fillId="0" borderId="23" xfId="0" applyNumberFormat="1" applyFill="1" applyBorder="1" applyAlignment="1">
      <alignment horizontal="center" vertical="top"/>
    </xf>
    <xf numFmtId="0" fontId="0" fillId="2" borderId="23" xfId="0" applyNumberFormat="1" applyBorder="1" applyAlignment="1">
      <alignment horizontal="center" vertical="top"/>
    </xf>
    <xf numFmtId="7" fontId="0" fillId="2" borderId="23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1" fontId="0" fillId="0" borderId="21" xfId="0" applyNumberFormat="1" applyFont="1" applyFill="1" applyBorder="1" applyAlignment="1" applyProtection="1">
      <alignment horizontal="right" vertical="top" wrapText="1"/>
      <protection/>
    </xf>
    <xf numFmtId="174" fontId="0" fillId="0" borderId="21" xfId="0" applyNumberFormat="1" applyFont="1" applyFill="1" applyBorder="1" applyAlignment="1" applyProtection="1">
      <alignment vertical="top" wrapText="1"/>
      <protection/>
    </xf>
    <xf numFmtId="173" fontId="0" fillId="0" borderId="24" xfId="0" applyNumberFormat="1" applyFont="1" applyFill="1" applyBorder="1" applyAlignment="1" applyProtection="1">
      <alignment horizontal="left" vertical="top" wrapText="1"/>
      <protection/>
    </xf>
    <xf numFmtId="172" fontId="0" fillId="0" borderId="24" xfId="0" applyNumberFormat="1" applyFont="1" applyFill="1" applyBorder="1" applyAlignment="1" applyProtection="1">
      <alignment horizontal="left" vertical="top" wrapText="1"/>
      <protection/>
    </xf>
    <xf numFmtId="172" fontId="0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24" xfId="0" applyNumberFormat="1" applyFont="1" applyFill="1" applyBorder="1" applyAlignment="1" applyProtection="1">
      <alignment horizontal="center" vertical="top" wrapText="1"/>
      <protection/>
    </xf>
    <xf numFmtId="1" fontId="0" fillId="0" borderId="24" xfId="0" applyNumberFormat="1" applyFont="1" applyFill="1" applyBorder="1" applyAlignment="1" applyProtection="1">
      <alignment horizontal="right" vertical="top"/>
      <protection/>
    </xf>
    <xf numFmtId="0" fontId="4" fillId="0" borderId="24" xfId="0" applyNumberFormat="1" applyFont="1" applyFill="1" applyBorder="1" applyAlignment="1" applyProtection="1">
      <alignment vertical="center"/>
      <protection/>
    </xf>
    <xf numFmtId="174" fontId="0" fillId="0" borderId="24" xfId="0" applyNumberFormat="1" applyFont="1" applyFill="1" applyBorder="1" applyAlignment="1" applyProtection="1">
      <alignment vertical="top"/>
      <protection/>
    </xf>
    <xf numFmtId="0" fontId="8" fillId="0" borderId="0" xfId="0" applyFont="1" applyFill="1" applyBorder="1" applyAlignment="1">
      <alignment vertical="top" wrapText="1"/>
    </xf>
    <xf numFmtId="176" fontId="4" fillId="0" borderId="19" xfId="0" applyNumberFormat="1" applyFont="1" applyFill="1" applyBorder="1" applyAlignment="1" applyProtection="1">
      <alignment horizontal="center"/>
      <protection/>
    </xf>
    <xf numFmtId="173" fontId="4" fillId="0" borderId="19" xfId="0" applyNumberFormat="1" applyFont="1" applyFill="1" applyBorder="1" applyAlignment="1" applyProtection="1">
      <alignment horizontal="center" vertical="center" wrapText="1"/>
      <protection/>
    </xf>
    <xf numFmtId="172" fontId="4" fillId="0" borderId="19" xfId="0" applyNumberFormat="1" applyFont="1" applyFill="1" applyBorder="1" applyAlignment="1" applyProtection="1">
      <alignment vertical="center" wrapText="1"/>
      <protection/>
    </xf>
    <xf numFmtId="172" fontId="4" fillId="0" borderId="19" xfId="0" applyNumberFormat="1" applyFont="1" applyFill="1" applyBorder="1" applyAlignment="1" applyProtection="1">
      <alignment horizontal="centerContinuous" wrapText="1"/>
      <protection/>
    </xf>
    <xf numFmtId="177" fontId="0" fillId="0" borderId="19" xfId="0" applyNumberFormat="1" applyFont="1" applyFill="1" applyBorder="1" applyAlignment="1" applyProtection="1">
      <alignment horizontal="centerContinuous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horizontal="center" vertical="top"/>
      <protection/>
    </xf>
    <xf numFmtId="7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2" borderId="20" xfId="0" applyNumberFormat="1" applyBorder="1" applyAlignment="1" quotePrefix="1">
      <alignment/>
    </xf>
    <xf numFmtId="1" fontId="6" fillId="2" borderId="28" xfId="0" applyNumberFormat="1" applyFont="1" applyBorder="1" applyAlignment="1">
      <alignment horizontal="left" vertical="center" wrapText="1"/>
    </xf>
    <xf numFmtId="0" fontId="0" fillId="2" borderId="29" xfId="0" applyNumberFormat="1" applyBorder="1" applyAlignment="1">
      <alignment vertical="center" wrapText="1"/>
    </xf>
    <xf numFmtId="0" fontId="0" fillId="2" borderId="30" xfId="0" applyNumberFormat="1" applyBorder="1" applyAlignment="1">
      <alignment vertical="center" wrapText="1"/>
    </xf>
    <xf numFmtId="1" fontId="6" fillId="2" borderId="31" xfId="0" applyNumberFormat="1" applyFont="1" applyBorder="1" applyAlignment="1">
      <alignment horizontal="left" vertical="center" wrapText="1"/>
    </xf>
    <xf numFmtId="0" fontId="0" fillId="2" borderId="32" xfId="0" applyNumberFormat="1" applyBorder="1" applyAlignment="1">
      <alignment vertical="center" wrapText="1"/>
    </xf>
    <xf numFmtId="0" fontId="0" fillId="2" borderId="33" xfId="0" applyNumberFormat="1" applyBorder="1" applyAlignment="1">
      <alignment vertical="center" wrapText="1"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1" fontId="3" fillId="2" borderId="36" xfId="0" applyNumberFormat="1" applyFont="1" applyBorder="1" applyAlignment="1">
      <alignment horizontal="left" vertical="center" wrapText="1"/>
    </xf>
    <xf numFmtId="0" fontId="0" fillId="2" borderId="37" xfId="0" applyNumberFormat="1" applyBorder="1" applyAlignment="1">
      <alignment vertical="center" wrapText="1"/>
    </xf>
    <xf numFmtId="0" fontId="0" fillId="2" borderId="38" xfId="0" applyNumberFormat="1" applyBorder="1" applyAlignment="1">
      <alignment vertical="center" wrapText="1"/>
    </xf>
    <xf numFmtId="1" fontId="3" fillId="2" borderId="31" xfId="0" applyNumberFormat="1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0"/>
  <sheetViews>
    <sheetView showZeros="0" tabSelected="1" showOutlineSymbols="0" view="pageBreakPreview" zoomScale="75" zoomScaleNormal="75" zoomScaleSheetLayoutView="75" workbookViewId="0" topLeftCell="B1">
      <selection activeCell="G16" sqref="G16"/>
    </sheetView>
  </sheetViews>
  <sheetFormatPr defaultColWidth="8.77734375" defaultRowHeight="15"/>
  <cols>
    <col min="1" max="1" width="7.88671875" style="19" hidden="1" customWidth="1"/>
    <col min="2" max="2" width="8.77734375" style="10" customWidth="1"/>
    <col min="3" max="3" width="36.77734375" style="0" customWidth="1"/>
    <col min="4" max="4" width="12.77734375" style="22" customWidth="1"/>
    <col min="5" max="5" width="6.77734375" style="0" customWidth="1"/>
    <col min="6" max="6" width="11.77734375" style="0" customWidth="1"/>
    <col min="7" max="7" width="11.77734375" style="19" customWidth="1"/>
    <col min="8" max="8" width="16.77734375" style="19" customWidth="1"/>
    <col min="9" max="9" width="42.6640625" style="0" customWidth="1"/>
    <col min="10" max="16384" width="10.5546875" style="0" customWidth="1"/>
  </cols>
  <sheetData>
    <row r="1" spans="1:8" ht="15.75">
      <c r="A1" s="31"/>
      <c r="B1" s="29" t="s">
        <v>0</v>
      </c>
      <c r="C1" s="30"/>
      <c r="D1" s="30"/>
      <c r="E1" s="30"/>
      <c r="F1" s="30"/>
      <c r="G1" s="31"/>
      <c r="H1" s="30"/>
    </row>
    <row r="2" spans="1:8" ht="15">
      <c r="A2" s="28"/>
      <c r="B2" s="11" t="s">
        <v>23</v>
      </c>
      <c r="C2" s="2"/>
      <c r="D2" s="2"/>
      <c r="E2" s="2"/>
      <c r="F2" s="2"/>
      <c r="G2" s="28"/>
      <c r="H2" s="2"/>
    </row>
    <row r="3" spans="1:8" ht="15">
      <c r="A3" s="15"/>
      <c r="B3" s="10" t="s">
        <v>1</v>
      </c>
      <c r="C3" s="36"/>
      <c r="D3" s="36"/>
      <c r="E3" s="36"/>
      <c r="F3" s="36"/>
      <c r="G3" s="35"/>
      <c r="H3" s="34"/>
    </row>
    <row r="4" spans="1:8" ht="15">
      <c r="A4" s="53" t="s">
        <v>22</v>
      </c>
      <c r="B4" s="12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6" t="s">
        <v>8</v>
      </c>
      <c r="H4" s="5" t="s">
        <v>9</v>
      </c>
    </row>
    <row r="5" spans="1:8" ht="15.75" thickBot="1">
      <c r="A5" s="21"/>
      <c r="B5" s="43"/>
      <c r="C5" s="44"/>
      <c r="D5" s="45" t="s">
        <v>10</v>
      </c>
      <c r="E5" s="46"/>
      <c r="F5" s="47" t="s">
        <v>11</v>
      </c>
      <c r="G5" s="48"/>
      <c r="H5" s="49"/>
    </row>
    <row r="6" spans="1:8" s="41" customFormat="1" ht="33" customHeight="1" thickTop="1">
      <c r="A6" s="39"/>
      <c r="B6" s="38" t="s">
        <v>12</v>
      </c>
      <c r="C6" s="128" t="s">
        <v>144</v>
      </c>
      <c r="D6" s="129"/>
      <c r="E6" s="129"/>
      <c r="F6" s="130"/>
      <c r="G6" s="39"/>
      <c r="H6" s="40" t="s">
        <v>2</v>
      </c>
    </row>
    <row r="7" spans="1:8" ht="36" customHeight="1">
      <c r="A7" s="17"/>
      <c r="B7" s="13"/>
      <c r="C7" s="32" t="s">
        <v>18</v>
      </c>
      <c r="D7" s="8"/>
      <c r="E7" s="7" t="s">
        <v>2</v>
      </c>
      <c r="F7" s="7" t="s">
        <v>2</v>
      </c>
      <c r="G7" s="17" t="s">
        <v>2</v>
      </c>
      <c r="H7" s="20"/>
    </row>
    <row r="8" spans="1:16" s="77" customFormat="1" ht="33" customHeight="1">
      <c r="A8" s="72" t="s">
        <v>85</v>
      </c>
      <c r="B8" s="73" t="s">
        <v>27</v>
      </c>
      <c r="C8" s="74" t="s">
        <v>86</v>
      </c>
      <c r="D8" s="59" t="s">
        <v>87</v>
      </c>
      <c r="E8" s="75" t="s">
        <v>88</v>
      </c>
      <c r="F8" s="76">
        <v>1.82</v>
      </c>
      <c r="G8" s="62"/>
      <c r="H8" s="63">
        <f>ROUND(G8,2)*F8</f>
        <v>0</v>
      </c>
      <c r="I8" s="56"/>
      <c r="K8" s="78"/>
      <c r="L8" s="79"/>
      <c r="M8" s="80"/>
      <c r="N8" s="81"/>
      <c r="O8" s="82"/>
      <c r="P8" s="83"/>
    </row>
    <row r="9" spans="1:16" s="77" customFormat="1" ht="33" customHeight="1">
      <c r="A9" s="71" t="s">
        <v>89</v>
      </c>
      <c r="B9" s="73" t="s">
        <v>29</v>
      </c>
      <c r="C9" s="58" t="s">
        <v>91</v>
      </c>
      <c r="D9" s="59" t="s">
        <v>92</v>
      </c>
      <c r="E9" s="60" t="s">
        <v>28</v>
      </c>
      <c r="F9" s="61">
        <v>580</v>
      </c>
      <c r="G9" s="62"/>
      <c r="H9" s="63">
        <f>ROUND(G9,2)*F9</f>
        <v>0</v>
      </c>
      <c r="I9" s="57"/>
      <c r="K9" s="78"/>
      <c r="L9" s="79"/>
      <c r="M9" s="80"/>
      <c r="N9" s="84"/>
      <c r="O9" s="84"/>
      <c r="P9" s="84"/>
    </row>
    <row r="10" spans="1:16" s="85" customFormat="1" ht="33" customHeight="1">
      <c r="A10" s="72" t="s">
        <v>93</v>
      </c>
      <c r="B10" s="73" t="s">
        <v>90</v>
      </c>
      <c r="C10" s="58" t="s">
        <v>95</v>
      </c>
      <c r="D10" s="59" t="s">
        <v>92</v>
      </c>
      <c r="E10" s="60" t="s">
        <v>30</v>
      </c>
      <c r="F10" s="61">
        <v>1030</v>
      </c>
      <c r="G10" s="62"/>
      <c r="H10" s="63">
        <f>ROUND(G10,2)*F10</f>
        <v>0</v>
      </c>
      <c r="I10" s="57"/>
      <c r="K10" s="78"/>
      <c r="L10" s="79"/>
      <c r="M10" s="80"/>
      <c r="N10" s="84"/>
      <c r="O10" s="84"/>
      <c r="P10" s="84"/>
    </row>
    <row r="11" spans="1:16" s="85" customFormat="1" ht="33" customHeight="1">
      <c r="A11" s="71" t="s">
        <v>96</v>
      </c>
      <c r="B11" s="73" t="s">
        <v>94</v>
      </c>
      <c r="C11" s="58" t="s">
        <v>98</v>
      </c>
      <c r="D11" s="59" t="s">
        <v>92</v>
      </c>
      <c r="E11" s="60" t="s">
        <v>28</v>
      </c>
      <c r="F11" s="61">
        <v>50</v>
      </c>
      <c r="G11" s="62"/>
      <c r="H11" s="63">
        <f>ROUND(G11,2)*F11</f>
        <v>0</v>
      </c>
      <c r="I11" s="65"/>
      <c r="K11" s="78"/>
      <c r="N11" s="84"/>
      <c r="O11" s="84"/>
      <c r="P11" s="84"/>
    </row>
    <row r="12" spans="1:16" s="85" customFormat="1" ht="33" customHeight="1">
      <c r="A12" s="71" t="s">
        <v>99</v>
      </c>
      <c r="B12" s="73" t="s">
        <v>97</v>
      </c>
      <c r="C12" s="58" t="s">
        <v>101</v>
      </c>
      <c r="D12" s="59" t="s">
        <v>92</v>
      </c>
      <c r="E12" s="60" t="s">
        <v>28</v>
      </c>
      <c r="F12" s="61">
        <v>50</v>
      </c>
      <c r="G12" s="62"/>
      <c r="H12" s="63">
        <f>ROUND(G12,2)*F12</f>
        <v>0</v>
      </c>
      <c r="I12" s="65"/>
      <c r="K12" s="78"/>
      <c r="N12" s="84"/>
      <c r="O12" s="84"/>
      <c r="P12" s="84"/>
    </row>
    <row r="13" spans="1:16" s="77" customFormat="1" ht="33" customHeight="1">
      <c r="A13" s="72" t="s">
        <v>102</v>
      </c>
      <c r="B13" s="73" t="s">
        <v>100</v>
      </c>
      <c r="C13" s="58" t="s">
        <v>104</v>
      </c>
      <c r="D13" s="59" t="s">
        <v>92</v>
      </c>
      <c r="E13" s="60"/>
      <c r="F13" s="61"/>
      <c r="G13" s="64"/>
      <c r="H13" s="63"/>
      <c r="I13" s="57"/>
      <c r="K13" s="78"/>
      <c r="N13" s="84"/>
      <c r="O13" s="84"/>
      <c r="P13" s="84"/>
    </row>
    <row r="14" spans="1:16" s="77" customFormat="1" ht="33" customHeight="1">
      <c r="A14" s="71" t="s">
        <v>105</v>
      </c>
      <c r="B14" s="66" t="s">
        <v>31</v>
      </c>
      <c r="C14" s="58" t="s">
        <v>106</v>
      </c>
      <c r="D14" s="59" t="s">
        <v>2</v>
      </c>
      <c r="E14" s="60" t="s">
        <v>32</v>
      </c>
      <c r="F14" s="61">
        <v>680</v>
      </c>
      <c r="G14" s="62"/>
      <c r="H14" s="63">
        <f>ROUND(G14,2)*F14</f>
        <v>0</v>
      </c>
      <c r="I14" s="57"/>
      <c r="K14" s="78"/>
      <c r="N14" s="84"/>
      <c r="O14" s="84"/>
      <c r="P14" s="84"/>
    </row>
    <row r="15" spans="1:16" s="77" customFormat="1" ht="33" customHeight="1">
      <c r="A15" s="72" t="s">
        <v>33</v>
      </c>
      <c r="B15" s="73" t="s">
        <v>103</v>
      </c>
      <c r="C15" s="58" t="s">
        <v>34</v>
      </c>
      <c r="D15" s="59" t="s">
        <v>208</v>
      </c>
      <c r="E15" s="60" t="s">
        <v>28</v>
      </c>
      <c r="F15" s="61">
        <v>80</v>
      </c>
      <c r="G15" s="62"/>
      <c r="H15" s="63">
        <f>ROUND(G15,2)*F15</f>
        <v>0</v>
      </c>
      <c r="I15" s="87"/>
      <c r="K15" s="78"/>
      <c r="N15" s="84"/>
      <c r="O15" s="84"/>
      <c r="P15" s="84"/>
    </row>
    <row r="16" spans="1:16" s="85" customFormat="1" ht="33" customHeight="1">
      <c r="A16" s="71" t="s">
        <v>35</v>
      </c>
      <c r="B16" s="73" t="s">
        <v>134</v>
      </c>
      <c r="C16" s="58" t="s">
        <v>36</v>
      </c>
      <c r="D16" s="59" t="s">
        <v>92</v>
      </c>
      <c r="E16" s="60" t="s">
        <v>30</v>
      </c>
      <c r="F16" s="61">
        <v>1100</v>
      </c>
      <c r="G16" s="62"/>
      <c r="H16" s="63">
        <f>ROUND(G16,2)*F16</f>
        <v>0</v>
      </c>
      <c r="I16" s="57" t="s">
        <v>108</v>
      </c>
      <c r="K16" s="78"/>
      <c r="N16" s="84"/>
      <c r="O16" s="84"/>
      <c r="P16" s="84"/>
    </row>
    <row r="17" spans="1:16" s="85" customFormat="1" ht="33" customHeight="1">
      <c r="A17" s="72" t="s">
        <v>109</v>
      </c>
      <c r="B17" s="73" t="s">
        <v>135</v>
      </c>
      <c r="C17" s="58" t="s">
        <v>111</v>
      </c>
      <c r="D17" s="59" t="s">
        <v>112</v>
      </c>
      <c r="E17" s="60" t="s">
        <v>30</v>
      </c>
      <c r="F17" s="61">
        <v>1030</v>
      </c>
      <c r="G17" s="62"/>
      <c r="H17" s="63">
        <f>ROUND(G17,2)*F17</f>
        <v>0</v>
      </c>
      <c r="I17" s="57"/>
      <c r="K17" s="78"/>
      <c r="N17" s="84"/>
      <c r="O17" s="84"/>
      <c r="P17" s="84"/>
    </row>
    <row r="18" spans="1:8" ht="36" customHeight="1">
      <c r="A18" s="17"/>
      <c r="B18" s="13"/>
      <c r="C18" s="33" t="s">
        <v>19</v>
      </c>
      <c r="D18" s="86"/>
      <c r="E18" s="6"/>
      <c r="F18" s="8"/>
      <c r="G18" s="17"/>
      <c r="H18" s="20"/>
    </row>
    <row r="19" spans="1:16" s="77" customFormat="1" ht="33" customHeight="1">
      <c r="A19" s="69" t="s">
        <v>66</v>
      </c>
      <c r="B19" s="73" t="s">
        <v>107</v>
      </c>
      <c r="C19" s="58" t="s">
        <v>68</v>
      </c>
      <c r="D19" s="59" t="s">
        <v>92</v>
      </c>
      <c r="E19" s="60"/>
      <c r="F19" s="61"/>
      <c r="G19" s="64"/>
      <c r="H19" s="63"/>
      <c r="I19" s="57"/>
      <c r="K19" s="78"/>
      <c r="N19" s="84"/>
      <c r="O19" s="84"/>
      <c r="P19" s="84"/>
    </row>
    <row r="20" spans="1:16" s="85" customFormat="1" ht="33" customHeight="1">
      <c r="A20" s="69" t="s">
        <v>69</v>
      </c>
      <c r="B20" s="66" t="s">
        <v>31</v>
      </c>
      <c r="C20" s="58" t="s">
        <v>70</v>
      </c>
      <c r="D20" s="59" t="s">
        <v>2</v>
      </c>
      <c r="E20" s="60" t="s">
        <v>30</v>
      </c>
      <c r="F20" s="61">
        <v>10</v>
      </c>
      <c r="G20" s="62"/>
      <c r="H20" s="63">
        <f>ROUND(G20,2)*F20</f>
        <v>0</v>
      </c>
      <c r="I20" s="57"/>
      <c r="K20" s="78"/>
      <c r="N20" s="84"/>
      <c r="O20" s="84"/>
      <c r="P20" s="84"/>
    </row>
    <row r="21" spans="1:16" s="85" customFormat="1" ht="33" customHeight="1">
      <c r="A21" s="69" t="s">
        <v>38</v>
      </c>
      <c r="B21" s="73" t="s">
        <v>136</v>
      </c>
      <c r="C21" s="58" t="s">
        <v>39</v>
      </c>
      <c r="D21" s="59" t="s">
        <v>76</v>
      </c>
      <c r="E21" s="60"/>
      <c r="F21" s="61"/>
      <c r="G21" s="64"/>
      <c r="H21" s="63"/>
      <c r="I21" s="57"/>
      <c r="K21" s="78"/>
      <c r="N21" s="84"/>
      <c r="O21" s="84"/>
      <c r="P21" s="84"/>
    </row>
    <row r="22" spans="1:16" s="85" customFormat="1" ht="33" customHeight="1">
      <c r="A22" s="69" t="s">
        <v>113</v>
      </c>
      <c r="B22" s="66" t="s">
        <v>31</v>
      </c>
      <c r="C22" s="58" t="s">
        <v>114</v>
      </c>
      <c r="D22" s="59" t="s">
        <v>2</v>
      </c>
      <c r="E22" s="60" t="s">
        <v>30</v>
      </c>
      <c r="F22" s="61">
        <v>10</v>
      </c>
      <c r="G22" s="62"/>
      <c r="H22" s="63">
        <f>ROUND(G22,2)*F22</f>
        <v>0</v>
      </c>
      <c r="I22" s="57"/>
      <c r="K22" s="78"/>
      <c r="N22" s="84"/>
      <c r="O22" s="84"/>
      <c r="P22" s="84"/>
    </row>
    <row r="23" spans="1:16" s="85" customFormat="1" ht="33" customHeight="1">
      <c r="A23" s="69" t="s">
        <v>41</v>
      </c>
      <c r="B23" s="73" t="s">
        <v>137</v>
      </c>
      <c r="C23" s="58" t="s">
        <v>42</v>
      </c>
      <c r="D23" s="59" t="s">
        <v>77</v>
      </c>
      <c r="E23" s="60"/>
      <c r="F23" s="61"/>
      <c r="G23" s="64"/>
      <c r="H23" s="63"/>
      <c r="I23" s="57"/>
      <c r="K23" s="78"/>
      <c r="N23" s="84"/>
      <c r="O23" s="84"/>
      <c r="P23" s="84"/>
    </row>
    <row r="24" spans="1:16" s="85" customFormat="1" ht="33" customHeight="1">
      <c r="A24" s="69" t="s">
        <v>43</v>
      </c>
      <c r="B24" s="66" t="s">
        <v>31</v>
      </c>
      <c r="C24" s="58" t="s">
        <v>44</v>
      </c>
      <c r="D24" s="59" t="s">
        <v>2</v>
      </c>
      <c r="E24" s="60" t="s">
        <v>37</v>
      </c>
      <c r="F24" s="61">
        <v>10</v>
      </c>
      <c r="G24" s="62"/>
      <c r="H24" s="63">
        <f>ROUND(G24,2)*F24</f>
        <v>0</v>
      </c>
      <c r="I24" s="57"/>
      <c r="K24" s="78"/>
      <c r="N24" s="84"/>
      <c r="O24" s="84"/>
      <c r="P24" s="84"/>
    </row>
    <row r="25" spans="1:16" s="85" customFormat="1" ht="33" customHeight="1">
      <c r="A25" s="69" t="s">
        <v>45</v>
      </c>
      <c r="B25" s="73" t="s">
        <v>138</v>
      </c>
      <c r="C25" s="58" t="s">
        <v>46</v>
      </c>
      <c r="D25" s="59" t="s">
        <v>77</v>
      </c>
      <c r="E25" s="60"/>
      <c r="F25" s="61"/>
      <c r="G25" s="64"/>
      <c r="H25" s="63"/>
      <c r="I25" s="57"/>
      <c r="K25" s="78"/>
      <c r="N25" s="84"/>
      <c r="O25" s="84"/>
      <c r="P25" s="84"/>
    </row>
    <row r="26" spans="1:16" s="85" customFormat="1" ht="33" customHeight="1">
      <c r="A26" s="69" t="s">
        <v>47</v>
      </c>
      <c r="B26" s="66" t="s">
        <v>31</v>
      </c>
      <c r="C26" s="58" t="s">
        <v>48</v>
      </c>
      <c r="D26" s="59" t="s">
        <v>2</v>
      </c>
      <c r="E26" s="60" t="s">
        <v>37</v>
      </c>
      <c r="F26" s="61">
        <v>60</v>
      </c>
      <c r="G26" s="62"/>
      <c r="H26" s="63">
        <f>ROUND(G26,2)*F26</f>
        <v>0</v>
      </c>
      <c r="I26" s="57"/>
      <c r="K26" s="78"/>
      <c r="N26" s="84"/>
      <c r="O26" s="84"/>
      <c r="P26" s="84"/>
    </row>
    <row r="27" spans="1:16" s="77" customFormat="1" ht="33" customHeight="1">
      <c r="A27" s="69" t="s">
        <v>115</v>
      </c>
      <c r="B27" s="73" t="s">
        <v>139</v>
      </c>
      <c r="C27" s="58" t="s">
        <v>116</v>
      </c>
      <c r="D27" s="59" t="s">
        <v>78</v>
      </c>
      <c r="E27" s="60"/>
      <c r="F27" s="61"/>
      <c r="G27" s="64"/>
      <c r="H27" s="63"/>
      <c r="I27" s="57"/>
      <c r="K27" s="78"/>
      <c r="N27" s="84"/>
      <c r="O27" s="84"/>
      <c r="P27" s="84"/>
    </row>
    <row r="28" spans="1:16" s="85" customFormat="1" ht="33" customHeight="1">
      <c r="A28" s="69" t="s">
        <v>117</v>
      </c>
      <c r="B28" s="66" t="s">
        <v>31</v>
      </c>
      <c r="C28" s="58" t="s">
        <v>118</v>
      </c>
      <c r="D28" s="59" t="s">
        <v>2</v>
      </c>
      <c r="E28" s="60" t="s">
        <v>49</v>
      </c>
      <c r="F28" s="61">
        <v>30</v>
      </c>
      <c r="G28" s="62"/>
      <c r="H28" s="63">
        <f>ROUND(G28,2)*F28</f>
        <v>0</v>
      </c>
      <c r="I28" s="57"/>
      <c r="K28" s="78"/>
      <c r="N28" s="84"/>
      <c r="O28" s="84"/>
      <c r="P28" s="84"/>
    </row>
    <row r="29" spans="1:16" s="85" customFormat="1" ht="33" customHeight="1">
      <c r="A29" s="69" t="s">
        <v>119</v>
      </c>
      <c r="B29" s="73" t="s">
        <v>140</v>
      </c>
      <c r="C29" s="58" t="s">
        <v>120</v>
      </c>
      <c r="D29" s="59" t="s">
        <v>78</v>
      </c>
      <c r="E29" s="60"/>
      <c r="F29" s="61"/>
      <c r="G29" s="64"/>
      <c r="H29" s="63"/>
      <c r="I29" s="67"/>
      <c r="K29" s="78"/>
      <c r="N29" s="84"/>
      <c r="O29" s="84"/>
      <c r="P29" s="84"/>
    </row>
    <row r="30" spans="1:16" s="85" customFormat="1" ht="33" customHeight="1">
      <c r="A30" s="69" t="s">
        <v>121</v>
      </c>
      <c r="B30" s="91" t="s">
        <v>31</v>
      </c>
      <c r="C30" s="92" t="s">
        <v>122</v>
      </c>
      <c r="D30" s="93" t="s">
        <v>51</v>
      </c>
      <c r="E30" s="94" t="s">
        <v>49</v>
      </c>
      <c r="F30" s="95">
        <v>5</v>
      </c>
      <c r="G30" s="96"/>
      <c r="H30" s="97">
        <f>ROUND(G30,2)*F30</f>
        <v>0</v>
      </c>
      <c r="I30" s="67"/>
      <c r="K30" s="78"/>
      <c r="N30" s="84"/>
      <c r="O30" s="84"/>
      <c r="P30" s="84"/>
    </row>
    <row r="31" spans="1:8" ht="36" customHeight="1">
      <c r="A31" s="17"/>
      <c r="B31" s="98"/>
      <c r="C31" s="99" t="s">
        <v>20</v>
      </c>
      <c r="D31" s="100"/>
      <c r="E31" s="101"/>
      <c r="F31" s="101"/>
      <c r="G31" s="102"/>
      <c r="H31" s="103"/>
    </row>
    <row r="32" spans="1:16" s="77" customFormat="1" ht="39.75" customHeight="1">
      <c r="A32" s="71" t="s">
        <v>52</v>
      </c>
      <c r="B32" s="73" t="s">
        <v>141</v>
      </c>
      <c r="C32" s="58" t="s">
        <v>53</v>
      </c>
      <c r="D32" s="59" t="s">
        <v>123</v>
      </c>
      <c r="E32" s="60"/>
      <c r="F32" s="68"/>
      <c r="G32" s="64"/>
      <c r="H32" s="70"/>
      <c r="I32" s="57"/>
      <c r="K32" s="78"/>
      <c r="N32" s="84"/>
      <c r="O32" s="84"/>
      <c r="P32" s="84"/>
    </row>
    <row r="33" spans="1:16" s="77" customFormat="1" ht="39.75" customHeight="1">
      <c r="A33" s="71" t="s">
        <v>124</v>
      </c>
      <c r="B33" s="66" t="s">
        <v>31</v>
      </c>
      <c r="C33" s="58" t="s">
        <v>125</v>
      </c>
      <c r="D33" s="59" t="s">
        <v>2</v>
      </c>
      <c r="E33" s="60" t="s">
        <v>30</v>
      </c>
      <c r="F33" s="68">
        <v>885</v>
      </c>
      <c r="G33" s="62"/>
      <c r="H33" s="70">
        <f>ROUND(G33,2)*F33</f>
        <v>0</v>
      </c>
      <c r="I33" s="67"/>
      <c r="K33" s="78"/>
      <c r="N33" s="84"/>
      <c r="O33" s="84"/>
      <c r="P33" s="84"/>
    </row>
    <row r="34" spans="1:16" s="77" customFormat="1" ht="36" customHeight="1">
      <c r="A34" s="71" t="s">
        <v>54</v>
      </c>
      <c r="B34" s="73" t="s">
        <v>142</v>
      </c>
      <c r="C34" s="58" t="s">
        <v>55</v>
      </c>
      <c r="D34" s="59" t="s">
        <v>123</v>
      </c>
      <c r="E34" s="60"/>
      <c r="F34" s="68"/>
      <c r="G34" s="64"/>
      <c r="H34" s="70"/>
      <c r="I34" s="57"/>
      <c r="K34" s="78"/>
      <c r="N34" s="84"/>
      <c r="O34" s="84"/>
      <c r="P34" s="84"/>
    </row>
    <row r="35" spans="1:16" s="85" customFormat="1" ht="33" customHeight="1">
      <c r="A35" s="71" t="s">
        <v>126</v>
      </c>
      <c r="B35" s="66" t="s">
        <v>31</v>
      </c>
      <c r="C35" s="58" t="s">
        <v>197</v>
      </c>
      <c r="D35" s="59" t="s">
        <v>127</v>
      </c>
      <c r="E35" s="60" t="s">
        <v>49</v>
      </c>
      <c r="F35" s="61">
        <v>5</v>
      </c>
      <c r="G35" s="62"/>
      <c r="H35" s="70">
        <f>ROUND(G35,2)*F35</f>
        <v>0</v>
      </c>
      <c r="I35" s="67"/>
      <c r="K35" s="78"/>
      <c r="N35" s="84"/>
      <c r="O35" s="84"/>
      <c r="P35" s="84"/>
    </row>
    <row r="36" spans="1:16" s="85" customFormat="1" ht="33" customHeight="1">
      <c r="A36" s="71" t="s">
        <v>128</v>
      </c>
      <c r="B36" s="66" t="s">
        <v>40</v>
      </c>
      <c r="C36" s="58" t="s">
        <v>198</v>
      </c>
      <c r="D36" s="59" t="s">
        <v>129</v>
      </c>
      <c r="E36" s="60" t="s">
        <v>49</v>
      </c>
      <c r="F36" s="61">
        <v>25</v>
      </c>
      <c r="G36" s="62"/>
      <c r="H36" s="70">
        <f>ROUND(G36,2)*F36</f>
        <v>0</v>
      </c>
      <c r="I36" s="65"/>
      <c r="K36" s="78"/>
      <c r="N36" s="84"/>
      <c r="O36" s="84"/>
      <c r="P36" s="84"/>
    </row>
    <row r="37" spans="1:16" s="85" customFormat="1" ht="33" customHeight="1">
      <c r="A37" s="71" t="s">
        <v>130</v>
      </c>
      <c r="B37" s="66" t="s">
        <v>50</v>
      </c>
      <c r="C37" s="58" t="s">
        <v>131</v>
      </c>
      <c r="D37" s="59" t="s">
        <v>132</v>
      </c>
      <c r="E37" s="60" t="s">
        <v>49</v>
      </c>
      <c r="F37" s="61">
        <v>220</v>
      </c>
      <c r="G37" s="62"/>
      <c r="H37" s="70">
        <f>ROUND(G37,2)*F37</f>
        <v>0</v>
      </c>
      <c r="I37" s="67"/>
      <c r="K37" s="78"/>
      <c r="N37" s="84"/>
      <c r="O37" s="84"/>
      <c r="P37" s="84"/>
    </row>
    <row r="38" spans="1:16" s="119" customFormat="1" ht="36" customHeight="1">
      <c r="A38" s="114"/>
      <c r="B38" s="115"/>
      <c r="C38" s="116" t="s">
        <v>203</v>
      </c>
      <c r="D38" s="117"/>
      <c r="E38" s="117"/>
      <c r="F38" s="117"/>
      <c r="G38" s="64"/>
      <c r="H38" s="118"/>
      <c r="I38" s="113"/>
      <c r="K38" s="120"/>
      <c r="N38" s="121"/>
      <c r="O38" s="121"/>
      <c r="P38" s="121"/>
    </row>
    <row r="39" spans="1:16" s="85" customFormat="1" ht="33" customHeight="1">
      <c r="A39" s="71" t="s">
        <v>204</v>
      </c>
      <c r="B39" s="73" t="s">
        <v>110</v>
      </c>
      <c r="C39" s="58" t="s">
        <v>205</v>
      </c>
      <c r="D39" s="59" t="s">
        <v>206</v>
      </c>
      <c r="E39" s="60" t="s">
        <v>49</v>
      </c>
      <c r="F39" s="68">
        <v>24</v>
      </c>
      <c r="G39" s="62"/>
      <c r="H39" s="70">
        <f>ROUND(G39,2)*F39</f>
        <v>0</v>
      </c>
      <c r="I39" s="57"/>
      <c r="K39" s="78"/>
      <c r="N39" s="84"/>
      <c r="O39" s="84"/>
      <c r="P39" s="84"/>
    </row>
    <row r="40" spans="1:8" ht="36" customHeight="1">
      <c r="A40" s="17"/>
      <c r="B40" s="13"/>
      <c r="C40" s="33" t="s">
        <v>21</v>
      </c>
      <c r="D40" s="86"/>
      <c r="E40" s="6"/>
      <c r="F40" s="8"/>
      <c r="G40" s="17"/>
      <c r="H40" s="20"/>
    </row>
    <row r="41" spans="1:16" s="77" customFormat="1" ht="33" customHeight="1">
      <c r="A41" s="69" t="s">
        <v>56</v>
      </c>
      <c r="B41" s="73" t="s">
        <v>207</v>
      </c>
      <c r="C41" s="58" t="s">
        <v>57</v>
      </c>
      <c r="D41" s="59" t="s">
        <v>133</v>
      </c>
      <c r="E41" s="60"/>
      <c r="F41" s="61"/>
      <c r="G41" s="64"/>
      <c r="H41" s="63"/>
      <c r="I41" s="57"/>
      <c r="K41" s="78"/>
      <c r="N41" s="84"/>
      <c r="O41" s="84"/>
      <c r="P41" s="84"/>
    </row>
    <row r="42" spans="1:16" s="85" customFormat="1" ht="33" customHeight="1">
      <c r="A42" s="69" t="s">
        <v>58</v>
      </c>
      <c r="B42" s="66" t="s">
        <v>31</v>
      </c>
      <c r="C42" s="58" t="s">
        <v>59</v>
      </c>
      <c r="D42" s="59"/>
      <c r="E42" s="60" t="s">
        <v>30</v>
      </c>
      <c r="F42" s="61">
        <v>1100</v>
      </c>
      <c r="G42" s="62"/>
      <c r="H42" s="63">
        <f>ROUND(G42,2)*F42</f>
        <v>0</v>
      </c>
      <c r="I42" s="57"/>
      <c r="K42" s="78"/>
      <c r="N42" s="84"/>
      <c r="O42" s="84"/>
      <c r="P42" s="84"/>
    </row>
    <row r="43" spans="1:8" ht="33" customHeight="1" thickBot="1">
      <c r="A43" s="18"/>
      <c r="B43" s="37" t="str">
        <f>B6</f>
        <v>A</v>
      </c>
      <c r="C43" s="131" t="str">
        <f>C6</f>
        <v>Bethray Bay - Earth and Base Works, Roadworks, Landscaping</v>
      </c>
      <c r="D43" s="132"/>
      <c r="E43" s="132"/>
      <c r="F43" s="133"/>
      <c r="G43" s="18" t="s">
        <v>16</v>
      </c>
      <c r="H43" s="18">
        <f>SUM(H6:H42)</f>
        <v>0</v>
      </c>
    </row>
    <row r="44" spans="1:8" s="41" customFormat="1" ht="30" customHeight="1" thickTop="1">
      <c r="A44" s="39"/>
      <c r="B44" s="38" t="s">
        <v>13</v>
      </c>
      <c r="C44" s="128" t="s">
        <v>143</v>
      </c>
      <c r="D44" s="129"/>
      <c r="E44" s="129"/>
      <c r="F44" s="130"/>
      <c r="G44" s="39"/>
      <c r="H44" s="40"/>
    </row>
    <row r="45" spans="1:16" s="77" customFormat="1" ht="33" customHeight="1">
      <c r="A45" s="69"/>
      <c r="B45" s="73" t="s">
        <v>60</v>
      </c>
      <c r="C45" s="58" t="s">
        <v>148</v>
      </c>
      <c r="D45" s="59" t="s">
        <v>200</v>
      </c>
      <c r="E45" s="60"/>
      <c r="F45" s="61"/>
      <c r="G45" s="64"/>
      <c r="H45" s="63"/>
      <c r="I45" s="57"/>
      <c r="K45" s="78"/>
      <c r="N45" s="84"/>
      <c r="O45" s="84"/>
      <c r="P45" s="84"/>
    </row>
    <row r="46" spans="1:16" s="85" customFormat="1" ht="33" customHeight="1">
      <c r="A46" s="69"/>
      <c r="B46" s="66" t="s">
        <v>31</v>
      </c>
      <c r="C46" s="58" t="s">
        <v>145</v>
      </c>
      <c r="D46" s="59"/>
      <c r="E46" s="60"/>
      <c r="F46" s="61"/>
      <c r="G46" s="64"/>
      <c r="H46" s="63"/>
      <c r="I46" s="57"/>
      <c r="K46" s="78"/>
      <c r="N46" s="84"/>
      <c r="O46" s="84"/>
      <c r="P46" s="84"/>
    </row>
    <row r="47" spans="1:16" s="89" customFormat="1" ht="33" customHeight="1">
      <c r="A47" s="71"/>
      <c r="B47" s="66"/>
      <c r="C47" s="58" t="s">
        <v>146</v>
      </c>
      <c r="D47" s="59"/>
      <c r="E47" s="60" t="s">
        <v>49</v>
      </c>
      <c r="F47" s="68">
        <v>125</v>
      </c>
      <c r="G47" s="62"/>
      <c r="H47" s="70">
        <f>ROUND(G47,2)*F47</f>
        <v>0</v>
      </c>
      <c r="I47" s="57"/>
      <c r="J47" s="88"/>
      <c r="K47" s="78"/>
      <c r="N47" s="84"/>
      <c r="O47" s="84"/>
      <c r="P47" s="84"/>
    </row>
    <row r="48" spans="1:16" s="85" customFormat="1" ht="33" customHeight="1">
      <c r="A48" s="69"/>
      <c r="B48" s="66" t="s">
        <v>40</v>
      </c>
      <c r="C48" s="58" t="s">
        <v>147</v>
      </c>
      <c r="D48" s="59"/>
      <c r="E48" s="60"/>
      <c r="F48" s="61"/>
      <c r="G48" s="64"/>
      <c r="H48" s="63"/>
      <c r="I48" s="57"/>
      <c r="K48" s="78"/>
      <c r="N48" s="84"/>
      <c r="O48" s="84"/>
      <c r="P48" s="84"/>
    </row>
    <row r="49" spans="1:16" s="89" customFormat="1" ht="33" customHeight="1">
      <c r="A49" s="71"/>
      <c r="B49" s="66"/>
      <c r="C49" s="58" t="s">
        <v>146</v>
      </c>
      <c r="D49" s="59"/>
      <c r="E49" s="60" t="s">
        <v>49</v>
      </c>
      <c r="F49" s="68">
        <v>6</v>
      </c>
      <c r="G49" s="62"/>
      <c r="H49" s="70">
        <f>ROUND(G49,2)*F49</f>
        <v>0</v>
      </c>
      <c r="I49" s="57"/>
      <c r="J49" s="88"/>
      <c r="K49" s="78"/>
      <c r="N49" s="84"/>
      <c r="O49" s="84"/>
      <c r="P49" s="84"/>
    </row>
    <row r="50" spans="1:16" s="77" customFormat="1" ht="33" customHeight="1">
      <c r="A50" s="69"/>
      <c r="B50" s="73" t="s">
        <v>61</v>
      </c>
      <c r="C50" s="58" t="s">
        <v>149</v>
      </c>
      <c r="D50" s="59" t="s">
        <v>200</v>
      </c>
      <c r="E50" s="60"/>
      <c r="F50" s="61"/>
      <c r="G50" s="64"/>
      <c r="H50" s="63"/>
      <c r="I50" s="57"/>
      <c r="K50" s="78"/>
      <c r="N50" s="84"/>
      <c r="O50" s="84"/>
      <c r="P50" s="84"/>
    </row>
    <row r="51" spans="1:16" s="89" customFormat="1" ht="33" customHeight="1">
      <c r="A51" s="71"/>
      <c r="B51" s="66" t="s">
        <v>31</v>
      </c>
      <c r="C51" s="58" t="s">
        <v>145</v>
      </c>
      <c r="D51" s="59"/>
      <c r="E51" s="60" t="s">
        <v>37</v>
      </c>
      <c r="F51" s="68">
        <v>1</v>
      </c>
      <c r="G51" s="62"/>
      <c r="H51" s="70">
        <f>ROUND(G51,2)*F51</f>
        <v>0</v>
      </c>
      <c r="I51" s="57"/>
      <c r="J51" s="88"/>
      <c r="K51" s="78"/>
      <c r="N51" s="84"/>
      <c r="O51" s="84"/>
      <c r="P51" s="84"/>
    </row>
    <row r="52" spans="1:16" s="89" customFormat="1" ht="33" customHeight="1">
      <c r="A52" s="71"/>
      <c r="B52" s="66" t="s">
        <v>40</v>
      </c>
      <c r="C52" s="58" t="s">
        <v>147</v>
      </c>
      <c r="D52" s="59"/>
      <c r="E52" s="60" t="s">
        <v>37</v>
      </c>
      <c r="F52" s="68">
        <v>1</v>
      </c>
      <c r="G52" s="62"/>
      <c r="H52" s="70">
        <f>ROUND(G52,2)*F52</f>
        <v>0</v>
      </c>
      <c r="I52" s="57"/>
      <c r="J52" s="88"/>
      <c r="K52" s="78"/>
      <c r="N52" s="84"/>
      <c r="O52" s="84"/>
      <c r="P52" s="84"/>
    </row>
    <row r="53" spans="1:16" s="77" customFormat="1" ht="33" customHeight="1">
      <c r="A53" s="69"/>
      <c r="B53" s="73" t="s">
        <v>62</v>
      </c>
      <c r="C53" s="58" t="s">
        <v>153</v>
      </c>
      <c r="D53" s="59" t="s">
        <v>200</v>
      </c>
      <c r="E53" s="60"/>
      <c r="F53" s="61"/>
      <c r="G53" s="64"/>
      <c r="H53" s="63"/>
      <c r="I53" s="57"/>
      <c r="K53" s="78"/>
      <c r="N53" s="84"/>
      <c r="O53" s="84"/>
      <c r="P53" s="84"/>
    </row>
    <row r="54" spans="1:16" s="85" customFormat="1" ht="33" customHeight="1">
      <c r="A54" s="69"/>
      <c r="B54" s="66" t="s">
        <v>31</v>
      </c>
      <c r="C54" s="58" t="s">
        <v>150</v>
      </c>
      <c r="D54" s="59"/>
      <c r="E54" s="60"/>
      <c r="F54" s="61"/>
      <c r="G54" s="64"/>
      <c r="H54" s="63"/>
      <c r="I54" s="57"/>
      <c r="K54" s="78"/>
      <c r="N54" s="84"/>
      <c r="O54" s="84"/>
      <c r="P54" s="84"/>
    </row>
    <row r="55" spans="1:16" s="89" customFormat="1" ht="33" customHeight="1">
      <c r="A55" s="71"/>
      <c r="B55" s="66"/>
      <c r="C55" s="58" t="s">
        <v>154</v>
      </c>
      <c r="D55" s="59"/>
      <c r="E55" s="60" t="s">
        <v>37</v>
      </c>
      <c r="F55" s="68">
        <v>1</v>
      </c>
      <c r="G55" s="62"/>
      <c r="H55" s="70">
        <f>ROUND(G55,2)*F55</f>
        <v>0</v>
      </c>
      <c r="I55" s="57"/>
      <c r="J55" s="88"/>
      <c r="K55" s="78"/>
      <c r="N55" s="84"/>
      <c r="O55" s="84"/>
      <c r="P55" s="84"/>
    </row>
    <row r="56" spans="1:16" s="85" customFormat="1" ht="33" customHeight="1">
      <c r="A56" s="69"/>
      <c r="B56" s="66" t="s">
        <v>40</v>
      </c>
      <c r="C56" s="58" t="s">
        <v>155</v>
      </c>
      <c r="D56" s="59" t="s">
        <v>168</v>
      </c>
      <c r="E56" s="60"/>
      <c r="F56" s="61"/>
      <c r="G56" s="64"/>
      <c r="H56" s="63"/>
      <c r="I56" s="57"/>
      <c r="K56" s="78"/>
      <c r="N56" s="84"/>
      <c r="O56" s="84"/>
      <c r="P56" s="84"/>
    </row>
    <row r="57" spans="1:16" s="89" customFormat="1" ht="33" customHeight="1">
      <c r="A57" s="71"/>
      <c r="B57" s="66"/>
      <c r="C57" s="58" t="s">
        <v>156</v>
      </c>
      <c r="D57" s="59"/>
      <c r="E57" s="60" t="s">
        <v>37</v>
      </c>
      <c r="F57" s="68">
        <v>3</v>
      </c>
      <c r="G57" s="62"/>
      <c r="H57" s="70">
        <f>ROUND(G57,2)*F57</f>
        <v>0</v>
      </c>
      <c r="I57" s="57"/>
      <c r="J57" s="88"/>
      <c r="K57" s="78"/>
      <c r="N57" s="84"/>
      <c r="O57" s="84"/>
      <c r="P57" s="84"/>
    </row>
    <row r="58" spans="1:16" s="85" customFormat="1" ht="33" customHeight="1">
      <c r="A58" s="69"/>
      <c r="B58" s="66" t="s">
        <v>50</v>
      </c>
      <c r="C58" s="58" t="s">
        <v>170</v>
      </c>
      <c r="D58" s="59" t="s">
        <v>169</v>
      </c>
      <c r="E58" s="60"/>
      <c r="F58" s="61"/>
      <c r="G58" s="64"/>
      <c r="H58" s="63"/>
      <c r="I58" s="57"/>
      <c r="K58" s="78"/>
      <c r="N58" s="84"/>
      <c r="O58" s="84"/>
      <c r="P58" s="84"/>
    </row>
    <row r="59" spans="1:16" s="89" customFormat="1" ht="33" customHeight="1">
      <c r="A59" s="71"/>
      <c r="B59" s="66"/>
      <c r="C59" s="58" t="s">
        <v>157</v>
      </c>
      <c r="D59" s="59"/>
      <c r="E59" s="60" t="s">
        <v>37</v>
      </c>
      <c r="F59" s="68">
        <v>1</v>
      </c>
      <c r="G59" s="62"/>
      <c r="H59" s="70">
        <f>ROUND(G59,2)*F59</f>
        <v>0</v>
      </c>
      <c r="I59" s="57"/>
      <c r="J59" s="88"/>
      <c r="K59" s="78"/>
      <c r="N59" s="84"/>
      <c r="O59" s="84"/>
      <c r="P59" s="84"/>
    </row>
    <row r="60" spans="1:16" s="77" customFormat="1" ht="33" customHeight="1">
      <c r="A60" s="69"/>
      <c r="B60" s="73" t="s">
        <v>63</v>
      </c>
      <c r="C60" s="58" t="s">
        <v>158</v>
      </c>
      <c r="D60" s="59" t="s">
        <v>200</v>
      </c>
      <c r="E60" s="60"/>
      <c r="F60" s="61"/>
      <c r="G60" s="64"/>
      <c r="H60" s="63"/>
      <c r="I60" s="57"/>
      <c r="K60" s="78"/>
      <c r="N60" s="84"/>
      <c r="O60" s="84"/>
      <c r="P60" s="84"/>
    </row>
    <row r="61" spans="1:16" s="85" customFormat="1" ht="33" customHeight="1">
      <c r="A61" s="69"/>
      <c r="B61" s="66" t="s">
        <v>31</v>
      </c>
      <c r="C61" s="58" t="s">
        <v>159</v>
      </c>
      <c r="D61" s="59"/>
      <c r="E61" s="60"/>
      <c r="F61" s="61"/>
      <c r="G61" s="64"/>
      <c r="H61" s="63"/>
      <c r="I61" s="57"/>
      <c r="K61" s="78"/>
      <c r="N61" s="84"/>
      <c r="O61" s="84"/>
      <c r="P61" s="84"/>
    </row>
    <row r="62" spans="1:16" s="89" customFormat="1" ht="33" customHeight="1">
      <c r="A62" s="71"/>
      <c r="B62" s="66"/>
      <c r="C62" s="58" t="s">
        <v>151</v>
      </c>
      <c r="D62" s="59"/>
      <c r="E62" s="60" t="s">
        <v>37</v>
      </c>
      <c r="F62" s="68">
        <v>1</v>
      </c>
      <c r="G62" s="62"/>
      <c r="H62" s="70">
        <f>ROUND(G62,2)*F62</f>
        <v>0</v>
      </c>
      <c r="I62" s="57"/>
      <c r="J62" s="88"/>
      <c r="K62" s="78"/>
      <c r="N62" s="84"/>
      <c r="O62" s="84"/>
      <c r="P62" s="84"/>
    </row>
    <row r="63" spans="1:16" s="85" customFormat="1" ht="33" customHeight="1">
      <c r="A63" s="69"/>
      <c r="B63" s="66" t="s">
        <v>40</v>
      </c>
      <c r="C63" s="58" t="s">
        <v>177</v>
      </c>
      <c r="D63" s="59"/>
      <c r="E63" s="60"/>
      <c r="F63" s="61"/>
      <c r="G63" s="64"/>
      <c r="H63" s="63"/>
      <c r="I63" s="57"/>
      <c r="K63" s="78"/>
      <c r="N63" s="84"/>
      <c r="O63" s="84"/>
      <c r="P63" s="84"/>
    </row>
    <row r="64" spans="1:16" s="89" customFormat="1" ht="33" customHeight="1">
      <c r="A64" s="71"/>
      <c r="B64" s="66"/>
      <c r="C64" s="58" t="s">
        <v>152</v>
      </c>
      <c r="D64" s="59"/>
      <c r="E64" s="60" t="s">
        <v>37</v>
      </c>
      <c r="F64" s="68">
        <v>2</v>
      </c>
      <c r="G64" s="62"/>
      <c r="H64" s="70">
        <f>ROUND(G64,2)*F64</f>
        <v>0</v>
      </c>
      <c r="I64" s="57"/>
      <c r="J64" s="88"/>
      <c r="K64" s="78"/>
      <c r="N64" s="84"/>
      <c r="O64" s="84"/>
      <c r="P64" s="84"/>
    </row>
    <row r="65" spans="1:16" s="77" customFormat="1" ht="33" customHeight="1">
      <c r="A65" s="69"/>
      <c r="B65" s="73" t="s">
        <v>64</v>
      </c>
      <c r="C65" s="58" t="s">
        <v>160</v>
      </c>
      <c r="D65" s="59" t="s">
        <v>200</v>
      </c>
      <c r="E65" s="60"/>
      <c r="F65" s="61"/>
      <c r="G65" s="64"/>
      <c r="H65" s="63"/>
      <c r="I65" s="57"/>
      <c r="K65" s="78"/>
      <c r="N65" s="84"/>
      <c r="O65" s="84"/>
      <c r="P65" s="84"/>
    </row>
    <row r="66" spans="1:16" s="85" customFormat="1" ht="33" customHeight="1">
      <c r="A66" s="69"/>
      <c r="B66" s="66" t="s">
        <v>31</v>
      </c>
      <c r="C66" s="58" t="s">
        <v>161</v>
      </c>
      <c r="D66" s="59"/>
      <c r="E66" s="60"/>
      <c r="F66" s="61"/>
      <c r="G66" s="64"/>
      <c r="H66" s="63"/>
      <c r="I66" s="57"/>
      <c r="K66" s="78"/>
      <c r="N66" s="84"/>
      <c r="O66" s="84"/>
      <c r="P66" s="84"/>
    </row>
    <row r="67" spans="1:16" s="89" customFormat="1" ht="33" customHeight="1">
      <c r="A67" s="71"/>
      <c r="B67" s="66"/>
      <c r="C67" s="58" t="s">
        <v>163</v>
      </c>
      <c r="D67" s="59"/>
      <c r="E67" s="60" t="s">
        <v>49</v>
      </c>
      <c r="F67" s="68">
        <v>5</v>
      </c>
      <c r="G67" s="62"/>
      <c r="H67" s="70">
        <f>ROUND(G67,2)*F67</f>
        <v>0</v>
      </c>
      <c r="I67" s="57"/>
      <c r="J67" s="88"/>
      <c r="K67" s="78"/>
      <c r="N67" s="84"/>
      <c r="O67" s="84"/>
      <c r="P67" s="84"/>
    </row>
    <row r="68" spans="1:16" s="89" customFormat="1" ht="33" customHeight="1">
      <c r="A68" s="71"/>
      <c r="B68" s="91"/>
      <c r="C68" s="92" t="s">
        <v>162</v>
      </c>
      <c r="D68" s="93"/>
      <c r="E68" s="94" t="s">
        <v>49</v>
      </c>
      <c r="F68" s="104">
        <v>40</v>
      </c>
      <c r="G68" s="96"/>
      <c r="H68" s="105">
        <f>ROUND(G68,2)*F68</f>
        <v>0</v>
      </c>
      <c r="I68" s="57"/>
      <c r="J68" s="88"/>
      <c r="K68" s="78"/>
      <c r="N68" s="84"/>
      <c r="O68" s="84"/>
      <c r="P68" s="84"/>
    </row>
    <row r="69" spans="1:16" s="77" customFormat="1" ht="33" customHeight="1">
      <c r="A69" s="69"/>
      <c r="B69" s="106" t="s">
        <v>65</v>
      </c>
      <c r="C69" s="107" t="s">
        <v>164</v>
      </c>
      <c r="D69" s="108" t="s">
        <v>200</v>
      </c>
      <c r="E69" s="109"/>
      <c r="F69" s="110"/>
      <c r="G69" s="111"/>
      <c r="H69" s="112"/>
      <c r="I69" s="57"/>
      <c r="K69" s="78"/>
      <c r="N69" s="84"/>
      <c r="O69" s="84"/>
      <c r="P69" s="84"/>
    </row>
    <row r="70" spans="1:16" s="89" customFormat="1" ht="33" customHeight="1">
      <c r="A70" s="71"/>
      <c r="B70" s="66" t="s">
        <v>31</v>
      </c>
      <c r="C70" s="58" t="s">
        <v>161</v>
      </c>
      <c r="D70" s="59"/>
      <c r="E70" s="60" t="s">
        <v>37</v>
      </c>
      <c r="F70" s="68">
        <v>1</v>
      </c>
      <c r="G70" s="62"/>
      <c r="H70" s="70">
        <f>ROUND(G70,2)*F70</f>
        <v>0</v>
      </c>
      <c r="I70" s="57"/>
      <c r="J70" s="88"/>
      <c r="K70" s="78"/>
      <c r="N70" s="84"/>
      <c r="O70" s="84"/>
      <c r="P70" s="84"/>
    </row>
    <row r="71" spans="1:16" s="77" customFormat="1" ht="33" customHeight="1">
      <c r="A71" s="69"/>
      <c r="B71" s="73" t="s">
        <v>67</v>
      </c>
      <c r="C71" s="58" t="s">
        <v>165</v>
      </c>
      <c r="D71" s="59" t="s">
        <v>200</v>
      </c>
      <c r="E71" s="60"/>
      <c r="F71" s="61"/>
      <c r="G71" s="64"/>
      <c r="H71" s="63"/>
      <c r="I71" s="57"/>
      <c r="K71" s="78"/>
      <c r="N71" s="84"/>
      <c r="O71" s="84"/>
      <c r="P71" s="84"/>
    </row>
    <row r="72" spans="1:16" s="89" customFormat="1" ht="33" customHeight="1">
      <c r="A72" s="71"/>
      <c r="B72" s="66" t="s">
        <v>31</v>
      </c>
      <c r="C72" s="58" t="s">
        <v>161</v>
      </c>
      <c r="D72" s="59"/>
      <c r="E72" s="60" t="s">
        <v>37</v>
      </c>
      <c r="F72" s="68">
        <v>1</v>
      </c>
      <c r="G72" s="62"/>
      <c r="H72" s="70">
        <f>ROUND(G72,2)*F72</f>
        <v>0</v>
      </c>
      <c r="I72" s="57"/>
      <c r="J72" s="88"/>
      <c r="K72" s="78"/>
      <c r="N72" s="84"/>
      <c r="O72" s="84"/>
      <c r="P72" s="84"/>
    </row>
    <row r="73" spans="1:16" s="77" customFormat="1" ht="33" customHeight="1">
      <c r="A73" s="69"/>
      <c r="B73" s="73" t="s">
        <v>71</v>
      </c>
      <c r="C73" s="58" t="s">
        <v>166</v>
      </c>
      <c r="D73" s="59" t="s">
        <v>200</v>
      </c>
      <c r="E73" s="60"/>
      <c r="F73" s="61"/>
      <c r="G73" s="64"/>
      <c r="H73" s="63"/>
      <c r="I73" s="57"/>
      <c r="K73" s="78"/>
      <c r="N73" s="84"/>
      <c r="O73" s="84"/>
      <c r="P73" s="84"/>
    </row>
    <row r="74" spans="1:16" s="89" customFormat="1" ht="33" customHeight="1">
      <c r="A74" s="71"/>
      <c r="B74" s="66" t="s">
        <v>31</v>
      </c>
      <c r="C74" s="58" t="s">
        <v>161</v>
      </c>
      <c r="D74" s="59"/>
      <c r="E74" s="60" t="s">
        <v>37</v>
      </c>
      <c r="F74" s="68">
        <v>1</v>
      </c>
      <c r="G74" s="62"/>
      <c r="H74" s="70">
        <f>ROUND(G74,2)*F74</f>
        <v>0</v>
      </c>
      <c r="I74" s="57"/>
      <c r="J74" s="88"/>
      <c r="K74" s="78"/>
      <c r="N74" s="84"/>
      <c r="O74" s="84"/>
      <c r="P74" s="84"/>
    </row>
    <row r="75" spans="1:16" s="77" customFormat="1" ht="33" customHeight="1">
      <c r="A75" s="69"/>
      <c r="B75" s="73" t="s">
        <v>72</v>
      </c>
      <c r="C75" s="58" t="s">
        <v>167</v>
      </c>
      <c r="D75" s="59" t="s">
        <v>200</v>
      </c>
      <c r="E75" s="60"/>
      <c r="F75" s="61"/>
      <c r="G75" s="64"/>
      <c r="H75" s="63"/>
      <c r="I75" s="57"/>
      <c r="K75" s="78"/>
      <c r="N75" s="84"/>
      <c r="O75" s="84"/>
      <c r="P75" s="84"/>
    </row>
    <row r="76" spans="1:16" s="85" customFormat="1" ht="33" customHeight="1">
      <c r="A76" s="69"/>
      <c r="B76" s="66" t="s">
        <v>31</v>
      </c>
      <c r="C76" s="58" t="s">
        <v>171</v>
      </c>
      <c r="D76" s="59" t="s">
        <v>172</v>
      </c>
      <c r="E76" s="60"/>
      <c r="F76" s="61"/>
      <c r="G76" s="64"/>
      <c r="H76" s="63"/>
      <c r="I76" s="57"/>
      <c r="K76" s="78"/>
      <c r="N76" s="84"/>
      <c r="O76" s="84"/>
      <c r="P76" s="84"/>
    </row>
    <row r="77" spans="1:16" s="89" customFormat="1" ht="33" customHeight="1">
      <c r="A77" s="71"/>
      <c r="B77" s="66"/>
      <c r="C77" s="58" t="s">
        <v>173</v>
      </c>
      <c r="D77" s="59"/>
      <c r="E77" s="60" t="s">
        <v>49</v>
      </c>
      <c r="F77" s="68">
        <v>3</v>
      </c>
      <c r="G77" s="62"/>
      <c r="H77" s="70">
        <f>ROUND(G77,2)*F77</f>
        <v>0</v>
      </c>
      <c r="I77" s="57"/>
      <c r="J77" s="88"/>
      <c r="K77" s="78"/>
      <c r="N77" s="84"/>
      <c r="O77" s="84"/>
      <c r="P77" s="84"/>
    </row>
    <row r="78" spans="1:16" s="77" customFormat="1" ht="33" customHeight="1">
      <c r="A78" s="69"/>
      <c r="B78" s="73" t="s">
        <v>73</v>
      </c>
      <c r="C78" s="58" t="s">
        <v>174</v>
      </c>
      <c r="D78" s="59" t="s">
        <v>200</v>
      </c>
      <c r="E78" s="60"/>
      <c r="F78" s="61"/>
      <c r="G78" s="64"/>
      <c r="H78" s="63"/>
      <c r="I78" s="57"/>
      <c r="K78" s="78"/>
      <c r="N78" s="84"/>
      <c r="O78" s="84"/>
      <c r="P78" s="84"/>
    </row>
    <row r="79" spans="1:16" s="89" customFormat="1" ht="33" customHeight="1">
      <c r="A79" s="71"/>
      <c r="B79" s="66" t="s">
        <v>31</v>
      </c>
      <c r="C79" s="58" t="s">
        <v>161</v>
      </c>
      <c r="D79" s="59"/>
      <c r="E79" s="60" t="s">
        <v>37</v>
      </c>
      <c r="F79" s="68">
        <v>1</v>
      </c>
      <c r="G79" s="62"/>
      <c r="H79" s="70">
        <f>ROUND(G79,2)*F79</f>
        <v>0</v>
      </c>
      <c r="I79" s="57"/>
      <c r="J79" s="88"/>
      <c r="K79" s="78"/>
      <c r="N79" s="84"/>
      <c r="O79" s="84"/>
      <c r="P79" s="84"/>
    </row>
    <row r="80" spans="1:16" s="77" customFormat="1" ht="33" customHeight="1">
      <c r="A80" s="69"/>
      <c r="B80" s="73" t="s">
        <v>74</v>
      </c>
      <c r="C80" s="58" t="s">
        <v>175</v>
      </c>
      <c r="D80" s="59" t="s">
        <v>200</v>
      </c>
      <c r="E80" s="60"/>
      <c r="F80" s="61"/>
      <c r="G80" s="64"/>
      <c r="H80" s="63"/>
      <c r="I80" s="57"/>
      <c r="K80" s="78"/>
      <c r="N80" s="84"/>
      <c r="O80" s="84"/>
      <c r="P80" s="84"/>
    </row>
    <row r="81" spans="1:16" s="89" customFormat="1" ht="33" customHeight="1">
      <c r="A81" s="71"/>
      <c r="B81" s="66" t="s">
        <v>31</v>
      </c>
      <c r="C81" s="58" t="s">
        <v>176</v>
      </c>
      <c r="D81" s="59"/>
      <c r="E81" s="60" t="s">
        <v>37</v>
      </c>
      <c r="F81" s="68">
        <v>1</v>
      </c>
      <c r="G81" s="62"/>
      <c r="H81" s="70">
        <f>ROUND(G81,2)*F81</f>
        <v>0</v>
      </c>
      <c r="I81" s="57"/>
      <c r="J81" s="88"/>
      <c r="K81" s="78"/>
      <c r="N81" s="84"/>
      <c r="O81" s="84"/>
      <c r="P81" s="84"/>
    </row>
    <row r="82" spans="1:8" s="41" customFormat="1" ht="30" customHeight="1" thickBot="1">
      <c r="A82" s="42"/>
      <c r="B82" s="37" t="str">
        <f>B44</f>
        <v>B</v>
      </c>
      <c r="C82" s="131" t="str">
        <f>C44</f>
        <v>Bethray Bay - Watermain</v>
      </c>
      <c r="D82" s="132"/>
      <c r="E82" s="132"/>
      <c r="F82" s="133"/>
      <c r="G82" s="42" t="s">
        <v>16</v>
      </c>
      <c r="H82" s="42">
        <f>SUM(H44:H81)</f>
        <v>0</v>
      </c>
    </row>
    <row r="83" spans="1:8" s="41" customFormat="1" ht="30" customHeight="1" thickTop="1">
      <c r="A83" s="39"/>
      <c r="B83" s="38" t="s">
        <v>14</v>
      </c>
      <c r="C83" s="128" t="s">
        <v>196</v>
      </c>
      <c r="D83" s="129"/>
      <c r="E83" s="129"/>
      <c r="F83" s="130"/>
      <c r="G83" s="39"/>
      <c r="H83" s="40"/>
    </row>
    <row r="84" spans="1:16" s="77" customFormat="1" ht="33" customHeight="1">
      <c r="A84" s="69"/>
      <c r="B84" s="73" t="s">
        <v>79</v>
      </c>
      <c r="C84" s="58" t="s">
        <v>182</v>
      </c>
      <c r="D84" s="59" t="s">
        <v>201</v>
      </c>
      <c r="E84" s="60"/>
      <c r="F84" s="61"/>
      <c r="G84" s="64"/>
      <c r="H84" s="63"/>
      <c r="I84" s="57"/>
      <c r="K84" s="78"/>
      <c r="N84" s="84"/>
      <c r="O84" s="84"/>
      <c r="P84" s="84"/>
    </row>
    <row r="85" spans="1:16" s="85" customFormat="1" ht="33" customHeight="1">
      <c r="A85" s="69"/>
      <c r="B85" s="66" t="s">
        <v>31</v>
      </c>
      <c r="C85" s="58" t="s">
        <v>147</v>
      </c>
      <c r="D85" s="59"/>
      <c r="E85" s="60"/>
      <c r="F85" s="61"/>
      <c r="G85" s="64"/>
      <c r="H85" s="63"/>
      <c r="I85" s="57"/>
      <c r="K85" s="78"/>
      <c r="N85" s="84"/>
      <c r="O85" s="84"/>
      <c r="P85" s="84"/>
    </row>
    <row r="86" spans="1:16" s="89" customFormat="1" ht="33" customHeight="1">
      <c r="A86" s="71"/>
      <c r="B86" s="66"/>
      <c r="C86" s="58" t="s">
        <v>146</v>
      </c>
      <c r="D86" s="59"/>
      <c r="E86" s="60" t="s">
        <v>49</v>
      </c>
      <c r="F86" s="68">
        <v>108</v>
      </c>
      <c r="G86" s="62"/>
      <c r="H86" s="70">
        <f>ROUND(G86,2)*F86</f>
        <v>0</v>
      </c>
      <c r="I86" s="57"/>
      <c r="J86" s="88"/>
      <c r="K86" s="78"/>
      <c r="N86" s="84"/>
      <c r="O86" s="84"/>
      <c r="P86" s="84"/>
    </row>
    <row r="87" spans="1:16" s="77" customFormat="1" ht="33" customHeight="1">
      <c r="A87" s="69"/>
      <c r="B87" s="73" t="s">
        <v>80</v>
      </c>
      <c r="C87" s="58" t="s">
        <v>178</v>
      </c>
      <c r="D87" s="59" t="s">
        <v>201</v>
      </c>
      <c r="E87" s="60"/>
      <c r="F87" s="61"/>
      <c r="G87" s="64"/>
      <c r="H87" s="63"/>
      <c r="I87" s="57"/>
      <c r="K87" s="78"/>
      <c r="N87" s="84"/>
      <c r="O87" s="84"/>
      <c r="P87" s="84"/>
    </row>
    <row r="88" spans="1:16" s="89" customFormat="1" ht="33" customHeight="1">
      <c r="A88" s="71"/>
      <c r="B88" s="66" t="s">
        <v>31</v>
      </c>
      <c r="C88" s="58" t="s">
        <v>179</v>
      </c>
      <c r="D88" s="59" t="s">
        <v>180</v>
      </c>
      <c r="E88" s="60" t="s">
        <v>75</v>
      </c>
      <c r="F88" s="68">
        <v>1</v>
      </c>
      <c r="G88" s="62"/>
      <c r="H88" s="70">
        <f>ROUND(G88,2)*F88</f>
        <v>0</v>
      </c>
      <c r="I88" s="57"/>
      <c r="J88" s="88"/>
      <c r="K88" s="78"/>
      <c r="N88" s="84"/>
      <c r="O88" s="84"/>
      <c r="P88" s="84"/>
    </row>
    <row r="89" spans="1:16" s="77" customFormat="1" ht="33" customHeight="1">
      <c r="A89" s="69"/>
      <c r="B89" s="73" t="s">
        <v>81</v>
      </c>
      <c r="C89" s="58" t="s">
        <v>181</v>
      </c>
      <c r="D89" s="59" t="s">
        <v>201</v>
      </c>
      <c r="E89" s="60"/>
      <c r="F89" s="61"/>
      <c r="G89" s="64"/>
      <c r="H89" s="63"/>
      <c r="I89" s="57"/>
      <c r="K89" s="78"/>
      <c r="N89" s="84"/>
      <c r="O89" s="84"/>
      <c r="P89" s="84"/>
    </row>
    <row r="90" spans="1:16" s="89" customFormat="1" ht="33" customHeight="1">
      <c r="A90" s="71"/>
      <c r="B90" s="66" t="s">
        <v>31</v>
      </c>
      <c r="C90" s="58" t="s">
        <v>179</v>
      </c>
      <c r="D90" s="59" t="s">
        <v>180</v>
      </c>
      <c r="E90" s="60" t="s">
        <v>75</v>
      </c>
      <c r="F90" s="68">
        <v>1</v>
      </c>
      <c r="G90" s="62"/>
      <c r="H90" s="70">
        <f>ROUND(G90,2)*F90</f>
        <v>0</v>
      </c>
      <c r="I90" s="57"/>
      <c r="J90" s="88"/>
      <c r="K90" s="78"/>
      <c r="N90" s="84"/>
      <c r="O90" s="84"/>
      <c r="P90" s="84"/>
    </row>
    <row r="91" spans="1:16" s="77" customFormat="1" ht="33" customHeight="1">
      <c r="A91" s="69"/>
      <c r="B91" s="73" t="s">
        <v>82</v>
      </c>
      <c r="C91" s="58" t="s">
        <v>183</v>
      </c>
      <c r="D91" s="59" t="s">
        <v>199</v>
      </c>
      <c r="E91" s="60"/>
      <c r="F91" s="61"/>
      <c r="G91" s="64"/>
      <c r="H91" s="63"/>
      <c r="I91" s="57"/>
      <c r="K91" s="78"/>
      <c r="N91" s="84"/>
      <c r="O91" s="84"/>
      <c r="P91" s="84"/>
    </row>
    <row r="92" spans="1:16" s="85" customFormat="1" ht="33" customHeight="1">
      <c r="A92" s="69"/>
      <c r="B92" s="66" t="s">
        <v>31</v>
      </c>
      <c r="C92" s="58" t="s">
        <v>145</v>
      </c>
      <c r="D92" s="59"/>
      <c r="E92" s="60"/>
      <c r="F92" s="61"/>
      <c r="G92" s="64"/>
      <c r="H92" s="63"/>
      <c r="I92" s="57"/>
      <c r="K92" s="78"/>
      <c r="N92" s="84"/>
      <c r="O92" s="84"/>
      <c r="P92" s="84"/>
    </row>
    <row r="93" spans="1:16" s="89" customFormat="1" ht="33" customHeight="1">
      <c r="A93" s="71"/>
      <c r="B93" s="66"/>
      <c r="C93" s="58" t="s">
        <v>146</v>
      </c>
      <c r="D93" s="59"/>
      <c r="E93" s="60" t="s">
        <v>49</v>
      </c>
      <c r="F93" s="68">
        <v>3</v>
      </c>
      <c r="G93" s="62"/>
      <c r="H93" s="70">
        <f>ROUND(G93,2)*F93</f>
        <v>0</v>
      </c>
      <c r="I93" s="57"/>
      <c r="J93" s="88"/>
      <c r="K93" s="78"/>
      <c r="N93" s="84"/>
      <c r="O93" s="84"/>
      <c r="P93" s="84"/>
    </row>
    <row r="94" spans="1:16" s="77" customFormat="1" ht="33" customHeight="1">
      <c r="A94" s="69"/>
      <c r="B94" s="73" t="s">
        <v>184</v>
      </c>
      <c r="C94" s="58" t="s">
        <v>185</v>
      </c>
      <c r="D94" s="59" t="s">
        <v>202</v>
      </c>
      <c r="E94" s="60"/>
      <c r="F94" s="61"/>
      <c r="G94" s="64"/>
      <c r="H94" s="63"/>
      <c r="I94" s="57"/>
      <c r="K94" s="78"/>
      <c r="N94" s="84"/>
      <c r="O94" s="84"/>
      <c r="P94" s="84"/>
    </row>
    <row r="95" spans="1:16" s="89" customFormat="1" ht="33" customHeight="1">
      <c r="A95" s="71"/>
      <c r="B95" s="66" t="s">
        <v>31</v>
      </c>
      <c r="C95" s="58" t="s">
        <v>147</v>
      </c>
      <c r="D95" s="59"/>
      <c r="E95" s="60" t="s">
        <v>49</v>
      </c>
      <c r="F95" s="68">
        <v>108</v>
      </c>
      <c r="G95" s="62"/>
      <c r="H95" s="70">
        <f>ROUND(G95,2)*F95</f>
        <v>0</v>
      </c>
      <c r="I95" s="57"/>
      <c r="J95" s="88"/>
      <c r="K95" s="78"/>
      <c r="N95" s="84"/>
      <c r="O95" s="84"/>
      <c r="P95" s="84"/>
    </row>
    <row r="96" spans="1:8" s="41" customFormat="1" ht="30" customHeight="1" thickBot="1">
      <c r="A96" s="42"/>
      <c r="B96" s="37" t="str">
        <f>B83</f>
        <v>C</v>
      </c>
      <c r="C96" s="131" t="str">
        <f>C83</f>
        <v>Bethray Bay - Wastewater Sewer</v>
      </c>
      <c r="D96" s="132"/>
      <c r="E96" s="132"/>
      <c r="F96" s="133"/>
      <c r="G96" s="42" t="s">
        <v>16</v>
      </c>
      <c r="H96" s="42">
        <f>SUM(H83:H95)</f>
        <v>0</v>
      </c>
    </row>
    <row r="97" spans="1:8" s="41" customFormat="1" ht="30" customHeight="1" thickTop="1">
      <c r="A97" s="39"/>
      <c r="B97" s="38" t="s">
        <v>15</v>
      </c>
      <c r="C97" s="128" t="s">
        <v>195</v>
      </c>
      <c r="D97" s="129"/>
      <c r="E97" s="129"/>
      <c r="F97" s="130"/>
      <c r="G97" s="39"/>
      <c r="H97" s="40"/>
    </row>
    <row r="98" spans="1:16" s="77" customFormat="1" ht="33" customHeight="1">
      <c r="A98" s="69"/>
      <c r="B98" s="73" t="s">
        <v>83</v>
      </c>
      <c r="C98" s="58" t="s">
        <v>186</v>
      </c>
      <c r="D98" s="59" t="s">
        <v>201</v>
      </c>
      <c r="E98" s="60"/>
      <c r="F98" s="61"/>
      <c r="G98" s="64"/>
      <c r="H98" s="63"/>
      <c r="I98" s="57"/>
      <c r="K98" s="78"/>
      <c r="N98" s="84"/>
      <c r="O98" s="84"/>
      <c r="P98" s="84"/>
    </row>
    <row r="99" spans="1:16" s="85" customFormat="1" ht="33" customHeight="1">
      <c r="A99" s="69"/>
      <c r="B99" s="66" t="s">
        <v>31</v>
      </c>
      <c r="C99" s="58" t="s">
        <v>187</v>
      </c>
      <c r="D99" s="59"/>
      <c r="E99" s="60"/>
      <c r="F99" s="61"/>
      <c r="G99" s="64"/>
      <c r="H99" s="63"/>
      <c r="I99" s="57"/>
      <c r="K99" s="78"/>
      <c r="N99" s="84"/>
      <c r="O99" s="84"/>
      <c r="P99" s="84"/>
    </row>
    <row r="100" spans="1:16" s="89" customFormat="1" ht="33" customHeight="1">
      <c r="A100" s="71"/>
      <c r="B100" s="66"/>
      <c r="C100" s="58" t="s">
        <v>146</v>
      </c>
      <c r="D100" s="59"/>
      <c r="E100" s="60" t="s">
        <v>49</v>
      </c>
      <c r="F100" s="68">
        <v>35</v>
      </c>
      <c r="G100" s="62"/>
      <c r="H100" s="70">
        <f>ROUND(G100,2)*F100</f>
        <v>0</v>
      </c>
      <c r="I100" s="57"/>
      <c r="J100" s="88"/>
      <c r="K100" s="78"/>
      <c r="N100" s="84"/>
      <c r="O100" s="84"/>
      <c r="P100" s="84"/>
    </row>
    <row r="101" spans="1:16" s="85" customFormat="1" ht="33" customHeight="1">
      <c r="A101" s="69"/>
      <c r="B101" s="66" t="s">
        <v>40</v>
      </c>
      <c r="C101" s="58" t="s">
        <v>147</v>
      </c>
      <c r="D101" s="59"/>
      <c r="E101" s="60"/>
      <c r="F101" s="61"/>
      <c r="G101" s="64"/>
      <c r="H101" s="63"/>
      <c r="I101" s="57"/>
      <c r="K101" s="78"/>
      <c r="N101" s="84"/>
      <c r="O101" s="84"/>
      <c r="P101" s="84"/>
    </row>
    <row r="102" spans="1:16" s="89" customFormat="1" ht="33" customHeight="1">
      <c r="A102" s="71"/>
      <c r="B102" s="66"/>
      <c r="C102" s="58" t="s">
        <v>146</v>
      </c>
      <c r="D102" s="59"/>
      <c r="E102" s="60" t="s">
        <v>49</v>
      </c>
      <c r="F102" s="68">
        <v>12</v>
      </c>
      <c r="G102" s="62"/>
      <c r="H102" s="70">
        <f>ROUND(G102,2)*F102</f>
        <v>0</v>
      </c>
      <c r="I102" s="57"/>
      <c r="J102" s="88"/>
      <c r="K102" s="78"/>
      <c r="N102" s="84"/>
      <c r="O102" s="84"/>
      <c r="P102" s="84"/>
    </row>
    <row r="103" spans="1:16" s="77" customFormat="1" ht="33" customHeight="1">
      <c r="A103" s="69"/>
      <c r="B103" s="73" t="s">
        <v>84</v>
      </c>
      <c r="C103" s="58" t="s">
        <v>178</v>
      </c>
      <c r="D103" s="59" t="s">
        <v>201</v>
      </c>
      <c r="E103" s="60"/>
      <c r="F103" s="61"/>
      <c r="G103" s="64"/>
      <c r="H103" s="63"/>
      <c r="I103" s="57"/>
      <c r="K103" s="78"/>
      <c r="N103" s="84"/>
      <c r="O103" s="84"/>
      <c r="P103" s="84"/>
    </row>
    <row r="104" spans="1:16" s="85" customFormat="1" ht="33" customHeight="1">
      <c r="A104" s="69"/>
      <c r="B104" s="66" t="s">
        <v>31</v>
      </c>
      <c r="C104" s="58" t="s">
        <v>180</v>
      </c>
      <c r="D104" s="59"/>
      <c r="E104" s="60"/>
      <c r="F104" s="61"/>
      <c r="G104" s="64"/>
      <c r="H104" s="63"/>
      <c r="I104" s="57"/>
      <c r="K104" s="78"/>
      <c r="N104" s="84"/>
      <c r="O104" s="84"/>
      <c r="P104" s="84"/>
    </row>
    <row r="105" spans="1:16" s="89" customFormat="1" ht="33" customHeight="1">
      <c r="A105" s="71"/>
      <c r="B105" s="66"/>
      <c r="C105" s="58" t="s">
        <v>189</v>
      </c>
      <c r="D105" s="59"/>
      <c r="E105" s="60" t="s">
        <v>75</v>
      </c>
      <c r="F105" s="90">
        <v>1.9</v>
      </c>
      <c r="G105" s="62"/>
      <c r="H105" s="70">
        <f>ROUND(G105,2)*F105</f>
        <v>0</v>
      </c>
      <c r="I105" s="57"/>
      <c r="J105" s="88"/>
      <c r="K105" s="78"/>
      <c r="N105" s="84"/>
      <c r="O105" s="84"/>
      <c r="P105" s="84"/>
    </row>
    <row r="106" spans="1:16" s="77" customFormat="1" ht="33" customHeight="1">
      <c r="A106" s="69"/>
      <c r="B106" s="73" t="s">
        <v>191</v>
      </c>
      <c r="C106" s="58" t="s">
        <v>188</v>
      </c>
      <c r="D106" s="59" t="s">
        <v>201</v>
      </c>
      <c r="E106" s="60"/>
      <c r="F106" s="61"/>
      <c r="G106" s="64"/>
      <c r="H106" s="63"/>
      <c r="I106" s="57"/>
      <c r="K106" s="78"/>
      <c r="N106" s="84"/>
      <c r="O106" s="84"/>
      <c r="P106" s="84"/>
    </row>
    <row r="107" spans="1:16" s="89" customFormat="1" ht="33" customHeight="1">
      <c r="A107" s="71"/>
      <c r="B107" s="66" t="s">
        <v>31</v>
      </c>
      <c r="C107" s="58" t="s">
        <v>190</v>
      </c>
      <c r="D107" s="59"/>
      <c r="E107" s="60" t="s">
        <v>37</v>
      </c>
      <c r="F107" s="68">
        <v>2</v>
      </c>
      <c r="G107" s="62"/>
      <c r="H107" s="70">
        <f>ROUND(G107,2)*F107</f>
        <v>0</v>
      </c>
      <c r="I107" s="57"/>
      <c r="J107" s="88"/>
      <c r="K107" s="78"/>
      <c r="N107" s="84"/>
      <c r="O107" s="84"/>
      <c r="P107" s="84"/>
    </row>
    <row r="108" spans="1:16" s="89" customFormat="1" ht="33" customHeight="1">
      <c r="A108" s="71"/>
      <c r="B108" s="73" t="s">
        <v>192</v>
      </c>
      <c r="C108" s="58" t="s">
        <v>194</v>
      </c>
      <c r="D108" s="59"/>
      <c r="E108" s="60" t="s">
        <v>37</v>
      </c>
      <c r="F108" s="68">
        <v>1</v>
      </c>
      <c r="G108" s="62"/>
      <c r="H108" s="70">
        <f>ROUND(G108,2)*F108</f>
        <v>0</v>
      </c>
      <c r="I108" s="57"/>
      <c r="J108" s="88"/>
      <c r="K108" s="78"/>
      <c r="N108" s="84"/>
      <c r="O108" s="84"/>
      <c r="P108" s="84"/>
    </row>
    <row r="109" spans="1:16" s="77" customFormat="1" ht="33" customHeight="1">
      <c r="A109" s="69"/>
      <c r="B109" s="73" t="s">
        <v>193</v>
      </c>
      <c r="C109" s="58" t="s">
        <v>185</v>
      </c>
      <c r="D109" s="59" t="s">
        <v>202</v>
      </c>
      <c r="E109" s="60"/>
      <c r="F109" s="61"/>
      <c r="G109" s="64"/>
      <c r="H109" s="63"/>
      <c r="I109" s="57"/>
      <c r="K109" s="78"/>
      <c r="N109" s="84"/>
      <c r="O109" s="84"/>
      <c r="P109" s="84"/>
    </row>
    <row r="110" spans="1:16" s="89" customFormat="1" ht="33" customHeight="1">
      <c r="A110" s="71"/>
      <c r="B110" s="66" t="s">
        <v>31</v>
      </c>
      <c r="C110" s="58" t="s">
        <v>187</v>
      </c>
      <c r="D110" s="59"/>
      <c r="E110" s="60" t="s">
        <v>49</v>
      </c>
      <c r="F110" s="68">
        <v>35</v>
      </c>
      <c r="G110" s="62"/>
      <c r="H110" s="70">
        <f>ROUND(G110,2)*F110</f>
        <v>0</v>
      </c>
      <c r="I110" s="57"/>
      <c r="J110" s="88"/>
      <c r="K110" s="78"/>
      <c r="N110" s="84"/>
      <c r="O110" s="84"/>
      <c r="P110" s="84"/>
    </row>
    <row r="111" spans="1:8" s="41" customFormat="1" ht="30" customHeight="1" thickBot="1">
      <c r="A111" s="42"/>
      <c r="B111" s="37" t="str">
        <f>B97</f>
        <v>D</v>
      </c>
      <c r="C111" s="131" t="str">
        <f>C97</f>
        <v>Bethray Bay - Land Drainage Sewer</v>
      </c>
      <c r="D111" s="132"/>
      <c r="E111" s="132"/>
      <c r="F111" s="133"/>
      <c r="G111" s="42" t="s">
        <v>16</v>
      </c>
      <c r="H111" s="42">
        <f>SUM(H97:H110)</f>
        <v>0</v>
      </c>
    </row>
    <row r="112" spans="1:8" ht="36" customHeight="1" thickTop="1">
      <c r="A112" s="54"/>
      <c r="B112" s="9"/>
      <c r="C112" s="14" t="s">
        <v>17</v>
      </c>
      <c r="D112" s="23"/>
      <c r="E112" s="1"/>
      <c r="F112" s="1"/>
      <c r="H112" s="24"/>
    </row>
    <row r="113" spans="1:8" ht="30" customHeight="1" thickBot="1">
      <c r="A113" s="18"/>
      <c r="B113" s="37" t="str">
        <f>B6</f>
        <v>A</v>
      </c>
      <c r="C113" s="139" t="str">
        <f>C6</f>
        <v>Bethray Bay - Earth and Base Works, Roadworks, Landscaping</v>
      </c>
      <c r="D113" s="132"/>
      <c r="E113" s="132"/>
      <c r="F113" s="133"/>
      <c r="G113" s="18" t="s">
        <v>16</v>
      </c>
      <c r="H113" s="18">
        <f>H43</f>
        <v>0</v>
      </c>
    </row>
    <row r="114" spans="1:8" ht="30" customHeight="1" thickBot="1" thickTop="1">
      <c r="A114" s="18"/>
      <c r="B114" s="37" t="str">
        <f>B44</f>
        <v>B</v>
      </c>
      <c r="C114" s="136" t="str">
        <f>C44</f>
        <v>Bethray Bay - Watermain</v>
      </c>
      <c r="D114" s="137"/>
      <c r="E114" s="137"/>
      <c r="F114" s="138"/>
      <c r="G114" s="18" t="s">
        <v>16</v>
      </c>
      <c r="H114" s="18">
        <f>H82</f>
        <v>0</v>
      </c>
    </row>
    <row r="115" spans="1:8" ht="30" customHeight="1" thickBot="1" thickTop="1">
      <c r="A115" s="18"/>
      <c r="B115" s="37" t="str">
        <f>B83</f>
        <v>C</v>
      </c>
      <c r="C115" s="136" t="str">
        <f>C83</f>
        <v>Bethray Bay - Wastewater Sewer</v>
      </c>
      <c r="D115" s="137"/>
      <c r="E115" s="137"/>
      <c r="F115" s="138"/>
      <c r="G115" s="18" t="s">
        <v>16</v>
      </c>
      <c r="H115" s="18">
        <f>H96</f>
        <v>0</v>
      </c>
    </row>
    <row r="116" spans="1:8" ht="30" customHeight="1" thickBot="1" thickTop="1">
      <c r="A116" s="27"/>
      <c r="B116" s="37" t="str">
        <f>B97</f>
        <v>D</v>
      </c>
      <c r="C116" s="136" t="str">
        <f>C97</f>
        <v>Bethray Bay - Land Drainage Sewer</v>
      </c>
      <c r="D116" s="137"/>
      <c r="E116" s="137"/>
      <c r="F116" s="138"/>
      <c r="G116" s="27" t="s">
        <v>16</v>
      </c>
      <c r="H116" s="27">
        <f>H111</f>
        <v>0</v>
      </c>
    </row>
    <row r="117" spans="1:8" s="36" customFormat="1" ht="37.5" customHeight="1" thickTop="1">
      <c r="A117" s="17"/>
      <c r="B117" s="134" t="s">
        <v>26</v>
      </c>
      <c r="C117" s="135"/>
      <c r="D117" s="135"/>
      <c r="E117" s="135"/>
      <c r="F117" s="135"/>
      <c r="G117" s="122">
        <f>SUM(H113:H116)</f>
        <v>0</v>
      </c>
      <c r="H117" s="123"/>
    </row>
    <row r="118" spans="1:8" ht="37.5" customHeight="1">
      <c r="A118" s="17"/>
      <c r="B118" s="124" t="s">
        <v>24</v>
      </c>
      <c r="C118" s="125"/>
      <c r="D118" s="125"/>
      <c r="E118" s="125"/>
      <c r="F118" s="125"/>
      <c r="G118" s="125"/>
      <c r="H118" s="126"/>
    </row>
    <row r="119" spans="1:8" ht="37.5" customHeight="1">
      <c r="A119" s="17"/>
      <c r="B119" s="127" t="s">
        <v>25</v>
      </c>
      <c r="C119" s="125"/>
      <c r="D119" s="125"/>
      <c r="E119" s="125"/>
      <c r="F119" s="125"/>
      <c r="G119" s="125"/>
      <c r="H119" s="126"/>
    </row>
    <row r="120" spans="1:8" ht="15.75" customHeight="1">
      <c r="A120" s="55"/>
      <c r="B120" s="50"/>
      <c r="C120" s="51"/>
      <c r="D120" s="52"/>
      <c r="E120" s="51"/>
      <c r="F120" s="51"/>
      <c r="G120" s="25"/>
      <c r="H120" s="26"/>
    </row>
  </sheetData>
  <sheetProtection password="C59C" sheet="1" objects="1" scenarios="1" selectLockedCells="1"/>
  <mergeCells count="16">
    <mergeCell ref="C114:F114"/>
    <mergeCell ref="C115:F115"/>
    <mergeCell ref="C116:F116"/>
    <mergeCell ref="C83:F83"/>
    <mergeCell ref="C111:F111"/>
    <mergeCell ref="C113:F113"/>
    <mergeCell ref="G117:H117"/>
    <mergeCell ref="B118:H118"/>
    <mergeCell ref="B119:H119"/>
    <mergeCell ref="C6:F6"/>
    <mergeCell ref="C96:F96"/>
    <mergeCell ref="B117:F117"/>
    <mergeCell ref="C97:F97"/>
    <mergeCell ref="C44:F44"/>
    <mergeCell ref="C43:F43"/>
    <mergeCell ref="C82:F82"/>
  </mergeCells>
  <dataValidations count="2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110 G107:G108 G95 G105 G93 G100 G102 G77 G74 G72 G70 G67:G68 G8:G12 G47 G14:G17 G42 G20 G22 G24 G26 G28 G30 G33 G81 G51:G52 G55 G57 G59 G49 G62 G64 G90 G88 G86 G79 G35:G37 G39">
      <formula1>0</formula1>
    </dataValidation>
    <dataValidation type="custom" allowBlank="1" showInputMessage="1" showErrorMessage="1" error="If you can enter a Unit  Price in this cell, pLease contact the Contract Administrator immediately!" sqref="G109 G106 G98:G99 G101 G94 G103:G104 G75:G76 G73 G71 G69 G65:G66 G34 G48 G45:G46 G41 G13 G21 G23 G25 G27 G29 G32 G50 G53:G54 G56 G58 G60:G61 G19 G63 G91:G92 G89 G87 G84:G85 G78 G80 G38">
      <formula1>"isblank(G3)"</formula1>
    </dataValidation>
  </dataValidations>
  <printOptions/>
  <pageMargins left="0.5118110236220472" right="0.5118110236220472" top="0.7480314960629921" bottom="0.7480314960629921" header="0.2362204724409449" footer="0.2362204724409449"/>
  <pageSetup horizontalDpi="600" verticalDpi="600" orientation="portrait" scale="75" r:id="rId1"/>
  <headerFooter alignWithMargins="0">
    <oddHeader>&amp;L&amp;10The City of Winnipeg
264-2007 Bid Opportunity &amp;R&amp;10Bid Submission
Page &amp;P+3 of 14</oddHeader>
    <oddFooter xml:space="preserve">&amp;R__________________
Name of Bidder                    </oddFooter>
  </headerFooter>
  <rowBreaks count="6" manualBreakCount="6">
    <brk id="30" min="1" max="7" man="1"/>
    <brk id="43" max="7" man="1"/>
    <brk id="68" min="1" max="7" man="1"/>
    <brk id="82" max="7" man="1"/>
    <brk id="96" max="7" man="1"/>
    <brk id="11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BY: ROLF K. DOERRIES (EXCLUDING PART B,C AND D PAY ITEMS)
DATE: APRIL 10, 2007
FILE SIZE: 46,592 BYTES</dc:description>
  <cp:lastModifiedBy> SEG </cp:lastModifiedBy>
  <cp:lastPrinted>2007-04-10T17:28:21Z</cp:lastPrinted>
  <dcterms:created xsi:type="dcterms:W3CDTF">1999-03-31T15:44:33Z</dcterms:created>
  <dcterms:modified xsi:type="dcterms:W3CDTF">2007-04-11T17:45:07Z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