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14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PRICES'!$B$7:$H$302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PRICES'!$B$1:$IV$176</definedName>
    <definedName name="XITEMS">'FORM B - PRICES'!$B$6:$IV$176</definedName>
  </definedNames>
  <calcPr fullCalcOnLoad="1"/>
</workbook>
</file>

<file path=xl/comments1.xml><?xml version="1.0" encoding="utf-8"?>
<comments xmlns="http://schemas.openxmlformats.org/spreadsheetml/2006/main">
  <authors>
    <author>hpheifer</author>
  </authors>
  <commentList>
    <comment ref="C52" authorId="0">
      <text>
        <r>
          <rPr>
            <b/>
            <sz val="8"/>
            <rFont val="Tahoma"/>
            <family val="0"/>
          </rPr>
          <t>hpheifer:</t>
        </r>
        <r>
          <rPr>
            <sz val="8"/>
            <rFont val="Tahoma"/>
            <family val="0"/>
          </rPr>
          <t xml:space="preserve">
Case
</t>
        </r>
      </text>
    </comment>
    <comment ref="C107" authorId="0">
      <text>
        <r>
          <rPr>
            <b/>
            <sz val="8"/>
            <rFont val="Tahoma"/>
            <family val="0"/>
          </rPr>
          <t>hpheifer:</t>
        </r>
        <r>
          <rPr>
            <sz val="8"/>
            <rFont val="Tahoma"/>
            <family val="0"/>
          </rPr>
          <t xml:space="preserve">
Case
</t>
        </r>
      </text>
    </comment>
    <comment ref="C164" authorId="0">
      <text>
        <r>
          <rPr>
            <b/>
            <sz val="8"/>
            <rFont val="Tahoma"/>
            <family val="0"/>
          </rPr>
          <t>hpheifer:</t>
        </r>
        <r>
          <rPr>
            <sz val="8"/>
            <rFont val="Tahoma"/>
            <family val="0"/>
          </rPr>
          <t xml:space="preserve">
Case
</t>
        </r>
      </text>
    </comment>
    <comment ref="C222" authorId="0">
      <text>
        <r>
          <rPr>
            <b/>
            <sz val="8"/>
            <rFont val="Tahoma"/>
            <family val="0"/>
          </rPr>
          <t>hpheifer:</t>
        </r>
        <r>
          <rPr>
            <sz val="8"/>
            <rFont val="Tahoma"/>
            <family val="0"/>
          </rPr>
          <t xml:space="preserve">
Case
</t>
        </r>
      </text>
    </comment>
    <comment ref="C280" authorId="0">
      <text>
        <r>
          <rPr>
            <b/>
            <sz val="8"/>
            <rFont val="Tahoma"/>
            <family val="0"/>
          </rPr>
          <t>hpheifer:</t>
        </r>
        <r>
          <rPr>
            <sz val="8"/>
            <rFont val="Tahoma"/>
            <family val="0"/>
          </rPr>
          <t xml:space="preserve">
Case
</t>
        </r>
      </text>
    </comment>
  </commentList>
</comments>
</file>

<file path=xl/sharedStrings.xml><?xml version="1.0" encoding="utf-8"?>
<sst xmlns="http://schemas.openxmlformats.org/spreadsheetml/2006/main" count="1159" uniqueCount="352">
  <si>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</si>
  <si>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</si>
  <si>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</si>
  <si>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</si>
  <si>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</si>
  <si>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</si>
  <si>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</si>
  <si>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</si>
  <si>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</si>
  <si>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</si>
  <si>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</si>
  <si>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</si>
  <si>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</si>
  <si>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</si>
  <si>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</si>
  <si>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</si>
  <si>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</si>
  <si>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</si>
  <si>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</si>
  <si>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</si>
  <si>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</si>
  <si>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</si>
  <si>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</si>
  <si>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</si>
  <si>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</si>
  <si>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</si>
  <si>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</si>
  <si>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</si>
  <si>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</si>
  <si>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</si>
  <si>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</si>
  <si>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</si>
  <si>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</si>
  <si>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</si>
  <si>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</si>
  <si>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</si>
  <si>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</si>
  <si>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</si>
  <si>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</si>
  <si>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</si>
  <si>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</si>
  <si>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</si>
  <si>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</si>
  <si>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</si>
  <si>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</si>
  <si>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</si>
  <si>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</si>
  <si>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</si>
  <si>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B190</t>
  </si>
  <si>
    <t xml:space="preserve">Construction of Asphaltic Concrete Overlay 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</si>
  <si>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</si>
  <si>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</si>
  <si>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</si>
  <si>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</si>
  <si>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</si>
  <si>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SD-229E</t>
  </si>
  <si>
    <t>F001</t>
  </si>
  <si>
    <t>F003</t>
  </si>
  <si>
    <t>F005</t>
  </si>
  <si>
    <t>51mm</t>
  </si>
  <si>
    <t>B.1</t>
  </si>
  <si>
    <t>B001</t>
  </si>
  <si>
    <t>Pavement Removal</t>
  </si>
  <si>
    <t>B002</t>
  </si>
  <si>
    <t>Concrete Pavement</t>
  </si>
  <si>
    <t>B.12</t>
  </si>
  <si>
    <t>B119</t>
  </si>
  <si>
    <t>c) Greater than 20 sq.m.</t>
  </si>
  <si>
    <t>B.13</t>
  </si>
  <si>
    <t>B194</t>
  </si>
  <si>
    <t>Tie-ins and Approaches</t>
  </si>
  <si>
    <t>F002</t>
  </si>
  <si>
    <t>vert. m</t>
  </si>
  <si>
    <t xml:space="preserve">CW 3235-R6  </t>
  </si>
  <si>
    <t>a) Less than 5 sq.m.</t>
  </si>
  <si>
    <t>b) 5 sq.m. to 20 sq.m.</t>
  </si>
  <si>
    <t xml:space="preserve">CW 3410-R7 </t>
  </si>
  <si>
    <t>C.1</t>
  </si>
  <si>
    <t>C.3</t>
  </si>
  <si>
    <t>E023</t>
  </si>
  <si>
    <t>E.1</t>
  </si>
  <si>
    <t>Replacing Standard Frames &amp; Covers</t>
  </si>
  <si>
    <t>CW 2130-R10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</si>
  <si>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</si>
  <si>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</si>
  <si>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</si>
  <si>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</si>
  <si>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</si>
  <si>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</si>
  <si>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</si>
  <si>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</si>
  <si>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</si>
  <si>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</si>
  <si>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</si>
  <si>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</si>
  <si>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</si>
  <si>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</si>
  <si>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</si>
  <si>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</si>
  <si>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A.7</t>
  </si>
  <si>
    <t>Crushed Sub-base Material</t>
  </si>
  <si>
    <t>A008</t>
  </si>
  <si>
    <t xml:space="preserve">*(Specify Limestone or Pavement Material) 
</t>
  </si>
  <si>
    <t>A.8</t>
  </si>
  <si>
    <t xml:space="preserve">CW 3110-R10, E16 </t>
  </si>
  <si>
    <t xml:space="preserve">Granular, Limestone  or Recycled  Concrete (E16) are acceptable
</t>
  </si>
  <si>
    <t>A.10</t>
  </si>
  <si>
    <t xml:space="preserve"> </t>
  </si>
  <si>
    <t>A022</t>
  </si>
  <si>
    <t>A.18</t>
  </si>
  <si>
    <t>Separation/Reinforcement Geotextile Fabric</t>
  </si>
  <si>
    <t>CW 3130-R1</t>
  </si>
  <si>
    <t>B124</t>
  </si>
  <si>
    <t>Adjustment of Precast  Sidewalk Blocks</t>
  </si>
  <si>
    <t>B125</t>
  </si>
  <si>
    <t>B.14</t>
  </si>
  <si>
    <t>Supply of Precast  Sidewalk Blocks</t>
  </si>
  <si>
    <t>B.21</t>
  </si>
  <si>
    <t>B197</t>
  </si>
  <si>
    <t>c) Type II</t>
  </si>
  <si>
    <t>ROADWORKS-NEW CONSTRUCTION</t>
  </si>
  <si>
    <t>CW 3310-R11</t>
  </si>
  <si>
    <t>C011</t>
  </si>
  <si>
    <t>Construction of 150 mm Concrete Pavement (Reinforced)</t>
  </si>
  <si>
    <t>add "Slip Form Paving" if specified</t>
  </si>
  <si>
    <t>C033</t>
  </si>
  <si>
    <t>SD-205</t>
  </si>
  <si>
    <t>* height, add "Slip Form Paving" if specified</t>
  </si>
  <si>
    <t>C036</t>
  </si>
  <si>
    <t>SD-203B</t>
  </si>
  <si>
    <t xml:space="preserve">* reference to Standard Detail
</t>
  </si>
  <si>
    <t>E003</t>
  </si>
  <si>
    <t xml:space="preserve">Catch Basin  </t>
  </si>
  <si>
    <t>E004</t>
  </si>
  <si>
    <t>SD-024</t>
  </si>
  <si>
    <t>E010</t>
  </si>
  <si>
    <t>i.e. Class A bedding or Class B bedding with sand, type 2 or type 3 material and Class 1,2,3,4 or 5 Backfill</t>
  </si>
  <si>
    <t>E.10</t>
  </si>
  <si>
    <t>E034</t>
  </si>
  <si>
    <t>E.12</t>
  </si>
  <si>
    <t>Connecting to Existing Catch Basin</t>
  </si>
  <si>
    <t>E035</t>
  </si>
  <si>
    <t>Specify size and type</t>
  </si>
  <si>
    <t>E050</t>
  </si>
  <si>
    <t>Abandoning Existing Drainage Inlets</t>
  </si>
  <si>
    <t>E051</t>
  </si>
  <si>
    <t>Installation of Subdrains</t>
  </si>
  <si>
    <t>CW 3120-R1</t>
  </si>
  <si>
    <t>CW 3210-R7</t>
  </si>
  <si>
    <t>Pre-cast Concrete Risers</t>
  </si>
  <si>
    <t>F004</t>
  </si>
  <si>
    <t>38mm</t>
  </si>
  <si>
    <t>F009</t>
  </si>
  <si>
    <t>Adjustment of Valve Boxes</t>
  </si>
  <si>
    <t>F011</t>
  </si>
  <si>
    <t>Adjustment of Curb Stop Boxes</t>
  </si>
  <si>
    <t>F014</t>
  </si>
  <si>
    <t xml:space="preserve">Adjustment of Curb Inlet with New Inlet  Box </t>
  </si>
  <si>
    <t>G001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</si>
  <si>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</si>
  <si>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</si>
  <si>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</si>
  <si>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</si>
  <si>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</si>
  <si>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</si>
  <si>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Supply and Install Geogrid Fabric</t>
  </si>
  <si>
    <t>E9</t>
  </si>
  <si>
    <t>E008</t>
  </si>
  <si>
    <t>E.5</t>
  </si>
  <si>
    <t>Sewer Service</t>
  </si>
  <si>
    <t>E009</t>
  </si>
  <si>
    <t>Specify Diameter, type</t>
  </si>
  <si>
    <t>GALLOWAY STREET-MOUNTAIN AVENUE TO CHURCH AVENUE- MAJOR RECONSTRUCTION</t>
  </si>
  <si>
    <t>(SEE B8)</t>
  </si>
  <si>
    <t>MORTIMER PLACE-MACHRAY AVENUE TO ST.CROSS STREET-MAJOR REHABILITATION</t>
  </si>
  <si>
    <t>ALFRED AVENUE-McGREGOR STREET TO McKENZIE STREET-MAJOR RECONSTRUCTION</t>
  </si>
  <si>
    <t>B004</t>
  </si>
  <si>
    <t>B.2</t>
  </si>
  <si>
    <t>Slab Replacement</t>
  </si>
  <si>
    <t xml:space="preserve">CW 3230-R5
</t>
  </si>
  <si>
    <t>B030</t>
  </si>
  <si>
    <t>150 mm Concrete Pavement (Type A)</t>
  </si>
  <si>
    <t>B031</t>
  </si>
  <si>
    <t>150 mm Concrete Pavement (Type B)</t>
  </si>
  <si>
    <t>B033</t>
  </si>
  <si>
    <t>150 mm Concrete Pavement (Type D)</t>
  </si>
  <si>
    <t>B017</t>
  </si>
  <si>
    <t>B.3</t>
  </si>
  <si>
    <t>Partial Slab Patches</t>
  </si>
  <si>
    <t>B014</t>
  </si>
  <si>
    <t>150 mm Concrete Pavement (Reinforced)</t>
  </si>
  <si>
    <t>B094</t>
  </si>
  <si>
    <t>B.8</t>
  </si>
  <si>
    <t>Drilled Dowels</t>
  </si>
  <si>
    <t>CW 3230-R5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</si>
  <si>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</si>
  <si>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</si>
  <si>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</si>
  <si>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</si>
  <si>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</si>
  <si>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</si>
  <si>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</si>
  <si>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B.16</t>
  </si>
  <si>
    <t xml:space="preserve">CW 3240-R6 </t>
  </si>
  <si>
    <t>B.17</t>
  </si>
  <si>
    <t>B154</t>
  </si>
  <si>
    <t>B.18</t>
  </si>
  <si>
    <t>Concrete Curb Renewal</t>
  </si>
  <si>
    <t>B155</t>
  </si>
  <si>
    <t>SD-205,
SD206A</t>
  </si>
  <si>
    <t>B156</t>
  </si>
  <si>
    <t>a) Less than 3 m</t>
  </si>
  <si>
    <t>B157</t>
  </si>
  <si>
    <t>b) 3 m to 30 m</t>
  </si>
  <si>
    <t>B158</t>
  </si>
  <si>
    <t>c) Greater than 30 m</t>
  </si>
  <si>
    <t>B167</t>
  </si>
  <si>
    <t>* height, type &amp; reference to Standard Detail</t>
  </si>
  <si>
    <t>B184</t>
  </si>
  <si>
    <t>SD-229 E</t>
  </si>
  <si>
    <t xml:space="preserve">*   type &amp; reference to Standard Detail 
</t>
  </si>
  <si>
    <t>B191</t>
  </si>
  <si>
    <t>Main Line Paving</t>
  </si>
  <si>
    <t>B193</t>
  </si>
  <si>
    <t>b) Type IA</t>
  </si>
  <si>
    <t>B195</t>
  </si>
  <si>
    <t>a) Type IA</t>
  </si>
  <si>
    <t>D006</t>
  </si>
  <si>
    <t>D.4</t>
  </si>
  <si>
    <t xml:space="preserve">Reflective Crack Maintenance </t>
  </si>
  <si>
    <t>CW 3250-R6</t>
  </si>
  <si>
    <t>E006</t>
  </si>
  <si>
    <t>E.2</t>
  </si>
  <si>
    <t xml:space="preserve">Catch Pit </t>
  </si>
  <si>
    <t>E007</t>
  </si>
  <si>
    <t>SD-023</t>
  </si>
  <si>
    <t>E012</t>
  </si>
  <si>
    <t>E.6</t>
  </si>
  <si>
    <t>Drainage Connection Pipe</t>
  </si>
  <si>
    <t>PERTH AVENUE-ST.ANDREWS STREET TO McGREGOR STREET-MAJOR REHABILITATION</t>
  </si>
  <si>
    <t>B.24</t>
  </si>
  <si>
    <t>B189</t>
  </si>
  <si>
    <t>B.20</t>
  </si>
  <si>
    <t>Regrading Existing Interlocking Paving Stones</t>
  </si>
  <si>
    <t>CW 3330-R3</t>
  </si>
  <si>
    <t>POWERS STREET-ENISKILLEN AVENUE TO PERTH AVENUE-MAJOR REHABILITATION</t>
  </si>
  <si>
    <t>50 mm - Limestone or Recycled Concrete</t>
  </si>
  <si>
    <t>A.1</t>
  </si>
  <si>
    <t>A.2</t>
  </si>
  <si>
    <t>A.5</t>
  </si>
  <si>
    <t>A.6</t>
  </si>
  <si>
    <t xml:space="preserve"> i)</t>
  </si>
  <si>
    <t>A.9</t>
  </si>
  <si>
    <t>A.11</t>
  </si>
  <si>
    <t>A.12</t>
  </si>
  <si>
    <t>A.13</t>
  </si>
  <si>
    <t>iii)</t>
  </si>
  <si>
    <t>A.14</t>
  </si>
  <si>
    <t>A.15</t>
  </si>
  <si>
    <t>A.16</t>
  </si>
  <si>
    <t>A.17</t>
  </si>
  <si>
    <t>A.19</t>
  </si>
  <si>
    <t>A.20</t>
  </si>
  <si>
    <t>A.21</t>
  </si>
  <si>
    <t>A.22</t>
  </si>
  <si>
    <t>A.23</t>
  </si>
  <si>
    <t>A.24</t>
  </si>
  <si>
    <t>A.25</t>
  </si>
  <si>
    <t>B.4</t>
  </si>
  <si>
    <t>B.5</t>
  </si>
  <si>
    <t>B.6</t>
  </si>
  <si>
    <t>A.26</t>
  </si>
  <si>
    <t>B.7</t>
  </si>
  <si>
    <t>B.10</t>
  </si>
  <si>
    <t>B.11</t>
  </si>
  <si>
    <t>B.15</t>
  </si>
  <si>
    <t>B.19</t>
  </si>
  <si>
    <t>B.22</t>
  </si>
  <si>
    <t>B.23</t>
  </si>
  <si>
    <t>B.25</t>
  </si>
  <si>
    <t>C.2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</si>
  <si>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</si>
  <si>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</si>
  <si>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</si>
  <si>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</si>
  <si>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</si>
  <si>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</si>
  <si>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</si>
  <si>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</si>
  <si>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</si>
  <si>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</si>
  <si>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</si>
  <si>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</si>
  <si>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</si>
  <si>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</si>
  <si>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</si>
  <si>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</si>
  <si>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</si>
  <si>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</si>
  <si>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</si>
  <si>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</si>
  <si>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</si>
  <si>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</si>
  <si>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</si>
  <si>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</si>
  <si>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</si>
  <si>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</si>
  <si>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</si>
  <si>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</si>
  <si>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</si>
  <si>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</si>
  <si>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</si>
  <si>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</si>
  <si>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</si>
  <si>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</si>
  <si>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</si>
  <si>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</si>
  <si>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</si>
  <si>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</si>
  <si>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</si>
  <si>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</si>
  <si>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D.23</t>
  </si>
  <si>
    <t>E.3</t>
  </si>
  <si>
    <t>E.4</t>
  </si>
  <si>
    <t>E.7</t>
  </si>
  <si>
    <t>E.8</t>
  </si>
  <si>
    <t>E.9</t>
  </si>
  <si>
    <t>E.11</t>
  </si>
  <si>
    <t>E.13</t>
  </si>
  <si>
    <t>E.15</t>
  </si>
  <si>
    <t>E.16</t>
  </si>
  <si>
    <t>E.17</t>
  </si>
  <si>
    <t>E.18</t>
  </si>
  <si>
    <t>E.19</t>
  </si>
  <si>
    <t>E.20</t>
  </si>
  <si>
    <t>Construction of  Barrier (180 mm ht, Dowelled)</t>
  </si>
  <si>
    <t>Construction of Modified Barrier (180mm ht, Dowelled)</t>
  </si>
  <si>
    <t>Construction of  Curb Ramp (10mm ht)</t>
  </si>
  <si>
    <t>Construction of  Barrier (180mm ht, Dowelled)</t>
  </si>
  <si>
    <t>Barrier (180mm ht, Dowelled)</t>
  </si>
  <si>
    <t>Modified Barrier (180mm ht, Dowelled)</t>
  </si>
  <si>
    <t>Curb Ramp (10mm ht)</t>
  </si>
  <si>
    <t>250mm PVC Drainage Connection Pipe</t>
  </si>
  <si>
    <t>a) in a Trench, Class B Compacted Sand bedding, type 2 material, Class 2 Backfill</t>
  </si>
  <si>
    <t>D.22</t>
  </si>
  <si>
    <t>E.21</t>
  </si>
  <si>
    <t>E.22</t>
  </si>
  <si>
    <t>E.23</t>
  </si>
  <si>
    <t>Locked?</t>
  </si>
  <si>
    <t>Joined, Trimmed, &amp; Cleaned for Checking</t>
  </si>
  <si>
    <t>A022B</t>
  </si>
  <si>
    <t>250 mm - PVC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</si>
</sst>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sz val="10"/>
      <color indexed="61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>
      <alignment/>
      <protection/>
    </xf>
    <xf numFmtId="9" fontId="7" fillId="0" borderId="0" applyFont="0" applyFill="0" applyBorder="0" applyAlignment="0" applyProtection="0"/>
  </cellStyleXfs>
  <cellXfs count="125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7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7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7" fontId="0" fillId="2" borderId="1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7" fontId="0" fillId="2" borderId="6" xfId="0" applyNumberFormat="1" applyBorder="1" applyAlignment="1">
      <alignment horizontal="right" vertical="center"/>
    </xf>
    <xf numFmtId="7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8" xfId="0" applyNumberFormat="1" applyBorder="1" applyAlignment="1">
      <alignment horizontal="right" vertical="center"/>
    </xf>
    <xf numFmtId="1" fontId="0" fillId="2" borderId="6" xfId="0" applyNumberFormat="1" applyBorder="1" applyAlignment="1">
      <alignment horizontal="right" vertical="center"/>
    </xf>
    <xf numFmtId="2" fontId="0" fillId="2" borderId="5" xfId="0" applyNumberFormat="1" applyBorder="1" applyAlignment="1">
      <alignment horizontal="right" vertical="center"/>
    </xf>
    <xf numFmtId="7" fontId="0" fillId="2" borderId="10" xfId="0" applyNumberFormat="1" applyBorder="1" applyAlignment="1">
      <alignment horizontal="right" vertical="center"/>
    </xf>
    <xf numFmtId="7" fontId="0" fillId="2" borderId="15" xfId="0" applyNumberFormat="1" applyBorder="1" applyAlignment="1">
      <alignment horizontal="right" vertical="center"/>
    </xf>
    <xf numFmtId="0" fontId="0" fillId="2" borderId="10" xfId="0" applyNumberFormat="1" applyBorder="1" applyAlignment="1">
      <alignment vertical="top"/>
    </xf>
    <xf numFmtId="0" fontId="0" fillId="2" borderId="16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7" fontId="0" fillId="2" borderId="17" xfId="0" applyNumberFormat="1" applyBorder="1" applyAlignment="1">
      <alignment horizontal="right"/>
    </xf>
    <xf numFmtId="0" fontId="0" fillId="2" borderId="17" xfId="0" applyNumberFormat="1" applyBorder="1" applyAlignment="1">
      <alignment horizontal="right"/>
    </xf>
    <xf numFmtId="0" fontId="0" fillId="2" borderId="18" xfId="0" applyNumberFormat="1" applyBorder="1" applyAlignment="1">
      <alignment vertical="top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2" fillId="2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172" fontId="0" fillId="0" borderId="20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174" fontId="0" fillId="0" borderId="20" xfId="0" applyNumberFormat="1" applyFont="1" applyFill="1" applyBorder="1" applyAlignment="1" applyProtection="1">
      <alignment vertical="top"/>
      <protection locked="0"/>
    </xf>
    <xf numFmtId="174" fontId="0" fillId="0" borderId="20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20" xfId="0" applyNumberFormat="1" applyFont="1" applyFill="1" applyBorder="1" applyAlignment="1" applyProtection="1">
      <alignment horizontal="right" vertical="top" wrapText="1"/>
      <protection/>
    </xf>
    <xf numFmtId="0" fontId="8" fillId="0" borderId="21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 shrinkToFit="1"/>
    </xf>
    <xf numFmtId="173" fontId="0" fillId="0" borderId="20" xfId="0" applyNumberFormat="1" applyFont="1" applyFill="1" applyBorder="1" applyAlignment="1" applyProtection="1">
      <alignment horizontal="left" vertical="top" wrapText="1" indent="2"/>
      <protection/>
    </xf>
    <xf numFmtId="1" fontId="0" fillId="0" borderId="2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20" xfId="0" applyNumberFormat="1" applyFont="1" applyFill="1" applyBorder="1" applyAlignment="1" applyProtection="1">
      <alignment horizontal="center" vertical="top"/>
      <protection/>
    </xf>
    <xf numFmtId="174" fontId="0" fillId="0" borderId="20" xfId="0" applyNumberFormat="1" applyFont="1" applyFill="1" applyBorder="1" applyAlignment="1" applyProtection="1">
      <alignment vertical="top" wrapText="1"/>
      <protection/>
    </xf>
    <xf numFmtId="4" fontId="0" fillId="0" borderId="20" xfId="0" applyNumberFormat="1" applyFont="1" applyFill="1" applyBorder="1" applyAlignment="1" applyProtection="1">
      <alignment horizontal="center" vertical="top" wrapText="1"/>
      <protection/>
    </xf>
    <xf numFmtId="172" fontId="0" fillId="0" borderId="20" xfId="0" applyNumberFormat="1" applyFont="1" applyFill="1" applyBorder="1" applyAlignment="1" applyProtection="1">
      <alignment vertical="top" wrapText="1"/>
      <protection/>
    </xf>
    <xf numFmtId="173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2" fontId="4" fillId="0" borderId="2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top"/>
    </xf>
    <xf numFmtId="1" fontId="0" fillId="0" borderId="22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Fill="1" applyAlignment="1">
      <alignment/>
    </xf>
    <xf numFmtId="172" fontId="0" fillId="0" borderId="2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0" fontId="14" fillId="0" borderId="0" xfId="19" applyFont="1" applyFill="1">
      <alignment/>
      <protection/>
    </xf>
    <xf numFmtId="7" fontId="0" fillId="2" borderId="23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1" xfId="0" applyNumberFormat="1" applyBorder="1" applyAlignment="1" quotePrefix="1">
      <alignment/>
    </xf>
    <xf numFmtId="1" fontId="6" fillId="2" borderId="25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1" fontId="3" fillId="2" borderId="33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1" fontId="3" fillId="2" borderId="28" xfId="0" applyNumberFormat="1" applyFont="1" applyBorder="1" applyAlignment="1">
      <alignment horizontal="left" vertical="center" wrapText="1"/>
    </xf>
    <xf numFmtId="1" fontId="3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rface Works Pay Item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showZeros="0" tabSelected="1" showOutlineSymbols="0" view="pageBreakPreview" zoomScale="75" zoomScaleNormal="75" zoomScaleSheetLayoutView="75" workbookViewId="0" topLeftCell="B136">
      <selection activeCell="G15" sqref="G15"/>
    </sheetView>
  </sheetViews>
  <sheetFormatPr defaultColWidth="8.777343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36.6640625" style="0" hidden="1" customWidth="1"/>
    <col min="10" max="10" width="9.4453125" style="0" hidden="1" customWidth="1"/>
    <col min="11" max="11" width="25.88671875" style="0" hidden="1" customWidth="1"/>
    <col min="12" max="16384" width="10.4453125" style="0" customWidth="1"/>
  </cols>
  <sheetData>
    <row r="1" spans="1:8" ht="15.75">
      <c r="A1" s="35"/>
      <c r="B1" s="33" t="s">
        <v>0</v>
      </c>
      <c r="C1" s="34"/>
      <c r="D1" s="34"/>
      <c r="E1" s="34"/>
      <c r="F1" s="34"/>
      <c r="G1" s="35"/>
      <c r="H1" s="34"/>
    </row>
    <row r="2" spans="1:8" ht="15">
      <c r="A2" s="32"/>
      <c r="B2" s="14" t="s">
        <v>173</v>
      </c>
      <c r="C2" s="2"/>
      <c r="D2" s="2"/>
      <c r="E2" s="2"/>
      <c r="F2" s="2"/>
      <c r="G2" s="32"/>
      <c r="H2" s="2"/>
    </row>
    <row r="3" spans="1:8" ht="15">
      <c r="A3" s="18"/>
      <c r="B3" s="13" t="s">
        <v>1</v>
      </c>
      <c r="C3" s="40"/>
      <c r="D3" s="40"/>
      <c r="E3" s="40"/>
      <c r="F3" s="40"/>
      <c r="G3" s="39"/>
      <c r="H3" s="38"/>
    </row>
    <row r="4" spans="1:8" ht="15">
      <c r="A4" s="61" t="s">
        <v>26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11" ht="15.75" thickBot="1">
      <c r="A5" s="24"/>
      <c r="B5" s="51"/>
      <c r="C5" s="52"/>
      <c r="D5" s="53" t="s">
        <v>10</v>
      </c>
      <c r="E5" s="54"/>
      <c r="F5" s="55" t="s">
        <v>11</v>
      </c>
      <c r="G5" s="56"/>
      <c r="H5" s="57"/>
      <c r="I5" s="102" t="s">
        <v>348</v>
      </c>
      <c r="J5" s="102" t="s">
        <v>348</v>
      </c>
      <c r="K5" s="103" t="s">
        <v>349</v>
      </c>
    </row>
    <row r="6" spans="1:11" s="45" customFormat="1" ht="30" customHeight="1" thickTop="1">
      <c r="A6" s="43"/>
      <c r="B6" s="42" t="s">
        <v>12</v>
      </c>
      <c r="C6" s="110" t="s">
        <v>172</v>
      </c>
      <c r="D6" s="111"/>
      <c r="E6" s="111"/>
      <c r="F6" s="112"/>
      <c r="G6" s="43"/>
      <c r="H6" s="44" t="s">
        <v>2</v>
      </c>
      <c r="J6" s="87" t="str">
        <f ca="1">IF(CELL("protect",$G6)=1,"LOCKED","")</f>
        <v>LOCKED</v>
      </c>
      <c r="K6" s="88" t="str">
        <f>CLEAN(CONCATENATE(TRIM($A6),TRIM($C6),TRIM($D6),TRIM($E6)))</f>
        <v>GALLOWAY STREET-MOUNTAIN AVENUE TO CHURCH AVENUE- MAJOR RECONSTRUCTION</v>
      </c>
    </row>
    <row r="7" spans="1:11" ht="36" customHeight="1">
      <c r="A7" s="20"/>
      <c r="B7" s="16"/>
      <c r="C7" s="36" t="s">
        <v>19</v>
      </c>
      <c r="D7" s="10"/>
      <c r="E7" s="8" t="s">
        <v>2</v>
      </c>
      <c r="F7" s="8" t="s">
        <v>2</v>
      </c>
      <c r="G7" s="20" t="s">
        <v>2</v>
      </c>
      <c r="H7" s="23"/>
      <c r="J7" s="87" t="str">
        <f aca="true" ca="1" t="shared" si="0" ref="J7:J70">IF(CELL("protect",$G7)=1,"LOCKED","")</f>
        <v>LOCKED</v>
      </c>
      <c r="K7" s="88" t="str">
        <f aca="true" t="shared" si="1" ref="K7:K70">CLEAN(CONCATENATE(TRIM($A7),TRIM($C7),TRIM($D7),TRIM($E7)))</f>
        <v>EARTH AND BASE WORKS</v>
      </c>
    </row>
    <row r="8" spans="1:12" s="86" customFormat="1" ht="30" customHeight="1">
      <c r="A8" s="83" t="s">
        <v>91</v>
      </c>
      <c r="B8" s="85" t="s">
        <v>247</v>
      </c>
      <c r="C8" s="66" t="s">
        <v>93</v>
      </c>
      <c r="D8" s="67" t="s">
        <v>94</v>
      </c>
      <c r="E8" s="68" t="s">
        <v>30</v>
      </c>
      <c r="F8" s="69">
        <v>1800</v>
      </c>
      <c r="G8" s="70"/>
      <c r="H8" s="71">
        <f>ROUND(G8,2)*F8</f>
        <v>0</v>
      </c>
      <c r="I8" s="65"/>
      <c r="J8" s="87">
        <f ca="1" t="shared" si="0"/>
      </c>
      <c r="K8" s="88" t="str">
        <f t="shared" si="1"/>
        <v>A003ExcavationCW 3110-R10m³</v>
      </c>
      <c r="L8" s="89"/>
    </row>
    <row r="9" spans="1:12" s="91" customFormat="1" ht="30" customHeight="1">
      <c r="A9" s="90" t="s">
        <v>95</v>
      </c>
      <c r="B9" s="85" t="s">
        <v>248</v>
      </c>
      <c r="C9" s="66" t="s">
        <v>97</v>
      </c>
      <c r="D9" s="67" t="s">
        <v>94</v>
      </c>
      <c r="E9" s="68" t="s">
        <v>31</v>
      </c>
      <c r="F9" s="69">
        <v>2700</v>
      </c>
      <c r="G9" s="70"/>
      <c r="H9" s="71">
        <f>ROUND(G9,2)*F9</f>
        <v>0</v>
      </c>
      <c r="I9" s="65"/>
      <c r="J9" s="87">
        <f ca="1" t="shared" si="0"/>
      </c>
      <c r="K9" s="88" t="str">
        <f t="shared" si="1"/>
        <v>A004Sub-Grade CompactionCW 3110-R10m²</v>
      </c>
      <c r="L9" s="89"/>
    </row>
    <row r="10" spans="1:12" s="86" customFormat="1" ht="30" customHeight="1">
      <c r="A10" s="90" t="s">
        <v>98</v>
      </c>
      <c r="B10" s="85" t="s">
        <v>92</v>
      </c>
      <c r="C10" s="66" t="s">
        <v>100</v>
      </c>
      <c r="D10" s="67" t="s">
        <v>94</v>
      </c>
      <c r="E10" s="68"/>
      <c r="F10" s="69"/>
      <c r="G10" s="72"/>
      <c r="H10" s="71"/>
      <c r="I10" s="65"/>
      <c r="J10" s="87" t="str">
        <f ca="1" t="shared" si="0"/>
        <v>LOCKED</v>
      </c>
      <c r="K10" s="88" t="str">
        <f t="shared" si="1"/>
        <v>A007Crushed Sub-base MaterialCW 3110-R10</v>
      </c>
      <c r="L10" s="89"/>
    </row>
    <row r="11" spans="1:12" s="86" customFormat="1" ht="30" customHeight="1">
      <c r="A11" s="83" t="s">
        <v>101</v>
      </c>
      <c r="B11" s="74" t="s">
        <v>32</v>
      </c>
      <c r="C11" s="66" t="s">
        <v>246</v>
      </c>
      <c r="D11" s="67" t="s">
        <v>2</v>
      </c>
      <c r="E11" s="68" t="s">
        <v>33</v>
      </c>
      <c r="F11" s="69">
        <v>2200</v>
      </c>
      <c r="G11" s="70"/>
      <c r="H11" s="71">
        <f>ROUND(G11,2)*F11</f>
        <v>0</v>
      </c>
      <c r="I11" s="65" t="s">
        <v>102</v>
      </c>
      <c r="J11" s="87">
        <f ca="1" t="shared" si="0"/>
      </c>
      <c r="K11" s="88" t="str">
        <f t="shared" si="1"/>
        <v>A00850 mm - Limestone or Recycled Concretetonne</v>
      </c>
      <c r="L11" s="89"/>
    </row>
    <row r="12" spans="1:12" s="86" customFormat="1" ht="39.75" customHeight="1">
      <c r="A12" s="90" t="s">
        <v>34</v>
      </c>
      <c r="B12" s="85" t="s">
        <v>96</v>
      </c>
      <c r="C12" s="66" t="s">
        <v>35</v>
      </c>
      <c r="D12" s="67" t="s">
        <v>104</v>
      </c>
      <c r="E12" s="68" t="s">
        <v>30</v>
      </c>
      <c r="F12" s="69">
        <v>225</v>
      </c>
      <c r="G12" s="70"/>
      <c r="H12" s="71">
        <f>ROUND(G12,2)*F12</f>
        <v>0</v>
      </c>
      <c r="I12" s="65" t="s">
        <v>105</v>
      </c>
      <c r="J12" s="87">
        <f ca="1" t="shared" si="0"/>
      </c>
      <c r="K12" s="88" t="str">
        <f t="shared" si="1"/>
        <v>A010Supplying and Placing Base Course MaterialCW 3110-R10, E16m³</v>
      </c>
      <c r="L12" s="89"/>
    </row>
    <row r="13" spans="1:12" s="91" customFormat="1" ht="30" customHeight="1">
      <c r="A13" s="83" t="s">
        <v>36</v>
      </c>
      <c r="B13" s="85" t="s">
        <v>249</v>
      </c>
      <c r="C13" s="66" t="s">
        <v>37</v>
      </c>
      <c r="D13" s="67" t="s">
        <v>94</v>
      </c>
      <c r="E13" s="68" t="s">
        <v>31</v>
      </c>
      <c r="F13" s="69">
        <v>1450</v>
      </c>
      <c r="G13" s="70"/>
      <c r="H13" s="71">
        <f>ROUND(G13,2)*F13</f>
        <v>0</v>
      </c>
      <c r="I13" s="65" t="s">
        <v>107</v>
      </c>
      <c r="J13" s="87">
        <f ca="1" t="shared" si="0"/>
      </c>
      <c r="K13" s="88" t="str">
        <f t="shared" si="1"/>
        <v>A012Grading of BoulevardsCW 3110-R10m²</v>
      </c>
      <c r="L13" s="89"/>
    </row>
    <row r="14" spans="1:12" s="91" customFormat="1" ht="39.75" customHeight="1">
      <c r="A14" s="90" t="s">
        <v>108</v>
      </c>
      <c r="B14" s="85" t="s">
        <v>250</v>
      </c>
      <c r="C14" s="66" t="s">
        <v>110</v>
      </c>
      <c r="D14" s="67" t="s">
        <v>111</v>
      </c>
      <c r="E14" s="68" t="s">
        <v>31</v>
      </c>
      <c r="F14" s="69">
        <v>2700</v>
      </c>
      <c r="G14" s="70"/>
      <c r="H14" s="71">
        <f>ROUND(G14,2)*F14</f>
        <v>0</v>
      </c>
      <c r="I14" s="65"/>
      <c r="J14" s="87">
        <f ca="1" t="shared" si="0"/>
      </c>
      <c r="K14" s="88" t="str">
        <f t="shared" si="1"/>
        <v>A022Separation/Reinforcement Geotextile FabricCW 3130-R1m²</v>
      </c>
      <c r="L14" s="89"/>
    </row>
    <row r="15" spans="1:12" s="91" customFormat="1" ht="39.75" customHeight="1">
      <c r="A15" s="90" t="s">
        <v>350</v>
      </c>
      <c r="B15" s="85" t="s">
        <v>99</v>
      </c>
      <c r="C15" s="66" t="s">
        <v>165</v>
      </c>
      <c r="D15" s="98" t="s">
        <v>166</v>
      </c>
      <c r="E15" s="68" t="s">
        <v>31</v>
      </c>
      <c r="F15" s="96">
        <v>2700</v>
      </c>
      <c r="G15" s="70"/>
      <c r="H15" s="71">
        <f>ROUND(G15,2)*F15</f>
        <v>0</v>
      </c>
      <c r="I15" s="65"/>
      <c r="J15" s="87">
        <f ca="1" t="shared" si="0"/>
      </c>
      <c r="K15" s="88" t="str">
        <f t="shared" si="1"/>
        <v>A022BSupply and Install Geogrid FabricE9m²</v>
      </c>
      <c r="L15" s="89"/>
    </row>
    <row r="16" spans="1:11" ht="36" customHeight="1">
      <c r="A16" s="20"/>
      <c r="B16" s="16"/>
      <c r="C16" s="37" t="s">
        <v>20</v>
      </c>
      <c r="D16" s="10"/>
      <c r="E16" s="7"/>
      <c r="F16" s="10"/>
      <c r="G16" s="20"/>
      <c r="H16" s="23"/>
      <c r="J16" s="87" t="str">
        <f ca="1" t="shared" si="0"/>
        <v>LOCKED</v>
      </c>
      <c r="K16" s="88" t="str">
        <f t="shared" si="1"/>
        <v>ROADWORKS - RENEWALS</v>
      </c>
    </row>
    <row r="17" spans="1:12" s="86" customFormat="1" ht="30" customHeight="1">
      <c r="A17" s="81" t="s">
        <v>61</v>
      </c>
      <c r="B17" s="85" t="s">
        <v>103</v>
      </c>
      <c r="C17" s="66" t="s">
        <v>62</v>
      </c>
      <c r="D17" s="67" t="s">
        <v>94</v>
      </c>
      <c r="E17" s="68"/>
      <c r="F17" s="69"/>
      <c r="G17" s="72"/>
      <c r="H17" s="71"/>
      <c r="I17" s="65"/>
      <c r="J17" s="87" t="str">
        <f ca="1" t="shared" si="0"/>
        <v>LOCKED</v>
      </c>
      <c r="K17" s="88" t="str">
        <f t="shared" si="1"/>
        <v>B001Pavement RemovalCW 3110-R10</v>
      </c>
      <c r="L17" s="89"/>
    </row>
    <row r="18" spans="1:12" s="91" customFormat="1" ht="30" customHeight="1">
      <c r="A18" s="81" t="s">
        <v>63</v>
      </c>
      <c r="B18" s="74" t="s">
        <v>32</v>
      </c>
      <c r="C18" s="66" t="s">
        <v>64</v>
      </c>
      <c r="D18" s="67" t="s">
        <v>2</v>
      </c>
      <c r="E18" s="68" t="s">
        <v>31</v>
      </c>
      <c r="F18" s="69">
        <v>2450</v>
      </c>
      <c r="G18" s="70"/>
      <c r="H18" s="71">
        <f>ROUND(G18,2)*F18</f>
        <v>0</v>
      </c>
      <c r="I18" s="65"/>
      <c r="J18" s="87">
        <f ca="1" t="shared" si="0"/>
      </c>
      <c r="K18" s="88" t="str">
        <f t="shared" si="1"/>
        <v>B002Concrete Pavementm²</v>
      </c>
      <c r="L18" s="89"/>
    </row>
    <row r="19" spans="1:12" s="86" customFormat="1" ht="39.75" customHeight="1">
      <c r="A19" s="81" t="s">
        <v>40</v>
      </c>
      <c r="B19" s="85" t="s">
        <v>252</v>
      </c>
      <c r="C19" s="66" t="s">
        <v>41</v>
      </c>
      <c r="D19" s="67" t="s">
        <v>73</v>
      </c>
      <c r="E19" s="68"/>
      <c r="F19" s="69"/>
      <c r="G19" s="72"/>
      <c r="H19" s="71"/>
      <c r="I19" s="75"/>
      <c r="J19" s="87" t="str">
        <f ca="1" t="shared" si="0"/>
        <v>LOCKED</v>
      </c>
      <c r="K19" s="88" t="str">
        <f t="shared" si="1"/>
        <v>B114Miscellaneous Concrete Slab RenewalCW 3235-R6</v>
      </c>
      <c r="L19" s="89"/>
    </row>
    <row r="20" spans="1:12" s="91" customFormat="1" ht="30" customHeight="1">
      <c r="A20" s="81" t="s">
        <v>42</v>
      </c>
      <c r="B20" s="74" t="s">
        <v>251</v>
      </c>
      <c r="C20" s="66" t="s">
        <v>43</v>
      </c>
      <c r="D20" s="67" t="s">
        <v>44</v>
      </c>
      <c r="E20" s="68"/>
      <c r="F20" s="69"/>
      <c r="G20" s="72"/>
      <c r="H20" s="71"/>
      <c r="I20" s="65"/>
      <c r="J20" s="87" t="str">
        <f ca="1" t="shared" si="0"/>
        <v>LOCKED</v>
      </c>
      <c r="K20" s="88" t="str">
        <f t="shared" si="1"/>
        <v>B118SidewalkSD-228A</v>
      </c>
      <c r="L20" s="89"/>
    </row>
    <row r="21" spans="1:12" s="91" customFormat="1" ht="30" customHeight="1">
      <c r="A21" s="81" t="s">
        <v>66</v>
      </c>
      <c r="B21" s="78"/>
      <c r="C21" s="66" t="s">
        <v>74</v>
      </c>
      <c r="D21" s="67"/>
      <c r="E21" s="68" t="s">
        <v>31</v>
      </c>
      <c r="F21" s="69">
        <v>50</v>
      </c>
      <c r="G21" s="70"/>
      <c r="H21" s="71">
        <f>ROUND(G21,2)*F21</f>
        <v>0</v>
      </c>
      <c r="I21" s="76"/>
      <c r="J21" s="87">
        <f ca="1" t="shared" si="0"/>
      </c>
      <c r="K21" s="88" t="str">
        <f t="shared" si="1"/>
        <v>B119a) Less than 5 sq.m.m²</v>
      </c>
      <c r="L21" s="89"/>
    </row>
    <row r="22" spans="1:12" s="91" customFormat="1" ht="30" customHeight="1">
      <c r="A22" s="81" t="s">
        <v>45</v>
      </c>
      <c r="B22" s="78"/>
      <c r="C22" s="66" t="s">
        <v>75</v>
      </c>
      <c r="D22" s="67"/>
      <c r="E22" s="68" t="s">
        <v>31</v>
      </c>
      <c r="F22" s="69">
        <v>50</v>
      </c>
      <c r="G22" s="70"/>
      <c r="H22" s="71">
        <f>ROUND(G22,2)*F22</f>
        <v>0</v>
      </c>
      <c r="I22" s="65"/>
      <c r="J22" s="87">
        <f ca="1" t="shared" si="0"/>
      </c>
      <c r="K22" s="88" t="str">
        <f t="shared" si="1"/>
        <v>B120b) 5 sq.m. to 20 sq.m.m²</v>
      </c>
      <c r="L22" s="89"/>
    </row>
    <row r="23" spans="1:12" s="91" customFormat="1" ht="30" customHeight="1">
      <c r="A23" s="81" t="s">
        <v>46</v>
      </c>
      <c r="B23" s="78"/>
      <c r="C23" s="66" t="s">
        <v>67</v>
      </c>
      <c r="D23" s="67" t="s">
        <v>2</v>
      </c>
      <c r="E23" s="68" t="s">
        <v>31</v>
      </c>
      <c r="F23" s="69">
        <v>300</v>
      </c>
      <c r="G23" s="70"/>
      <c r="H23" s="71">
        <f>ROUND(G23,2)*F23</f>
        <v>0</v>
      </c>
      <c r="I23" s="77"/>
      <c r="J23" s="87">
        <f ca="1" t="shared" si="0"/>
      </c>
      <c r="K23" s="88" t="str">
        <f t="shared" si="1"/>
        <v>B121c) Greater than 20 sq.m.m²</v>
      </c>
      <c r="L23" s="89"/>
    </row>
    <row r="24" spans="1:12" s="86" customFormat="1" ht="39.75" customHeight="1">
      <c r="A24" s="81" t="s">
        <v>112</v>
      </c>
      <c r="B24" s="85" t="s">
        <v>106</v>
      </c>
      <c r="C24" s="66" t="s">
        <v>113</v>
      </c>
      <c r="D24" s="67" t="s">
        <v>73</v>
      </c>
      <c r="E24" s="68" t="s">
        <v>31</v>
      </c>
      <c r="F24" s="79">
        <v>10</v>
      </c>
      <c r="G24" s="70"/>
      <c r="H24" s="71">
        <f>ROUND(G24,2)*F24</f>
        <v>0</v>
      </c>
      <c r="I24" s="65"/>
      <c r="J24" s="87">
        <f ca="1" t="shared" si="0"/>
      </c>
      <c r="K24" s="88" t="str">
        <f t="shared" si="1"/>
        <v>B124Adjustment of Precast Sidewalk BlocksCW 3235-R6m²</v>
      </c>
      <c r="L24" s="89"/>
    </row>
    <row r="25" spans="1:12" s="91" customFormat="1" ht="39.75" customHeight="1">
      <c r="A25" s="81" t="s">
        <v>114</v>
      </c>
      <c r="B25" s="85" t="s">
        <v>253</v>
      </c>
      <c r="C25" s="66" t="s">
        <v>116</v>
      </c>
      <c r="D25" s="67" t="s">
        <v>73</v>
      </c>
      <c r="E25" s="68" t="s">
        <v>31</v>
      </c>
      <c r="F25" s="69">
        <v>5</v>
      </c>
      <c r="G25" s="70"/>
      <c r="H25" s="71">
        <f>ROUND(G25,2)*F25</f>
        <v>0</v>
      </c>
      <c r="I25" s="65"/>
      <c r="J25" s="87">
        <f ca="1" t="shared" si="0"/>
      </c>
      <c r="K25" s="88" t="str">
        <f t="shared" si="1"/>
        <v>B125Supply of Precast Sidewalk BlocksCW 3235-R6m²</v>
      </c>
      <c r="L25" s="89"/>
    </row>
    <row r="26" spans="1:12" s="91" customFormat="1" ht="39.75" customHeight="1">
      <c r="A26" s="81" t="s">
        <v>48</v>
      </c>
      <c r="B26" s="85" t="s">
        <v>254</v>
      </c>
      <c r="C26" s="66" t="s">
        <v>49</v>
      </c>
      <c r="D26" s="67" t="s">
        <v>76</v>
      </c>
      <c r="E26" s="80"/>
      <c r="F26" s="69"/>
      <c r="G26" s="72"/>
      <c r="H26" s="71"/>
      <c r="I26" s="65"/>
      <c r="J26" s="87" t="str">
        <f ca="1" t="shared" si="0"/>
        <v>LOCKED</v>
      </c>
      <c r="K26" s="88" t="str">
        <f t="shared" si="1"/>
        <v>B190Construction of Asphaltic Concrete OverlayCW 3410-R7</v>
      </c>
      <c r="L26" s="89"/>
    </row>
    <row r="27" spans="1:12" s="91" customFormat="1" ht="30" customHeight="1">
      <c r="A27" s="81" t="s">
        <v>69</v>
      </c>
      <c r="B27" s="74" t="s">
        <v>32</v>
      </c>
      <c r="C27" s="66" t="s">
        <v>70</v>
      </c>
      <c r="D27" s="67"/>
      <c r="E27" s="68"/>
      <c r="F27" s="69"/>
      <c r="G27" s="72"/>
      <c r="H27" s="71"/>
      <c r="I27" s="65"/>
      <c r="J27" s="87" t="str">
        <f ca="1" t="shared" si="0"/>
        <v>LOCKED</v>
      </c>
      <c r="K27" s="88" t="str">
        <f t="shared" si="1"/>
        <v>B194Tie-ins and Approaches</v>
      </c>
      <c r="L27" s="89"/>
    </row>
    <row r="28" spans="1:12" s="91" customFormat="1" ht="30" customHeight="1">
      <c r="A28" s="81" t="s">
        <v>118</v>
      </c>
      <c r="B28" s="78"/>
      <c r="C28" s="66" t="s">
        <v>119</v>
      </c>
      <c r="D28" s="67"/>
      <c r="E28" s="68" t="s">
        <v>33</v>
      </c>
      <c r="F28" s="69">
        <v>10</v>
      </c>
      <c r="G28" s="70"/>
      <c r="H28" s="71">
        <f>ROUND(G28,2)*F28</f>
        <v>0</v>
      </c>
      <c r="I28" s="65"/>
      <c r="J28" s="87">
        <f ca="1" t="shared" si="0"/>
      </c>
      <c r="K28" s="88" t="str">
        <f t="shared" si="1"/>
        <v>B197c) Type IItonne</v>
      </c>
      <c r="L28" s="89"/>
    </row>
    <row r="29" spans="1:12" s="91" customFormat="1" ht="30" customHeight="1">
      <c r="A29" s="92"/>
      <c r="B29" s="78"/>
      <c r="C29" s="93" t="s">
        <v>120</v>
      </c>
      <c r="D29" s="67"/>
      <c r="E29" s="68"/>
      <c r="F29" s="69"/>
      <c r="G29" s="70"/>
      <c r="H29" s="71"/>
      <c r="I29" s="65"/>
      <c r="J29" s="87">
        <f ca="1" t="shared" si="0"/>
      </c>
      <c r="K29" s="88" t="str">
        <f t="shared" si="1"/>
        <v>ROADWORKS-NEW CONSTRUCTION</v>
      </c>
      <c r="L29" s="89"/>
    </row>
    <row r="30" spans="1:12" s="86" customFormat="1" ht="54.75" customHeight="1">
      <c r="A30" s="83" t="s">
        <v>50</v>
      </c>
      <c r="B30" s="85" t="s">
        <v>255</v>
      </c>
      <c r="C30" s="66" t="s">
        <v>51</v>
      </c>
      <c r="D30" s="67" t="s">
        <v>121</v>
      </c>
      <c r="E30" s="68"/>
      <c r="F30" s="79"/>
      <c r="G30" s="72"/>
      <c r="H30" s="82"/>
      <c r="I30" s="65"/>
      <c r="J30" s="87" t="str">
        <f ca="1" t="shared" si="0"/>
        <v>LOCKED</v>
      </c>
      <c r="K30" s="88" t="str">
        <f t="shared" si="1"/>
        <v>C001Concrete Pavements, Median Slabs, Bull-noses, and Safety MediansCW 3310-R11</v>
      </c>
      <c r="L30" s="89"/>
    </row>
    <row r="31" spans="1:12" s="86" customFormat="1" ht="39.75" customHeight="1">
      <c r="A31" s="83" t="s">
        <v>122</v>
      </c>
      <c r="B31" s="74" t="s">
        <v>32</v>
      </c>
      <c r="C31" s="66" t="s">
        <v>123</v>
      </c>
      <c r="D31" s="67" t="s">
        <v>2</v>
      </c>
      <c r="E31" s="68" t="s">
        <v>31</v>
      </c>
      <c r="F31" s="79">
        <v>2450</v>
      </c>
      <c r="G31" s="70"/>
      <c r="H31" s="82">
        <f>ROUND(G31,2)*F31</f>
        <v>0</v>
      </c>
      <c r="I31" s="75" t="s">
        <v>124</v>
      </c>
      <c r="J31" s="87">
        <f ca="1" t="shared" si="0"/>
      </c>
      <c r="K31" s="88" t="str">
        <f t="shared" si="1"/>
        <v>C011Construction of 150 mm Concrete Pavement (Reinforced)m²</v>
      </c>
      <c r="L31" s="89"/>
    </row>
    <row r="32" spans="1:12" s="86" customFormat="1" ht="39.75" customHeight="1">
      <c r="A32" s="83" t="s">
        <v>52</v>
      </c>
      <c r="B32" s="85" t="s">
        <v>257</v>
      </c>
      <c r="C32" s="66" t="s">
        <v>53</v>
      </c>
      <c r="D32" s="67" t="s">
        <v>121</v>
      </c>
      <c r="E32" s="68"/>
      <c r="F32" s="79"/>
      <c r="G32" s="72"/>
      <c r="H32" s="82"/>
      <c r="I32" s="65"/>
      <c r="J32" s="87" t="str">
        <f ca="1" t="shared" si="0"/>
        <v>LOCKED</v>
      </c>
      <c r="K32" s="88" t="str">
        <f t="shared" si="1"/>
        <v>C032Concrete Curbs, Curb and Gutter, and Splash StripsCW 3310-R11</v>
      </c>
      <c r="L32" s="89"/>
    </row>
    <row r="33" spans="1:12" s="91" customFormat="1" ht="39.75" customHeight="1">
      <c r="A33" s="83" t="s">
        <v>125</v>
      </c>
      <c r="B33" s="74" t="s">
        <v>32</v>
      </c>
      <c r="C33" s="66" t="s">
        <v>335</v>
      </c>
      <c r="D33" s="67" t="s">
        <v>126</v>
      </c>
      <c r="E33" s="68" t="s">
        <v>47</v>
      </c>
      <c r="F33" s="69">
        <v>610</v>
      </c>
      <c r="G33" s="70"/>
      <c r="H33" s="82">
        <f>ROUND(G33,2)*F33</f>
        <v>0</v>
      </c>
      <c r="I33" s="75" t="s">
        <v>127</v>
      </c>
      <c r="J33" s="87">
        <f ca="1" t="shared" si="0"/>
      </c>
      <c r="K33" s="88" t="str">
        <f t="shared" si="1"/>
        <v>C033Construction of Barrier (180 mm ht, Dowelled)SD-205m</v>
      </c>
      <c r="L33" s="89"/>
    </row>
    <row r="34" spans="1:12" s="91" customFormat="1" ht="39.75" customHeight="1">
      <c r="A34" s="83" t="s">
        <v>128</v>
      </c>
      <c r="B34" s="74" t="s">
        <v>39</v>
      </c>
      <c r="C34" s="66" t="s">
        <v>336</v>
      </c>
      <c r="D34" s="67" t="s">
        <v>129</v>
      </c>
      <c r="E34" s="68" t="s">
        <v>47</v>
      </c>
      <c r="F34" s="69">
        <v>25</v>
      </c>
      <c r="G34" s="70"/>
      <c r="H34" s="82">
        <f>ROUND(G34,2)*F34</f>
        <v>0</v>
      </c>
      <c r="I34" s="75" t="s">
        <v>127</v>
      </c>
      <c r="J34" s="87">
        <f ca="1" t="shared" si="0"/>
      </c>
      <c r="K34" s="88" t="str">
        <f t="shared" si="1"/>
        <v>C036Construction of Modified Barrier (180mm ht, Dowelled)SD-203Bm</v>
      </c>
      <c r="L34" s="89"/>
    </row>
    <row r="35" spans="1:12" s="91" customFormat="1" ht="39.75" customHeight="1">
      <c r="A35" s="83" t="s">
        <v>54</v>
      </c>
      <c r="B35" s="74" t="s">
        <v>256</v>
      </c>
      <c r="C35" s="66" t="s">
        <v>337</v>
      </c>
      <c r="D35" s="67" t="s">
        <v>55</v>
      </c>
      <c r="E35" s="68" t="s">
        <v>47</v>
      </c>
      <c r="F35" s="69">
        <v>25</v>
      </c>
      <c r="G35" s="70"/>
      <c r="H35" s="82">
        <f>ROUND(G35,2)*F35</f>
        <v>0</v>
      </c>
      <c r="I35" s="73" t="s">
        <v>130</v>
      </c>
      <c r="J35" s="87">
        <f ca="1" t="shared" si="0"/>
      </c>
      <c r="K35" s="88" t="str">
        <f t="shared" si="1"/>
        <v>C046Construction of Curb Ramp (10mm ht)SD-229Em</v>
      </c>
      <c r="L35" s="89"/>
    </row>
    <row r="36" spans="1:11" ht="48" customHeight="1">
      <c r="A36" s="20"/>
      <c r="B36" s="6"/>
      <c r="C36" s="37" t="s">
        <v>23</v>
      </c>
      <c r="D36" s="10"/>
      <c r="E36" s="9"/>
      <c r="F36" s="8"/>
      <c r="G36" s="20"/>
      <c r="H36" s="23"/>
      <c r="J36" s="87" t="str">
        <f ca="1" t="shared" si="0"/>
        <v>LOCKED</v>
      </c>
      <c r="K36" s="88" t="str">
        <f t="shared" si="1"/>
        <v>ASSOCIATED DRAINAGE AND UNDERGROUND WORKS</v>
      </c>
    </row>
    <row r="37" spans="1:12" s="86" customFormat="1" ht="30" customHeight="1">
      <c r="A37" s="83" t="s">
        <v>131</v>
      </c>
      <c r="B37" s="85" t="s">
        <v>258</v>
      </c>
      <c r="C37" s="66" t="s">
        <v>132</v>
      </c>
      <c r="D37" s="67" t="s">
        <v>82</v>
      </c>
      <c r="E37" s="68"/>
      <c r="F37" s="79"/>
      <c r="G37" s="72"/>
      <c r="H37" s="82"/>
      <c r="I37" s="65"/>
      <c r="J37" s="87" t="str">
        <f ca="1" t="shared" si="0"/>
        <v>LOCKED</v>
      </c>
      <c r="K37" s="88" t="str">
        <f t="shared" si="1"/>
        <v>E003Catch BasinCW 2130-R10</v>
      </c>
      <c r="L37" s="89"/>
    </row>
    <row r="38" spans="1:12" s="86" customFormat="1" ht="30" customHeight="1">
      <c r="A38" s="83" t="s">
        <v>133</v>
      </c>
      <c r="B38" s="74" t="s">
        <v>32</v>
      </c>
      <c r="C38" s="66" t="s">
        <v>134</v>
      </c>
      <c r="D38" s="67"/>
      <c r="E38" s="68" t="s">
        <v>38</v>
      </c>
      <c r="F38" s="79">
        <v>6</v>
      </c>
      <c r="G38" s="70"/>
      <c r="H38" s="82">
        <f>ROUND(G38,2)*F38</f>
        <v>0</v>
      </c>
      <c r="I38" s="65"/>
      <c r="J38" s="87">
        <f ca="1" t="shared" si="0"/>
      </c>
      <c r="K38" s="88" t="str">
        <f t="shared" si="1"/>
        <v>E004SD-024each</v>
      </c>
      <c r="L38" s="89"/>
    </row>
    <row r="39" spans="1:12" s="94" customFormat="1" ht="30" customHeight="1">
      <c r="A39" s="83" t="s">
        <v>167</v>
      </c>
      <c r="B39" s="85" t="s">
        <v>259</v>
      </c>
      <c r="C39" s="66" t="s">
        <v>169</v>
      </c>
      <c r="D39" s="67" t="s">
        <v>82</v>
      </c>
      <c r="E39" s="68"/>
      <c r="F39" s="79"/>
      <c r="G39" s="72"/>
      <c r="H39" s="82"/>
      <c r="I39" s="65"/>
      <c r="J39" s="87" t="str">
        <f ca="1" t="shared" si="0"/>
        <v>LOCKED</v>
      </c>
      <c r="K39" s="88" t="str">
        <f t="shared" si="1"/>
        <v>E008Sewer ServiceCW 2130-R10</v>
      </c>
      <c r="L39" s="89"/>
    </row>
    <row r="40" spans="1:12" s="94" customFormat="1" ht="30" customHeight="1">
      <c r="A40" s="83" t="s">
        <v>170</v>
      </c>
      <c r="B40" s="74" t="s">
        <v>32</v>
      </c>
      <c r="C40" s="66" t="s">
        <v>351</v>
      </c>
      <c r="D40" s="67"/>
      <c r="E40" s="68"/>
      <c r="F40" s="79"/>
      <c r="G40" s="72"/>
      <c r="H40" s="82"/>
      <c r="I40" s="65" t="s">
        <v>171</v>
      </c>
      <c r="J40" s="87" t="str">
        <f ca="1" t="shared" si="0"/>
        <v>LOCKED</v>
      </c>
      <c r="K40" s="88" t="str">
        <f t="shared" si="1"/>
        <v>E009250 mm - PVC</v>
      </c>
      <c r="L40" s="89"/>
    </row>
    <row r="41" spans="1:12" s="94" customFormat="1" ht="39.75" customHeight="1">
      <c r="A41" s="83" t="s">
        <v>135</v>
      </c>
      <c r="B41" s="74"/>
      <c r="C41" s="66" t="s">
        <v>343</v>
      </c>
      <c r="D41" s="67"/>
      <c r="E41" s="68" t="s">
        <v>47</v>
      </c>
      <c r="F41" s="79">
        <v>30</v>
      </c>
      <c r="G41" s="70"/>
      <c r="H41" s="82">
        <f>ROUND(G41,2)*F41</f>
        <v>0</v>
      </c>
      <c r="I41" s="65" t="s">
        <v>136</v>
      </c>
      <c r="J41" s="87">
        <f ca="1" t="shared" si="0"/>
      </c>
      <c r="K41" s="88" t="str">
        <f t="shared" si="1"/>
        <v>E010a) in a Trench, Class B Compacted Sand bedding, type 2 material, Class 2 Backfillm</v>
      </c>
      <c r="L41" s="89"/>
    </row>
    <row r="42" spans="1:12" s="95" customFormat="1" ht="42.75" customHeight="1">
      <c r="A42" s="83" t="s">
        <v>79</v>
      </c>
      <c r="B42" s="85" t="s">
        <v>260</v>
      </c>
      <c r="C42" s="84" t="s">
        <v>81</v>
      </c>
      <c r="D42" s="67" t="s">
        <v>82</v>
      </c>
      <c r="E42" s="68"/>
      <c r="F42" s="79"/>
      <c r="G42" s="72"/>
      <c r="H42" s="82"/>
      <c r="I42" s="65"/>
      <c r="J42" s="87" t="str">
        <f ca="1" t="shared" si="0"/>
        <v>LOCKED</v>
      </c>
      <c r="K42" s="88" t="str">
        <f t="shared" si="1"/>
        <v>E023Replacing Standard Frames &amp; CoversCW 2130-R10</v>
      </c>
      <c r="L42" s="89"/>
    </row>
    <row r="43" spans="1:12" s="91" customFormat="1" ht="39.75" customHeight="1">
      <c r="A43" s="83" t="s">
        <v>83</v>
      </c>
      <c r="B43" s="74" t="s">
        <v>32</v>
      </c>
      <c r="C43" s="66" t="s">
        <v>84</v>
      </c>
      <c r="D43" s="67"/>
      <c r="E43" s="68" t="s">
        <v>38</v>
      </c>
      <c r="F43" s="79">
        <v>1</v>
      </c>
      <c r="G43" s="70"/>
      <c r="H43" s="82">
        <f>ROUND(G43,2)*F43</f>
        <v>0</v>
      </c>
      <c r="I43" s="73"/>
      <c r="J43" s="87">
        <f ca="1" t="shared" si="0"/>
      </c>
      <c r="K43" s="88" t="str">
        <f t="shared" si="1"/>
        <v>E024AP-004 - Standard Frame for Manhole and Catch Basineach</v>
      </c>
      <c r="L43" s="89"/>
    </row>
    <row r="44" spans="1:12" s="91" customFormat="1" ht="39.75" customHeight="1">
      <c r="A44" s="83" t="s">
        <v>85</v>
      </c>
      <c r="B44" s="74" t="s">
        <v>39</v>
      </c>
      <c r="C44" s="66" t="s">
        <v>86</v>
      </c>
      <c r="D44" s="67"/>
      <c r="E44" s="68" t="s">
        <v>38</v>
      </c>
      <c r="F44" s="79">
        <v>1</v>
      </c>
      <c r="G44" s="70"/>
      <c r="H44" s="82">
        <f>ROUND(G44,2)*F44</f>
        <v>0</v>
      </c>
      <c r="I44" s="73"/>
      <c r="J44" s="87">
        <f ca="1" t="shared" si="0"/>
      </c>
      <c r="K44" s="88" t="str">
        <f t="shared" si="1"/>
        <v>E025AP-005 - Standard Solid Cover for Standard Frameeach</v>
      </c>
      <c r="L44" s="89"/>
    </row>
    <row r="45" spans="1:12" s="95" customFormat="1" ht="39.75" customHeight="1">
      <c r="A45" s="83" t="s">
        <v>138</v>
      </c>
      <c r="B45" s="85" t="s">
        <v>109</v>
      </c>
      <c r="C45" s="84" t="s">
        <v>140</v>
      </c>
      <c r="D45" s="67" t="s">
        <v>82</v>
      </c>
      <c r="E45" s="68"/>
      <c r="F45" s="79"/>
      <c r="G45" s="72"/>
      <c r="H45" s="82"/>
      <c r="I45" s="65"/>
      <c r="J45" s="87" t="str">
        <f ca="1" t="shared" si="0"/>
        <v>LOCKED</v>
      </c>
      <c r="K45" s="88" t="str">
        <f t="shared" si="1"/>
        <v>E034Connecting to Existing Catch BasinCW 2130-R10</v>
      </c>
      <c r="L45" s="89"/>
    </row>
    <row r="46" spans="1:12" s="95" customFormat="1" ht="30" customHeight="1">
      <c r="A46" s="83" t="s">
        <v>141</v>
      </c>
      <c r="B46" s="74" t="s">
        <v>32</v>
      </c>
      <c r="C46" s="84" t="s">
        <v>342</v>
      </c>
      <c r="D46" s="67"/>
      <c r="E46" s="68" t="s">
        <v>38</v>
      </c>
      <c r="F46" s="79">
        <v>6</v>
      </c>
      <c r="G46" s="70"/>
      <c r="H46" s="82">
        <f>ROUND(G46,2)*F46</f>
        <v>0</v>
      </c>
      <c r="I46" s="65" t="s">
        <v>142</v>
      </c>
      <c r="J46" s="87">
        <f ca="1" t="shared" si="0"/>
      </c>
      <c r="K46" s="88" t="str">
        <f t="shared" si="1"/>
        <v>E035250mm PVC Drainage Connection Pipeeach</v>
      </c>
      <c r="L46" s="89"/>
    </row>
    <row r="47" spans="1:12" s="91" customFormat="1" ht="39.75" customHeight="1">
      <c r="A47" s="83" t="s">
        <v>143</v>
      </c>
      <c r="B47" s="85" t="s">
        <v>261</v>
      </c>
      <c r="C47" s="66" t="s">
        <v>144</v>
      </c>
      <c r="D47" s="67" t="s">
        <v>82</v>
      </c>
      <c r="E47" s="68" t="s">
        <v>38</v>
      </c>
      <c r="F47" s="79">
        <v>6</v>
      </c>
      <c r="G47" s="70"/>
      <c r="H47" s="82">
        <f>ROUND(G47,2)*F47</f>
        <v>0</v>
      </c>
      <c r="I47" s="65"/>
      <c r="J47" s="87">
        <f ca="1" t="shared" si="0"/>
      </c>
      <c r="K47" s="88" t="str">
        <f t="shared" si="1"/>
        <v>E050Abandoning Existing Drainage InletsCW 2130-R10each</v>
      </c>
      <c r="L47" s="89"/>
    </row>
    <row r="48" spans="1:12" s="91" customFormat="1" ht="30" customHeight="1">
      <c r="A48" s="83" t="s">
        <v>145</v>
      </c>
      <c r="B48" s="85" t="s">
        <v>262</v>
      </c>
      <c r="C48" s="66" t="s">
        <v>146</v>
      </c>
      <c r="D48" s="67" t="s">
        <v>147</v>
      </c>
      <c r="E48" s="68" t="s">
        <v>47</v>
      </c>
      <c r="F48" s="79">
        <v>200</v>
      </c>
      <c r="G48" s="70"/>
      <c r="H48" s="82">
        <f>ROUND(G48,2)*F48</f>
        <v>0</v>
      </c>
      <c r="I48" s="65"/>
      <c r="J48" s="87">
        <f ca="1" t="shared" si="0"/>
      </c>
      <c r="K48" s="88" t="str">
        <f t="shared" si="1"/>
        <v>E051Installation of SubdrainsCW 3120-R1m</v>
      </c>
      <c r="L48" s="89"/>
    </row>
    <row r="49" spans="1:11" ht="36" customHeight="1">
      <c r="A49" s="20"/>
      <c r="B49" s="12"/>
      <c r="C49" s="37" t="s">
        <v>24</v>
      </c>
      <c r="D49" s="10"/>
      <c r="E49" s="9"/>
      <c r="F49" s="8"/>
      <c r="G49" s="20"/>
      <c r="H49" s="23"/>
      <c r="J49" s="87" t="str">
        <f ca="1" t="shared" si="0"/>
        <v>LOCKED</v>
      </c>
      <c r="K49" s="88" t="str">
        <f t="shared" si="1"/>
        <v>ADJUSTMENTS</v>
      </c>
    </row>
    <row r="50" spans="1:12" s="91" customFormat="1" ht="39.75" customHeight="1">
      <c r="A50" s="83" t="s">
        <v>56</v>
      </c>
      <c r="B50" s="85" t="s">
        <v>263</v>
      </c>
      <c r="C50" s="66" t="s">
        <v>87</v>
      </c>
      <c r="D50" s="67" t="s">
        <v>148</v>
      </c>
      <c r="E50" s="68" t="s">
        <v>38</v>
      </c>
      <c r="F50" s="79">
        <v>10</v>
      </c>
      <c r="G50" s="70"/>
      <c r="H50" s="82">
        <f>ROUND(G50,2)*F50</f>
        <v>0</v>
      </c>
      <c r="I50" s="65"/>
      <c r="J50" s="87">
        <f ca="1" t="shared" si="0"/>
      </c>
      <c r="K50" s="88" t="str">
        <f t="shared" si="1"/>
        <v>F001Adjustment of Catch Basins / Manholes FramesCW 3210-R7each</v>
      </c>
      <c r="L50" s="89"/>
    </row>
    <row r="51" spans="1:12" s="91" customFormat="1" ht="39.75" customHeight="1">
      <c r="A51" s="83" t="s">
        <v>71</v>
      </c>
      <c r="B51" s="85" t="s">
        <v>264</v>
      </c>
      <c r="C51" s="66" t="s">
        <v>88</v>
      </c>
      <c r="D51" s="67" t="s">
        <v>82</v>
      </c>
      <c r="E51" s="68"/>
      <c r="F51" s="79"/>
      <c r="G51" s="71"/>
      <c r="H51" s="82"/>
      <c r="I51" s="65"/>
      <c r="J51" s="87" t="str">
        <f ca="1" t="shared" si="0"/>
        <v>LOCKED</v>
      </c>
      <c r="K51" s="88" t="str">
        <f t="shared" si="1"/>
        <v>F002Replacing Existing RisersCW 2130-R10</v>
      </c>
      <c r="L51" s="89"/>
    </row>
    <row r="52" spans="1:12" s="91" customFormat="1" ht="30" customHeight="1">
      <c r="A52" s="83" t="s">
        <v>89</v>
      </c>
      <c r="B52" s="74" t="s">
        <v>32</v>
      </c>
      <c r="C52" s="66" t="s">
        <v>149</v>
      </c>
      <c r="D52" s="67"/>
      <c r="E52" s="68" t="s">
        <v>72</v>
      </c>
      <c r="F52" s="79">
        <v>1</v>
      </c>
      <c r="G52" s="70"/>
      <c r="H52" s="82">
        <f>ROUND(G52,2)*F52</f>
        <v>0</v>
      </c>
      <c r="I52" s="65"/>
      <c r="J52" s="87">
        <f ca="1" t="shared" si="0"/>
      </c>
      <c r="K52" s="88" t="str">
        <f t="shared" si="1"/>
        <v>F002APre-cast Concrete Risersvert. m</v>
      </c>
      <c r="L52" s="89"/>
    </row>
    <row r="53" spans="1:12" s="86" customFormat="1" ht="39.75" customHeight="1">
      <c r="A53" s="83" t="s">
        <v>57</v>
      </c>
      <c r="B53" s="85" t="s">
        <v>265</v>
      </c>
      <c r="C53" s="66" t="s">
        <v>90</v>
      </c>
      <c r="D53" s="67" t="s">
        <v>148</v>
      </c>
      <c r="E53" s="68"/>
      <c r="F53" s="79"/>
      <c r="G53" s="72"/>
      <c r="H53" s="82"/>
      <c r="I53" s="65"/>
      <c r="J53" s="87" t="str">
        <f ca="1" t="shared" si="0"/>
        <v>LOCKED</v>
      </c>
      <c r="K53" s="88" t="str">
        <f t="shared" si="1"/>
        <v>F003Lifter RingsCW 3210-R7</v>
      </c>
      <c r="L53" s="89"/>
    </row>
    <row r="54" spans="1:12" s="91" customFormat="1" ht="30" customHeight="1">
      <c r="A54" s="83" t="s">
        <v>150</v>
      </c>
      <c r="B54" s="74" t="s">
        <v>32</v>
      </c>
      <c r="C54" s="66" t="s">
        <v>151</v>
      </c>
      <c r="D54" s="67"/>
      <c r="E54" s="68" t="s">
        <v>38</v>
      </c>
      <c r="F54" s="79">
        <v>4</v>
      </c>
      <c r="G54" s="70"/>
      <c r="H54" s="82">
        <f>ROUND(G54,2)*F54</f>
        <v>0</v>
      </c>
      <c r="I54" s="65"/>
      <c r="J54" s="87">
        <f ca="1" t="shared" si="0"/>
      </c>
      <c r="K54" s="88" t="str">
        <f t="shared" si="1"/>
        <v>F00438mmeach</v>
      </c>
      <c r="L54" s="89"/>
    </row>
    <row r="55" spans="1:12" s="91" customFormat="1" ht="30" customHeight="1">
      <c r="A55" s="83" t="s">
        <v>58</v>
      </c>
      <c r="B55" s="74" t="s">
        <v>39</v>
      </c>
      <c r="C55" s="66" t="s">
        <v>59</v>
      </c>
      <c r="D55" s="67"/>
      <c r="E55" s="68" t="s">
        <v>38</v>
      </c>
      <c r="F55" s="79">
        <v>3</v>
      </c>
      <c r="G55" s="70"/>
      <c r="H55" s="82">
        <f>ROUND(G55,2)*F55</f>
        <v>0</v>
      </c>
      <c r="I55" s="65"/>
      <c r="J55" s="87">
        <f ca="1" t="shared" si="0"/>
      </c>
      <c r="K55" s="88" t="str">
        <f t="shared" si="1"/>
        <v>F00551mmeach</v>
      </c>
      <c r="L55" s="89"/>
    </row>
    <row r="56" spans="1:12" s="86" customFormat="1" ht="39.75" customHeight="1">
      <c r="A56" s="83" t="s">
        <v>152</v>
      </c>
      <c r="B56" s="85" t="s">
        <v>266</v>
      </c>
      <c r="C56" s="66" t="s">
        <v>153</v>
      </c>
      <c r="D56" s="67" t="s">
        <v>148</v>
      </c>
      <c r="E56" s="68" t="s">
        <v>38</v>
      </c>
      <c r="F56" s="79">
        <v>5</v>
      </c>
      <c r="G56" s="70"/>
      <c r="H56" s="82">
        <f>ROUND(G56,2)*F56</f>
        <v>0</v>
      </c>
      <c r="I56" s="65"/>
      <c r="J56" s="87">
        <f ca="1" t="shared" si="0"/>
      </c>
      <c r="K56" s="88" t="str">
        <f t="shared" si="1"/>
        <v>F009Adjustment of Valve BoxesCW 3210-R7each</v>
      </c>
      <c r="L56" s="89"/>
    </row>
    <row r="57" spans="1:12" s="91" customFormat="1" ht="39.75" customHeight="1">
      <c r="A57" s="83" t="s">
        <v>154</v>
      </c>
      <c r="B57" s="85" t="s">
        <v>267</v>
      </c>
      <c r="C57" s="66" t="s">
        <v>155</v>
      </c>
      <c r="D57" s="67" t="s">
        <v>148</v>
      </c>
      <c r="E57" s="68" t="s">
        <v>38</v>
      </c>
      <c r="F57" s="79">
        <v>10</v>
      </c>
      <c r="G57" s="70"/>
      <c r="H57" s="82">
        <f>ROUND(G57,2)*F57</f>
        <v>0</v>
      </c>
      <c r="I57" s="65"/>
      <c r="J57" s="87">
        <f ca="1" t="shared" si="0"/>
      </c>
      <c r="K57" s="88" t="str">
        <f t="shared" si="1"/>
        <v>F011Adjustment of Curb Stop BoxesCW 3210-R7each</v>
      </c>
      <c r="L57" s="89"/>
    </row>
    <row r="58" spans="1:11" ht="36" customHeight="1">
      <c r="A58" s="20"/>
      <c r="B58" s="16"/>
      <c r="C58" s="37" t="s">
        <v>25</v>
      </c>
      <c r="D58" s="10"/>
      <c r="E58" s="7"/>
      <c r="F58" s="10"/>
      <c r="G58" s="20"/>
      <c r="H58" s="23"/>
      <c r="J58" s="87" t="str">
        <f ca="1" t="shared" si="0"/>
        <v>LOCKED</v>
      </c>
      <c r="K58" s="88" t="str">
        <f t="shared" si="1"/>
        <v>LANDSCAPING</v>
      </c>
    </row>
    <row r="59" spans="1:12" s="86" customFormat="1" ht="30" customHeight="1">
      <c r="A59" s="81" t="s">
        <v>158</v>
      </c>
      <c r="B59" s="85" t="s">
        <v>271</v>
      </c>
      <c r="C59" s="66" t="s">
        <v>159</v>
      </c>
      <c r="D59" s="67" t="s">
        <v>160</v>
      </c>
      <c r="E59" s="68"/>
      <c r="F59" s="69"/>
      <c r="G59" s="72"/>
      <c r="H59" s="71"/>
      <c r="I59" s="65"/>
      <c r="J59" s="87" t="str">
        <f ca="1" t="shared" si="0"/>
        <v>LOCKED</v>
      </c>
      <c r="K59" s="88" t="str">
        <f t="shared" si="1"/>
        <v>G001SoddingCW 3510-R9</v>
      </c>
      <c r="L59" s="89"/>
    </row>
    <row r="60" spans="1:12" s="91" customFormat="1" ht="30" customHeight="1">
      <c r="A60" s="81" t="s">
        <v>161</v>
      </c>
      <c r="B60" s="74" t="s">
        <v>32</v>
      </c>
      <c r="C60" s="66" t="s">
        <v>162</v>
      </c>
      <c r="D60" s="67"/>
      <c r="E60" s="68" t="s">
        <v>31</v>
      </c>
      <c r="F60" s="69">
        <v>450</v>
      </c>
      <c r="G60" s="70"/>
      <c r="H60" s="71">
        <f>ROUND(G60,2)*F60</f>
        <v>0</v>
      </c>
      <c r="I60" s="101"/>
      <c r="J60" s="87">
        <f ca="1" t="shared" si="0"/>
      </c>
      <c r="K60" s="88" t="str">
        <f t="shared" si="1"/>
        <v>G002width &lt; 600mmm²</v>
      </c>
      <c r="L60" s="89"/>
    </row>
    <row r="61" spans="1:12" s="91" customFormat="1" ht="30" customHeight="1">
      <c r="A61" s="81" t="s">
        <v>163</v>
      </c>
      <c r="B61" s="74" t="s">
        <v>39</v>
      </c>
      <c r="C61" s="66" t="s">
        <v>164</v>
      </c>
      <c r="D61" s="67"/>
      <c r="E61" s="68" t="s">
        <v>31</v>
      </c>
      <c r="F61" s="69">
        <v>1000</v>
      </c>
      <c r="G61" s="70"/>
      <c r="H61" s="71">
        <f>ROUND(G61,2)*F61</f>
        <v>0</v>
      </c>
      <c r="I61" s="65"/>
      <c r="J61" s="87">
        <f ca="1" t="shared" si="0"/>
      </c>
      <c r="K61" s="88" t="str">
        <f t="shared" si="1"/>
        <v>G003width &gt; or = 600mmm²</v>
      </c>
      <c r="L61" s="89"/>
    </row>
    <row r="62" spans="1:11" ht="30" customHeight="1" thickBot="1">
      <c r="A62" s="21"/>
      <c r="B62" s="41" t="str">
        <f>B6</f>
        <v>A</v>
      </c>
      <c r="C62" s="113" t="str">
        <f>C6</f>
        <v>GALLOWAY STREET-MOUNTAIN AVENUE TO CHURCH AVENUE- MAJOR RECONSTRUCTION</v>
      </c>
      <c r="D62" s="114"/>
      <c r="E62" s="114"/>
      <c r="F62" s="115"/>
      <c r="G62" s="21" t="s">
        <v>17</v>
      </c>
      <c r="H62" s="21">
        <f>SUM(H6:H61)</f>
        <v>0</v>
      </c>
      <c r="J62" s="87" t="str">
        <f ca="1" t="shared" si="0"/>
        <v>LOCKED</v>
      </c>
      <c r="K62" s="88" t="str">
        <f t="shared" si="1"/>
        <v>GALLOWAY STREET-MOUNTAIN AVENUE TO CHURCH AVENUE- MAJOR RECONSTRUCTION</v>
      </c>
    </row>
    <row r="63" spans="1:11" s="45" customFormat="1" ht="30" customHeight="1" thickTop="1">
      <c r="A63" s="43"/>
      <c r="B63" s="42" t="s">
        <v>13</v>
      </c>
      <c r="C63" s="110" t="s">
        <v>175</v>
      </c>
      <c r="D63" s="111"/>
      <c r="E63" s="111"/>
      <c r="F63" s="112"/>
      <c r="G63" s="43"/>
      <c r="H63" s="44"/>
      <c r="J63" s="87" t="str">
        <f ca="1" t="shared" si="0"/>
        <v>LOCKED</v>
      </c>
      <c r="K63" s="88" t="str">
        <f t="shared" si="1"/>
        <v>ALFRED AVENUE-McGREGOR STREET TO McKENZIE STREET-MAJOR RECONSTRUCTION</v>
      </c>
    </row>
    <row r="64" spans="1:11" ht="36" customHeight="1">
      <c r="A64" s="20"/>
      <c r="B64" s="16"/>
      <c r="C64" s="36" t="s">
        <v>19</v>
      </c>
      <c r="D64" s="10"/>
      <c r="E64" s="8" t="s">
        <v>2</v>
      </c>
      <c r="F64" s="8" t="s">
        <v>2</v>
      </c>
      <c r="G64" s="20" t="s">
        <v>2</v>
      </c>
      <c r="H64" s="23"/>
      <c r="J64" s="87" t="str">
        <f ca="1" t="shared" si="0"/>
        <v>LOCKED</v>
      </c>
      <c r="K64" s="88" t="str">
        <f t="shared" si="1"/>
        <v>EARTH AND BASE WORKS</v>
      </c>
    </row>
    <row r="65" spans="1:12" s="86" customFormat="1" ht="30" customHeight="1">
      <c r="A65" s="83" t="s">
        <v>91</v>
      </c>
      <c r="B65" s="85" t="s">
        <v>60</v>
      </c>
      <c r="C65" s="66" t="s">
        <v>93</v>
      </c>
      <c r="D65" s="67" t="s">
        <v>94</v>
      </c>
      <c r="E65" s="68" t="s">
        <v>30</v>
      </c>
      <c r="F65" s="69">
        <v>1000</v>
      </c>
      <c r="G65" s="70"/>
      <c r="H65" s="71">
        <f>ROUND(G65,2)*F65</f>
        <v>0</v>
      </c>
      <c r="I65" s="65"/>
      <c r="J65" s="87">
        <f ca="1" t="shared" si="0"/>
      </c>
      <c r="K65" s="88" t="str">
        <f t="shared" si="1"/>
        <v>A003ExcavationCW 3110-R10m³</v>
      </c>
      <c r="L65" s="89"/>
    </row>
    <row r="66" spans="1:12" s="91" customFormat="1" ht="30" customHeight="1">
      <c r="A66" s="90" t="s">
        <v>95</v>
      </c>
      <c r="B66" s="85" t="s">
        <v>177</v>
      </c>
      <c r="C66" s="66" t="s">
        <v>97</v>
      </c>
      <c r="D66" s="67" t="s">
        <v>94</v>
      </c>
      <c r="E66" s="68" t="s">
        <v>31</v>
      </c>
      <c r="F66" s="69">
        <v>1700</v>
      </c>
      <c r="G66" s="70"/>
      <c r="H66" s="71">
        <f>ROUND(G66,2)*F66</f>
        <v>0</v>
      </c>
      <c r="I66" s="65"/>
      <c r="J66" s="87">
        <f ca="1" t="shared" si="0"/>
      </c>
      <c r="K66" s="88" t="str">
        <f t="shared" si="1"/>
        <v>A004Sub-Grade CompactionCW 3110-R10m²</v>
      </c>
      <c r="L66" s="89"/>
    </row>
    <row r="67" spans="1:12" s="86" customFormat="1" ht="30" customHeight="1">
      <c r="A67" s="90" t="s">
        <v>98</v>
      </c>
      <c r="B67" s="85" t="s">
        <v>187</v>
      </c>
      <c r="C67" s="66" t="s">
        <v>100</v>
      </c>
      <c r="D67" s="67" t="s">
        <v>94</v>
      </c>
      <c r="E67" s="68"/>
      <c r="F67" s="69"/>
      <c r="G67" s="72"/>
      <c r="H67" s="71"/>
      <c r="I67" s="65"/>
      <c r="J67" s="87" t="str">
        <f ca="1" t="shared" si="0"/>
        <v>LOCKED</v>
      </c>
      <c r="K67" s="88" t="str">
        <f t="shared" si="1"/>
        <v>A007Crushed Sub-base MaterialCW 3110-R10</v>
      </c>
      <c r="L67" s="89"/>
    </row>
    <row r="68" spans="1:12" s="86" customFormat="1" ht="30" customHeight="1">
      <c r="A68" s="83" t="s">
        <v>101</v>
      </c>
      <c r="B68" s="74" t="s">
        <v>32</v>
      </c>
      <c r="C68" s="66" t="s">
        <v>246</v>
      </c>
      <c r="D68" s="67" t="s">
        <v>2</v>
      </c>
      <c r="E68" s="68" t="s">
        <v>33</v>
      </c>
      <c r="F68" s="69">
        <v>1200</v>
      </c>
      <c r="G68" s="70"/>
      <c r="H68" s="71">
        <f>ROUND(G68,2)*F68</f>
        <v>0</v>
      </c>
      <c r="I68" s="65" t="s">
        <v>102</v>
      </c>
      <c r="J68" s="87">
        <f ca="1" t="shared" si="0"/>
      </c>
      <c r="K68" s="88" t="str">
        <f t="shared" si="1"/>
        <v>A00850 mm - Limestone or Recycled Concretetonne</v>
      </c>
      <c r="L68" s="89"/>
    </row>
    <row r="69" spans="1:12" s="86" customFormat="1" ht="39.75" customHeight="1">
      <c r="A69" s="90" t="s">
        <v>34</v>
      </c>
      <c r="B69" s="85" t="s">
        <v>268</v>
      </c>
      <c r="C69" s="66" t="s">
        <v>35</v>
      </c>
      <c r="D69" s="67" t="s">
        <v>104</v>
      </c>
      <c r="E69" s="68" t="s">
        <v>30</v>
      </c>
      <c r="F69" s="69">
        <v>130</v>
      </c>
      <c r="G69" s="70"/>
      <c r="H69" s="71">
        <f>ROUND(G69,2)*F69</f>
        <v>0</v>
      </c>
      <c r="I69" s="65" t="s">
        <v>105</v>
      </c>
      <c r="J69" s="87">
        <f ca="1" t="shared" si="0"/>
      </c>
      <c r="K69" s="88" t="str">
        <f t="shared" si="1"/>
        <v>A010Supplying and Placing Base Course MaterialCW 3110-R10, E16m³</v>
      </c>
      <c r="L69" s="89"/>
    </row>
    <row r="70" spans="1:12" s="91" customFormat="1" ht="30" customHeight="1">
      <c r="A70" s="83" t="s">
        <v>36</v>
      </c>
      <c r="B70" s="85" t="s">
        <v>269</v>
      </c>
      <c r="C70" s="66" t="s">
        <v>37</v>
      </c>
      <c r="D70" s="67" t="s">
        <v>94</v>
      </c>
      <c r="E70" s="68" t="s">
        <v>31</v>
      </c>
      <c r="F70" s="69">
        <v>1000</v>
      </c>
      <c r="G70" s="70"/>
      <c r="H70" s="71">
        <f>ROUND(G70,2)*F70</f>
        <v>0</v>
      </c>
      <c r="I70" s="65" t="s">
        <v>107</v>
      </c>
      <c r="J70" s="87">
        <f ca="1" t="shared" si="0"/>
      </c>
      <c r="K70" s="88" t="str">
        <f t="shared" si="1"/>
        <v>A012Grading of BoulevardsCW 3110-R10m²</v>
      </c>
      <c r="L70" s="89"/>
    </row>
    <row r="71" spans="1:12" s="91" customFormat="1" ht="39.75" customHeight="1">
      <c r="A71" s="90" t="s">
        <v>108</v>
      </c>
      <c r="B71" s="85" t="s">
        <v>270</v>
      </c>
      <c r="C71" s="66" t="s">
        <v>110</v>
      </c>
      <c r="D71" s="67" t="s">
        <v>111</v>
      </c>
      <c r="E71" s="68" t="s">
        <v>31</v>
      </c>
      <c r="F71" s="69">
        <v>1700</v>
      </c>
      <c r="G71" s="70"/>
      <c r="H71" s="71">
        <f>ROUND(G71,2)*F71</f>
        <v>0</v>
      </c>
      <c r="I71" s="65"/>
      <c r="J71" s="87">
        <f aca="true" ca="1" t="shared" si="2" ref="J71:J134">IF(CELL("protect",$G71)=1,"LOCKED","")</f>
      </c>
      <c r="K71" s="88" t="str">
        <f aca="true" t="shared" si="3" ref="K71:K134">CLEAN(CONCATENATE(TRIM($A71),TRIM($C71),TRIM($D71),TRIM($E71)))</f>
        <v>A022Separation/Reinforcement Geotextile FabricCW 3130-R1m²</v>
      </c>
      <c r="L71" s="89"/>
    </row>
    <row r="72" spans="1:12" s="97" customFormat="1" ht="39.75" customHeight="1">
      <c r="A72" s="81" t="s">
        <v>350</v>
      </c>
      <c r="B72" s="85" t="s">
        <v>272</v>
      </c>
      <c r="C72" s="66" t="s">
        <v>165</v>
      </c>
      <c r="D72" s="98" t="s">
        <v>166</v>
      </c>
      <c r="E72" s="68" t="s">
        <v>31</v>
      </c>
      <c r="F72" s="96">
        <v>1700</v>
      </c>
      <c r="G72" s="70"/>
      <c r="H72" s="71">
        <f>ROUND(G72,2)*F72</f>
        <v>0</v>
      </c>
      <c r="I72" s="65"/>
      <c r="J72" s="87">
        <f ca="1" t="shared" si="2"/>
      </c>
      <c r="K72" s="88" t="str">
        <f t="shared" si="3"/>
        <v>A022BSupply and Install Geogrid FabricE9m²</v>
      </c>
      <c r="L72" s="89"/>
    </row>
    <row r="73" spans="1:11" ht="36" customHeight="1">
      <c r="A73" s="20"/>
      <c r="B73" s="16"/>
      <c r="C73" s="37" t="s">
        <v>20</v>
      </c>
      <c r="D73" s="10"/>
      <c r="E73" s="7"/>
      <c r="F73" s="10"/>
      <c r="G73" s="20"/>
      <c r="H73" s="23"/>
      <c r="J73" s="87" t="str">
        <f ca="1" t="shared" si="2"/>
        <v>LOCKED</v>
      </c>
      <c r="K73" s="88" t="str">
        <f t="shared" si="3"/>
        <v>ROADWORKS - RENEWALS</v>
      </c>
    </row>
    <row r="74" spans="1:12" s="86" customFormat="1" ht="30" customHeight="1">
      <c r="A74" s="81" t="s">
        <v>61</v>
      </c>
      <c r="B74" s="85" t="s">
        <v>192</v>
      </c>
      <c r="C74" s="66" t="s">
        <v>62</v>
      </c>
      <c r="D74" s="67" t="s">
        <v>94</v>
      </c>
      <c r="E74" s="68"/>
      <c r="F74" s="69"/>
      <c r="G74" s="72"/>
      <c r="H74" s="71"/>
      <c r="I74" s="65"/>
      <c r="J74" s="87" t="str">
        <f ca="1" t="shared" si="2"/>
        <v>LOCKED</v>
      </c>
      <c r="K74" s="88" t="str">
        <f t="shared" si="3"/>
        <v>B001Pavement RemovalCW 3110-R10</v>
      </c>
      <c r="L74" s="89"/>
    </row>
    <row r="75" spans="1:12" s="91" customFormat="1" ht="30" customHeight="1">
      <c r="A75" s="81" t="s">
        <v>63</v>
      </c>
      <c r="B75" s="74" t="s">
        <v>32</v>
      </c>
      <c r="C75" s="66" t="s">
        <v>64</v>
      </c>
      <c r="D75" s="67" t="s">
        <v>2</v>
      </c>
      <c r="E75" s="68" t="s">
        <v>31</v>
      </c>
      <c r="F75" s="69">
        <v>1500</v>
      </c>
      <c r="G75" s="70"/>
      <c r="H75" s="71">
        <f>ROUND(G75,2)*F75</f>
        <v>0</v>
      </c>
      <c r="I75" s="65"/>
      <c r="J75" s="87">
        <f ca="1" t="shared" si="2"/>
      </c>
      <c r="K75" s="88" t="str">
        <f t="shared" si="3"/>
        <v>B002Concrete Pavementm²</v>
      </c>
      <c r="L75" s="89"/>
    </row>
    <row r="76" spans="1:12" s="86" customFormat="1" ht="39.75" customHeight="1">
      <c r="A76" s="81" t="s">
        <v>40</v>
      </c>
      <c r="B76" s="85" t="s">
        <v>198</v>
      </c>
      <c r="C76" s="66" t="s">
        <v>41</v>
      </c>
      <c r="D76" s="67" t="s">
        <v>73</v>
      </c>
      <c r="E76" s="68"/>
      <c r="F76" s="69"/>
      <c r="G76" s="72"/>
      <c r="H76" s="71"/>
      <c r="I76" s="75"/>
      <c r="J76" s="87" t="str">
        <f ca="1" t="shared" si="2"/>
        <v>LOCKED</v>
      </c>
      <c r="K76" s="88" t="str">
        <f t="shared" si="3"/>
        <v>B114Miscellaneous Concrete Slab RenewalCW 3235-R6</v>
      </c>
      <c r="L76" s="89"/>
    </row>
    <row r="77" spans="1:12" s="91" customFormat="1" ht="30" customHeight="1">
      <c r="A77" s="81" t="s">
        <v>42</v>
      </c>
      <c r="B77" s="74" t="s">
        <v>251</v>
      </c>
      <c r="C77" s="66" t="s">
        <v>43</v>
      </c>
      <c r="D77" s="67" t="s">
        <v>44</v>
      </c>
      <c r="E77" s="68"/>
      <c r="F77" s="69"/>
      <c r="G77" s="72"/>
      <c r="H77" s="71"/>
      <c r="I77" s="65"/>
      <c r="J77" s="87" t="str">
        <f ca="1" t="shared" si="2"/>
        <v>LOCKED</v>
      </c>
      <c r="K77" s="88" t="str">
        <f t="shared" si="3"/>
        <v>B118SidewalkSD-228A</v>
      </c>
      <c r="L77" s="89"/>
    </row>
    <row r="78" spans="1:12" s="91" customFormat="1" ht="30" customHeight="1">
      <c r="A78" s="81" t="s">
        <v>66</v>
      </c>
      <c r="B78" s="78"/>
      <c r="C78" s="66" t="s">
        <v>74</v>
      </c>
      <c r="D78" s="67"/>
      <c r="E78" s="68" t="s">
        <v>31</v>
      </c>
      <c r="F78" s="69">
        <v>50</v>
      </c>
      <c r="G78" s="70"/>
      <c r="H78" s="71">
        <f>ROUND(G78,2)*F78</f>
        <v>0</v>
      </c>
      <c r="I78" s="76"/>
      <c r="J78" s="87">
        <f ca="1" t="shared" si="2"/>
      </c>
      <c r="K78" s="88" t="str">
        <f t="shared" si="3"/>
        <v>B119a) Less than 5 sq.m.m²</v>
      </c>
      <c r="L78" s="89"/>
    </row>
    <row r="79" spans="1:12" s="91" customFormat="1" ht="30" customHeight="1">
      <c r="A79" s="81" t="s">
        <v>45</v>
      </c>
      <c r="B79" s="78"/>
      <c r="C79" s="66" t="s">
        <v>75</v>
      </c>
      <c r="D79" s="67"/>
      <c r="E79" s="68" t="s">
        <v>31</v>
      </c>
      <c r="F79" s="69">
        <v>50</v>
      </c>
      <c r="G79" s="70"/>
      <c r="H79" s="71">
        <f>ROUND(G79,2)*F79</f>
        <v>0</v>
      </c>
      <c r="I79" s="65"/>
      <c r="J79" s="87">
        <f ca="1" t="shared" si="2"/>
      </c>
      <c r="K79" s="88" t="str">
        <f t="shared" si="3"/>
        <v>B120b) 5 sq.m. to 20 sq.m.m²</v>
      </c>
      <c r="L79" s="89"/>
    </row>
    <row r="80" spans="1:12" s="91" customFormat="1" ht="30" customHeight="1">
      <c r="A80" s="81" t="s">
        <v>46</v>
      </c>
      <c r="B80" s="78"/>
      <c r="C80" s="66" t="s">
        <v>67</v>
      </c>
      <c r="D80" s="67" t="s">
        <v>2</v>
      </c>
      <c r="E80" s="68" t="s">
        <v>31</v>
      </c>
      <c r="F80" s="69">
        <v>150</v>
      </c>
      <c r="G80" s="70"/>
      <c r="H80" s="71">
        <f>ROUND(G80,2)*F80</f>
        <v>0</v>
      </c>
      <c r="I80" s="77"/>
      <c r="J80" s="87">
        <f ca="1" t="shared" si="2"/>
      </c>
      <c r="K80" s="88" t="str">
        <f t="shared" si="3"/>
        <v>B121c) Greater than 20 sq.m.m²</v>
      </c>
      <c r="L80" s="89"/>
    </row>
    <row r="81" spans="1:12" s="86" customFormat="1" ht="39.75" customHeight="1">
      <c r="A81" s="81" t="s">
        <v>112</v>
      </c>
      <c r="B81" s="85" t="s">
        <v>273</v>
      </c>
      <c r="C81" s="66" t="s">
        <v>113</v>
      </c>
      <c r="D81" s="67" t="s">
        <v>73</v>
      </c>
      <c r="E81" s="68" t="s">
        <v>31</v>
      </c>
      <c r="F81" s="79">
        <v>10</v>
      </c>
      <c r="G81" s="70"/>
      <c r="H81" s="71">
        <f>ROUND(G81,2)*F81</f>
        <v>0</v>
      </c>
      <c r="I81" s="65"/>
      <c r="J81" s="87">
        <f ca="1" t="shared" si="2"/>
      </c>
      <c r="K81" s="88" t="str">
        <f t="shared" si="3"/>
        <v>B124Adjustment of Precast Sidewalk BlocksCW 3235-R6m²</v>
      </c>
      <c r="L81" s="89"/>
    </row>
    <row r="82" spans="1:12" s="91" customFormat="1" ht="39.75" customHeight="1">
      <c r="A82" s="81" t="s">
        <v>114</v>
      </c>
      <c r="B82" s="85" t="s">
        <v>274</v>
      </c>
      <c r="C82" s="66" t="s">
        <v>116</v>
      </c>
      <c r="D82" s="67" t="s">
        <v>73</v>
      </c>
      <c r="E82" s="68" t="s">
        <v>31</v>
      </c>
      <c r="F82" s="69">
        <v>5</v>
      </c>
      <c r="G82" s="70"/>
      <c r="H82" s="71">
        <f>ROUND(G82,2)*F82</f>
        <v>0</v>
      </c>
      <c r="I82" s="65"/>
      <c r="J82" s="87">
        <f ca="1" t="shared" si="2"/>
      </c>
      <c r="K82" s="88" t="str">
        <f t="shared" si="3"/>
        <v>B125Supply of Precast Sidewalk BlocksCW 3235-R6m²</v>
      </c>
      <c r="L82" s="89"/>
    </row>
    <row r="83" spans="1:12" s="91" customFormat="1" ht="39.75" customHeight="1">
      <c r="A83" s="81" t="s">
        <v>48</v>
      </c>
      <c r="B83" s="85" t="s">
        <v>65</v>
      </c>
      <c r="C83" s="66" t="s">
        <v>49</v>
      </c>
      <c r="D83" s="67" t="s">
        <v>76</v>
      </c>
      <c r="E83" s="80"/>
      <c r="F83" s="69"/>
      <c r="G83" s="72"/>
      <c r="H83" s="71"/>
      <c r="I83" s="65"/>
      <c r="J83" s="87" t="str">
        <f ca="1" t="shared" si="2"/>
        <v>LOCKED</v>
      </c>
      <c r="K83" s="88" t="str">
        <f t="shared" si="3"/>
        <v>B190Construction of Asphaltic Concrete OverlayCW 3410-R7</v>
      </c>
      <c r="L83" s="89"/>
    </row>
    <row r="84" spans="1:12" s="91" customFormat="1" ht="30" customHeight="1">
      <c r="A84" s="81" t="s">
        <v>69</v>
      </c>
      <c r="B84" s="74" t="s">
        <v>32</v>
      </c>
      <c r="C84" s="66" t="s">
        <v>70</v>
      </c>
      <c r="D84" s="67"/>
      <c r="E84" s="68"/>
      <c r="F84" s="69"/>
      <c r="G84" s="72"/>
      <c r="H84" s="71"/>
      <c r="I84" s="65"/>
      <c r="J84" s="87" t="str">
        <f ca="1" t="shared" si="2"/>
        <v>LOCKED</v>
      </c>
      <c r="K84" s="88" t="str">
        <f t="shared" si="3"/>
        <v>B194Tie-ins and Approaches</v>
      </c>
      <c r="L84" s="89"/>
    </row>
    <row r="85" spans="1:12" s="91" customFormat="1" ht="30" customHeight="1">
      <c r="A85" s="81" t="s">
        <v>118</v>
      </c>
      <c r="B85" s="78"/>
      <c r="C85" s="66" t="s">
        <v>119</v>
      </c>
      <c r="D85" s="67"/>
      <c r="E85" s="68" t="s">
        <v>33</v>
      </c>
      <c r="F85" s="69">
        <v>20</v>
      </c>
      <c r="G85" s="70"/>
      <c r="H85" s="71">
        <f>ROUND(G85,2)*F85</f>
        <v>0</v>
      </c>
      <c r="I85" s="65"/>
      <c r="J85" s="87">
        <f ca="1" t="shared" si="2"/>
      </c>
      <c r="K85" s="88" t="str">
        <f t="shared" si="3"/>
        <v>B197c) Type IItonne</v>
      </c>
      <c r="L85" s="89"/>
    </row>
    <row r="86" spans="1:11" ht="36" customHeight="1">
      <c r="A86" s="20"/>
      <c r="B86" s="6"/>
      <c r="C86" s="37" t="s">
        <v>21</v>
      </c>
      <c r="D86" s="10"/>
      <c r="E86" s="8"/>
      <c r="F86" s="8"/>
      <c r="G86" s="20"/>
      <c r="H86" s="23"/>
      <c r="J86" s="87" t="str">
        <f ca="1" t="shared" si="2"/>
        <v>LOCKED</v>
      </c>
      <c r="K86" s="88" t="str">
        <f t="shared" si="3"/>
        <v>ROADWORKS - NEW CONSTRUCTION</v>
      </c>
    </row>
    <row r="87" spans="1:12" s="86" customFormat="1" ht="54.75" customHeight="1">
      <c r="A87" s="83" t="s">
        <v>50</v>
      </c>
      <c r="B87" s="85" t="s">
        <v>68</v>
      </c>
      <c r="C87" s="66" t="s">
        <v>51</v>
      </c>
      <c r="D87" s="67" t="s">
        <v>121</v>
      </c>
      <c r="E87" s="68"/>
      <c r="F87" s="79"/>
      <c r="G87" s="72"/>
      <c r="H87" s="82"/>
      <c r="I87" s="65"/>
      <c r="J87" s="87" t="str">
        <f ca="1" t="shared" si="2"/>
        <v>LOCKED</v>
      </c>
      <c r="K87" s="88" t="str">
        <f t="shared" si="3"/>
        <v>C001Concrete Pavements, Median Slabs, Bull-noses, and Safety MediansCW 3310-R11</v>
      </c>
      <c r="L87" s="89"/>
    </row>
    <row r="88" spans="1:12" s="86" customFormat="1" ht="39.75" customHeight="1">
      <c r="A88" s="83" t="s">
        <v>122</v>
      </c>
      <c r="B88" s="74" t="s">
        <v>32</v>
      </c>
      <c r="C88" s="66" t="s">
        <v>123</v>
      </c>
      <c r="D88" s="67" t="s">
        <v>2</v>
      </c>
      <c r="E88" s="68" t="s">
        <v>31</v>
      </c>
      <c r="F88" s="79">
        <v>1500</v>
      </c>
      <c r="G88" s="70"/>
      <c r="H88" s="82">
        <f>ROUND(G88,2)*F88</f>
        <v>0</v>
      </c>
      <c r="I88" s="75" t="s">
        <v>124</v>
      </c>
      <c r="J88" s="87">
        <f ca="1" t="shared" si="2"/>
      </c>
      <c r="K88" s="88" t="str">
        <f t="shared" si="3"/>
        <v>C011Construction of 150 mm Concrete Pavement (Reinforced)m²</v>
      </c>
      <c r="L88" s="89"/>
    </row>
    <row r="89" spans="1:12" s="86" customFormat="1" ht="39.75" customHeight="1">
      <c r="A89" s="83" t="s">
        <v>52</v>
      </c>
      <c r="B89" s="85" t="s">
        <v>115</v>
      </c>
      <c r="C89" s="66" t="s">
        <v>53</v>
      </c>
      <c r="D89" s="67" t="s">
        <v>121</v>
      </c>
      <c r="E89" s="68"/>
      <c r="F89" s="79"/>
      <c r="G89" s="72"/>
      <c r="H89" s="82"/>
      <c r="I89" s="65"/>
      <c r="J89" s="87" t="str">
        <f ca="1" t="shared" si="2"/>
        <v>LOCKED</v>
      </c>
      <c r="K89" s="88" t="str">
        <f t="shared" si="3"/>
        <v>C032Concrete Curbs, Curb and Gutter, and Splash StripsCW 3310-R11</v>
      </c>
      <c r="L89" s="89"/>
    </row>
    <row r="90" spans="1:12" s="91" customFormat="1" ht="39.75" customHeight="1">
      <c r="A90" s="83" t="s">
        <v>125</v>
      </c>
      <c r="B90" s="74" t="s">
        <v>32</v>
      </c>
      <c r="C90" s="66" t="s">
        <v>338</v>
      </c>
      <c r="D90" s="67" t="s">
        <v>126</v>
      </c>
      <c r="E90" s="68" t="s">
        <v>47</v>
      </c>
      <c r="F90" s="69">
        <v>350</v>
      </c>
      <c r="G90" s="70"/>
      <c r="H90" s="82">
        <f>ROUND(G90,2)*F90</f>
        <v>0</v>
      </c>
      <c r="I90" s="75" t="s">
        <v>127</v>
      </c>
      <c r="J90" s="87">
        <f ca="1" t="shared" si="2"/>
      </c>
      <c r="K90" s="88" t="str">
        <f t="shared" si="3"/>
        <v>C033Construction of Barrier (180mm ht, Dowelled)SD-205m</v>
      </c>
      <c r="L90" s="89"/>
    </row>
    <row r="91" spans="1:12" s="91" customFormat="1" ht="39.75" customHeight="1">
      <c r="A91" s="83" t="s">
        <v>128</v>
      </c>
      <c r="B91" s="74" t="s">
        <v>39</v>
      </c>
      <c r="C91" s="66" t="s">
        <v>336</v>
      </c>
      <c r="D91" s="67" t="s">
        <v>129</v>
      </c>
      <c r="E91" s="68" t="s">
        <v>47</v>
      </c>
      <c r="F91" s="69">
        <v>15</v>
      </c>
      <c r="G91" s="70"/>
      <c r="H91" s="82">
        <f>ROUND(G91,2)*F91</f>
        <v>0</v>
      </c>
      <c r="I91" s="75" t="s">
        <v>127</v>
      </c>
      <c r="J91" s="87">
        <f ca="1" t="shared" si="2"/>
      </c>
      <c r="K91" s="88" t="str">
        <f t="shared" si="3"/>
        <v>C036Construction of Modified Barrier (180mm ht, Dowelled)SD-203Bm</v>
      </c>
      <c r="L91" s="89"/>
    </row>
    <row r="92" spans="1:12" s="91" customFormat="1" ht="39.75" customHeight="1">
      <c r="A92" s="83" t="s">
        <v>54</v>
      </c>
      <c r="B92" s="74" t="s">
        <v>256</v>
      </c>
      <c r="C92" s="66" t="s">
        <v>337</v>
      </c>
      <c r="D92" s="67" t="s">
        <v>55</v>
      </c>
      <c r="E92" s="68" t="s">
        <v>47</v>
      </c>
      <c r="F92" s="69">
        <v>30</v>
      </c>
      <c r="G92" s="70"/>
      <c r="H92" s="82">
        <f>ROUND(G92,2)*F92</f>
        <v>0</v>
      </c>
      <c r="I92" s="73" t="s">
        <v>130</v>
      </c>
      <c r="J92" s="87">
        <f ca="1" t="shared" si="2"/>
      </c>
      <c r="K92" s="88" t="str">
        <f t="shared" si="3"/>
        <v>C046Construction of Curb Ramp (10mm ht)SD-229Em</v>
      </c>
      <c r="L92" s="89"/>
    </row>
    <row r="93" spans="1:11" ht="36" customHeight="1">
      <c r="A93" s="20"/>
      <c r="B93" s="6"/>
      <c r="C93" s="37" t="s">
        <v>22</v>
      </c>
      <c r="D93" s="10"/>
      <c r="E93" s="9"/>
      <c r="F93" s="8"/>
      <c r="G93" s="20"/>
      <c r="H93" s="23"/>
      <c r="J93" s="87" t="str">
        <f ca="1" t="shared" si="2"/>
        <v>LOCKED</v>
      </c>
      <c r="K93" s="88" t="str">
        <f t="shared" si="3"/>
        <v>JOINT AND CRACK SEALING</v>
      </c>
    </row>
    <row r="94" spans="1:11" ht="48" customHeight="1">
      <c r="A94" s="20"/>
      <c r="B94" s="6"/>
      <c r="C94" s="37" t="s">
        <v>23</v>
      </c>
      <c r="D94" s="10"/>
      <c r="E94" s="9"/>
      <c r="F94" s="8"/>
      <c r="G94" s="20"/>
      <c r="H94" s="23"/>
      <c r="J94" s="87" t="str">
        <f ca="1" t="shared" si="2"/>
        <v>LOCKED</v>
      </c>
      <c r="K94" s="88" t="str">
        <f t="shared" si="3"/>
        <v>ASSOCIATED DRAINAGE AND UNDERGROUND WORKS</v>
      </c>
    </row>
    <row r="95" spans="1:12" s="86" customFormat="1" ht="30" customHeight="1">
      <c r="A95" s="83" t="s">
        <v>131</v>
      </c>
      <c r="B95" s="85" t="s">
        <v>275</v>
      </c>
      <c r="C95" s="66" t="s">
        <v>132</v>
      </c>
      <c r="D95" s="67" t="s">
        <v>82</v>
      </c>
      <c r="E95" s="68"/>
      <c r="F95" s="79"/>
      <c r="G95" s="72"/>
      <c r="H95" s="82"/>
      <c r="I95" s="65"/>
      <c r="J95" s="87" t="str">
        <f ca="1" t="shared" si="2"/>
        <v>LOCKED</v>
      </c>
      <c r="K95" s="88" t="str">
        <f t="shared" si="3"/>
        <v>E003Catch BasinCW 2130-R10</v>
      </c>
      <c r="L95" s="89"/>
    </row>
    <row r="96" spans="1:12" s="86" customFormat="1" ht="30" customHeight="1">
      <c r="A96" s="83" t="s">
        <v>133</v>
      </c>
      <c r="B96" s="74" t="s">
        <v>32</v>
      </c>
      <c r="C96" s="66" t="s">
        <v>134</v>
      </c>
      <c r="D96" s="67"/>
      <c r="E96" s="68" t="s">
        <v>38</v>
      </c>
      <c r="F96" s="79">
        <v>4</v>
      </c>
      <c r="G96" s="70"/>
      <c r="H96" s="82">
        <f>ROUND(G96,2)*F96</f>
        <v>0</v>
      </c>
      <c r="I96" s="65"/>
      <c r="J96" s="87">
        <f ca="1" t="shared" si="2"/>
      </c>
      <c r="K96" s="88" t="str">
        <f t="shared" si="3"/>
        <v>E004SD-024each</v>
      </c>
      <c r="L96" s="89"/>
    </row>
    <row r="97" spans="1:12" s="94" customFormat="1" ht="30" customHeight="1">
      <c r="A97" s="83" t="s">
        <v>167</v>
      </c>
      <c r="B97" s="85" t="s">
        <v>202</v>
      </c>
      <c r="C97" s="66" t="s">
        <v>169</v>
      </c>
      <c r="D97" s="67" t="s">
        <v>82</v>
      </c>
      <c r="E97" s="68"/>
      <c r="F97" s="79"/>
      <c r="G97" s="72"/>
      <c r="H97" s="82"/>
      <c r="I97" s="65"/>
      <c r="J97" s="87" t="str">
        <f ca="1" t="shared" si="2"/>
        <v>LOCKED</v>
      </c>
      <c r="K97" s="88" t="str">
        <f t="shared" si="3"/>
        <v>E008Sewer ServiceCW 2130-R10</v>
      </c>
      <c r="L97" s="89"/>
    </row>
    <row r="98" spans="1:12" s="94" customFormat="1" ht="30" customHeight="1">
      <c r="A98" s="83" t="s">
        <v>170</v>
      </c>
      <c r="B98" s="74" t="s">
        <v>32</v>
      </c>
      <c r="C98" s="66" t="s">
        <v>351</v>
      </c>
      <c r="D98" s="67"/>
      <c r="E98" s="68"/>
      <c r="F98" s="79"/>
      <c r="G98" s="72"/>
      <c r="H98" s="82"/>
      <c r="I98" s="65" t="s">
        <v>171</v>
      </c>
      <c r="J98" s="87" t="str">
        <f ca="1" t="shared" si="2"/>
        <v>LOCKED</v>
      </c>
      <c r="K98" s="88" t="str">
        <f t="shared" si="3"/>
        <v>E009250 mm - PVC</v>
      </c>
      <c r="L98" s="89"/>
    </row>
    <row r="99" spans="1:12" s="94" customFormat="1" ht="39.75" customHeight="1">
      <c r="A99" s="83" t="s">
        <v>135</v>
      </c>
      <c r="B99" s="74"/>
      <c r="C99" s="66" t="s">
        <v>343</v>
      </c>
      <c r="D99" s="67"/>
      <c r="E99" s="68" t="s">
        <v>47</v>
      </c>
      <c r="F99" s="79">
        <v>20</v>
      </c>
      <c r="G99" s="70"/>
      <c r="H99" s="82">
        <f>ROUND(G99,2)*F99</f>
        <v>0</v>
      </c>
      <c r="I99" s="65" t="s">
        <v>136</v>
      </c>
      <c r="J99" s="87">
        <f ca="1" t="shared" si="2"/>
      </c>
      <c r="K99" s="88" t="str">
        <f t="shared" si="3"/>
        <v>E010a) in a Trench, Class B Compacted Sand bedding, type 2 material, Class 2 Backfillm</v>
      </c>
      <c r="L99" s="89"/>
    </row>
    <row r="100" spans="1:12" s="95" customFormat="1" ht="39.75" customHeight="1">
      <c r="A100" s="83" t="s">
        <v>138</v>
      </c>
      <c r="B100" s="85" t="s">
        <v>204</v>
      </c>
      <c r="C100" s="84" t="s">
        <v>140</v>
      </c>
      <c r="D100" s="67" t="s">
        <v>82</v>
      </c>
      <c r="E100" s="68"/>
      <c r="F100" s="79"/>
      <c r="G100" s="72"/>
      <c r="H100" s="82"/>
      <c r="I100" s="65"/>
      <c r="J100" s="87" t="str">
        <f ca="1" t="shared" si="2"/>
        <v>LOCKED</v>
      </c>
      <c r="K100" s="88" t="str">
        <f t="shared" si="3"/>
        <v>E034Connecting to Existing Catch BasinCW 2130-R10</v>
      </c>
      <c r="L100" s="89"/>
    </row>
    <row r="101" spans="1:12" s="95" customFormat="1" ht="30" customHeight="1">
      <c r="A101" s="83" t="s">
        <v>141</v>
      </c>
      <c r="B101" s="74" t="s">
        <v>32</v>
      </c>
      <c r="C101" s="84" t="s">
        <v>342</v>
      </c>
      <c r="D101" s="67"/>
      <c r="E101" s="68" t="s">
        <v>38</v>
      </c>
      <c r="F101" s="79">
        <v>4</v>
      </c>
      <c r="G101" s="70"/>
      <c r="H101" s="82">
        <f>ROUND(G101,2)*F101</f>
        <v>0</v>
      </c>
      <c r="I101" s="65" t="s">
        <v>142</v>
      </c>
      <c r="J101" s="87">
        <f ca="1" t="shared" si="2"/>
      </c>
      <c r="K101" s="88" t="str">
        <f t="shared" si="3"/>
        <v>E035250mm PVC Drainage Connection Pipeeach</v>
      </c>
      <c r="L101" s="89"/>
    </row>
    <row r="102" spans="1:12" s="91" customFormat="1" ht="39.75" customHeight="1">
      <c r="A102" s="83" t="s">
        <v>143</v>
      </c>
      <c r="B102" s="85" t="s">
        <v>206</v>
      </c>
      <c r="C102" s="66" t="s">
        <v>144</v>
      </c>
      <c r="D102" s="67" t="s">
        <v>82</v>
      </c>
      <c r="E102" s="68" t="s">
        <v>38</v>
      </c>
      <c r="F102" s="79">
        <v>4</v>
      </c>
      <c r="G102" s="70"/>
      <c r="H102" s="82">
        <f>ROUND(G102,2)*F102</f>
        <v>0</v>
      </c>
      <c r="I102" s="65"/>
      <c r="J102" s="87">
        <f ca="1" t="shared" si="2"/>
      </c>
      <c r="K102" s="88" t="str">
        <f t="shared" si="3"/>
        <v>E050Abandoning Existing Drainage InletsCW 2130-R10each</v>
      </c>
      <c r="L102" s="89"/>
    </row>
    <row r="103" spans="1:12" s="91" customFormat="1" ht="30" customHeight="1">
      <c r="A103" s="83" t="s">
        <v>145</v>
      </c>
      <c r="B103" s="85" t="s">
        <v>276</v>
      </c>
      <c r="C103" s="66" t="s">
        <v>146</v>
      </c>
      <c r="D103" s="67" t="s">
        <v>147</v>
      </c>
      <c r="E103" s="68" t="s">
        <v>47</v>
      </c>
      <c r="F103" s="79">
        <v>120</v>
      </c>
      <c r="G103" s="70"/>
      <c r="H103" s="82">
        <f>ROUND(G103,2)*F103</f>
        <v>0</v>
      </c>
      <c r="I103" s="65"/>
      <c r="J103" s="87">
        <f ca="1" t="shared" si="2"/>
      </c>
      <c r="K103" s="88" t="str">
        <f t="shared" si="3"/>
        <v>E051Installation of SubdrainsCW 3120-R1m</v>
      </c>
      <c r="L103" s="89"/>
    </row>
    <row r="104" spans="1:11" ht="36" customHeight="1">
      <c r="A104" s="20"/>
      <c r="B104" s="12"/>
      <c r="C104" s="37" t="s">
        <v>24</v>
      </c>
      <c r="D104" s="10"/>
      <c r="E104" s="9"/>
      <c r="F104" s="8"/>
      <c r="G104" s="20"/>
      <c r="H104" s="23"/>
      <c r="J104" s="87" t="str">
        <f ca="1" t="shared" si="2"/>
        <v>LOCKED</v>
      </c>
      <c r="K104" s="88" t="str">
        <f t="shared" si="3"/>
        <v>ADJUSTMENTS</v>
      </c>
    </row>
    <row r="105" spans="1:12" s="91" customFormat="1" ht="39.75" customHeight="1">
      <c r="A105" s="83" t="s">
        <v>56</v>
      </c>
      <c r="B105" s="85" t="s">
        <v>242</v>
      </c>
      <c r="C105" s="66" t="s">
        <v>87</v>
      </c>
      <c r="D105" s="67" t="s">
        <v>148</v>
      </c>
      <c r="E105" s="68" t="s">
        <v>38</v>
      </c>
      <c r="F105" s="79">
        <v>5</v>
      </c>
      <c r="G105" s="70"/>
      <c r="H105" s="82">
        <f>ROUND(G105,2)*F105</f>
        <v>0</v>
      </c>
      <c r="I105" s="65"/>
      <c r="J105" s="87">
        <f ca="1" t="shared" si="2"/>
      </c>
      <c r="K105" s="88" t="str">
        <f t="shared" si="3"/>
        <v>F001Adjustment of Catch Basins / Manholes FramesCW 3210-R7each</v>
      </c>
      <c r="L105" s="89"/>
    </row>
    <row r="106" spans="1:12" s="91" customFormat="1" ht="39.75" customHeight="1">
      <c r="A106" s="83" t="s">
        <v>71</v>
      </c>
      <c r="B106" s="85" t="s">
        <v>117</v>
      </c>
      <c r="C106" s="66" t="s">
        <v>88</v>
      </c>
      <c r="D106" s="67" t="s">
        <v>82</v>
      </c>
      <c r="E106" s="68"/>
      <c r="F106" s="79"/>
      <c r="G106" s="71"/>
      <c r="H106" s="82"/>
      <c r="I106" s="65"/>
      <c r="J106" s="87" t="str">
        <f ca="1" t="shared" si="2"/>
        <v>LOCKED</v>
      </c>
      <c r="K106" s="88" t="str">
        <f t="shared" si="3"/>
        <v>F002Replacing Existing RisersCW 2130-R10</v>
      </c>
      <c r="L106" s="89"/>
    </row>
    <row r="107" spans="1:12" s="91" customFormat="1" ht="30" customHeight="1">
      <c r="A107" s="83" t="s">
        <v>89</v>
      </c>
      <c r="B107" s="74" t="s">
        <v>32</v>
      </c>
      <c r="C107" s="66" t="s">
        <v>149</v>
      </c>
      <c r="D107" s="67"/>
      <c r="E107" s="68" t="s">
        <v>72</v>
      </c>
      <c r="F107" s="79">
        <v>1</v>
      </c>
      <c r="G107" s="70"/>
      <c r="H107" s="82">
        <f>ROUND(G107,2)*F107</f>
        <v>0</v>
      </c>
      <c r="I107" s="65"/>
      <c r="J107" s="87">
        <f ca="1" t="shared" si="2"/>
      </c>
      <c r="K107" s="88" t="str">
        <f t="shared" si="3"/>
        <v>F002APre-cast Concrete Risersvert. m</v>
      </c>
      <c r="L107" s="89"/>
    </row>
    <row r="108" spans="1:12" s="86" customFormat="1" ht="39.75" customHeight="1">
      <c r="A108" s="83" t="s">
        <v>57</v>
      </c>
      <c r="B108" s="85" t="s">
        <v>277</v>
      </c>
      <c r="C108" s="66" t="s">
        <v>90</v>
      </c>
      <c r="D108" s="67" t="s">
        <v>148</v>
      </c>
      <c r="E108" s="68"/>
      <c r="F108" s="79"/>
      <c r="G108" s="72"/>
      <c r="H108" s="82"/>
      <c r="I108" s="65"/>
      <c r="J108" s="87" t="str">
        <f ca="1" t="shared" si="2"/>
        <v>LOCKED</v>
      </c>
      <c r="K108" s="88" t="str">
        <f t="shared" si="3"/>
        <v>F003Lifter RingsCW 3210-R7</v>
      </c>
      <c r="L108" s="89"/>
    </row>
    <row r="109" spans="1:12" s="91" customFormat="1" ht="30" customHeight="1">
      <c r="A109" s="83" t="s">
        <v>150</v>
      </c>
      <c r="B109" s="74" t="s">
        <v>32</v>
      </c>
      <c r="C109" s="66" t="s">
        <v>151</v>
      </c>
      <c r="D109" s="67"/>
      <c r="E109" s="68" t="s">
        <v>38</v>
      </c>
      <c r="F109" s="79">
        <v>4</v>
      </c>
      <c r="G109" s="70"/>
      <c r="H109" s="82">
        <f>ROUND(G109,2)*F109</f>
        <v>0</v>
      </c>
      <c r="I109" s="65"/>
      <c r="J109" s="87">
        <f ca="1" t="shared" si="2"/>
      </c>
      <c r="K109" s="88" t="str">
        <f t="shared" si="3"/>
        <v>F00438mmeach</v>
      </c>
      <c r="L109" s="89"/>
    </row>
    <row r="110" spans="1:12" s="91" customFormat="1" ht="30" customHeight="1">
      <c r="A110" s="83" t="s">
        <v>58</v>
      </c>
      <c r="B110" s="74" t="s">
        <v>39</v>
      </c>
      <c r="C110" s="66" t="s">
        <v>59</v>
      </c>
      <c r="D110" s="67"/>
      <c r="E110" s="68" t="s">
        <v>38</v>
      </c>
      <c r="F110" s="79">
        <v>3</v>
      </c>
      <c r="G110" s="70"/>
      <c r="H110" s="82">
        <f>ROUND(G110,2)*F110</f>
        <v>0</v>
      </c>
      <c r="I110" s="65"/>
      <c r="J110" s="87">
        <f ca="1" t="shared" si="2"/>
      </c>
      <c r="K110" s="88" t="str">
        <f t="shared" si="3"/>
        <v>F00551mmeach</v>
      </c>
      <c r="L110" s="89"/>
    </row>
    <row r="111" spans="1:12" s="86" customFormat="1" ht="39.75" customHeight="1">
      <c r="A111" s="83" t="s">
        <v>152</v>
      </c>
      <c r="B111" s="85" t="s">
        <v>278</v>
      </c>
      <c r="C111" s="66" t="s">
        <v>153</v>
      </c>
      <c r="D111" s="67" t="s">
        <v>148</v>
      </c>
      <c r="E111" s="68" t="s">
        <v>38</v>
      </c>
      <c r="F111" s="79">
        <v>3</v>
      </c>
      <c r="G111" s="70"/>
      <c r="H111" s="82">
        <f>ROUND(G111,2)*F111</f>
        <v>0</v>
      </c>
      <c r="I111" s="65"/>
      <c r="J111" s="87">
        <f ca="1" t="shared" si="2"/>
      </c>
      <c r="K111" s="88" t="str">
        <f t="shared" si="3"/>
        <v>F009Adjustment of Valve BoxesCW 3210-R7each</v>
      </c>
      <c r="L111" s="89"/>
    </row>
    <row r="112" spans="1:12" s="91" customFormat="1" ht="39.75" customHeight="1">
      <c r="A112" s="83" t="s">
        <v>154</v>
      </c>
      <c r="B112" s="85" t="s">
        <v>240</v>
      </c>
      <c r="C112" s="66" t="s">
        <v>155</v>
      </c>
      <c r="D112" s="67" t="s">
        <v>148</v>
      </c>
      <c r="E112" s="68" t="s">
        <v>38</v>
      </c>
      <c r="F112" s="79">
        <v>5</v>
      </c>
      <c r="G112" s="70"/>
      <c r="H112" s="82">
        <f>ROUND(G112,2)*F112</f>
        <v>0</v>
      </c>
      <c r="I112" s="65"/>
      <c r="J112" s="87">
        <f ca="1" t="shared" si="2"/>
      </c>
      <c r="K112" s="88" t="str">
        <f t="shared" si="3"/>
        <v>F011Adjustment of Curb Stop BoxesCW 3210-R7each</v>
      </c>
      <c r="L112" s="89"/>
    </row>
    <row r="113" spans="1:11" ht="36" customHeight="1">
      <c r="A113" s="20"/>
      <c r="B113" s="16"/>
      <c r="C113" s="37" t="s">
        <v>25</v>
      </c>
      <c r="D113" s="10"/>
      <c r="E113" s="7"/>
      <c r="F113" s="10"/>
      <c r="G113" s="20"/>
      <c r="H113" s="23"/>
      <c r="J113" s="87" t="str">
        <f ca="1" t="shared" si="2"/>
        <v>LOCKED</v>
      </c>
      <c r="K113" s="88" t="str">
        <f t="shared" si="3"/>
        <v>LANDSCAPING</v>
      </c>
    </row>
    <row r="114" spans="1:12" s="86" customFormat="1" ht="30" customHeight="1">
      <c r="A114" s="81" t="s">
        <v>158</v>
      </c>
      <c r="B114" s="85" t="s">
        <v>279</v>
      </c>
      <c r="C114" s="66" t="s">
        <v>159</v>
      </c>
      <c r="D114" s="67" t="s">
        <v>160</v>
      </c>
      <c r="E114" s="68"/>
      <c r="F114" s="69"/>
      <c r="G114" s="72"/>
      <c r="H114" s="71"/>
      <c r="I114" s="65"/>
      <c r="J114" s="87" t="str">
        <f ca="1" t="shared" si="2"/>
        <v>LOCKED</v>
      </c>
      <c r="K114" s="88" t="str">
        <f t="shared" si="3"/>
        <v>G001SoddingCW 3510-R9</v>
      </c>
      <c r="L114" s="89"/>
    </row>
    <row r="115" spans="1:12" s="91" customFormat="1" ht="30" customHeight="1">
      <c r="A115" s="81" t="s">
        <v>161</v>
      </c>
      <c r="B115" s="74" t="s">
        <v>32</v>
      </c>
      <c r="C115" s="66" t="s">
        <v>162</v>
      </c>
      <c r="D115" s="67"/>
      <c r="E115" s="68" t="s">
        <v>31</v>
      </c>
      <c r="F115" s="69">
        <v>400</v>
      </c>
      <c r="G115" s="70"/>
      <c r="H115" s="71">
        <f>ROUND(G115,2)*F115</f>
        <v>0</v>
      </c>
      <c r="I115" s="101"/>
      <c r="J115" s="87">
        <f ca="1" t="shared" si="2"/>
      </c>
      <c r="K115" s="88" t="str">
        <f t="shared" si="3"/>
        <v>G002width &lt; 600mmm²</v>
      </c>
      <c r="L115" s="89"/>
    </row>
    <row r="116" spans="1:12" s="91" customFormat="1" ht="30" customHeight="1">
      <c r="A116" s="81" t="s">
        <v>163</v>
      </c>
      <c r="B116" s="74" t="s">
        <v>39</v>
      </c>
      <c r="C116" s="66" t="s">
        <v>164</v>
      </c>
      <c r="D116" s="67"/>
      <c r="E116" s="68" t="s">
        <v>31</v>
      </c>
      <c r="F116" s="69">
        <v>600</v>
      </c>
      <c r="G116" s="70"/>
      <c r="H116" s="71">
        <f>ROUND(G116,2)*F116</f>
        <v>0</v>
      </c>
      <c r="I116" s="65"/>
      <c r="J116" s="87">
        <f ca="1" t="shared" si="2"/>
      </c>
      <c r="K116" s="88" t="str">
        <f t="shared" si="3"/>
        <v>G003width &gt; or = 600mmm²</v>
      </c>
      <c r="L116" s="89"/>
    </row>
    <row r="117" spans="1:11" s="45" customFormat="1" ht="30" customHeight="1" thickBot="1">
      <c r="A117" s="46"/>
      <c r="B117" s="41" t="str">
        <f>B63</f>
        <v>B</v>
      </c>
      <c r="C117" s="113" t="str">
        <f>C63</f>
        <v>ALFRED AVENUE-McGREGOR STREET TO McKENZIE STREET-MAJOR RECONSTRUCTION</v>
      </c>
      <c r="D117" s="114"/>
      <c r="E117" s="114"/>
      <c r="F117" s="115"/>
      <c r="G117" s="46" t="s">
        <v>17</v>
      </c>
      <c r="H117" s="46">
        <f>SUM(H63:H116)</f>
        <v>0</v>
      </c>
      <c r="J117" s="87" t="str">
        <f ca="1" t="shared" si="2"/>
        <v>LOCKED</v>
      </c>
      <c r="K117" s="88" t="str">
        <f t="shared" si="3"/>
        <v>ALFRED AVENUE-McGREGOR STREET TO McKENZIE STREET-MAJOR RECONSTRUCTION</v>
      </c>
    </row>
    <row r="118" spans="1:11" s="45" customFormat="1" ht="30" customHeight="1" thickTop="1">
      <c r="A118" s="43"/>
      <c r="B118" s="42" t="s">
        <v>14</v>
      </c>
      <c r="C118" s="110" t="s">
        <v>174</v>
      </c>
      <c r="D118" s="111"/>
      <c r="E118" s="111"/>
      <c r="F118" s="112"/>
      <c r="G118" s="43"/>
      <c r="H118" s="44"/>
      <c r="J118" s="87" t="str">
        <f ca="1" t="shared" si="2"/>
        <v>LOCKED</v>
      </c>
      <c r="K118" s="88" t="str">
        <f t="shared" si="3"/>
        <v>MORTIMER PLACE-MACHRAY AVENUE TO ST.CROSS STREET-MAJOR REHABILITATION</v>
      </c>
    </row>
    <row r="119" spans="1:11" ht="36" customHeight="1">
      <c r="A119" s="20"/>
      <c r="B119" s="16"/>
      <c r="C119" s="36" t="s">
        <v>19</v>
      </c>
      <c r="D119" s="10"/>
      <c r="E119" s="8" t="s">
        <v>2</v>
      </c>
      <c r="F119" s="8" t="s">
        <v>2</v>
      </c>
      <c r="G119" s="20" t="s">
        <v>2</v>
      </c>
      <c r="H119" s="23"/>
      <c r="J119" s="87" t="str">
        <f ca="1" t="shared" si="2"/>
        <v>LOCKED</v>
      </c>
      <c r="K119" s="88" t="str">
        <f t="shared" si="3"/>
        <v>EARTH AND BASE WORKS</v>
      </c>
    </row>
    <row r="120" spans="1:12" s="91" customFormat="1" ht="30" customHeight="1">
      <c r="A120" s="83" t="s">
        <v>36</v>
      </c>
      <c r="B120" s="85" t="s">
        <v>77</v>
      </c>
      <c r="C120" s="66" t="s">
        <v>37</v>
      </c>
      <c r="D120" s="67" t="s">
        <v>94</v>
      </c>
      <c r="E120" s="68" t="s">
        <v>31</v>
      </c>
      <c r="F120" s="69">
        <v>500</v>
      </c>
      <c r="G120" s="70"/>
      <c r="H120" s="71">
        <f>ROUND(G120,2)*F120</f>
        <v>0</v>
      </c>
      <c r="I120" s="65" t="s">
        <v>107</v>
      </c>
      <c r="J120" s="87">
        <f ca="1" t="shared" si="2"/>
      </c>
      <c r="K120" s="88" t="str">
        <f t="shared" si="3"/>
        <v>A012Grading of BoulevardsCW 3110-R10m²</v>
      </c>
      <c r="L120" s="89"/>
    </row>
    <row r="121" spans="1:11" ht="36" customHeight="1">
      <c r="A121" s="20"/>
      <c r="B121" s="16"/>
      <c r="C121" s="37" t="s">
        <v>20</v>
      </c>
      <c r="D121" s="10"/>
      <c r="E121" s="7"/>
      <c r="F121" s="10"/>
      <c r="G121" s="20"/>
      <c r="H121" s="23"/>
      <c r="J121" s="87" t="str">
        <f ca="1" t="shared" si="2"/>
        <v>LOCKED</v>
      </c>
      <c r="K121" s="88" t="str">
        <f t="shared" si="3"/>
        <v>ROADWORKS - RENEWALS</v>
      </c>
    </row>
    <row r="122" spans="1:12" s="91" customFormat="1" ht="30" customHeight="1">
      <c r="A122" s="81" t="s">
        <v>176</v>
      </c>
      <c r="B122" s="85" t="s">
        <v>280</v>
      </c>
      <c r="C122" s="66" t="s">
        <v>178</v>
      </c>
      <c r="D122" s="67" t="s">
        <v>179</v>
      </c>
      <c r="E122" s="68"/>
      <c r="F122" s="69"/>
      <c r="G122" s="72"/>
      <c r="H122" s="71"/>
      <c r="I122" s="65"/>
      <c r="J122" s="87" t="str">
        <f ca="1" t="shared" si="2"/>
        <v>LOCKED</v>
      </c>
      <c r="K122" s="88" t="str">
        <f t="shared" si="3"/>
        <v>B004Slab ReplacementCW 3230-R5</v>
      </c>
      <c r="L122" s="89"/>
    </row>
    <row r="123" spans="1:12" s="91" customFormat="1" ht="39.75" customHeight="1">
      <c r="A123" s="81" t="s">
        <v>189</v>
      </c>
      <c r="B123" s="74" t="s">
        <v>32</v>
      </c>
      <c r="C123" s="66" t="s">
        <v>190</v>
      </c>
      <c r="D123" s="67" t="s">
        <v>2</v>
      </c>
      <c r="E123" s="68" t="s">
        <v>31</v>
      </c>
      <c r="F123" s="69">
        <v>300</v>
      </c>
      <c r="G123" s="70"/>
      <c r="H123" s="71">
        <f>ROUND(G123,2)*F123</f>
        <v>0</v>
      </c>
      <c r="I123" s="65"/>
      <c r="J123" s="87">
        <f ca="1" t="shared" si="2"/>
      </c>
      <c r="K123" s="88" t="str">
        <f t="shared" si="3"/>
        <v>B014150 mm Concrete Pavement (Reinforced)m²</v>
      </c>
      <c r="L123" s="89"/>
    </row>
    <row r="124" spans="1:12" s="91" customFormat="1" ht="30" customHeight="1">
      <c r="A124" s="81" t="s">
        <v>186</v>
      </c>
      <c r="B124" s="85" t="s">
        <v>78</v>
      </c>
      <c r="C124" s="66" t="s">
        <v>188</v>
      </c>
      <c r="D124" s="67" t="s">
        <v>179</v>
      </c>
      <c r="E124" s="68"/>
      <c r="F124" s="69"/>
      <c r="G124" s="72"/>
      <c r="H124" s="71"/>
      <c r="I124" s="65"/>
      <c r="J124" s="87" t="str">
        <f ca="1" t="shared" si="2"/>
        <v>LOCKED</v>
      </c>
      <c r="K124" s="88" t="str">
        <f t="shared" si="3"/>
        <v>B017Partial Slab PatchesCW 3230-R5</v>
      </c>
      <c r="L124" s="89"/>
    </row>
    <row r="125" spans="1:12" s="91" customFormat="1" ht="39.75" customHeight="1">
      <c r="A125" s="81" t="s">
        <v>180</v>
      </c>
      <c r="B125" s="74" t="s">
        <v>32</v>
      </c>
      <c r="C125" s="66" t="s">
        <v>181</v>
      </c>
      <c r="D125" s="67" t="s">
        <v>2</v>
      </c>
      <c r="E125" s="68" t="s">
        <v>31</v>
      </c>
      <c r="F125" s="69">
        <v>10</v>
      </c>
      <c r="G125" s="70"/>
      <c r="H125" s="71">
        <f>ROUND(G125,2)*F125</f>
        <v>0</v>
      </c>
      <c r="I125" s="65"/>
      <c r="J125" s="87">
        <f ca="1" t="shared" si="2"/>
      </c>
      <c r="K125" s="88" t="str">
        <f t="shared" si="3"/>
        <v>B030150 mm Concrete Pavement (Type A)m²</v>
      </c>
      <c r="L125" s="89"/>
    </row>
    <row r="126" spans="1:12" s="91" customFormat="1" ht="39.75" customHeight="1">
      <c r="A126" s="81" t="s">
        <v>182</v>
      </c>
      <c r="B126" s="74" t="s">
        <v>39</v>
      </c>
      <c r="C126" s="66" t="s">
        <v>183</v>
      </c>
      <c r="D126" s="67" t="s">
        <v>2</v>
      </c>
      <c r="E126" s="68" t="s">
        <v>31</v>
      </c>
      <c r="F126" s="69">
        <v>50</v>
      </c>
      <c r="G126" s="70"/>
      <c r="H126" s="71">
        <f>ROUND(G126,2)*F126</f>
        <v>0</v>
      </c>
      <c r="I126" s="65"/>
      <c r="J126" s="87">
        <f ca="1" t="shared" si="2"/>
      </c>
      <c r="K126" s="88" t="str">
        <f t="shared" si="3"/>
        <v>B031150 mm Concrete Pavement (Type B)m²</v>
      </c>
      <c r="L126" s="89"/>
    </row>
    <row r="127" spans="1:12" s="91" customFormat="1" ht="39.75" customHeight="1">
      <c r="A127" s="81" t="s">
        <v>184</v>
      </c>
      <c r="B127" s="74" t="s">
        <v>256</v>
      </c>
      <c r="C127" s="66" t="s">
        <v>185</v>
      </c>
      <c r="D127" s="67" t="s">
        <v>2</v>
      </c>
      <c r="E127" s="68" t="s">
        <v>31</v>
      </c>
      <c r="F127" s="69">
        <v>50</v>
      </c>
      <c r="G127" s="70"/>
      <c r="H127" s="71">
        <f>ROUND(G127,2)*F127</f>
        <v>0</v>
      </c>
      <c r="I127" s="65"/>
      <c r="J127" s="87">
        <f ca="1" t="shared" si="2"/>
      </c>
      <c r="K127" s="88" t="str">
        <f t="shared" si="3"/>
        <v>B033150 mm Concrete Pavement (Type D)m²</v>
      </c>
      <c r="L127" s="89"/>
    </row>
    <row r="128" spans="1:12" s="91" customFormat="1" ht="30" customHeight="1">
      <c r="A128" s="81" t="s">
        <v>191</v>
      </c>
      <c r="B128" s="85" t="s">
        <v>281</v>
      </c>
      <c r="C128" s="66" t="s">
        <v>193</v>
      </c>
      <c r="D128" s="67" t="s">
        <v>194</v>
      </c>
      <c r="E128" s="68"/>
      <c r="F128" s="69"/>
      <c r="G128" s="72"/>
      <c r="H128" s="71"/>
      <c r="I128" s="65"/>
      <c r="J128" s="87" t="str">
        <f ca="1" t="shared" si="2"/>
        <v>LOCKED</v>
      </c>
      <c r="K128" s="88" t="str">
        <f t="shared" si="3"/>
        <v>B094Drilled DowelsCW 3230-R5</v>
      </c>
      <c r="L128" s="89"/>
    </row>
    <row r="129" spans="1:12" s="91" customFormat="1" ht="30" customHeight="1">
      <c r="A129" s="81" t="s">
        <v>195</v>
      </c>
      <c r="B129" s="74" t="s">
        <v>32</v>
      </c>
      <c r="C129" s="66" t="s">
        <v>196</v>
      </c>
      <c r="D129" s="67" t="s">
        <v>2</v>
      </c>
      <c r="E129" s="68" t="s">
        <v>38</v>
      </c>
      <c r="F129" s="69">
        <v>300</v>
      </c>
      <c r="G129" s="70"/>
      <c r="H129" s="71">
        <f>ROUND(G129,2)*F129</f>
        <v>0</v>
      </c>
      <c r="I129" s="65"/>
      <c r="J129" s="87">
        <f ca="1" t="shared" si="2"/>
      </c>
      <c r="K129" s="88" t="str">
        <f t="shared" si="3"/>
        <v>B09519.1 mm Diametereach</v>
      </c>
      <c r="L129" s="89"/>
    </row>
    <row r="130" spans="1:12" s="91" customFormat="1" ht="30" customHeight="1">
      <c r="A130" s="81" t="s">
        <v>197</v>
      </c>
      <c r="B130" s="85" t="s">
        <v>282</v>
      </c>
      <c r="C130" s="66" t="s">
        <v>199</v>
      </c>
      <c r="D130" s="67" t="s">
        <v>194</v>
      </c>
      <c r="E130" s="68"/>
      <c r="F130" s="69"/>
      <c r="G130" s="72"/>
      <c r="H130" s="71"/>
      <c r="I130" s="65"/>
      <c r="J130" s="87" t="str">
        <f ca="1" t="shared" si="2"/>
        <v>LOCKED</v>
      </c>
      <c r="K130" s="88" t="str">
        <f t="shared" si="3"/>
        <v>B097Drilled Tie BarsCW 3230-R5</v>
      </c>
      <c r="L130" s="89"/>
    </row>
    <row r="131" spans="1:12" s="91" customFormat="1" ht="30" customHeight="1">
      <c r="A131" s="81" t="s">
        <v>200</v>
      </c>
      <c r="B131" s="74" t="s">
        <v>32</v>
      </c>
      <c r="C131" s="66" t="s">
        <v>201</v>
      </c>
      <c r="D131" s="67" t="s">
        <v>2</v>
      </c>
      <c r="E131" s="68" t="s">
        <v>38</v>
      </c>
      <c r="F131" s="69">
        <v>300</v>
      </c>
      <c r="G131" s="70"/>
      <c r="H131" s="71">
        <f>ROUND(G131,2)*F131</f>
        <v>0</v>
      </c>
      <c r="I131" s="65"/>
      <c r="J131" s="87">
        <f ca="1" t="shared" si="2"/>
      </c>
      <c r="K131" s="88" t="str">
        <f t="shared" si="3"/>
        <v>B09820 M Deformed Tie Bareach</v>
      </c>
      <c r="L131" s="89"/>
    </row>
    <row r="132" spans="1:12" s="86" customFormat="1" ht="39.75" customHeight="1">
      <c r="A132" s="81" t="s">
        <v>40</v>
      </c>
      <c r="B132" s="85" t="s">
        <v>283</v>
      </c>
      <c r="C132" s="66" t="s">
        <v>41</v>
      </c>
      <c r="D132" s="67" t="s">
        <v>73</v>
      </c>
      <c r="E132" s="68"/>
      <c r="F132" s="69"/>
      <c r="G132" s="72"/>
      <c r="H132" s="71"/>
      <c r="I132" s="75"/>
      <c r="J132" s="87" t="str">
        <f ca="1" t="shared" si="2"/>
        <v>LOCKED</v>
      </c>
      <c r="K132" s="88" t="str">
        <f t="shared" si="3"/>
        <v>B114Miscellaneous Concrete Slab RenewalCW 3235-R6</v>
      </c>
      <c r="L132" s="89"/>
    </row>
    <row r="133" spans="1:12" s="91" customFormat="1" ht="30" customHeight="1">
      <c r="A133" s="81" t="s">
        <v>42</v>
      </c>
      <c r="B133" s="74" t="s">
        <v>32</v>
      </c>
      <c r="C133" s="66" t="s">
        <v>43</v>
      </c>
      <c r="D133" s="67" t="s">
        <v>44</v>
      </c>
      <c r="E133" s="68"/>
      <c r="F133" s="69"/>
      <c r="G133" s="72"/>
      <c r="H133" s="71"/>
      <c r="I133" s="65"/>
      <c r="J133" s="87" t="str">
        <f ca="1" t="shared" si="2"/>
        <v>LOCKED</v>
      </c>
      <c r="K133" s="88" t="str">
        <f t="shared" si="3"/>
        <v>B118SidewalkSD-228A</v>
      </c>
      <c r="L133" s="89"/>
    </row>
    <row r="134" spans="1:12" s="91" customFormat="1" ht="30" customHeight="1">
      <c r="A134" s="81" t="s">
        <v>66</v>
      </c>
      <c r="B134" s="78"/>
      <c r="C134" s="66" t="s">
        <v>74</v>
      </c>
      <c r="D134" s="67"/>
      <c r="E134" s="68" t="s">
        <v>31</v>
      </c>
      <c r="F134" s="69">
        <v>20</v>
      </c>
      <c r="G134" s="70"/>
      <c r="H134" s="71">
        <f>ROUND(G134,2)*F134</f>
        <v>0</v>
      </c>
      <c r="I134" s="76"/>
      <c r="J134" s="87">
        <f ca="1" t="shared" si="2"/>
      </c>
      <c r="K134" s="88" t="str">
        <f t="shared" si="3"/>
        <v>B119a) Less than 5 sq.m.m²</v>
      </c>
      <c r="L134" s="89"/>
    </row>
    <row r="135" spans="1:12" s="91" customFormat="1" ht="30" customHeight="1">
      <c r="A135" s="81" t="s">
        <v>45</v>
      </c>
      <c r="B135" s="78"/>
      <c r="C135" s="66" t="s">
        <v>75</v>
      </c>
      <c r="D135" s="67"/>
      <c r="E135" s="68" t="s">
        <v>31</v>
      </c>
      <c r="F135" s="69">
        <v>20</v>
      </c>
      <c r="G135" s="70"/>
      <c r="H135" s="71">
        <f>ROUND(G135,2)*F135</f>
        <v>0</v>
      </c>
      <c r="I135" s="65"/>
      <c r="J135" s="87">
        <f aca="true" ca="1" t="shared" si="4" ref="J135:J198">IF(CELL("protect",$G135)=1,"LOCKED","")</f>
      </c>
      <c r="K135" s="88" t="str">
        <f aca="true" t="shared" si="5" ref="K135:K198">CLEAN(CONCATENATE(TRIM($A135),TRIM($C135),TRIM($D135),TRIM($E135)))</f>
        <v>B120b) 5 sq.m. to 20 sq.m.m²</v>
      </c>
      <c r="L135" s="89"/>
    </row>
    <row r="136" spans="1:12" s="91" customFormat="1" ht="30" customHeight="1">
      <c r="A136" s="81" t="s">
        <v>46</v>
      </c>
      <c r="B136" s="78"/>
      <c r="C136" s="66" t="s">
        <v>67</v>
      </c>
      <c r="D136" s="67" t="s">
        <v>2</v>
      </c>
      <c r="E136" s="68" t="s">
        <v>31</v>
      </c>
      <c r="F136" s="69">
        <v>50</v>
      </c>
      <c r="G136" s="70"/>
      <c r="H136" s="71">
        <f>ROUND(G136,2)*F136</f>
        <v>0</v>
      </c>
      <c r="I136" s="77"/>
      <c r="J136" s="87">
        <f ca="1" t="shared" si="4"/>
      </c>
      <c r="K136" s="88" t="str">
        <f t="shared" si="5"/>
        <v>B121c) Greater than 20 sq.m.m²</v>
      </c>
      <c r="L136" s="89"/>
    </row>
    <row r="137" spans="1:12" s="86" customFormat="1" ht="39.75" customHeight="1">
      <c r="A137" s="81" t="s">
        <v>112</v>
      </c>
      <c r="B137" s="85" t="s">
        <v>284</v>
      </c>
      <c r="C137" s="66" t="s">
        <v>113</v>
      </c>
      <c r="D137" s="67" t="s">
        <v>73</v>
      </c>
      <c r="E137" s="68" t="s">
        <v>31</v>
      </c>
      <c r="F137" s="79">
        <v>10</v>
      </c>
      <c r="G137" s="70"/>
      <c r="H137" s="71">
        <f>ROUND(G137,2)*F137</f>
        <v>0</v>
      </c>
      <c r="I137" s="65"/>
      <c r="J137" s="87">
        <f ca="1" t="shared" si="4"/>
      </c>
      <c r="K137" s="88" t="str">
        <f t="shared" si="5"/>
        <v>B124Adjustment of Precast Sidewalk BlocksCW 3235-R6m²</v>
      </c>
      <c r="L137" s="89"/>
    </row>
    <row r="138" spans="1:12" s="91" customFormat="1" ht="39.75" customHeight="1">
      <c r="A138" s="81" t="s">
        <v>114</v>
      </c>
      <c r="B138" s="85" t="s">
        <v>285</v>
      </c>
      <c r="C138" s="66" t="s">
        <v>116</v>
      </c>
      <c r="D138" s="67" t="s">
        <v>73</v>
      </c>
      <c r="E138" s="68" t="s">
        <v>31</v>
      </c>
      <c r="F138" s="69">
        <v>5</v>
      </c>
      <c r="G138" s="70"/>
      <c r="H138" s="71">
        <f>ROUND(G138,2)*F138</f>
        <v>0</v>
      </c>
      <c r="I138" s="65"/>
      <c r="J138" s="87">
        <f ca="1" t="shared" si="4"/>
      </c>
      <c r="K138" s="88" t="str">
        <f t="shared" si="5"/>
        <v>B125Supply of Precast Sidewalk BlocksCW 3235-R6m²</v>
      </c>
      <c r="L138" s="89"/>
    </row>
    <row r="139" spans="1:12" s="91" customFormat="1" ht="30" customHeight="1">
      <c r="A139" s="81" t="s">
        <v>205</v>
      </c>
      <c r="B139" s="85" t="s">
        <v>286</v>
      </c>
      <c r="C139" s="66" t="s">
        <v>207</v>
      </c>
      <c r="D139" s="67" t="s">
        <v>203</v>
      </c>
      <c r="E139" s="68"/>
      <c r="F139" s="69"/>
      <c r="G139" s="72"/>
      <c r="H139" s="71"/>
      <c r="I139" s="65"/>
      <c r="J139" s="87" t="str">
        <f ca="1" t="shared" si="4"/>
        <v>LOCKED</v>
      </c>
      <c r="K139" s="88" t="str">
        <f t="shared" si="5"/>
        <v>B154Concrete Curb RenewalCW 3240-R6</v>
      </c>
      <c r="L139" s="89"/>
    </row>
    <row r="140" spans="1:12" s="91" customFormat="1" ht="30" customHeight="1">
      <c r="A140" s="81" t="s">
        <v>208</v>
      </c>
      <c r="B140" s="74" t="s">
        <v>32</v>
      </c>
      <c r="C140" s="66" t="s">
        <v>339</v>
      </c>
      <c r="D140" s="67" t="s">
        <v>209</v>
      </c>
      <c r="E140" s="68"/>
      <c r="F140" s="69"/>
      <c r="G140" s="71"/>
      <c r="H140" s="71"/>
      <c r="I140" s="75" t="s">
        <v>127</v>
      </c>
      <c r="J140" s="87" t="str">
        <f ca="1" t="shared" si="4"/>
        <v>LOCKED</v>
      </c>
      <c r="K140" s="88" t="str">
        <f t="shared" si="5"/>
        <v>B155Barrier (180mm ht, Dowelled)SD-205,SD206A</v>
      </c>
      <c r="L140" s="89"/>
    </row>
    <row r="141" spans="1:12" s="91" customFormat="1" ht="30" customHeight="1">
      <c r="A141" s="81" t="s">
        <v>210</v>
      </c>
      <c r="B141" s="78"/>
      <c r="C141" s="66" t="s">
        <v>211</v>
      </c>
      <c r="D141" s="67"/>
      <c r="E141" s="68" t="s">
        <v>47</v>
      </c>
      <c r="F141" s="69">
        <v>20</v>
      </c>
      <c r="G141" s="70"/>
      <c r="H141" s="71">
        <f aca="true" t="shared" si="6" ref="H141:H146">ROUND(G141,2)*F141</f>
        <v>0</v>
      </c>
      <c r="I141" s="76"/>
      <c r="J141" s="87">
        <f ca="1" t="shared" si="4"/>
      </c>
      <c r="K141" s="88" t="str">
        <f t="shared" si="5"/>
        <v>B156a) Less than 3 mm</v>
      </c>
      <c r="L141" s="89"/>
    </row>
    <row r="142" spans="1:12" s="91" customFormat="1" ht="30" customHeight="1">
      <c r="A142" s="81" t="s">
        <v>212</v>
      </c>
      <c r="B142" s="78"/>
      <c r="C142" s="66" t="s">
        <v>213</v>
      </c>
      <c r="D142" s="67"/>
      <c r="E142" s="68" t="s">
        <v>47</v>
      </c>
      <c r="F142" s="69">
        <v>100</v>
      </c>
      <c r="G142" s="70"/>
      <c r="H142" s="71">
        <f t="shared" si="6"/>
        <v>0</v>
      </c>
      <c r="I142" s="65"/>
      <c r="J142" s="87">
        <f ca="1" t="shared" si="4"/>
      </c>
      <c r="K142" s="88" t="str">
        <f t="shared" si="5"/>
        <v>B157b) 3 m to 30 mm</v>
      </c>
      <c r="L142" s="89"/>
    </row>
    <row r="143" spans="1:12" s="91" customFormat="1" ht="30" customHeight="1">
      <c r="A143" s="81" t="s">
        <v>214</v>
      </c>
      <c r="B143" s="78"/>
      <c r="C143" s="66" t="s">
        <v>215</v>
      </c>
      <c r="D143" s="67" t="s">
        <v>2</v>
      </c>
      <c r="E143" s="68" t="s">
        <v>47</v>
      </c>
      <c r="F143" s="69">
        <v>150</v>
      </c>
      <c r="G143" s="70"/>
      <c r="H143" s="71">
        <f t="shared" si="6"/>
        <v>0</v>
      </c>
      <c r="I143" s="77"/>
      <c r="J143" s="87">
        <f ca="1" t="shared" si="4"/>
      </c>
      <c r="K143" s="88" t="str">
        <f t="shared" si="5"/>
        <v>B158c) Greater than 30 mm</v>
      </c>
      <c r="L143" s="89"/>
    </row>
    <row r="144" spans="1:12" s="91" customFormat="1" ht="39.75" customHeight="1">
      <c r="A144" s="81" t="s">
        <v>216</v>
      </c>
      <c r="B144" s="74" t="s">
        <v>39</v>
      </c>
      <c r="C144" s="66" t="s">
        <v>340</v>
      </c>
      <c r="D144" s="67" t="s">
        <v>129</v>
      </c>
      <c r="E144" s="68" t="s">
        <v>47</v>
      </c>
      <c r="F144" s="69">
        <v>50</v>
      </c>
      <c r="G144" s="70"/>
      <c r="H144" s="71">
        <f t="shared" si="6"/>
        <v>0</v>
      </c>
      <c r="I144" s="65" t="s">
        <v>217</v>
      </c>
      <c r="J144" s="87">
        <f ca="1" t="shared" si="4"/>
      </c>
      <c r="K144" s="88" t="str">
        <f t="shared" si="5"/>
        <v>B167Modified Barrier (180mm ht, Dowelled)SD-203Bm</v>
      </c>
      <c r="L144" s="89"/>
    </row>
    <row r="145" spans="1:12" s="91" customFormat="1" ht="30" customHeight="1">
      <c r="A145" s="81" t="s">
        <v>218</v>
      </c>
      <c r="B145" s="74" t="s">
        <v>256</v>
      </c>
      <c r="C145" s="66" t="s">
        <v>341</v>
      </c>
      <c r="D145" s="67" t="s">
        <v>219</v>
      </c>
      <c r="E145" s="68" t="s">
        <v>47</v>
      </c>
      <c r="F145" s="69">
        <v>30</v>
      </c>
      <c r="G145" s="70"/>
      <c r="H145" s="71">
        <f t="shared" si="6"/>
        <v>0</v>
      </c>
      <c r="I145" s="65" t="s">
        <v>220</v>
      </c>
      <c r="J145" s="87">
        <f ca="1" t="shared" si="4"/>
      </c>
      <c r="K145" s="88" t="str">
        <f t="shared" si="5"/>
        <v>B184Curb Ramp (10mm ht)SD-229 Em</v>
      </c>
      <c r="L145" s="89"/>
    </row>
    <row r="146" spans="1:12" s="91" customFormat="1" ht="39.75" customHeight="1">
      <c r="A146" s="81" t="s">
        <v>241</v>
      </c>
      <c r="B146" s="85" t="s">
        <v>287</v>
      </c>
      <c r="C146" s="66" t="s">
        <v>243</v>
      </c>
      <c r="D146" s="67" t="s">
        <v>244</v>
      </c>
      <c r="E146" s="68" t="s">
        <v>31</v>
      </c>
      <c r="F146" s="69">
        <v>35</v>
      </c>
      <c r="G146" s="70"/>
      <c r="H146" s="71">
        <f t="shared" si="6"/>
        <v>0</v>
      </c>
      <c r="I146" s="65"/>
      <c r="J146" s="87">
        <f ca="1" t="shared" si="4"/>
      </c>
      <c r="K146" s="88" t="str">
        <f t="shared" si="5"/>
        <v>B189Regrading Existing Interlocking Paving StonesCW 3330-R3m²</v>
      </c>
      <c r="L146" s="89"/>
    </row>
    <row r="147" spans="1:12" s="91" customFormat="1" ht="39.75" customHeight="1">
      <c r="A147" s="81" t="s">
        <v>48</v>
      </c>
      <c r="B147" s="85" t="s">
        <v>288</v>
      </c>
      <c r="C147" s="66" t="s">
        <v>49</v>
      </c>
      <c r="D147" s="67" t="s">
        <v>76</v>
      </c>
      <c r="E147" s="80"/>
      <c r="F147" s="69"/>
      <c r="G147" s="72"/>
      <c r="H147" s="71"/>
      <c r="I147" s="65"/>
      <c r="J147" s="87" t="str">
        <f ca="1" t="shared" si="4"/>
        <v>LOCKED</v>
      </c>
      <c r="K147" s="88" t="str">
        <f t="shared" si="5"/>
        <v>B190Construction of Asphaltic Concrete OverlayCW 3410-R7</v>
      </c>
      <c r="L147" s="89"/>
    </row>
    <row r="148" spans="1:12" s="91" customFormat="1" ht="30" customHeight="1">
      <c r="A148" s="81" t="s">
        <v>221</v>
      </c>
      <c r="B148" s="74" t="s">
        <v>32</v>
      </c>
      <c r="C148" s="66" t="s">
        <v>222</v>
      </c>
      <c r="D148" s="67"/>
      <c r="E148" s="68"/>
      <c r="F148" s="69"/>
      <c r="G148" s="72"/>
      <c r="H148" s="71"/>
      <c r="I148" s="65"/>
      <c r="J148" s="87" t="str">
        <f ca="1" t="shared" si="4"/>
        <v>LOCKED</v>
      </c>
      <c r="K148" s="88" t="str">
        <f t="shared" si="5"/>
        <v>B191Main Line Paving</v>
      </c>
      <c r="L148" s="89"/>
    </row>
    <row r="149" spans="1:12" s="91" customFormat="1" ht="30" customHeight="1">
      <c r="A149" s="81" t="s">
        <v>223</v>
      </c>
      <c r="B149" s="78"/>
      <c r="C149" s="66" t="s">
        <v>224</v>
      </c>
      <c r="D149" s="67"/>
      <c r="E149" s="68" t="s">
        <v>33</v>
      </c>
      <c r="F149" s="69">
        <v>250</v>
      </c>
      <c r="G149" s="70"/>
      <c r="H149" s="71">
        <f>ROUND(G149,2)*F149</f>
        <v>0</v>
      </c>
      <c r="I149" s="65"/>
      <c r="J149" s="87">
        <f ca="1" t="shared" si="4"/>
      </c>
      <c r="K149" s="88" t="str">
        <f t="shared" si="5"/>
        <v>B193b) Type IAtonne</v>
      </c>
      <c r="L149" s="89"/>
    </row>
    <row r="150" spans="1:12" s="91" customFormat="1" ht="30" customHeight="1">
      <c r="A150" s="81" t="s">
        <v>69</v>
      </c>
      <c r="B150" s="74" t="s">
        <v>39</v>
      </c>
      <c r="C150" s="66" t="s">
        <v>70</v>
      </c>
      <c r="D150" s="67"/>
      <c r="E150" s="68"/>
      <c r="F150" s="69"/>
      <c r="G150" s="72"/>
      <c r="H150" s="71"/>
      <c r="I150" s="65"/>
      <c r="J150" s="87" t="str">
        <f ca="1" t="shared" si="4"/>
        <v>LOCKED</v>
      </c>
      <c r="K150" s="88" t="str">
        <f t="shared" si="5"/>
        <v>B194Tie-ins and Approaches</v>
      </c>
      <c r="L150" s="89"/>
    </row>
    <row r="151" spans="1:12" s="91" customFormat="1" ht="30" customHeight="1">
      <c r="A151" s="81" t="s">
        <v>225</v>
      </c>
      <c r="B151" s="78"/>
      <c r="C151" s="66" t="s">
        <v>226</v>
      </c>
      <c r="D151" s="67"/>
      <c r="E151" s="68" t="s">
        <v>33</v>
      </c>
      <c r="F151" s="69">
        <v>10</v>
      </c>
      <c r="G151" s="70"/>
      <c r="H151" s="71">
        <f>ROUND(G151,2)*F151</f>
        <v>0</v>
      </c>
      <c r="I151" s="65"/>
      <c r="J151" s="87">
        <f ca="1" t="shared" si="4"/>
      </c>
      <c r="K151" s="88" t="str">
        <f t="shared" si="5"/>
        <v>B195a) Type IAtonne</v>
      </c>
      <c r="L151" s="89"/>
    </row>
    <row r="152" spans="1:11" ht="36" customHeight="1">
      <c r="A152" s="20"/>
      <c r="B152" s="6"/>
      <c r="C152" s="37" t="s">
        <v>22</v>
      </c>
      <c r="D152" s="10"/>
      <c r="E152" s="9"/>
      <c r="F152" s="8"/>
      <c r="G152" s="20"/>
      <c r="H152" s="23"/>
      <c r="J152" s="87" t="str">
        <f ca="1" t="shared" si="4"/>
        <v>LOCKED</v>
      </c>
      <c r="K152" s="88" t="str">
        <f t="shared" si="5"/>
        <v>JOINT AND CRACK SEALING</v>
      </c>
    </row>
    <row r="153" spans="1:12" s="86" customFormat="1" ht="30" customHeight="1">
      <c r="A153" s="83" t="s">
        <v>227</v>
      </c>
      <c r="B153" s="85" t="s">
        <v>289</v>
      </c>
      <c r="C153" s="66" t="s">
        <v>229</v>
      </c>
      <c r="D153" s="67" t="s">
        <v>230</v>
      </c>
      <c r="E153" s="68" t="s">
        <v>47</v>
      </c>
      <c r="F153" s="79">
        <v>400</v>
      </c>
      <c r="G153" s="70"/>
      <c r="H153" s="82">
        <f>ROUND(G153,2)*F153</f>
        <v>0</v>
      </c>
      <c r="I153" s="65"/>
      <c r="J153" s="87">
        <f ca="1" t="shared" si="4"/>
      </c>
      <c r="K153" s="88" t="str">
        <f t="shared" si="5"/>
        <v>D006Reflective Crack MaintenanceCW 3250-R6m</v>
      </c>
      <c r="L153" s="89"/>
    </row>
    <row r="154" spans="1:11" ht="48" customHeight="1">
      <c r="A154" s="20"/>
      <c r="B154" s="6"/>
      <c r="C154" s="37" t="s">
        <v>23</v>
      </c>
      <c r="D154" s="10"/>
      <c r="E154" s="9"/>
      <c r="F154" s="8"/>
      <c r="G154" s="20"/>
      <c r="H154" s="23"/>
      <c r="J154" s="87" t="str">
        <f ca="1" t="shared" si="4"/>
        <v>LOCKED</v>
      </c>
      <c r="K154" s="88" t="str">
        <f t="shared" si="5"/>
        <v>ASSOCIATED DRAINAGE AND UNDERGROUND WORKS</v>
      </c>
    </row>
    <row r="155" spans="1:12" s="86" customFormat="1" ht="30" customHeight="1">
      <c r="A155" s="83" t="s">
        <v>231</v>
      </c>
      <c r="B155" s="85" t="s">
        <v>290</v>
      </c>
      <c r="C155" s="66" t="s">
        <v>233</v>
      </c>
      <c r="D155" s="67" t="s">
        <v>82</v>
      </c>
      <c r="E155" s="68"/>
      <c r="F155" s="79"/>
      <c r="G155" s="72"/>
      <c r="H155" s="82"/>
      <c r="I155" s="65"/>
      <c r="J155" s="87" t="str">
        <f ca="1" t="shared" si="4"/>
        <v>LOCKED</v>
      </c>
      <c r="K155" s="88" t="str">
        <f t="shared" si="5"/>
        <v>E006Catch PitCW 2130-R10</v>
      </c>
      <c r="L155" s="89"/>
    </row>
    <row r="156" spans="1:12" s="86" customFormat="1" ht="30" customHeight="1">
      <c r="A156" s="83" t="s">
        <v>234</v>
      </c>
      <c r="B156" s="74" t="s">
        <v>32</v>
      </c>
      <c r="C156" s="66" t="s">
        <v>235</v>
      </c>
      <c r="D156" s="67"/>
      <c r="E156" s="68" t="s">
        <v>38</v>
      </c>
      <c r="F156" s="79">
        <v>2</v>
      </c>
      <c r="G156" s="70"/>
      <c r="H156" s="82">
        <f>ROUND(G156,2)*F156</f>
        <v>0</v>
      </c>
      <c r="I156" s="65"/>
      <c r="J156" s="87">
        <f ca="1" t="shared" si="4"/>
      </c>
      <c r="K156" s="88" t="str">
        <f t="shared" si="5"/>
        <v>E007SD-023each</v>
      </c>
      <c r="L156" s="89"/>
    </row>
    <row r="157" spans="1:12" s="94" customFormat="1" ht="30" customHeight="1">
      <c r="A157" s="83" t="s">
        <v>236</v>
      </c>
      <c r="B157" s="85" t="s">
        <v>291</v>
      </c>
      <c r="C157" s="66" t="s">
        <v>238</v>
      </c>
      <c r="D157" s="67" t="s">
        <v>82</v>
      </c>
      <c r="E157" s="68" t="s">
        <v>47</v>
      </c>
      <c r="F157" s="79">
        <v>10</v>
      </c>
      <c r="G157" s="70"/>
      <c r="H157" s="82">
        <f>ROUND(G157,2)*F157</f>
        <v>0</v>
      </c>
      <c r="I157" s="65"/>
      <c r="J157" s="87">
        <f ca="1" t="shared" si="4"/>
      </c>
      <c r="K157" s="88" t="str">
        <f t="shared" si="5"/>
        <v>E012Drainage Connection PipeCW 2130-R10m</v>
      </c>
      <c r="L157" s="89"/>
    </row>
    <row r="158" spans="1:12" s="95" customFormat="1" ht="39.75" customHeight="1">
      <c r="A158" s="83" t="s">
        <v>138</v>
      </c>
      <c r="B158" s="85" t="s">
        <v>292</v>
      </c>
      <c r="C158" s="84" t="s">
        <v>140</v>
      </c>
      <c r="D158" s="67" t="s">
        <v>82</v>
      </c>
      <c r="E158" s="68"/>
      <c r="F158" s="79"/>
      <c r="G158" s="72"/>
      <c r="H158" s="82"/>
      <c r="I158" s="65"/>
      <c r="J158" s="87" t="str">
        <f ca="1" t="shared" si="4"/>
        <v>LOCKED</v>
      </c>
      <c r="K158" s="88" t="str">
        <f t="shared" si="5"/>
        <v>E034Connecting to Existing Catch BasinCW 2130-R10</v>
      </c>
      <c r="L158" s="89"/>
    </row>
    <row r="159" spans="1:12" s="95" customFormat="1" ht="30" customHeight="1">
      <c r="A159" s="83" t="s">
        <v>141</v>
      </c>
      <c r="B159" s="74" t="s">
        <v>32</v>
      </c>
      <c r="C159" s="84" t="s">
        <v>342</v>
      </c>
      <c r="D159" s="67"/>
      <c r="E159" s="68" t="s">
        <v>38</v>
      </c>
      <c r="F159" s="79">
        <v>2</v>
      </c>
      <c r="G159" s="70"/>
      <c r="H159" s="82">
        <f>ROUND(G159,2)*F159</f>
        <v>0</v>
      </c>
      <c r="I159" s="65" t="s">
        <v>142</v>
      </c>
      <c r="J159" s="87">
        <f ca="1" t="shared" si="4"/>
      </c>
      <c r="K159" s="88" t="str">
        <f t="shared" si="5"/>
        <v>E035250mm PVC Drainage Connection Pipeeach</v>
      </c>
      <c r="L159" s="89"/>
    </row>
    <row r="160" spans="1:12" s="91" customFormat="1" ht="39.75" customHeight="1">
      <c r="A160" s="83" t="s">
        <v>143</v>
      </c>
      <c r="B160" s="85" t="s">
        <v>293</v>
      </c>
      <c r="C160" s="66" t="s">
        <v>144</v>
      </c>
      <c r="D160" s="67" t="s">
        <v>82</v>
      </c>
      <c r="E160" s="68" t="s">
        <v>38</v>
      </c>
      <c r="F160" s="79">
        <v>1</v>
      </c>
      <c r="G160" s="70"/>
      <c r="H160" s="82">
        <f>ROUND(G160,2)*F160</f>
        <v>0</v>
      </c>
      <c r="I160" s="65"/>
      <c r="J160" s="87">
        <f ca="1" t="shared" si="4"/>
      </c>
      <c r="K160" s="88" t="str">
        <f t="shared" si="5"/>
        <v>E050Abandoning Existing Drainage InletsCW 2130-R10each</v>
      </c>
      <c r="L160" s="89"/>
    </row>
    <row r="161" spans="1:11" ht="36" customHeight="1">
      <c r="A161" s="20"/>
      <c r="B161" s="12"/>
      <c r="C161" s="37" t="s">
        <v>24</v>
      </c>
      <c r="D161" s="10"/>
      <c r="E161" s="9"/>
      <c r="F161" s="8"/>
      <c r="G161" s="20"/>
      <c r="H161" s="23"/>
      <c r="J161" s="87" t="str">
        <f ca="1" t="shared" si="4"/>
        <v>LOCKED</v>
      </c>
      <c r="K161" s="88" t="str">
        <f t="shared" si="5"/>
        <v>ADJUSTMENTS</v>
      </c>
    </row>
    <row r="162" spans="1:12" s="91" customFormat="1" ht="39.75" customHeight="1">
      <c r="A162" s="83" t="s">
        <v>56</v>
      </c>
      <c r="B162" s="85" t="s">
        <v>294</v>
      </c>
      <c r="C162" s="66" t="s">
        <v>87</v>
      </c>
      <c r="D162" s="67" t="s">
        <v>148</v>
      </c>
      <c r="E162" s="68" t="s">
        <v>38</v>
      </c>
      <c r="F162" s="79">
        <v>6</v>
      </c>
      <c r="G162" s="70"/>
      <c r="H162" s="82">
        <f>ROUND(G162,2)*F162</f>
        <v>0</v>
      </c>
      <c r="I162" s="65"/>
      <c r="J162" s="87">
        <f ca="1" t="shared" si="4"/>
      </c>
      <c r="K162" s="88" t="str">
        <f t="shared" si="5"/>
        <v>F001Adjustment of Catch Basins / Manholes FramesCW 3210-R7each</v>
      </c>
      <c r="L162" s="89"/>
    </row>
    <row r="163" spans="1:12" s="91" customFormat="1" ht="39.75" customHeight="1">
      <c r="A163" s="83" t="s">
        <v>71</v>
      </c>
      <c r="B163" s="85" t="s">
        <v>295</v>
      </c>
      <c r="C163" s="66" t="s">
        <v>88</v>
      </c>
      <c r="D163" s="67" t="s">
        <v>82</v>
      </c>
      <c r="E163" s="68"/>
      <c r="F163" s="79"/>
      <c r="G163" s="71"/>
      <c r="H163" s="82"/>
      <c r="I163" s="65"/>
      <c r="J163" s="87" t="str">
        <f ca="1" t="shared" si="4"/>
        <v>LOCKED</v>
      </c>
      <c r="K163" s="88" t="str">
        <f t="shared" si="5"/>
        <v>F002Replacing Existing RisersCW 2130-R10</v>
      </c>
      <c r="L163" s="89"/>
    </row>
    <row r="164" spans="1:12" s="91" customFormat="1" ht="30" customHeight="1">
      <c r="A164" s="83" t="s">
        <v>89</v>
      </c>
      <c r="B164" s="74" t="s">
        <v>32</v>
      </c>
      <c r="C164" s="66" t="s">
        <v>149</v>
      </c>
      <c r="D164" s="67"/>
      <c r="E164" s="68" t="s">
        <v>72</v>
      </c>
      <c r="F164" s="79">
        <v>1</v>
      </c>
      <c r="G164" s="70"/>
      <c r="H164" s="82">
        <f>ROUND(G164,2)*F164</f>
        <v>0</v>
      </c>
      <c r="I164" s="65"/>
      <c r="J164" s="87">
        <f ca="1" t="shared" si="4"/>
      </c>
      <c r="K164" s="88" t="str">
        <f t="shared" si="5"/>
        <v>F002APre-cast Concrete Risersvert. m</v>
      </c>
      <c r="L164" s="89"/>
    </row>
    <row r="165" spans="1:12" s="86" customFormat="1" ht="39.75" customHeight="1">
      <c r="A165" s="83" t="s">
        <v>57</v>
      </c>
      <c r="B165" s="85" t="s">
        <v>296</v>
      </c>
      <c r="C165" s="66" t="s">
        <v>90</v>
      </c>
      <c r="D165" s="67" t="s">
        <v>148</v>
      </c>
      <c r="E165" s="68"/>
      <c r="F165" s="79"/>
      <c r="G165" s="72"/>
      <c r="H165" s="82"/>
      <c r="I165" s="65"/>
      <c r="J165" s="87" t="str">
        <f ca="1" t="shared" si="4"/>
        <v>LOCKED</v>
      </c>
      <c r="K165" s="88" t="str">
        <f t="shared" si="5"/>
        <v>F003Lifter RingsCW 3210-R7</v>
      </c>
      <c r="L165" s="89"/>
    </row>
    <row r="166" spans="1:12" s="91" customFormat="1" ht="30" customHeight="1">
      <c r="A166" s="83" t="s">
        <v>150</v>
      </c>
      <c r="B166" s="74" t="s">
        <v>32</v>
      </c>
      <c r="C166" s="66" t="s">
        <v>151</v>
      </c>
      <c r="D166" s="67"/>
      <c r="E166" s="68" t="s">
        <v>38</v>
      </c>
      <c r="F166" s="79">
        <v>3</v>
      </c>
      <c r="G166" s="70"/>
      <c r="H166" s="82">
        <f>ROUND(G166,2)*F166</f>
        <v>0</v>
      </c>
      <c r="I166" s="65"/>
      <c r="J166" s="87">
        <f ca="1" t="shared" si="4"/>
      </c>
      <c r="K166" s="88" t="str">
        <f t="shared" si="5"/>
        <v>F00438mmeach</v>
      </c>
      <c r="L166" s="89"/>
    </row>
    <row r="167" spans="1:12" s="91" customFormat="1" ht="30" customHeight="1">
      <c r="A167" s="83" t="s">
        <v>58</v>
      </c>
      <c r="B167" s="74" t="s">
        <v>39</v>
      </c>
      <c r="C167" s="66" t="s">
        <v>59</v>
      </c>
      <c r="D167" s="67"/>
      <c r="E167" s="68" t="s">
        <v>38</v>
      </c>
      <c r="F167" s="79">
        <v>3</v>
      </c>
      <c r="G167" s="70"/>
      <c r="H167" s="82">
        <f>ROUND(G167,2)*F167</f>
        <v>0</v>
      </c>
      <c r="I167" s="65"/>
      <c r="J167" s="87">
        <f ca="1" t="shared" si="4"/>
      </c>
      <c r="K167" s="88" t="str">
        <f t="shared" si="5"/>
        <v>F00551mmeach</v>
      </c>
      <c r="L167" s="89"/>
    </row>
    <row r="168" spans="1:12" s="86" customFormat="1" ht="39.75" customHeight="1">
      <c r="A168" s="83" t="s">
        <v>152</v>
      </c>
      <c r="B168" s="85" t="s">
        <v>297</v>
      </c>
      <c r="C168" s="66" t="s">
        <v>153</v>
      </c>
      <c r="D168" s="67" t="s">
        <v>148</v>
      </c>
      <c r="E168" s="68" t="s">
        <v>38</v>
      </c>
      <c r="F168" s="79">
        <v>2</v>
      </c>
      <c r="G168" s="70"/>
      <c r="H168" s="82">
        <f>ROUND(G168,2)*F168</f>
        <v>0</v>
      </c>
      <c r="I168" s="65"/>
      <c r="J168" s="87">
        <f ca="1" t="shared" si="4"/>
      </c>
      <c r="K168" s="88" t="str">
        <f t="shared" si="5"/>
        <v>F009Adjustment of Valve BoxesCW 3210-R7each</v>
      </c>
      <c r="L168" s="89"/>
    </row>
    <row r="169" spans="1:12" s="91" customFormat="1" ht="39.75" customHeight="1">
      <c r="A169" s="83" t="s">
        <v>154</v>
      </c>
      <c r="B169" s="85" t="s">
        <v>298</v>
      </c>
      <c r="C169" s="66" t="s">
        <v>155</v>
      </c>
      <c r="D169" s="67" t="s">
        <v>148</v>
      </c>
      <c r="E169" s="68" t="s">
        <v>38</v>
      </c>
      <c r="F169" s="79">
        <v>4</v>
      </c>
      <c r="G169" s="70"/>
      <c r="H169" s="82">
        <f>ROUND(G169,2)*F169</f>
        <v>0</v>
      </c>
      <c r="I169" s="65"/>
      <c r="J169" s="87">
        <f ca="1" t="shared" si="4"/>
      </c>
      <c r="K169" s="88" t="str">
        <f t="shared" si="5"/>
        <v>F011Adjustment of Curb Stop BoxesCW 3210-R7each</v>
      </c>
      <c r="L169" s="89"/>
    </row>
    <row r="170" spans="1:12" s="100" customFormat="1" ht="39.75" customHeight="1">
      <c r="A170" s="83" t="s">
        <v>156</v>
      </c>
      <c r="B170" s="85" t="s">
        <v>299</v>
      </c>
      <c r="C170" s="84" t="s">
        <v>157</v>
      </c>
      <c r="D170" s="67" t="s">
        <v>148</v>
      </c>
      <c r="E170" s="68" t="s">
        <v>38</v>
      </c>
      <c r="F170" s="79">
        <v>2</v>
      </c>
      <c r="G170" s="70"/>
      <c r="H170" s="82">
        <f>ROUND(G170,2)*F170</f>
        <v>0</v>
      </c>
      <c r="I170" s="65"/>
      <c r="J170" s="87">
        <f ca="1" t="shared" si="4"/>
      </c>
      <c r="K170" s="88" t="str">
        <f t="shared" si="5"/>
        <v>F014Adjustment of Curb Inlet with New Inlet BoxCW 3210-R7each</v>
      </c>
      <c r="L170" s="89"/>
    </row>
    <row r="171" spans="1:11" ht="36" customHeight="1">
      <c r="A171" s="20"/>
      <c r="B171" s="16"/>
      <c r="C171" s="37" t="s">
        <v>25</v>
      </c>
      <c r="D171" s="10"/>
      <c r="E171" s="7"/>
      <c r="F171" s="10"/>
      <c r="G171" s="20"/>
      <c r="H171" s="23"/>
      <c r="J171" s="87" t="str">
        <f ca="1" t="shared" si="4"/>
        <v>LOCKED</v>
      </c>
      <c r="K171" s="88" t="str">
        <f t="shared" si="5"/>
        <v>LANDSCAPING</v>
      </c>
    </row>
    <row r="172" spans="1:12" s="86" customFormat="1" ht="30" customHeight="1">
      <c r="A172" s="81" t="s">
        <v>158</v>
      </c>
      <c r="B172" s="85" t="s">
        <v>300</v>
      </c>
      <c r="C172" s="66" t="s">
        <v>159</v>
      </c>
      <c r="D172" s="67" t="s">
        <v>160</v>
      </c>
      <c r="E172" s="68"/>
      <c r="F172" s="69"/>
      <c r="G172" s="72"/>
      <c r="H172" s="71"/>
      <c r="I172" s="65"/>
      <c r="J172" s="87" t="str">
        <f ca="1" t="shared" si="4"/>
        <v>LOCKED</v>
      </c>
      <c r="K172" s="88" t="str">
        <f t="shared" si="5"/>
        <v>G001SoddingCW 3510-R9</v>
      </c>
      <c r="L172" s="89"/>
    </row>
    <row r="173" spans="1:12" s="91" customFormat="1" ht="30" customHeight="1">
      <c r="A173" s="81" t="s">
        <v>161</v>
      </c>
      <c r="B173" s="74" t="s">
        <v>32</v>
      </c>
      <c r="C173" s="66" t="s">
        <v>162</v>
      </c>
      <c r="D173" s="67"/>
      <c r="E173" s="68" t="s">
        <v>31</v>
      </c>
      <c r="F173" s="69">
        <v>200</v>
      </c>
      <c r="G173" s="70"/>
      <c r="H173" s="71">
        <f>ROUND(G173,2)*F173</f>
        <v>0</v>
      </c>
      <c r="I173" s="101"/>
      <c r="J173" s="87">
        <f ca="1" t="shared" si="4"/>
      </c>
      <c r="K173" s="88" t="str">
        <f t="shared" si="5"/>
        <v>G002width &lt; 600mmm²</v>
      </c>
      <c r="L173" s="89"/>
    </row>
    <row r="174" spans="1:12" s="91" customFormat="1" ht="30" customHeight="1">
      <c r="A174" s="81" t="s">
        <v>163</v>
      </c>
      <c r="B174" s="74" t="s">
        <v>39</v>
      </c>
      <c r="C174" s="66" t="s">
        <v>164</v>
      </c>
      <c r="D174" s="67"/>
      <c r="E174" s="68" t="s">
        <v>31</v>
      </c>
      <c r="F174" s="69">
        <v>800</v>
      </c>
      <c r="G174" s="70"/>
      <c r="H174" s="71">
        <f>ROUND(G174,2)*F174</f>
        <v>0</v>
      </c>
      <c r="I174" s="65"/>
      <c r="J174" s="87">
        <f ca="1" t="shared" si="4"/>
      </c>
      <c r="K174" s="88" t="str">
        <f t="shared" si="5"/>
        <v>G003width &gt; or = 600mmm²</v>
      </c>
      <c r="L174" s="89"/>
    </row>
    <row r="175" spans="1:11" s="45" customFormat="1" ht="30" customHeight="1" thickBot="1">
      <c r="A175" s="46"/>
      <c r="B175" s="41" t="str">
        <f>B118</f>
        <v>C</v>
      </c>
      <c r="C175" s="113" t="str">
        <f>C118</f>
        <v>MORTIMER PLACE-MACHRAY AVENUE TO ST.CROSS STREET-MAJOR REHABILITATION</v>
      </c>
      <c r="D175" s="114"/>
      <c r="E175" s="114"/>
      <c r="F175" s="115"/>
      <c r="G175" s="46" t="s">
        <v>17</v>
      </c>
      <c r="H175" s="46">
        <f>SUM(H118:H174)</f>
        <v>0</v>
      </c>
      <c r="J175" s="87" t="str">
        <f ca="1" t="shared" si="4"/>
        <v>LOCKED</v>
      </c>
      <c r="K175" s="88" t="str">
        <f t="shared" si="5"/>
        <v>MORTIMER PLACE-MACHRAY AVENUE TO ST.CROSS STREET-MAJOR REHABILITATION</v>
      </c>
    </row>
    <row r="176" spans="1:11" s="45" customFormat="1" ht="30" customHeight="1" thickTop="1">
      <c r="A176" s="43"/>
      <c r="B176" s="42" t="s">
        <v>15</v>
      </c>
      <c r="C176" s="110" t="s">
        <v>239</v>
      </c>
      <c r="D176" s="111"/>
      <c r="E176" s="111"/>
      <c r="F176" s="112"/>
      <c r="G176" s="43"/>
      <c r="H176" s="44"/>
      <c r="J176" s="87" t="str">
        <f ca="1" t="shared" si="4"/>
        <v>LOCKED</v>
      </c>
      <c r="K176" s="88" t="str">
        <f t="shared" si="5"/>
        <v>PERTH AVENUE-ST.ANDREWS STREET TO McGREGOR STREET-MAJOR REHABILITATION</v>
      </c>
    </row>
    <row r="177" spans="1:11" ht="36" customHeight="1">
      <c r="A177" s="20"/>
      <c r="B177" s="16"/>
      <c r="C177" s="36" t="s">
        <v>19</v>
      </c>
      <c r="D177" s="10"/>
      <c r="E177" s="8" t="s">
        <v>2</v>
      </c>
      <c r="F177" s="8" t="s">
        <v>2</v>
      </c>
      <c r="G177" s="20"/>
      <c r="H177" s="23"/>
      <c r="J177" s="87" t="str">
        <f ca="1" t="shared" si="4"/>
        <v>LOCKED</v>
      </c>
      <c r="K177" s="88" t="str">
        <f t="shared" si="5"/>
        <v>EARTH AND BASE WORKS</v>
      </c>
    </row>
    <row r="178" spans="1:12" s="91" customFormat="1" ht="30" customHeight="1">
      <c r="A178" s="83" t="s">
        <v>36</v>
      </c>
      <c r="B178" s="85" t="s">
        <v>301</v>
      </c>
      <c r="C178" s="66" t="s">
        <v>37</v>
      </c>
      <c r="D178" s="67" t="s">
        <v>94</v>
      </c>
      <c r="E178" s="68" t="s">
        <v>31</v>
      </c>
      <c r="F178" s="69">
        <v>500</v>
      </c>
      <c r="G178" s="70"/>
      <c r="H178" s="71">
        <f>ROUND(G178,2)*F178</f>
        <v>0</v>
      </c>
      <c r="I178" s="65" t="s">
        <v>107</v>
      </c>
      <c r="J178" s="87">
        <f ca="1" t="shared" si="4"/>
      </c>
      <c r="K178" s="88" t="str">
        <f t="shared" si="5"/>
        <v>A012Grading of BoulevardsCW 3110-R10m²</v>
      </c>
      <c r="L178" s="89"/>
    </row>
    <row r="179" spans="1:11" ht="36" customHeight="1">
      <c r="A179" s="20"/>
      <c r="B179" s="16"/>
      <c r="C179" s="37" t="s">
        <v>20</v>
      </c>
      <c r="D179" s="10"/>
      <c r="E179" s="7"/>
      <c r="F179" s="10"/>
      <c r="G179" s="20"/>
      <c r="H179" s="23"/>
      <c r="J179" s="87" t="str">
        <f ca="1" t="shared" si="4"/>
        <v>LOCKED</v>
      </c>
      <c r="K179" s="88" t="str">
        <f t="shared" si="5"/>
        <v>ROADWORKS - RENEWALS</v>
      </c>
    </row>
    <row r="180" spans="1:12" s="91" customFormat="1" ht="30" customHeight="1">
      <c r="A180" s="81" t="s">
        <v>176</v>
      </c>
      <c r="B180" s="85" t="s">
        <v>302</v>
      </c>
      <c r="C180" s="66" t="s">
        <v>178</v>
      </c>
      <c r="D180" s="67" t="s">
        <v>179</v>
      </c>
      <c r="E180" s="68"/>
      <c r="F180" s="69"/>
      <c r="G180" s="72"/>
      <c r="H180" s="71"/>
      <c r="I180" s="65"/>
      <c r="J180" s="87" t="str">
        <f ca="1" t="shared" si="4"/>
        <v>LOCKED</v>
      </c>
      <c r="K180" s="88" t="str">
        <f t="shared" si="5"/>
        <v>B004Slab ReplacementCW 3230-R5</v>
      </c>
      <c r="L180" s="89"/>
    </row>
    <row r="181" spans="1:12" s="91" customFormat="1" ht="39.75" customHeight="1">
      <c r="A181" s="81" t="s">
        <v>189</v>
      </c>
      <c r="B181" s="74" t="s">
        <v>32</v>
      </c>
      <c r="C181" s="66" t="s">
        <v>190</v>
      </c>
      <c r="D181" s="67" t="s">
        <v>2</v>
      </c>
      <c r="E181" s="68" t="s">
        <v>31</v>
      </c>
      <c r="F181" s="69">
        <v>250</v>
      </c>
      <c r="G181" s="70"/>
      <c r="H181" s="71">
        <f>ROUND(G181,2)*F181</f>
        <v>0</v>
      </c>
      <c r="I181" s="65"/>
      <c r="J181" s="87">
        <f ca="1" t="shared" si="4"/>
      </c>
      <c r="K181" s="88" t="str">
        <f t="shared" si="5"/>
        <v>B014150 mm Concrete Pavement (Reinforced)m²</v>
      </c>
      <c r="L181" s="89"/>
    </row>
    <row r="182" spans="1:12" s="91" customFormat="1" ht="30" customHeight="1">
      <c r="A182" s="81" t="s">
        <v>186</v>
      </c>
      <c r="B182" s="85" t="s">
        <v>303</v>
      </c>
      <c r="C182" s="66" t="s">
        <v>188</v>
      </c>
      <c r="D182" s="67" t="s">
        <v>179</v>
      </c>
      <c r="E182" s="68"/>
      <c r="F182" s="69"/>
      <c r="G182" s="72"/>
      <c r="H182" s="71"/>
      <c r="I182" s="65"/>
      <c r="J182" s="87" t="str">
        <f ca="1" t="shared" si="4"/>
        <v>LOCKED</v>
      </c>
      <c r="K182" s="88" t="str">
        <f t="shared" si="5"/>
        <v>B017Partial Slab PatchesCW 3230-R5</v>
      </c>
      <c r="L182" s="89"/>
    </row>
    <row r="183" spans="1:12" s="91" customFormat="1" ht="39.75" customHeight="1">
      <c r="A183" s="81" t="s">
        <v>180</v>
      </c>
      <c r="B183" s="74" t="s">
        <v>32</v>
      </c>
      <c r="C183" s="66" t="s">
        <v>181</v>
      </c>
      <c r="D183" s="67" t="s">
        <v>2</v>
      </c>
      <c r="E183" s="68" t="s">
        <v>31</v>
      </c>
      <c r="F183" s="69">
        <v>10</v>
      </c>
      <c r="G183" s="70"/>
      <c r="H183" s="71">
        <f>ROUND(G183,2)*F183</f>
        <v>0</v>
      </c>
      <c r="I183" s="65"/>
      <c r="J183" s="87">
        <f ca="1" t="shared" si="4"/>
      </c>
      <c r="K183" s="88" t="str">
        <f t="shared" si="5"/>
        <v>B030150 mm Concrete Pavement (Type A)m²</v>
      </c>
      <c r="L183" s="89"/>
    </row>
    <row r="184" spans="1:12" s="91" customFormat="1" ht="39.75" customHeight="1">
      <c r="A184" s="81" t="s">
        <v>182</v>
      </c>
      <c r="B184" s="74" t="s">
        <v>39</v>
      </c>
      <c r="C184" s="66" t="s">
        <v>183</v>
      </c>
      <c r="D184" s="67" t="s">
        <v>2</v>
      </c>
      <c r="E184" s="68" t="s">
        <v>31</v>
      </c>
      <c r="F184" s="69">
        <v>75</v>
      </c>
      <c r="G184" s="70"/>
      <c r="H184" s="71">
        <f>ROUND(G184,2)*F184</f>
        <v>0</v>
      </c>
      <c r="I184" s="65"/>
      <c r="J184" s="87">
        <f ca="1" t="shared" si="4"/>
      </c>
      <c r="K184" s="88" t="str">
        <f t="shared" si="5"/>
        <v>B031150 mm Concrete Pavement (Type B)m²</v>
      </c>
      <c r="L184" s="89"/>
    </row>
    <row r="185" spans="1:12" s="91" customFormat="1" ht="39.75" customHeight="1">
      <c r="A185" s="81" t="s">
        <v>184</v>
      </c>
      <c r="B185" s="74" t="s">
        <v>256</v>
      </c>
      <c r="C185" s="66" t="s">
        <v>185</v>
      </c>
      <c r="D185" s="67" t="s">
        <v>2</v>
      </c>
      <c r="E185" s="68" t="s">
        <v>31</v>
      </c>
      <c r="F185" s="69">
        <v>50</v>
      </c>
      <c r="G185" s="70"/>
      <c r="H185" s="71">
        <f>ROUND(G185,2)*F185</f>
        <v>0</v>
      </c>
      <c r="I185" s="65"/>
      <c r="J185" s="87">
        <f ca="1" t="shared" si="4"/>
      </c>
      <c r="K185" s="88" t="str">
        <f t="shared" si="5"/>
        <v>B033150 mm Concrete Pavement (Type D)m²</v>
      </c>
      <c r="L185" s="89"/>
    </row>
    <row r="186" spans="1:12" s="91" customFormat="1" ht="30" customHeight="1">
      <c r="A186" s="81" t="s">
        <v>191</v>
      </c>
      <c r="B186" s="85" t="s">
        <v>228</v>
      </c>
      <c r="C186" s="66" t="s">
        <v>193</v>
      </c>
      <c r="D186" s="67" t="s">
        <v>194</v>
      </c>
      <c r="E186" s="68"/>
      <c r="F186" s="69"/>
      <c r="G186" s="72"/>
      <c r="H186" s="71"/>
      <c r="I186" s="65"/>
      <c r="J186" s="87" t="str">
        <f ca="1" t="shared" si="4"/>
        <v>LOCKED</v>
      </c>
      <c r="K186" s="88" t="str">
        <f t="shared" si="5"/>
        <v>B094Drilled DowelsCW 3230-R5</v>
      </c>
      <c r="L186" s="89"/>
    </row>
    <row r="187" spans="1:12" s="91" customFormat="1" ht="30" customHeight="1">
      <c r="A187" s="81" t="s">
        <v>195</v>
      </c>
      <c r="B187" s="74" t="s">
        <v>32</v>
      </c>
      <c r="C187" s="66" t="s">
        <v>196</v>
      </c>
      <c r="D187" s="67" t="s">
        <v>2</v>
      </c>
      <c r="E187" s="68" t="s">
        <v>38</v>
      </c>
      <c r="F187" s="69">
        <v>350</v>
      </c>
      <c r="G187" s="70"/>
      <c r="H187" s="71">
        <f>ROUND(G187,2)*F187</f>
        <v>0</v>
      </c>
      <c r="I187" s="65"/>
      <c r="J187" s="87">
        <f ca="1" t="shared" si="4"/>
      </c>
      <c r="K187" s="88" t="str">
        <f t="shared" si="5"/>
        <v>B09519.1 mm Diametereach</v>
      </c>
      <c r="L187" s="89"/>
    </row>
    <row r="188" spans="1:12" s="91" customFormat="1" ht="30" customHeight="1">
      <c r="A188" s="81" t="s">
        <v>197</v>
      </c>
      <c r="B188" s="85" t="s">
        <v>304</v>
      </c>
      <c r="C188" s="66" t="s">
        <v>199</v>
      </c>
      <c r="D188" s="67" t="s">
        <v>194</v>
      </c>
      <c r="E188" s="68"/>
      <c r="F188" s="69"/>
      <c r="G188" s="72"/>
      <c r="H188" s="71"/>
      <c r="I188" s="65"/>
      <c r="J188" s="87" t="str">
        <f ca="1" t="shared" si="4"/>
        <v>LOCKED</v>
      </c>
      <c r="K188" s="88" t="str">
        <f t="shared" si="5"/>
        <v>B097Drilled Tie BarsCW 3230-R5</v>
      </c>
      <c r="L188" s="89"/>
    </row>
    <row r="189" spans="1:12" s="91" customFormat="1" ht="30" customHeight="1">
      <c r="A189" s="81" t="s">
        <v>200</v>
      </c>
      <c r="B189" s="74" t="s">
        <v>32</v>
      </c>
      <c r="C189" s="66" t="s">
        <v>201</v>
      </c>
      <c r="D189" s="67" t="s">
        <v>2</v>
      </c>
      <c r="E189" s="68" t="s">
        <v>38</v>
      </c>
      <c r="F189" s="69">
        <v>350</v>
      </c>
      <c r="G189" s="70"/>
      <c r="H189" s="71">
        <f>ROUND(G189,2)*F189</f>
        <v>0</v>
      </c>
      <c r="I189" s="65"/>
      <c r="J189" s="87">
        <f ca="1" t="shared" si="4"/>
      </c>
      <c r="K189" s="88" t="str">
        <f t="shared" si="5"/>
        <v>B09820 M Deformed Tie Bareach</v>
      </c>
      <c r="L189" s="89"/>
    </row>
    <row r="190" spans="1:12" s="86" customFormat="1" ht="39.75" customHeight="1">
      <c r="A190" s="81" t="s">
        <v>40</v>
      </c>
      <c r="B190" s="85" t="s">
        <v>305</v>
      </c>
      <c r="C190" s="66" t="s">
        <v>41</v>
      </c>
      <c r="D190" s="67" t="s">
        <v>73</v>
      </c>
      <c r="E190" s="68"/>
      <c r="F190" s="69"/>
      <c r="G190" s="72"/>
      <c r="H190" s="71"/>
      <c r="I190" s="75"/>
      <c r="J190" s="87" t="str">
        <f ca="1" t="shared" si="4"/>
        <v>LOCKED</v>
      </c>
      <c r="K190" s="88" t="str">
        <f t="shared" si="5"/>
        <v>B114Miscellaneous Concrete Slab RenewalCW 3235-R6</v>
      </c>
      <c r="L190" s="89"/>
    </row>
    <row r="191" spans="1:12" s="91" customFormat="1" ht="30" customHeight="1">
      <c r="A191" s="81" t="s">
        <v>42</v>
      </c>
      <c r="B191" s="74" t="s">
        <v>32</v>
      </c>
      <c r="C191" s="66" t="s">
        <v>43</v>
      </c>
      <c r="D191" s="67" t="s">
        <v>44</v>
      </c>
      <c r="E191" s="68"/>
      <c r="F191" s="69"/>
      <c r="G191" s="72"/>
      <c r="H191" s="71"/>
      <c r="I191" s="65"/>
      <c r="J191" s="87" t="str">
        <f ca="1" t="shared" si="4"/>
        <v>LOCKED</v>
      </c>
      <c r="K191" s="88" t="str">
        <f t="shared" si="5"/>
        <v>B118SidewalkSD-228A</v>
      </c>
      <c r="L191" s="89"/>
    </row>
    <row r="192" spans="1:12" s="91" customFormat="1" ht="30" customHeight="1">
      <c r="A192" s="81" t="s">
        <v>66</v>
      </c>
      <c r="B192" s="78"/>
      <c r="C192" s="66" t="s">
        <v>74</v>
      </c>
      <c r="D192" s="67"/>
      <c r="E192" s="68" t="s">
        <v>31</v>
      </c>
      <c r="F192" s="69">
        <v>20</v>
      </c>
      <c r="G192" s="70"/>
      <c r="H192" s="71">
        <f>ROUND(G192,2)*F192</f>
        <v>0</v>
      </c>
      <c r="I192" s="76"/>
      <c r="J192" s="87">
        <f ca="1" t="shared" si="4"/>
      </c>
      <c r="K192" s="88" t="str">
        <f t="shared" si="5"/>
        <v>B119a) Less than 5 sq.m.m²</v>
      </c>
      <c r="L192" s="89"/>
    </row>
    <row r="193" spans="1:12" s="91" customFormat="1" ht="30" customHeight="1">
      <c r="A193" s="81" t="s">
        <v>45</v>
      </c>
      <c r="B193" s="78"/>
      <c r="C193" s="66" t="s">
        <v>75</v>
      </c>
      <c r="D193" s="67"/>
      <c r="E193" s="68" t="s">
        <v>31</v>
      </c>
      <c r="F193" s="69">
        <v>75</v>
      </c>
      <c r="G193" s="70"/>
      <c r="H193" s="71">
        <f>ROUND(G193,2)*F193</f>
        <v>0</v>
      </c>
      <c r="I193" s="65"/>
      <c r="J193" s="87">
        <f ca="1" t="shared" si="4"/>
      </c>
      <c r="K193" s="88" t="str">
        <f t="shared" si="5"/>
        <v>B120b) 5 sq.m. to 20 sq.m.m²</v>
      </c>
      <c r="L193" s="89"/>
    </row>
    <row r="194" spans="1:12" s="91" customFormat="1" ht="30" customHeight="1">
      <c r="A194" s="81" t="s">
        <v>46</v>
      </c>
      <c r="B194" s="78"/>
      <c r="C194" s="66" t="s">
        <v>67</v>
      </c>
      <c r="D194" s="67" t="s">
        <v>2</v>
      </c>
      <c r="E194" s="68" t="s">
        <v>31</v>
      </c>
      <c r="F194" s="69">
        <v>75</v>
      </c>
      <c r="G194" s="70"/>
      <c r="H194" s="71">
        <f>ROUND(G194,2)*F194</f>
        <v>0</v>
      </c>
      <c r="I194" s="77"/>
      <c r="J194" s="87">
        <f ca="1" t="shared" si="4"/>
      </c>
      <c r="K194" s="88" t="str">
        <f t="shared" si="5"/>
        <v>B121c) Greater than 20 sq.m.m²</v>
      </c>
      <c r="L194" s="89"/>
    </row>
    <row r="195" spans="1:12" s="86" customFormat="1" ht="39.75" customHeight="1">
      <c r="A195" s="81" t="s">
        <v>112</v>
      </c>
      <c r="B195" s="85" t="s">
        <v>306</v>
      </c>
      <c r="C195" s="66" t="s">
        <v>113</v>
      </c>
      <c r="D195" s="67" t="s">
        <v>73</v>
      </c>
      <c r="E195" s="68" t="s">
        <v>31</v>
      </c>
      <c r="F195" s="79">
        <v>10</v>
      </c>
      <c r="G195" s="70"/>
      <c r="H195" s="71">
        <f>ROUND(G195,2)*F195</f>
        <v>0</v>
      </c>
      <c r="I195" s="65"/>
      <c r="J195" s="87">
        <f ca="1" t="shared" si="4"/>
      </c>
      <c r="K195" s="88" t="str">
        <f t="shared" si="5"/>
        <v>B124Adjustment of Precast Sidewalk BlocksCW 3235-R6m²</v>
      </c>
      <c r="L195" s="89"/>
    </row>
    <row r="196" spans="1:12" s="91" customFormat="1" ht="39.75" customHeight="1">
      <c r="A196" s="81" t="s">
        <v>114</v>
      </c>
      <c r="B196" s="85" t="s">
        <v>307</v>
      </c>
      <c r="C196" s="66" t="s">
        <v>116</v>
      </c>
      <c r="D196" s="67" t="s">
        <v>73</v>
      </c>
      <c r="E196" s="68" t="s">
        <v>31</v>
      </c>
      <c r="F196" s="69">
        <v>5</v>
      </c>
      <c r="G196" s="70"/>
      <c r="H196" s="71">
        <f>ROUND(G196,2)*F196</f>
        <v>0</v>
      </c>
      <c r="I196" s="65"/>
      <c r="J196" s="87">
        <f ca="1" t="shared" si="4"/>
      </c>
      <c r="K196" s="88" t="str">
        <f t="shared" si="5"/>
        <v>B125Supply of Precast Sidewalk BlocksCW 3235-R6m²</v>
      </c>
      <c r="L196" s="89"/>
    </row>
    <row r="197" spans="1:12" s="91" customFormat="1" ht="30" customHeight="1">
      <c r="A197" s="81" t="s">
        <v>205</v>
      </c>
      <c r="B197" s="85" t="s">
        <v>308</v>
      </c>
      <c r="C197" s="66" t="s">
        <v>207</v>
      </c>
      <c r="D197" s="67" t="s">
        <v>203</v>
      </c>
      <c r="E197" s="68"/>
      <c r="F197" s="69"/>
      <c r="G197" s="72"/>
      <c r="H197" s="71"/>
      <c r="I197" s="65"/>
      <c r="J197" s="87" t="str">
        <f ca="1" t="shared" si="4"/>
        <v>LOCKED</v>
      </c>
      <c r="K197" s="88" t="str">
        <f t="shared" si="5"/>
        <v>B154Concrete Curb RenewalCW 3240-R6</v>
      </c>
      <c r="L197" s="89"/>
    </row>
    <row r="198" spans="1:12" s="91" customFormat="1" ht="30" customHeight="1">
      <c r="A198" s="81" t="s">
        <v>208</v>
      </c>
      <c r="B198" s="74" t="s">
        <v>32</v>
      </c>
      <c r="C198" s="66" t="s">
        <v>339</v>
      </c>
      <c r="D198" s="67" t="s">
        <v>209</v>
      </c>
      <c r="E198" s="68"/>
      <c r="F198" s="69"/>
      <c r="G198" s="71"/>
      <c r="H198" s="71"/>
      <c r="I198" s="75" t="s">
        <v>127</v>
      </c>
      <c r="J198" s="87" t="str">
        <f ca="1" t="shared" si="4"/>
        <v>LOCKED</v>
      </c>
      <c r="K198" s="88" t="str">
        <f t="shared" si="5"/>
        <v>B155Barrier (180mm ht, Dowelled)SD-205,SD206A</v>
      </c>
      <c r="L198" s="89"/>
    </row>
    <row r="199" spans="1:12" s="91" customFormat="1" ht="30" customHeight="1">
      <c r="A199" s="81" t="s">
        <v>210</v>
      </c>
      <c r="B199" s="78"/>
      <c r="C199" s="66" t="s">
        <v>211</v>
      </c>
      <c r="D199" s="67"/>
      <c r="E199" s="68" t="s">
        <v>47</v>
      </c>
      <c r="F199" s="69">
        <v>15</v>
      </c>
      <c r="G199" s="70"/>
      <c r="H199" s="71">
        <f aca="true" t="shared" si="7" ref="H199:H204">ROUND(G199,2)*F199</f>
        <v>0</v>
      </c>
      <c r="I199" s="76"/>
      <c r="J199" s="87">
        <f aca="true" ca="1" t="shared" si="8" ref="J199:J262">IF(CELL("protect",$G199)=1,"LOCKED","")</f>
      </c>
      <c r="K199" s="88" t="str">
        <f aca="true" t="shared" si="9" ref="K199:K262">CLEAN(CONCATENATE(TRIM($A199),TRIM($C199),TRIM($D199),TRIM($E199)))</f>
        <v>B156a) Less than 3 mm</v>
      </c>
      <c r="L199" s="89"/>
    </row>
    <row r="200" spans="1:12" s="91" customFormat="1" ht="30" customHeight="1">
      <c r="A200" s="81" t="s">
        <v>212</v>
      </c>
      <c r="B200" s="78"/>
      <c r="C200" s="66" t="s">
        <v>213</v>
      </c>
      <c r="D200" s="67"/>
      <c r="E200" s="68" t="s">
        <v>47</v>
      </c>
      <c r="F200" s="69">
        <v>50</v>
      </c>
      <c r="G200" s="70"/>
      <c r="H200" s="71">
        <f t="shared" si="7"/>
        <v>0</v>
      </c>
      <c r="I200" s="65"/>
      <c r="J200" s="87">
        <f ca="1" t="shared" si="8"/>
      </c>
      <c r="K200" s="88" t="str">
        <f t="shared" si="9"/>
        <v>B157b) 3 m to 30 mm</v>
      </c>
      <c r="L200" s="89"/>
    </row>
    <row r="201" spans="1:12" s="91" customFormat="1" ht="30" customHeight="1">
      <c r="A201" s="81" t="s">
        <v>214</v>
      </c>
      <c r="B201" s="78"/>
      <c r="C201" s="66" t="s">
        <v>215</v>
      </c>
      <c r="D201" s="67" t="s">
        <v>2</v>
      </c>
      <c r="E201" s="68" t="s">
        <v>47</v>
      </c>
      <c r="F201" s="69">
        <v>85</v>
      </c>
      <c r="G201" s="70"/>
      <c r="H201" s="71">
        <f t="shared" si="7"/>
        <v>0</v>
      </c>
      <c r="I201" s="77"/>
      <c r="J201" s="87">
        <f ca="1" t="shared" si="8"/>
      </c>
      <c r="K201" s="88" t="str">
        <f t="shared" si="9"/>
        <v>B158c) Greater than 30 mm</v>
      </c>
      <c r="L201" s="89"/>
    </row>
    <row r="202" spans="1:12" s="91" customFormat="1" ht="39.75" customHeight="1">
      <c r="A202" s="81" t="s">
        <v>216</v>
      </c>
      <c r="B202" s="74" t="s">
        <v>39</v>
      </c>
      <c r="C202" s="66" t="s">
        <v>340</v>
      </c>
      <c r="D202" s="67" t="s">
        <v>129</v>
      </c>
      <c r="E202" s="68" t="s">
        <v>47</v>
      </c>
      <c r="F202" s="69">
        <v>30</v>
      </c>
      <c r="G202" s="70"/>
      <c r="H202" s="71">
        <f t="shared" si="7"/>
        <v>0</v>
      </c>
      <c r="I202" s="65" t="s">
        <v>217</v>
      </c>
      <c r="J202" s="87">
        <f ca="1" t="shared" si="8"/>
      </c>
      <c r="K202" s="88" t="str">
        <f t="shared" si="9"/>
        <v>B167Modified Barrier (180mm ht, Dowelled)SD-203Bm</v>
      </c>
      <c r="L202" s="89"/>
    </row>
    <row r="203" spans="1:12" s="91" customFormat="1" ht="30" customHeight="1">
      <c r="A203" s="81" t="s">
        <v>218</v>
      </c>
      <c r="B203" s="74" t="s">
        <v>256</v>
      </c>
      <c r="C203" s="66" t="s">
        <v>341</v>
      </c>
      <c r="D203" s="67" t="s">
        <v>219</v>
      </c>
      <c r="E203" s="68" t="s">
        <v>47</v>
      </c>
      <c r="F203" s="69">
        <v>25</v>
      </c>
      <c r="G203" s="70"/>
      <c r="H203" s="71">
        <f t="shared" si="7"/>
        <v>0</v>
      </c>
      <c r="I203" s="65" t="s">
        <v>220</v>
      </c>
      <c r="J203" s="87">
        <f ca="1" t="shared" si="8"/>
      </c>
      <c r="K203" s="88" t="str">
        <f t="shared" si="9"/>
        <v>B184Curb Ramp (10mm ht)SD-229 Em</v>
      </c>
      <c r="L203" s="89"/>
    </row>
    <row r="204" spans="1:12" s="91" customFormat="1" ht="39.75" customHeight="1">
      <c r="A204" s="81" t="s">
        <v>241</v>
      </c>
      <c r="B204" s="85" t="s">
        <v>309</v>
      </c>
      <c r="C204" s="66" t="s">
        <v>243</v>
      </c>
      <c r="D204" s="67" t="s">
        <v>244</v>
      </c>
      <c r="E204" s="68" t="s">
        <v>31</v>
      </c>
      <c r="F204" s="69">
        <v>15</v>
      </c>
      <c r="G204" s="70"/>
      <c r="H204" s="71">
        <f t="shared" si="7"/>
        <v>0</v>
      </c>
      <c r="I204" s="65"/>
      <c r="J204" s="87">
        <f ca="1" t="shared" si="8"/>
      </c>
      <c r="K204" s="88" t="str">
        <f t="shared" si="9"/>
        <v>B189Regrading Existing Interlocking Paving StonesCW 3330-R3m²</v>
      </c>
      <c r="L204" s="89"/>
    </row>
    <row r="205" spans="1:12" s="91" customFormat="1" ht="39.75" customHeight="1">
      <c r="A205" s="81" t="s">
        <v>48</v>
      </c>
      <c r="B205" s="85" t="s">
        <v>310</v>
      </c>
      <c r="C205" s="66" t="s">
        <v>49</v>
      </c>
      <c r="D205" s="67" t="s">
        <v>76</v>
      </c>
      <c r="E205" s="80"/>
      <c r="F205" s="69"/>
      <c r="G205" s="72"/>
      <c r="H205" s="71"/>
      <c r="I205" s="65"/>
      <c r="J205" s="87" t="str">
        <f ca="1" t="shared" si="8"/>
        <v>LOCKED</v>
      </c>
      <c r="K205" s="88" t="str">
        <f t="shared" si="9"/>
        <v>B190Construction of Asphaltic Concrete OverlayCW 3410-R7</v>
      </c>
      <c r="L205" s="89"/>
    </row>
    <row r="206" spans="1:12" s="91" customFormat="1" ht="30" customHeight="1">
      <c r="A206" s="81" t="s">
        <v>221</v>
      </c>
      <c r="B206" s="74" t="s">
        <v>32</v>
      </c>
      <c r="C206" s="66" t="s">
        <v>222</v>
      </c>
      <c r="D206" s="67"/>
      <c r="E206" s="68"/>
      <c r="F206" s="69"/>
      <c r="G206" s="72"/>
      <c r="H206" s="71"/>
      <c r="I206" s="65"/>
      <c r="J206" s="87" t="str">
        <f ca="1" t="shared" si="8"/>
        <v>LOCKED</v>
      </c>
      <c r="K206" s="88" t="str">
        <f t="shared" si="9"/>
        <v>B191Main Line Paving</v>
      </c>
      <c r="L206" s="89"/>
    </row>
    <row r="207" spans="1:12" s="91" customFormat="1" ht="30" customHeight="1">
      <c r="A207" s="81" t="s">
        <v>223</v>
      </c>
      <c r="B207" s="78"/>
      <c r="C207" s="66" t="s">
        <v>224</v>
      </c>
      <c r="D207" s="67"/>
      <c r="E207" s="68" t="s">
        <v>33</v>
      </c>
      <c r="F207" s="69">
        <v>300</v>
      </c>
      <c r="G207" s="70"/>
      <c r="H207" s="71">
        <f>ROUND(G207,2)*F207</f>
        <v>0</v>
      </c>
      <c r="I207" s="65"/>
      <c r="J207" s="87">
        <f ca="1" t="shared" si="8"/>
      </c>
      <c r="K207" s="88" t="str">
        <f t="shared" si="9"/>
        <v>B193b) Type IAtonne</v>
      </c>
      <c r="L207" s="89"/>
    </row>
    <row r="208" spans="1:12" s="91" customFormat="1" ht="30" customHeight="1">
      <c r="A208" s="81" t="s">
        <v>69</v>
      </c>
      <c r="B208" s="74" t="s">
        <v>39</v>
      </c>
      <c r="C208" s="66" t="s">
        <v>70</v>
      </c>
      <c r="D208" s="67"/>
      <c r="E208" s="68"/>
      <c r="F208" s="69"/>
      <c r="G208" s="72"/>
      <c r="H208" s="71"/>
      <c r="I208" s="65"/>
      <c r="J208" s="87" t="str">
        <f ca="1" t="shared" si="8"/>
        <v>LOCKED</v>
      </c>
      <c r="K208" s="88" t="str">
        <f t="shared" si="9"/>
        <v>B194Tie-ins and Approaches</v>
      </c>
      <c r="L208" s="89"/>
    </row>
    <row r="209" spans="1:12" s="91" customFormat="1" ht="30" customHeight="1">
      <c r="A209" s="81" t="s">
        <v>225</v>
      </c>
      <c r="B209" s="78"/>
      <c r="C209" s="66" t="s">
        <v>226</v>
      </c>
      <c r="D209" s="67"/>
      <c r="E209" s="68" t="s">
        <v>33</v>
      </c>
      <c r="F209" s="69">
        <v>50</v>
      </c>
      <c r="G209" s="70"/>
      <c r="H209" s="71">
        <f>ROUND(G209,2)*F209</f>
        <v>0</v>
      </c>
      <c r="I209" s="65"/>
      <c r="J209" s="87">
        <f ca="1" t="shared" si="8"/>
      </c>
      <c r="K209" s="88" t="str">
        <f t="shared" si="9"/>
        <v>B195a) Type IAtonne</v>
      </c>
      <c r="L209" s="89"/>
    </row>
    <row r="210" spans="1:11" ht="36" customHeight="1">
      <c r="A210" s="20"/>
      <c r="B210" s="6"/>
      <c r="C210" s="37" t="s">
        <v>22</v>
      </c>
      <c r="D210" s="10"/>
      <c r="E210" s="9"/>
      <c r="F210" s="8"/>
      <c r="G210" s="20"/>
      <c r="H210" s="23"/>
      <c r="J210" s="87" t="str">
        <f ca="1" t="shared" si="8"/>
        <v>LOCKED</v>
      </c>
      <c r="K210" s="88" t="str">
        <f t="shared" si="9"/>
        <v>JOINT AND CRACK SEALING</v>
      </c>
    </row>
    <row r="211" spans="1:12" s="86" customFormat="1" ht="30" customHeight="1">
      <c r="A211" s="83" t="s">
        <v>227</v>
      </c>
      <c r="B211" s="85" t="s">
        <v>311</v>
      </c>
      <c r="C211" s="66" t="s">
        <v>229</v>
      </c>
      <c r="D211" s="67" t="s">
        <v>230</v>
      </c>
      <c r="E211" s="68" t="s">
        <v>47</v>
      </c>
      <c r="F211" s="79">
        <v>350</v>
      </c>
      <c r="G211" s="70"/>
      <c r="H211" s="82">
        <f>ROUND(G211,2)*F211</f>
        <v>0</v>
      </c>
      <c r="I211" s="65"/>
      <c r="J211" s="87">
        <f ca="1" t="shared" si="8"/>
      </c>
      <c r="K211" s="88" t="str">
        <f t="shared" si="9"/>
        <v>D006Reflective Crack MaintenanceCW 3250-R6m</v>
      </c>
      <c r="L211" s="89"/>
    </row>
    <row r="212" spans="1:11" ht="48" customHeight="1">
      <c r="A212" s="20"/>
      <c r="B212" s="6"/>
      <c r="C212" s="37" t="s">
        <v>23</v>
      </c>
      <c r="D212" s="10"/>
      <c r="E212" s="9"/>
      <c r="F212" s="8"/>
      <c r="G212" s="20"/>
      <c r="H212" s="23"/>
      <c r="J212" s="87" t="str">
        <f ca="1" t="shared" si="8"/>
        <v>LOCKED</v>
      </c>
      <c r="K212" s="88" t="str">
        <f t="shared" si="9"/>
        <v>ASSOCIATED DRAINAGE AND UNDERGROUND WORKS</v>
      </c>
    </row>
    <row r="213" spans="1:12" s="86" customFormat="1" ht="30" customHeight="1">
      <c r="A213" s="83" t="s">
        <v>231</v>
      </c>
      <c r="B213" s="85" t="s">
        <v>312</v>
      </c>
      <c r="C213" s="66" t="s">
        <v>233</v>
      </c>
      <c r="D213" s="67" t="s">
        <v>82</v>
      </c>
      <c r="E213" s="68"/>
      <c r="F213" s="79"/>
      <c r="G213" s="72"/>
      <c r="H213" s="82"/>
      <c r="I213" s="65"/>
      <c r="J213" s="87" t="str">
        <f ca="1" t="shared" si="8"/>
        <v>LOCKED</v>
      </c>
      <c r="K213" s="88" t="str">
        <f t="shared" si="9"/>
        <v>E006Catch PitCW 2130-R10</v>
      </c>
      <c r="L213" s="89"/>
    </row>
    <row r="214" spans="1:12" s="86" customFormat="1" ht="30" customHeight="1">
      <c r="A214" s="83" t="s">
        <v>234</v>
      </c>
      <c r="B214" s="74" t="s">
        <v>32</v>
      </c>
      <c r="C214" s="66" t="s">
        <v>235</v>
      </c>
      <c r="D214" s="67"/>
      <c r="E214" s="68" t="s">
        <v>38</v>
      </c>
      <c r="F214" s="79">
        <v>4</v>
      </c>
      <c r="G214" s="70"/>
      <c r="H214" s="82">
        <f>ROUND(G214,2)*F214</f>
        <v>0</v>
      </c>
      <c r="I214" s="65"/>
      <c r="J214" s="87">
        <f ca="1" t="shared" si="8"/>
      </c>
      <c r="K214" s="88" t="str">
        <f t="shared" si="9"/>
        <v>E007SD-023each</v>
      </c>
      <c r="L214" s="89"/>
    </row>
    <row r="215" spans="1:12" s="94" customFormat="1" ht="30" customHeight="1">
      <c r="A215" s="83" t="s">
        <v>236</v>
      </c>
      <c r="B215" s="85" t="s">
        <v>313</v>
      </c>
      <c r="C215" s="66" t="s">
        <v>238</v>
      </c>
      <c r="D215" s="67" t="s">
        <v>82</v>
      </c>
      <c r="E215" s="68" t="s">
        <v>47</v>
      </c>
      <c r="F215" s="79">
        <v>10</v>
      </c>
      <c r="G215" s="70"/>
      <c r="H215" s="82">
        <f>ROUND(G215,2)*F215</f>
        <v>0</v>
      </c>
      <c r="I215" s="65"/>
      <c r="J215" s="87">
        <f ca="1" t="shared" si="8"/>
      </c>
      <c r="K215" s="88" t="str">
        <f t="shared" si="9"/>
        <v>E012Drainage Connection PipeCW 2130-R10m</v>
      </c>
      <c r="L215" s="89"/>
    </row>
    <row r="216" spans="1:12" s="95" customFormat="1" ht="39.75" customHeight="1">
      <c r="A216" s="83" t="s">
        <v>138</v>
      </c>
      <c r="B216" s="85" t="s">
        <v>314</v>
      </c>
      <c r="C216" s="84" t="s">
        <v>140</v>
      </c>
      <c r="D216" s="67" t="s">
        <v>82</v>
      </c>
      <c r="E216" s="68"/>
      <c r="F216" s="79"/>
      <c r="G216" s="72"/>
      <c r="H216" s="82"/>
      <c r="I216" s="65"/>
      <c r="J216" s="87" t="str">
        <f ca="1" t="shared" si="8"/>
        <v>LOCKED</v>
      </c>
      <c r="K216" s="88" t="str">
        <f t="shared" si="9"/>
        <v>E034Connecting to Existing Catch BasinCW 2130-R10</v>
      </c>
      <c r="L216" s="89"/>
    </row>
    <row r="217" spans="1:12" s="95" customFormat="1" ht="30" customHeight="1">
      <c r="A217" s="83" t="s">
        <v>141</v>
      </c>
      <c r="B217" s="74" t="s">
        <v>32</v>
      </c>
      <c r="C217" s="84" t="s">
        <v>342</v>
      </c>
      <c r="D217" s="67"/>
      <c r="E217" s="68" t="s">
        <v>38</v>
      </c>
      <c r="F217" s="79">
        <v>4</v>
      </c>
      <c r="G217" s="70"/>
      <c r="H217" s="82">
        <f>ROUND(G217,2)*F217</f>
        <v>0</v>
      </c>
      <c r="I217" s="65" t="s">
        <v>142</v>
      </c>
      <c r="J217" s="87">
        <f ca="1" t="shared" si="8"/>
      </c>
      <c r="K217" s="88" t="str">
        <f t="shared" si="9"/>
        <v>E035250mm PVC Drainage Connection Pipeeach</v>
      </c>
      <c r="L217" s="89"/>
    </row>
    <row r="218" spans="1:12" s="91" customFormat="1" ht="39.75" customHeight="1">
      <c r="A218" s="83" t="s">
        <v>143</v>
      </c>
      <c r="B218" s="85" t="s">
        <v>315</v>
      </c>
      <c r="C218" s="66" t="s">
        <v>144</v>
      </c>
      <c r="D218" s="67" t="s">
        <v>82</v>
      </c>
      <c r="E218" s="68" t="s">
        <v>38</v>
      </c>
      <c r="F218" s="79">
        <v>4</v>
      </c>
      <c r="G218" s="70"/>
      <c r="H218" s="82">
        <f>ROUND(G218,2)*F218</f>
        <v>0</v>
      </c>
      <c r="I218" s="65"/>
      <c r="J218" s="87">
        <f ca="1" t="shared" si="8"/>
      </c>
      <c r="K218" s="88" t="str">
        <f t="shared" si="9"/>
        <v>E050Abandoning Existing Drainage InletsCW 2130-R10each</v>
      </c>
      <c r="L218" s="89"/>
    </row>
    <row r="219" spans="1:11" ht="36" customHeight="1">
      <c r="A219" s="20"/>
      <c r="B219" s="12"/>
      <c r="C219" s="37" t="s">
        <v>24</v>
      </c>
      <c r="D219" s="10"/>
      <c r="E219" s="9"/>
      <c r="F219" s="8"/>
      <c r="G219" s="20"/>
      <c r="H219" s="23"/>
      <c r="J219" s="87" t="str">
        <f ca="1" t="shared" si="8"/>
        <v>LOCKED</v>
      </c>
      <c r="K219" s="88" t="str">
        <f t="shared" si="9"/>
        <v>ADJUSTMENTS</v>
      </c>
    </row>
    <row r="220" spans="1:12" s="91" customFormat="1" ht="39.75" customHeight="1">
      <c r="A220" s="83" t="s">
        <v>56</v>
      </c>
      <c r="B220" s="85" t="s">
        <v>316</v>
      </c>
      <c r="C220" s="66" t="s">
        <v>87</v>
      </c>
      <c r="D220" s="67" t="s">
        <v>148</v>
      </c>
      <c r="E220" s="68" t="s">
        <v>38</v>
      </c>
      <c r="F220" s="79">
        <v>4</v>
      </c>
      <c r="G220" s="70"/>
      <c r="H220" s="82">
        <f>ROUND(G220,2)*F220</f>
        <v>0</v>
      </c>
      <c r="I220" s="65"/>
      <c r="J220" s="87">
        <f ca="1" t="shared" si="8"/>
      </c>
      <c r="K220" s="88" t="str">
        <f t="shared" si="9"/>
        <v>F001Adjustment of Catch Basins / Manholes FramesCW 3210-R7each</v>
      </c>
      <c r="L220" s="89"/>
    </row>
    <row r="221" spans="1:12" s="91" customFormat="1" ht="39.75" customHeight="1">
      <c r="A221" s="83" t="s">
        <v>71</v>
      </c>
      <c r="B221" s="85" t="s">
        <v>317</v>
      </c>
      <c r="C221" s="66" t="s">
        <v>88</v>
      </c>
      <c r="D221" s="67" t="s">
        <v>82</v>
      </c>
      <c r="E221" s="68"/>
      <c r="F221" s="79"/>
      <c r="G221" s="71"/>
      <c r="H221" s="82"/>
      <c r="I221" s="65"/>
      <c r="J221" s="87" t="str">
        <f ca="1" t="shared" si="8"/>
        <v>LOCKED</v>
      </c>
      <c r="K221" s="88" t="str">
        <f t="shared" si="9"/>
        <v>F002Replacing Existing RisersCW 2130-R10</v>
      </c>
      <c r="L221" s="89"/>
    </row>
    <row r="222" spans="1:12" s="91" customFormat="1" ht="30" customHeight="1">
      <c r="A222" s="83" t="s">
        <v>89</v>
      </c>
      <c r="B222" s="74" t="s">
        <v>32</v>
      </c>
      <c r="C222" s="66" t="s">
        <v>149</v>
      </c>
      <c r="D222" s="67"/>
      <c r="E222" s="68" t="s">
        <v>72</v>
      </c>
      <c r="F222" s="79">
        <v>2</v>
      </c>
      <c r="G222" s="70"/>
      <c r="H222" s="82">
        <f>ROUND(G222,2)*F222</f>
        <v>0</v>
      </c>
      <c r="I222" s="65"/>
      <c r="J222" s="87">
        <f ca="1" t="shared" si="8"/>
      </c>
      <c r="K222" s="88" t="str">
        <f t="shared" si="9"/>
        <v>F002APre-cast Concrete Risersvert. m</v>
      </c>
      <c r="L222" s="89"/>
    </row>
    <row r="223" spans="1:12" s="86" customFormat="1" ht="39.75" customHeight="1">
      <c r="A223" s="83" t="s">
        <v>57</v>
      </c>
      <c r="B223" s="85" t="s">
        <v>318</v>
      </c>
      <c r="C223" s="66" t="s">
        <v>90</v>
      </c>
      <c r="D223" s="67" t="s">
        <v>148</v>
      </c>
      <c r="E223" s="68"/>
      <c r="F223" s="79"/>
      <c r="G223" s="72"/>
      <c r="H223" s="82"/>
      <c r="I223" s="65"/>
      <c r="J223" s="87" t="str">
        <f ca="1" t="shared" si="8"/>
        <v>LOCKED</v>
      </c>
      <c r="K223" s="88" t="str">
        <f t="shared" si="9"/>
        <v>F003Lifter RingsCW 3210-R7</v>
      </c>
      <c r="L223" s="89"/>
    </row>
    <row r="224" spans="1:12" s="91" customFormat="1" ht="30" customHeight="1">
      <c r="A224" s="83" t="s">
        <v>150</v>
      </c>
      <c r="B224" s="74" t="s">
        <v>32</v>
      </c>
      <c r="C224" s="66" t="s">
        <v>151</v>
      </c>
      <c r="D224" s="67"/>
      <c r="E224" s="68" t="s">
        <v>38</v>
      </c>
      <c r="F224" s="79">
        <v>2</v>
      </c>
      <c r="G224" s="70"/>
      <c r="H224" s="82">
        <f>ROUND(G224,2)*F224</f>
        <v>0</v>
      </c>
      <c r="I224" s="65"/>
      <c r="J224" s="87">
        <f ca="1" t="shared" si="8"/>
      </c>
      <c r="K224" s="88" t="str">
        <f t="shared" si="9"/>
        <v>F00438mmeach</v>
      </c>
      <c r="L224" s="89"/>
    </row>
    <row r="225" spans="1:12" s="91" customFormat="1" ht="30" customHeight="1">
      <c r="A225" s="83" t="s">
        <v>58</v>
      </c>
      <c r="B225" s="74" t="s">
        <v>39</v>
      </c>
      <c r="C225" s="66" t="s">
        <v>59</v>
      </c>
      <c r="D225" s="67"/>
      <c r="E225" s="68" t="s">
        <v>38</v>
      </c>
      <c r="F225" s="79">
        <v>2</v>
      </c>
      <c r="G225" s="70"/>
      <c r="H225" s="82">
        <f>ROUND(G225,2)*F225</f>
        <v>0</v>
      </c>
      <c r="I225" s="65"/>
      <c r="J225" s="87">
        <f ca="1" t="shared" si="8"/>
      </c>
      <c r="K225" s="88" t="str">
        <f t="shared" si="9"/>
        <v>F00551mmeach</v>
      </c>
      <c r="L225" s="89"/>
    </row>
    <row r="226" spans="1:12" s="86" customFormat="1" ht="39.75" customHeight="1">
      <c r="A226" s="83" t="s">
        <v>152</v>
      </c>
      <c r="B226" s="85" t="s">
        <v>319</v>
      </c>
      <c r="C226" s="66" t="s">
        <v>153</v>
      </c>
      <c r="D226" s="67" t="s">
        <v>148</v>
      </c>
      <c r="E226" s="68" t="s">
        <v>38</v>
      </c>
      <c r="F226" s="79">
        <v>5</v>
      </c>
      <c r="G226" s="70"/>
      <c r="H226" s="82">
        <f>ROUND(G226,2)*F226</f>
        <v>0</v>
      </c>
      <c r="I226" s="65"/>
      <c r="J226" s="87">
        <f ca="1" t="shared" si="8"/>
      </c>
      <c r="K226" s="88" t="str">
        <f t="shared" si="9"/>
        <v>F009Adjustment of Valve BoxesCW 3210-R7each</v>
      </c>
      <c r="L226" s="89"/>
    </row>
    <row r="227" spans="1:12" s="91" customFormat="1" ht="39.75" customHeight="1">
      <c r="A227" s="83" t="s">
        <v>154</v>
      </c>
      <c r="B227" s="85" t="s">
        <v>320</v>
      </c>
      <c r="C227" s="66" t="s">
        <v>155</v>
      </c>
      <c r="D227" s="67" t="s">
        <v>148</v>
      </c>
      <c r="E227" s="68" t="s">
        <v>38</v>
      </c>
      <c r="F227" s="79">
        <v>5</v>
      </c>
      <c r="G227" s="70"/>
      <c r="H227" s="82">
        <f>ROUND(G227,2)*F227</f>
        <v>0</v>
      </c>
      <c r="I227" s="65"/>
      <c r="J227" s="87">
        <f ca="1" t="shared" si="8"/>
      </c>
      <c r="K227" s="88" t="str">
        <f t="shared" si="9"/>
        <v>F011Adjustment of Curb Stop BoxesCW 3210-R7each</v>
      </c>
      <c r="L227" s="89"/>
    </row>
    <row r="228" spans="1:12" s="100" customFormat="1" ht="39.75" customHeight="1">
      <c r="A228" s="83" t="s">
        <v>156</v>
      </c>
      <c r="B228" s="85" t="s">
        <v>344</v>
      </c>
      <c r="C228" s="84" t="s">
        <v>157</v>
      </c>
      <c r="D228" s="67" t="s">
        <v>148</v>
      </c>
      <c r="E228" s="68" t="s">
        <v>38</v>
      </c>
      <c r="F228" s="79">
        <v>2</v>
      </c>
      <c r="G228" s="70"/>
      <c r="H228" s="82">
        <f>ROUND(G228,2)*F228</f>
        <v>0</v>
      </c>
      <c r="I228" s="65"/>
      <c r="J228" s="87">
        <f ca="1" t="shared" si="8"/>
      </c>
      <c r="K228" s="88" t="str">
        <f t="shared" si="9"/>
        <v>F014Adjustment of Curb Inlet with New Inlet BoxCW 3210-R7each</v>
      </c>
      <c r="L228" s="89"/>
    </row>
    <row r="229" spans="1:11" ht="36" customHeight="1">
      <c r="A229" s="20"/>
      <c r="B229" s="16"/>
      <c r="C229" s="37" t="s">
        <v>25</v>
      </c>
      <c r="D229" s="10"/>
      <c r="E229" s="7"/>
      <c r="F229" s="10"/>
      <c r="G229" s="20"/>
      <c r="H229" s="23"/>
      <c r="J229" s="87" t="str">
        <f ca="1" t="shared" si="8"/>
        <v>LOCKED</v>
      </c>
      <c r="K229" s="88" t="str">
        <f t="shared" si="9"/>
        <v>LANDSCAPING</v>
      </c>
    </row>
    <row r="230" spans="1:12" s="86" customFormat="1" ht="30" customHeight="1">
      <c r="A230" s="81" t="s">
        <v>158</v>
      </c>
      <c r="B230" s="85" t="s">
        <v>321</v>
      </c>
      <c r="C230" s="66" t="s">
        <v>159</v>
      </c>
      <c r="D230" s="67" t="s">
        <v>160</v>
      </c>
      <c r="E230" s="68"/>
      <c r="F230" s="69"/>
      <c r="G230" s="72"/>
      <c r="H230" s="71"/>
      <c r="I230" s="65"/>
      <c r="J230" s="87" t="str">
        <f ca="1" t="shared" si="8"/>
        <v>LOCKED</v>
      </c>
      <c r="K230" s="88" t="str">
        <f t="shared" si="9"/>
        <v>G001SoddingCW 3510-R9</v>
      </c>
      <c r="L230" s="89"/>
    </row>
    <row r="231" spans="1:12" s="91" customFormat="1" ht="30" customHeight="1">
      <c r="A231" s="81" t="s">
        <v>161</v>
      </c>
      <c r="B231" s="74" t="s">
        <v>32</v>
      </c>
      <c r="C231" s="66" t="s">
        <v>162</v>
      </c>
      <c r="D231" s="67"/>
      <c r="E231" s="68" t="s">
        <v>31</v>
      </c>
      <c r="F231" s="69">
        <v>100</v>
      </c>
      <c r="G231" s="70"/>
      <c r="H231" s="71">
        <f>ROUND(G231,2)*F231</f>
        <v>0</v>
      </c>
      <c r="I231" s="101"/>
      <c r="J231" s="87">
        <f ca="1" t="shared" si="8"/>
      </c>
      <c r="K231" s="88" t="str">
        <f t="shared" si="9"/>
        <v>G002width &lt; 600mmm²</v>
      </c>
      <c r="L231" s="89"/>
    </row>
    <row r="232" spans="1:12" s="91" customFormat="1" ht="30" customHeight="1">
      <c r="A232" s="81" t="s">
        <v>163</v>
      </c>
      <c r="B232" s="74" t="s">
        <v>39</v>
      </c>
      <c r="C232" s="66" t="s">
        <v>164</v>
      </c>
      <c r="D232" s="67"/>
      <c r="E232" s="68" t="s">
        <v>31</v>
      </c>
      <c r="F232" s="69">
        <v>325</v>
      </c>
      <c r="G232" s="70"/>
      <c r="H232" s="71">
        <f>ROUND(G232,2)*F232</f>
        <v>0</v>
      </c>
      <c r="I232" s="65"/>
      <c r="J232" s="87">
        <f ca="1" t="shared" si="8"/>
      </c>
      <c r="K232" s="88" t="str">
        <f t="shared" si="9"/>
        <v>G003width &gt; or = 600mmm²</v>
      </c>
      <c r="L232" s="89"/>
    </row>
    <row r="233" spans="1:11" s="45" customFormat="1" ht="30" customHeight="1" thickBot="1">
      <c r="A233" s="46"/>
      <c r="B233" s="41" t="str">
        <f>B176</f>
        <v>D</v>
      </c>
      <c r="C233" s="113" t="str">
        <f>C176</f>
        <v>PERTH AVENUE-ST.ANDREWS STREET TO McGREGOR STREET-MAJOR REHABILITATION</v>
      </c>
      <c r="D233" s="114"/>
      <c r="E233" s="114"/>
      <c r="F233" s="115"/>
      <c r="G233" s="46" t="s">
        <v>17</v>
      </c>
      <c r="H233" s="46">
        <f>SUM(H176:H232)</f>
        <v>0</v>
      </c>
      <c r="J233" s="87" t="str">
        <f ca="1" t="shared" si="8"/>
        <v>LOCKED</v>
      </c>
      <c r="K233" s="88" t="str">
        <f t="shared" si="9"/>
        <v>PERTH AVENUE-ST.ANDREWS STREET TO McGREGOR STREET-MAJOR REHABILITATION</v>
      </c>
    </row>
    <row r="234" spans="1:11" s="45" customFormat="1" ht="30" customHeight="1" thickTop="1">
      <c r="A234" s="47"/>
      <c r="B234" s="42" t="s">
        <v>16</v>
      </c>
      <c r="C234" s="110" t="s">
        <v>245</v>
      </c>
      <c r="D234" s="111"/>
      <c r="E234" s="111"/>
      <c r="F234" s="112"/>
      <c r="G234" s="47"/>
      <c r="H234" s="48"/>
      <c r="J234" s="87" t="str">
        <f ca="1" t="shared" si="8"/>
        <v>LOCKED</v>
      </c>
      <c r="K234" s="88" t="str">
        <f t="shared" si="9"/>
        <v>POWERS STREET-ENISKILLEN AVENUE TO PERTH AVENUE-MAJOR REHABILITATION</v>
      </c>
    </row>
    <row r="235" spans="1:11" ht="36" customHeight="1">
      <c r="A235" s="20"/>
      <c r="B235" s="16"/>
      <c r="C235" s="36" t="s">
        <v>19</v>
      </c>
      <c r="D235" s="10"/>
      <c r="E235" s="8" t="s">
        <v>2</v>
      </c>
      <c r="F235" s="8" t="s">
        <v>2</v>
      </c>
      <c r="G235" s="20"/>
      <c r="H235" s="23"/>
      <c r="J235" s="87" t="str">
        <f ca="1" t="shared" si="8"/>
        <v>LOCKED</v>
      </c>
      <c r="K235" s="88" t="str">
        <f t="shared" si="9"/>
        <v>EARTH AND BASE WORKS</v>
      </c>
    </row>
    <row r="236" spans="1:12" s="91" customFormat="1" ht="30" customHeight="1">
      <c r="A236" s="83" t="s">
        <v>36</v>
      </c>
      <c r="B236" s="85" t="s">
        <v>80</v>
      </c>
      <c r="C236" s="66" t="s">
        <v>37</v>
      </c>
      <c r="D236" s="67" t="s">
        <v>94</v>
      </c>
      <c r="E236" s="68" t="s">
        <v>31</v>
      </c>
      <c r="F236" s="69">
        <v>750</v>
      </c>
      <c r="G236" s="70"/>
      <c r="H236" s="71">
        <f>ROUND(G236,2)*F236</f>
        <v>0</v>
      </c>
      <c r="I236" s="65" t="s">
        <v>107</v>
      </c>
      <c r="J236" s="87">
        <f ca="1" t="shared" si="8"/>
      </c>
      <c r="K236" s="88" t="str">
        <f t="shared" si="9"/>
        <v>A012Grading of BoulevardsCW 3110-R10m²</v>
      </c>
      <c r="L236" s="89"/>
    </row>
    <row r="237" spans="1:11" ht="36" customHeight="1">
      <c r="A237" s="20"/>
      <c r="B237" s="16"/>
      <c r="C237" s="37" t="s">
        <v>20</v>
      </c>
      <c r="D237" s="10"/>
      <c r="E237" s="7"/>
      <c r="F237" s="10"/>
      <c r="G237" s="20"/>
      <c r="H237" s="23"/>
      <c r="J237" s="87" t="str">
        <f ca="1" t="shared" si="8"/>
        <v>LOCKED</v>
      </c>
      <c r="K237" s="88" t="str">
        <f t="shared" si="9"/>
        <v>ROADWORKS - RENEWALS</v>
      </c>
    </row>
    <row r="238" spans="1:12" s="91" customFormat="1" ht="30" customHeight="1">
      <c r="A238" s="81" t="s">
        <v>176</v>
      </c>
      <c r="B238" s="85" t="s">
        <v>232</v>
      </c>
      <c r="C238" s="66" t="s">
        <v>178</v>
      </c>
      <c r="D238" s="67" t="s">
        <v>179</v>
      </c>
      <c r="E238" s="68"/>
      <c r="F238" s="69"/>
      <c r="G238" s="72"/>
      <c r="H238" s="71"/>
      <c r="I238" s="65"/>
      <c r="J238" s="87" t="str">
        <f ca="1" t="shared" si="8"/>
        <v>LOCKED</v>
      </c>
      <c r="K238" s="88" t="str">
        <f t="shared" si="9"/>
        <v>B004Slab ReplacementCW 3230-R5</v>
      </c>
      <c r="L238" s="89"/>
    </row>
    <row r="239" spans="1:12" s="91" customFormat="1" ht="39.75" customHeight="1">
      <c r="A239" s="81" t="s">
        <v>189</v>
      </c>
      <c r="B239" s="74" t="s">
        <v>32</v>
      </c>
      <c r="C239" s="66" t="s">
        <v>190</v>
      </c>
      <c r="D239" s="67" t="s">
        <v>2</v>
      </c>
      <c r="E239" s="68" t="s">
        <v>31</v>
      </c>
      <c r="F239" s="69">
        <v>400</v>
      </c>
      <c r="G239" s="70"/>
      <c r="H239" s="71">
        <f>ROUND(G239,2)*F239</f>
        <v>0</v>
      </c>
      <c r="I239" s="65"/>
      <c r="J239" s="87">
        <f ca="1" t="shared" si="8"/>
      </c>
      <c r="K239" s="88" t="str">
        <f t="shared" si="9"/>
        <v>B014150 mm Concrete Pavement (Reinforced)m²</v>
      </c>
      <c r="L239" s="89"/>
    </row>
    <row r="240" spans="1:12" s="91" customFormat="1" ht="30" customHeight="1">
      <c r="A240" s="81" t="s">
        <v>186</v>
      </c>
      <c r="B240" s="85" t="s">
        <v>322</v>
      </c>
      <c r="C240" s="66" t="s">
        <v>188</v>
      </c>
      <c r="D240" s="67" t="s">
        <v>179</v>
      </c>
      <c r="E240" s="68"/>
      <c r="F240" s="69"/>
      <c r="G240" s="72"/>
      <c r="H240" s="71"/>
      <c r="I240" s="65"/>
      <c r="J240" s="87" t="str">
        <f ca="1" t="shared" si="8"/>
        <v>LOCKED</v>
      </c>
      <c r="K240" s="88" t="str">
        <f t="shared" si="9"/>
        <v>B017Partial Slab PatchesCW 3230-R5</v>
      </c>
      <c r="L240" s="89"/>
    </row>
    <row r="241" spans="1:12" s="91" customFormat="1" ht="39.75" customHeight="1">
      <c r="A241" s="81" t="s">
        <v>180</v>
      </c>
      <c r="B241" s="74" t="s">
        <v>32</v>
      </c>
      <c r="C241" s="66" t="s">
        <v>181</v>
      </c>
      <c r="D241" s="67" t="s">
        <v>2</v>
      </c>
      <c r="E241" s="68" t="s">
        <v>31</v>
      </c>
      <c r="F241" s="69">
        <v>25</v>
      </c>
      <c r="G241" s="70"/>
      <c r="H241" s="71">
        <f>ROUND(G241,2)*F241</f>
        <v>0</v>
      </c>
      <c r="I241" s="65"/>
      <c r="J241" s="87">
        <f ca="1" t="shared" si="8"/>
      </c>
      <c r="K241" s="88" t="str">
        <f t="shared" si="9"/>
        <v>B030150 mm Concrete Pavement (Type A)m²</v>
      </c>
      <c r="L241" s="89"/>
    </row>
    <row r="242" spans="1:12" s="91" customFormat="1" ht="39.75" customHeight="1">
      <c r="A242" s="81" t="s">
        <v>182</v>
      </c>
      <c r="B242" s="74" t="s">
        <v>39</v>
      </c>
      <c r="C242" s="66" t="s">
        <v>183</v>
      </c>
      <c r="D242" s="67" t="s">
        <v>2</v>
      </c>
      <c r="E242" s="68" t="s">
        <v>31</v>
      </c>
      <c r="F242" s="69">
        <v>75</v>
      </c>
      <c r="G242" s="70"/>
      <c r="H242" s="71">
        <f>ROUND(G242,2)*F242</f>
        <v>0</v>
      </c>
      <c r="I242" s="65"/>
      <c r="J242" s="87">
        <f ca="1" t="shared" si="8"/>
      </c>
      <c r="K242" s="88" t="str">
        <f t="shared" si="9"/>
        <v>B031150 mm Concrete Pavement (Type B)m²</v>
      </c>
      <c r="L242" s="89"/>
    </row>
    <row r="243" spans="1:12" s="91" customFormat="1" ht="39.75" customHeight="1">
      <c r="A243" s="81" t="s">
        <v>184</v>
      </c>
      <c r="B243" s="74" t="s">
        <v>256</v>
      </c>
      <c r="C243" s="66" t="s">
        <v>185</v>
      </c>
      <c r="D243" s="67" t="s">
        <v>2</v>
      </c>
      <c r="E243" s="68" t="s">
        <v>31</v>
      </c>
      <c r="F243" s="69">
        <v>100</v>
      </c>
      <c r="G243" s="70"/>
      <c r="H243" s="71">
        <f>ROUND(G243,2)*F243</f>
        <v>0</v>
      </c>
      <c r="I243" s="65"/>
      <c r="J243" s="87">
        <f ca="1" t="shared" si="8"/>
      </c>
      <c r="K243" s="88" t="str">
        <f t="shared" si="9"/>
        <v>B033150 mm Concrete Pavement (Type D)m²</v>
      </c>
      <c r="L243" s="89"/>
    </row>
    <row r="244" spans="1:12" s="91" customFormat="1" ht="30" customHeight="1">
      <c r="A244" s="81" t="s">
        <v>191</v>
      </c>
      <c r="B244" s="85" t="s">
        <v>323</v>
      </c>
      <c r="C244" s="66" t="s">
        <v>193</v>
      </c>
      <c r="D244" s="67" t="s">
        <v>194</v>
      </c>
      <c r="E244" s="68"/>
      <c r="F244" s="69"/>
      <c r="G244" s="72"/>
      <c r="H244" s="71"/>
      <c r="I244" s="65"/>
      <c r="J244" s="87" t="str">
        <f ca="1" t="shared" si="8"/>
        <v>LOCKED</v>
      </c>
      <c r="K244" s="88" t="str">
        <f t="shared" si="9"/>
        <v>B094Drilled DowelsCW 3230-R5</v>
      </c>
      <c r="L244" s="89"/>
    </row>
    <row r="245" spans="1:12" s="91" customFormat="1" ht="30" customHeight="1">
      <c r="A245" s="81" t="s">
        <v>195</v>
      </c>
      <c r="B245" s="74" t="s">
        <v>32</v>
      </c>
      <c r="C245" s="66" t="s">
        <v>196</v>
      </c>
      <c r="D245" s="67" t="s">
        <v>2</v>
      </c>
      <c r="E245" s="68" t="s">
        <v>38</v>
      </c>
      <c r="F245" s="69">
        <v>1000</v>
      </c>
      <c r="G245" s="70"/>
      <c r="H245" s="71">
        <f>ROUND(G245,2)*F245</f>
        <v>0</v>
      </c>
      <c r="I245" s="65"/>
      <c r="J245" s="87">
        <f ca="1" t="shared" si="8"/>
      </c>
      <c r="K245" s="88" t="str">
        <f t="shared" si="9"/>
        <v>B09519.1 mm Diametereach</v>
      </c>
      <c r="L245" s="89"/>
    </row>
    <row r="246" spans="1:12" s="91" customFormat="1" ht="30" customHeight="1">
      <c r="A246" s="81" t="s">
        <v>197</v>
      </c>
      <c r="B246" s="85" t="s">
        <v>168</v>
      </c>
      <c r="C246" s="66" t="s">
        <v>199</v>
      </c>
      <c r="D246" s="67" t="s">
        <v>194</v>
      </c>
      <c r="E246" s="68"/>
      <c r="F246" s="69"/>
      <c r="G246" s="72"/>
      <c r="H246" s="71"/>
      <c r="I246" s="65"/>
      <c r="J246" s="87" t="str">
        <f ca="1" t="shared" si="8"/>
        <v>LOCKED</v>
      </c>
      <c r="K246" s="88" t="str">
        <f t="shared" si="9"/>
        <v>B097Drilled Tie BarsCW 3230-R5</v>
      </c>
      <c r="L246" s="89"/>
    </row>
    <row r="247" spans="1:12" s="91" customFormat="1" ht="30" customHeight="1">
      <c r="A247" s="81" t="s">
        <v>200</v>
      </c>
      <c r="B247" s="74" t="s">
        <v>32</v>
      </c>
      <c r="C247" s="66" t="s">
        <v>201</v>
      </c>
      <c r="D247" s="67" t="s">
        <v>2</v>
      </c>
      <c r="E247" s="68" t="s">
        <v>38</v>
      </c>
      <c r="F247" s="69">
        <v>1000</v>
      </c>
      <c r="G247" s="70"/>
      <c r="H247" s="71">
        <f>ROUND(G247,2)*F247</f>
        <v>0</v>
      </c>
      <c r="I247" s="65"/>
      <c r="J247" s="87">
        <f ca="1" t="shared" si="8"/>
      </c>
      <c r="K247" s="88" t="str">
        <f t="shared" si="9"/>
        <v>B09820 M Deformed Tie Bareach</v>
      </c>
      <c r="L247" s="89"/>
    </row>
    <row r="248" spans="1:12" s="86" customFormat="1" ht="39.75" customHeight="1">
      <c r="A248" s="81" t="s">
        <v>40</v>
      </c>
      <c r="B248" s="85" t="s">
        <v>237</v>
      </c>
      <c r="C248" s="66" t="s">
        <v>41</v>
      </c>
      <c r="D248" s="67" t="s">
        <v>73</v>
      </c>
      <c r="E248" s="68"/>
      <c r="F248" s="69"/>
      <c r="G248" s="72"/>
      <c r="H248" s="71"/>
      <c r="I248" s="75"/>
      <c r="J248" s="87" t="str">
        <f ca="1" t="shared" si="8"/>
        <v>LOCKED</v>
      </c>
      <c r="K248" s="88" t="str">
        <f t="shared" si="9"/>
        <v>B114Miscellaneous Concrete Slab RenewalCW 3235-R6</v>
      </c>
      <c r="L248" s="89"/>
    </row>
    <row r="249" spans="1:12" s="91" customFormat="1" ht="30" customHeight="1">
      <c r="A249" s="81" t="s">
        <v>42</v>
      </c>
      <c r="B249" s="74" t="s">
        <v>32</v>
      </c>
      <c r="C249" s="66" t="s">
        <v>43</v>
      </c>
      <c r="D249" s="67" t="s">
        <v>44</v>
      </c>
      <c r="E249" s="68"/>
      <c r="F249" s="69"/>
      <c r="G249" s="72"/>
      <c r="H249" s="71"/>
      <c r="I249" s="65"/>
      <c r="J249" s="87" t="str">
        <f ca="1" t="shared" si="8"/>
        <v>LOCKED</v>
      </c>
      <c r="K249" s="88" t="str">
        <f t="shared" si="9"/>
        <v>B118SidewalkSD-228A</v>
      </c>
      <c r="L249" s="89"/>
    </row>
    <row r="250" spans="1:12" s="91" customFormat="1" ht="30" customHeight="1">
      <c r="A250" s="81" t="s">
        <v>66</v>
      </c>
      <c r="B250" s="78"/>
      <c r="C250" s="66" t="s">
        <v>74</v>
      </c>
      <c r="D250" s="67"/>
      <c r="E250" s="68" t="s">
        <v>31</v>
      </c>
      <c r="F250" s="69">
        <v>20</v>
      </c>
      <c r="G250" s="70"/>
      <c r="H250" s="71">
        <f>ROUND(G250,2)*F250</f>
        <v>0</v>
      </c>
      <c r="I250" s="76"/>
      <c r="J250" s="87">
        <f ca="1" t="shared" si="8"/>
      </c>
      <c r="K250" s="88" t="str">
        <f t="shared" si="9"/>
        <v>B119a) Less than 5 sq.m.m²</v>
      </c>
      <c r="L250" s="89"/>
    </row>
    <row r="251" spans="1:12" s="91" customFormat="1" ht="30" customHeight="1">
      <c r="A251" s="81" t="s">
        <v>45</v>
      </c>
      <c r="B251" s="78"/>
      <c r="C251" s="66" t="s">
        <v>75</v>
      </c>
      <c r="D251" s="67"/>
      <c r="E251" s="68" t="s">
        <v>31</v>
      </c>
      <c r="F251" s="69">
        <v>30</v>
      </c>
      <c r="G251" s="70"/>
      <c r="H251" s="71">
        <f>ROUND(G251,2)*F251</f>
        <v>0</v>
      </c>
      <c r="I251" s="65"/>
      <c r="J251" s="87">
        <f ca="1" t="shared" si="8"/>
      </c>
      <c r="K251" s="88" t="str">
        <f t="shared" si="9"/>
        <v>B120b) 5 sq.m. to 20 sq.m.m²</v>
      </c>
      <c r="L251" s="89"/>
    </row>
    <row r="252" spans="1:12" s="91" customFormat="1" ht="30" customHeight="1">
      <c r="A252" s="81" t="s">
        <v>46</v>
      </c>
      <c r="B252" s="78"/>
      <c r="C252" s="66" t="s">
        <v>67</v>
      </c>
      <c r="D252" s="67" t="s">
        <v>2</v>
      </c>
      <c r="E252" s="68" t="s">
        <v>31</v>
      </c>
      <c r="F252" s="69">
        <v>150</v>
      </c>
      <c r="G252" s="70"/>
      <c r="H252" s="71">
        <f>ROUND(G252,2)*F252</f>
        <v>0</v>
      </c>
      <c r="I252" s="77"/>
      <c r="J252" s="87">
        <f ca="1" t="shared" si="8"/>
      </c>
      <c r="K252" s="88" t="str">
        <f t="shared" si="9"/>
        <v>B121c) Greater than 20 sq.m.m²</v>
      </c>
      <c r="L252" s="89"/>
    </row>
    <row r="253" spans="1:12" s="86" customFormat="1" ht="39.75" customHeight="1">
      <c r="A253" s="81" t="s">
        <v>112</v>
      </c>
      <c r="B253" s="85" t="s">
        <v>324</v>
      </c>
      <c r="C253" s="66" t="s">
        <v>113</v>
      </c>
      <c r="D253" s="67" t="s">
        <v>73</v>
      </c>
      <c r="E253" s="68" t="s">
        <v>31</v>
      </c>
      <c r="F253" s="79">
        <v>20</v>
      </c>
      <c r="G253" s="70"/>
      <c r="H253" s="71">
        <f>ROUND(G253,2)*F253</f>
        <v>0</v>
      </c>
      <c r="I253" s="65"/>
      <c r="J253" s="87">
        <f ca="1" t="shared" si="8"/>
      </c>
      <c r="K253" s="88" t="str">
        <f t="shared" si="9"/>
        <v>B124Adjustment of Precast Sidewalk BlocksCW 3235-R6m²</v>
      </c>
      <c r="L253" s="89"/>
    </row>
    <row r="254" spans="1:12" s="91" customFormat="1" ht="39.75" customHeight="1">
      <c r="A254" s="81" t="s">
        <v>114</v>
      </c>
      <c r="B254" s="85" t="s">
        <v>325</v>
      </c>
      <c r="C254" s="66" t="s">
        <v>116</v>
      </c>
      <c r="D254" s="67" t="s">
        <v>73</v>
      </c>
      <c r="E254" s="68" t="s">
        <v>31</v>
      </c>
      <c r="F254" s="69">
        <v>10</v>
      </c>
      <c r="G254" s="70"/>
      <c r="H254" s="71">
        <f>ROUND(G254,2)*F254</f>
        <v>0</v>
      </c>
      <c r="I254" s="65"/>
      <c r="J254" s="87">
        <f ca="1" t="shared" si="8"/>
      </c>
      <c r="K254" s="88" t="str">
        <f t="shared" si="9"/>
        <v>B125Supply of Precast Sidewalk BlocksCW 3235-R6m²</v>
      </c>
      <c r="L254" s="89"/>
    </row>
    <row r="255" spans="1:12" s="91" customFormat="1" ht="30" customHeight="1">
      <c r="A255" s="81" t="s">
        <v>205</v>
      </c>
      <c r="B255" s="85" t="s">
        <v>326</v>
      </c>
      <c r="C255" s="66" t="s">
        <v>207</v>
      </c>
      <c r="D255" s="67" t="s">
        <v>203</v>
      </c>
      <c r="E255" s="68"/>
      <c r="F255" s="69"/>
      <c r="G255" s="72"/>
      <c r="H255" s="71"/>
      <c r="I255" s="65"/>
      <c r="J255" s="87" t="str">
        <f ca="1" t="shared" si="8"/>
        <v>LOCKED</v>
      </c>
      <c r="K255" s="88" t="str">
        <f t="shared" si="9"/>
        <v>B154Concrete Curb RenewalCW 3240-R6</v>
      </c>
      <c r="L255" s="89"/>
    </row>
    <row r="256" spans="1:12" s="91" customFormat="1" ht="30" customHeight="1">
      <c r="A256" s="81" t="s">
        <v>208</v>
      </c>
      <c r="B256" s="74" t="s">
        <v>32</v>
      </c>
      <c r="C256" s="66" t="s">
        <v>339</v>
      </c>
      <c r="D256" s="67" t="s">
        <v>209</v>
      </c>
      <c r="E256" s="68"/>
      <c r="F256" s="69"/>
      <c r="G256" s="71"/>
      <c r="H256" s="71"/>
      <c r="I256" s="75" t="s">
        <v>127</v>
      </c>
      <c r="J256" s="87" t="str">
        <f ca="1" t="shared" si="8"/>
        <v>LOCKED</v>
      </c>
      <c r="K256" s="88" t="str">
        <f t="shared" si="9"/>
        <v>B155Barrier (180mm ht, Dowelled)SD-205,SD206A</v>
      </c>
      <c r="L256" s="89"/>
    </row>
    <row r="257" spans="1:12" s="91" customFormat="1" ht="30" customHeight="1">
      <c r="A257" s="81" t="s">
        <v>210</v>
      </c>
      <c r="B257" s="78"/>
      <c r="C257" s="66" t="s">
        <v>211</v>
      </c>
      <c r="D257" s="67"/>
      <c r="E257" s="68" t="s">
        <v>47</v>
      </c>
      <c r="F257" s="69">
        <v>20</v>
      </c>
      <c r="G257" s="70"/>
      <c r="H257" s="71">
        <f aca="true" t="shared" si="10" ref="H257:H262">ROUND(G257,2)*F257</f>
        <v>0</v>
      </c>
      <c r="I257" s="76"/>
      <c r="J257" s="87">
        <f ca="1" t="shared" si="8"/>
      </c>
      <c r="K257" s="88" t="str">
        <f t="shared" si="9"/>
        <v>B156a) Less than 3 mm</v>
      </c>
      <c r="L257" s="89"/>
    </row>
    <row r="258" spans="1:12" s="91" customFormat="1" ht="30" customHeight="1">
      <c r="A258" s="81" t="s">
        <v>212</v>
      </c>
      <c r="B258" s="78"/>
      <c r="C258" s="66" t="s">
        <v>213</v>
      </c>
      <c r="D258" s="67"/>
      <c r="E258" s="68" t="s">
        <v>47</v>
      </c>
      <c r="F258" s="69">
        <v>210</v>
      </c>
      <c r="G258" s="70"/>
      <c r="H258" s="71">
        <f t="shared" si="10"/>
        <v>0</v>
      </c>
      <c r="I258" s="65"/>
      <c r="J258" s="87">
        <f ca="1" t="shared" si="8"/>
      </c>
      <c r="K258" s="88" t="str">
        <f t="shared" si="9"/>
        <v>B157b) 3 m to 30 mm</v>
      </c>
      <c r="L258" s="89"/>
    </row>
    <row r="259" spans="1:12" s="91" customFormat="1" ht="30" customHeight="1">
      <c r="A259" s="81" t="s">
        <v>214</v>
      </c>
      <c r="B259" s="78"/>
      <c r="C259" s="66" t="s">
        <v>215</v>
      </c>
      <c r="D259" s="67" t="s">
        <v>2</v>
      </c>
      <c r="E259" s="68" t="s">
        <v>47</v>
      </c>
      <c r="F259" s="69">
        <v>250</v>
      </c>
      <c r="G259" s="70"/>
      <c r="H259" s="71">
        <f t="shared" si="10"/>
        <v>0</v>
      </c>
      <c r="I259" s="77"/>
      <c r="J259" s="87">
        <f ca="1" t="shared" si="8"/>
      </c>
      <c r="K259" s="88" t="str">
        <f t="shared" si="9"/>
        <v>B158c) Greater than 30 mm</v>
      </c>
      <c r="L259" s="89"/>
    </row>
    <row r="260" spans="1:12" s="91" customFormat="1" ht="39.75" customHeight="1">
      <c r="A260" s="81" t="s">
        <v>216</v>
      </c>
      <c r="B260" s="74" t="s">
        <v>39</v>
      </c>
      <c r="C260" s="66" t="s">
        <v>340</v>
      </c>
      <c r="D260" s="67" t="s">
        <v>129</v>
      </c>
      <c r="E260" s="68" t="s">
        <v>47</v>
      </c>
      <c r="F260" s="69">
        <v>50</v>
      </c>
      <c r="G260" s="70"/>
      <c r="H260" s="71">
        <f t="shared" si="10"/>
        <v>0</v>
      </c>
      <c r="I260" s="65" t="s">
        <v>217</v>
      </c>
      <c r="J260" s="87">
        <f ca="1" t="shared" si="8"/>
      </c>
      <c r="K260" s="88" t="str">
        <f t="shared" si="9"/>
        <v>B167Modified Barrier (180mm ht, Dowelled)SD-203Bm</v>
      </c>
      <c r="L260" s="89"/>
    </row>
    <row r="261" spans="1:12" s="91" customFormat="1" ht="30" customHeight="1">
      <c r="A261" s="81" t="s">
        <v>218</v>
      </c>
      <c r="B261" s="74" t="s">
        <v>256</v>
      </c>
      <c r="C261" s="66" t="s">
        <v>341</v>
      </c>
      <c r="D261" s="67" t="s">
        <v>219</v>
      </c>
      <c r="E261" s="68" t="s">
        <v>47</v>
      </c>
      <c r="F261" s="69">
        <v>25</v>
      </c>
      <c r="G261" s="70"/>
      <c r="H261" s="71">
        <f t="shared" si="10"/>
        <v>0</v>
      </c>
      <c r="I261" s="65" t="s">
        <v>220</v>
      </c>
      <c r="J261" s="87">
        <f ca="1" t="shared" si="8"/>
      </c>
      <c r="K261" s="88" t="str">
        <f t="shared" si="9"/>
        <v>B184Curb Ramp (10mm ht)SD-229 Em</v>
      </c>
      <c r="L261" s="89"/>
    </row>
    <row r="262" spans="1:12" s="91" customFormat="1" ht="39.75" customHeight="1">
      <c r="A262" s="81" t="s">
        <v>241</v>
      </c>
      <c r="B262" s="85" t="s">
        <v>137</v>
      </c>
      <c r="C262" s="66" t="s">
        <v>243</v>
      </c>
      <c r="D262" s="67" t="s">
        <v>244</v>
      </c>
      <c r="E262" s="68" t="s">
        <v>31</v>
      </c>
      <c r="F262" s="69">
        <v>10</v>
      </c>
      <c r="G262" s="70"/>
      <c r="H262" s="71">
        <f t="shared" si="10"/>
        <v>0</v>
      </c>
      <c r="I262" s="65"/>
      <c r="J262" s="87">
        <f ca="1" t="shared" si="8"/>
      </c>
      <c r="K262" s="88" t="str">
        <f t="shared" si="9"/>
        <v>B189Regrading Existing Interlocking Paving StonesCW 3330-R3m²</v>
      </c>
      <c r="L262" s="89"/>
    </row>
    <row r="263" spans="1:12" s="91" customFormat="1" ht="39.75" customHeight="1">
      <c r="A263" s="81" t="s">
        <v>48</v>
      </c>
      <c r="B263" s="85" t="s">
        <v>327</v>
      </c>
      <c r="C263" s="66" t="s">
        <v>49</v>
      </c>
      <c r="D263" s="67" t="s">
        <v>76</v>
      </c>
      <c r="E263" s="80"/>
      <c r="F263" s="69"/>
      <c r="G263" s="72"/>
      <c r="H263" s="71"/>
      <c r="I263" s="65"/>
      <c r="J263" s="87" t="str">
        <f aca="true" ca="1" t="shared" si="11" ref="J263:J303">IF(CELL("protect",$G263)=1,"LOCKED","")</f>
        <v>LOCKED</v>
      </c>
      <c r="K263" s="88" t="str">
        <f aca="true" t="shared" si="12" ref="K263:K303">CLEAN(CONCATENATE(TRIM($A263),TRIM($C263),TRIM($D263),TRIM($E263)))</f>
        <v>B190Construction of Asphaltic Concrete OverlayCW 3410-R7</v>
      </c>
      <c r="L263" s="89"/>
    </row>
    <row r="264" spans="1:12" s="91" customFormat="1" ht="30" customHeight="1">
      <c r="A264" s="81" t="s">
        <v>221</v>
      </c>
      <c r="B264" s="74" t="s">
        <v>32</v>
      </c>
      <c r="C264" s="66" t="s">
        <v>222</v>
      </c>
      <c r="D264" s="67"/>
      <c r="E264" s="68"/>
      <c r="F264" s="69"/>
      <c r="G264" s="72"/>
      <c r="H264" s="71"/>
      <c r="I264" s="65"/>
      <c r="J264" s="87" t="str">
        <f ca="1" t="shared" si="11"/>
        <v>LOCKED</v>
      </c>
      <c r="K264" s="88" t="str">
        <f t="shared" si="12"/>
        <v>B191Main Line Paving</v>
      </c>
      <c r="L264" s="89"/>
    </row>
    <row r="265" spans="1:12" s="91" customFormat="1" ht="30" customHeight="1">
      <c r="A265" s="81" t="s">
        <v>223</v>
      </c>
      <c r="B265" s="78"/>
      <c r="C265" s="66" t="s">
        <v>224</v>
      </c>
      <c r="D265" s="67"/>
      <c r="E265" s="68" t="s">
        <v>33</v>
      </c>
      <c r="F265" s="69">
        <v>550</v>
      </c>
      <c r="G265" s="70"/>
      <c r="H265" s="71">
        <f>ROUND(G265,2)*F265</f>
        <v>0</v>
      </c>
      <c r="I265" s="65"/>
      <c r="J265" s="87">
        <f ca="1" t="shared" si="11"/>
      </c>
      <c r="K265" s="88" t="str">
        <f t="shared" si="12"/>
        <v>B193b) Type IAtonne</v>
      </c>
      <c r="L265" s="89"/>
    </row>
    <row r="266" spans="1:12" s="91" customFormat="1" ht="30" customHeight="1">
      <c r="A266" s="81" t="s">
        <v>69</v>
      </c>
      <c r="B266" s="74" t="s">
        <v>39</v>
      </c>
      <c r="C266" s="66" t="s">
        <v>70</v>
      </c>
      <c r="D266" s="67"/>
      <c r="E266" s="68"/>
      <c r="F266" s="69"/>
      <c r="G266" s="72"/>
      <c r="H266" s="71"/>
      <c r="I266" s="65"/>
      <c r="J266" s="87" t="str">
        <f ca="1" t="shared" si="11"/>
        <v>LOCKED</v>
      </c>
      <c r="K266" s="88" t="str">
        <f t="shared" si="12"/>
        <v>B194Tie-ins and Approaches</v>
      </c>
      <c r="L266" s="89"/>
    </row>
    <row r="267" spans="1:12" s="91" customFormat="1" ht="30" customHeight="1">
      <c r="A267" s="81" t="s">
        <v>225</v>
      </c>
      <c r="B267" s="78"/>
      <c r="C267" s="66" t="s">
        <v>226</v>
      </c>
      <c r="D267" s="67"/>
      <c r="E267" s="68" t="s">
        <v>33</v>
      </c>
      <c r="F267" s="69">
        <v>100</v>
      </c>
      <c r="G267" s="70"/>
      <c r="H267" s="71">
        <f>ROUND(G267,2)*F267</f>
        <v>0</v>
      </c>
      <c r="I267" s="65"/>
      <c r="J267" s="87">
        <f ca="1" t="shared" si="11"/>
      </c>
      <c r="K267" s="88" t="str">
        <f t="shared" si="12"/>
        <v>B195a) Type IAtonne</v>
      </c>
      <c r="L267" s="89"/>
    </row>
    <row r="268" spans="1:11" ht="36" customHeight="1">
      <c r="A268" s="20"/>
      <c r="B268" s="6"/>
      <c r="C268" s="37" t="s">
        <v>22</v>
      </c>
      <c r="D268" s="10"/>
      <c r="E268" s="9"/>
      <c r="F268" s="8"/>
      <c r="G268" s="20"/>
      <c r="H268" s="23"/>
      <c r="J268" s="87" t="str">
        <f ca="1" t="shared" si="11"/>
        <v>LOCKED</v>
      </c>
      <c r="K268" s="88" t="str">
        <f t="shared" si="12"/>
        <v>JOINT AND CRACK SEALING</v>
      </c>
    </row>
    <row r="269" spans="1:12" s="86" customFormat="1" ht="30" customHeight="1">
      <c r="A269" s="83" t="s">
        <v>227</v>
      </c>
      <c r="B269" s="85" t="s">
        <v>139</v>
      </c>
      <c r="C269" s="66" t="s">
        <v>229</v>
      </c>
      <c r="D269" s="67" t="s">
        <v>230</v>
      </c>
      <c r="E269" s="68" t="s">
        <v>47</v>
      </c>
      <c r="F269" s="79">
        <v>800</v>
      </c>
      <c r="G269" s="70"/>
      <c r="H269" s="82">
        <f>ROUND(G269,2)*F269</f>
        <v>0</v>
      </c>
      <c r="I269" s="65"/>
      <c r="J269" s="87">
        <f ca="1" t="shared" si="11"/>
      </c>
      <c r="K269" s="88" t="str">
        <f t="shared" si="12"/>
        <v>D006Reflective Crack MaintenanceCW 3250-R6m</v>
      </c>
      <c r="L269" s="89"/>
    </row>
    <row r="270" spans="1:11" ht="48" customHeight="1">
      <c r="A270" s="20"/>
      <c r="B270" s="6"/>
      <c r="C270" s="37" t="s">
        <v>23</v>
      </c>
      <c r="D270" s="10"/>
      <c r="E270" s="9"/>
      <c r="F270" s="8"/>
      <c r="G270" s="20"/>
      <c r="H270" s="23"/>
      <c r="J270" s="87" t="str">
        <f ca="1" t="shared" si="11"/>
        <v>LOCKED</v>
      </c>
      <c r="K270" s="88" t="str">
        <f t="shared" si="12"/>
        <v>ASSOCIATED DRAINAGE AND UNDERGROUND WORKS</v>
      </c>
    </row>
    <row r="271" spans="1:12" s="86" customFormat="1" ht="30" customHeight="1">
      <c r="A271" s="83" t="s">
        <v>231</v>
      </c>
      <c r="B271" s="85" t="s">
        <v>328</v>
      </c>
      <c r="C271" s="66" t="s">
        <v>233</v>
      </c>
      <c r="D271" s="67" t="s">
        <v>82</v>
      </c>
      <c r="E271" s="68"/>
      <c r="F271" s="79"/>
      <c r="G271" s="72"/>
      <c r="H271" s="82"/>
      <c r="I271" s="65"/>
      <c r="J271" s="87" t="str">
        <f ca="1" t="shared" si="11"/>
        <v>LOCKED</v>
      </c>
      <c r="K271" s="88" t="str">
        <f t="shared" si="12"/>
        <v>E006Catch PitCW 2130-R10</v>
      </c>
      <c r="L271" s="89"/>
    </row>
    <row r="272" spans="1:12" s="86" customFormat="1" ht="30" customHeight="1">
      <c r="A272" s="83" t="s">
        <v>234</v>
      </c>
      <c r="B272" s="74" t="s">
        <v>32</v>
      </c>
      <c r="C272" s="66" t="s">
        <v>235</v>
      </c>
      <c r="D272" s="67"/>
      <c r="E272" s="68" t="s">
        <v>38</v>
      </c>
      <c r="F272" s="79">
        <v>6</v>
      </c>
      <c r="G272" s="70"/>
      <c r="H272" s="82">
        <f>ROUND(G272,2)*F272</f>
        <v>0</v>
      </c>
      <c r="I272" s="65"/>
      <c r="J272" s="87">
        <f ca="1" t="shared" si="11"/>
      </c>
      <c r="K272" s="88" t="str">
        <f t="shared" si="12"/>
        <v>E007SD-023each</v>
      </c>
      <c r="L272" s="89"/>
    </row>
    <row r="273" spans="1:12" s="94" customFormat="1" ht="30" customHeight="1">
      <c r="A273" s="83" t="s">
        <v>236</v>
      </c>
      <c r="B273" s="85" t="s">
        <v>313</v>
      </c>
      <c r="C273" s="66" t="s">
        <v>238</v>
      </c>
      <c r="D273" s="67" t="s">
        <v>82</v>
      </c>
      <c r="E273" s="68" t="s">
        <v>47</v>
      </c>
      <c r="F273" s="79">
        <v>10</v>
      </c>
      <c r="G273" s="70"/>
      <c r="H273" s="82">
        <f>ROUND(G273,2)*F273</f>
        <v>0</v>
      </c>
      <c r="I273" s="65"/>
      <c r="J273" s="87">
        <f ca="1" t="shared" si="11"/>
      </c>
      <c r="K273" s="88" t="str">
        <f t="shared" si="12"/>
        <v>E012Drainage Connection PipeCW 2130-R10m</v>
      </c>
      <c r="L273" s="89"/>
    </row>
    <row r="274" spans="1:12" s="95" customFormat="1" ht="39.75" customHeight="1">
      <c r="A274" s="83" t="s">
        <v>138</v>
      </c>
      <c r="B274" s="85" t="s">
        <v>329</v>
      </c>
      <c r="C274" s="84" t="s">
        <v>140</v>
      </c>
      <c r="D274" s="67" t="s">
        <v>82</v>
      </c>
      <c r="E274" s="68"/>
      <c r="F274" s="79"/>
      <c r="G274" s="72"/>
      <c r="H274" s="82"/>
      <c r="I274" s="65"/>
      <c r="J274" s="87" t="str">
        <f ca="1" t="shared" si="11"/>
        <v>LOCKED</v>
      </c>
      <c r="K274" s="88" t="str">
        <f t="shared" si="12"/>
        <v>E034Connecting to Existing Catch BasinCW 2130-R10</v>
      </c>
      <c r="L274" s="89"/>
    </row>
    <row r="275" spans="1:12" s="95" customFormat="1" ht="30" customHeight="1">
      <c r="A275" s="83" t="s">
        <v>141</v>
      </c>
      <c r="B275" s="74" t="s">
        <v>32</v>
      </c>
      <c r="C275" s="84" t="s">
        <v>342</v>
      </c>
      <c r="D275" s="67"/>
      <c r="E275" s="68" t="s">
        <v>38</v>
      </c>
      <c r="F275" s="79">
        <v>6</v>
      </c>
      <c r="G275" s="70"/>
      <c r="H275" s="82">
        <f>ROUND(G275,2)*F275</f>
        <v>0</v>
      </c>
      <c r="I275" s="65" t="s">
        <v>142</v>
      </c>
      <c r="J275" s="87">
        <f ca="1" t="shared" si="11"/>
      </c>
      <c r="K275" s="88" t="str">
        <f t="shared" si="12"/>
        <v>E035250mm PVC Drainage Connection Pipeeach</v>
      </c>
      <c r="L275" s="89"/>
    </row>
    <row r="276" spans="1:12" s="91" customFormat="1" ht="39.75" customHeight="1">
      <c r="A276" s="83" t="s">
        <v>143</v>
      </c>
      <c r="B276" s="85" t="s">
        <v>330</v>
      </c>
      <c r="C276" s="66" t="s">
        <v>144</v>
      </c>
      <c r="D276" s="67" t="s">
        <v>82</v>
      </c>
      <c r="E276" s="68" t="s">
        <v>38</v>
      </c>
      <c r="F276" s="79">
        <v>6</v>
      </c>
      <c r="G276" s="70"/>
      <c r="H276" s="82">
        <f>ROUND(G276,2)*F276</f>
        <v>0</v>
      </c>
      <c r="I276" s="65"/>
      <c r="J276" s="87">
        <f ca="1" t="shared" si="11"/>
      </c>
      <c r="K276" s="88" t="str">
        <f t="shared" si="12"/>
        <v>E050Abandoning Existing Drainage InletsCW 2130-R10each</v>
      </c>
      <c r="L276" s="89"/>
    </row>
    <row r="277" spans="1:11" ht="36" customHeight="1">
      <c r="A277" s="20"/>
      <c r="B277" s="12"/>
      <c r="C277" s="37" t="s">
        <v>24</v>
      </c>
      <c r="D277" s="10"/>
      <c r="E277" s="9"/>
      <c r="F277" s="8"/>
      <c r="G277" s="20"/>
      <c r="H277" s="23"/>
      <c r="J277" s="87" t="str">
        <f ca="1" t="shared" si="11"/>
        <v>LOCKED</v>
      </c>
      <c r="K277" s="88" t="str">
        <f t="shared" si="12"/>
        <v>ADJUSTMENTS</v>
      </c>
    </row>
    <row r="278" spans="1:12" s="91" customFormat="1" ht="39.75" customHeight="1">
      <c r="A278" s="83" t="s">
        <v>56</v>
      </c>
      <c r="B278" s="85" t="s">
        <v>331</v>
      </c>
      <c r="C278" s="66" t="s">
        <v>87</v>
      </c>
      <c r="D278" s="67" t="s">
        <v>148</v>
      </c>
      <c r="E278" s="68" t="s">
        <v>38</v>
      </c>
      <c r="F278" s="79">
        <v>10</v>
      </c>
      <c r="G278" s="70"/>
      <c r="H278" s="82">
        <f>ROUND(G278,2)*F278</f>
        <v>0</v>
      </c>
      <c r="I278" s="65"/>
      <c r="J278" s="87">
        <f ca="1" t="shared" si="11"/>
      </c>
      <c r="K278" s="88" t="str">
        <f t="shared" si="12"/>
        <v>F001Adjustment of Catch Basins / Manholes FramesCW 3210-R7each</v>
      </c>
      <c r="L278" s="89"/>
    </row>
    <row r="279" spans="1:12" s="91" customFormat="1" ht="39.75" customHeight="1">
      <c r="A279" s="83" t="s">
        <v>71</v>
      </c>
      <c r="B279" s="85" t="s">
        <v>332</v>
      </c>
      <c r="C279" s="66" t="s">
        <v>88</v>
      </c>
      <c r="D279" s="67" t="s">
        <v>82</v>
      </c>
      <c r="E279" s="68"/>
      <c r="F279" s="79"/>
      <c r="G279" s="71"/>
      <c r="H279" s="82"/>
      <c r="I279" s="65"/>
      <c r="J279" s="87" t="str">
        <f ca="1" t="shared" si="11"/>
        <v>LOCKED</v>
      </c>
      <c r="K279" s="88" t="str">
        <f t="shared" si="12"/>
        <v>F002Replacing Existing RisersCW 2130-R10</v>
      </c>
      <c r="L279" s="89"/>
    </row>
    <row r="280" spans="1:12" s="91" customFormat="1" ht="30" customHeight="1">
      <c r="A280" s="83" t="s">
        <v>89</v>
      </c>
      <c r="B280" s="74" t="s">
        <v>32</v>
      </c>
      <c r="C280" s="66" t="s">
        <v>149</v>
      </c>
      <c r="D280" s="67"/>
      <c r="E280" s="68" t="s">
        <v>72</v>
      </c>
      <c r="F280" s="79">
        <v>4</v>
      </c>
      <c r="G280" s="70"/>
      <c r="H280" s="82">
        <f>ROUND(G280,2)*F280</f>
        <v>0</v>
      </c>
      <c r="I280" s="65"/>
      <c r="J280" s="87">
        <f ca="1" t="shared" si="11"/>
      </c>
      <c r="K280" s="88" t="str">
        <f t="shared" si="12"/>
        <v>F002APre-cast Concrete Risersvert. m</v>
      </c>
      <c r="L280" s="89"/>
    </row>
    <row r="281" spans="1:12" s="86" customFormat="1" ht="39.75" customHeight="1">
      <c r="A281" s="83" t="s">
        <v>57</v>
      </c>
      <c r="B281" s="85" t="s">
        <v>333</v>
      </c>
      <c r="C281" s="66" t="s">
        <v>90</v>
      </c>
      <c r="D281" s="67" t="s">
        <v>148</v>
      </c>
      <c r="E281" s="68"/>
      <c r="F281" s="79"/>
      <c r="G281" s="72"/>
      <c r="H281" s="82"/>
      <c r="I281" s="65"/>
      <c r="J281" s="87" t="str">
        <f ca="1" t="shared" si="11"/>
        <v>LOCKED</v>
      </c>
      <c r="K281" s="88" t="str">
        <f t="shared" si="12"/>
        <v>F003Lifter RingsCW 3210-R7</v>
      </c>
      <c r="L281" s="89"/>
    </row>
    <row r="282" spans="1:12" s="91" customFormat="1" ht="30" customHeight="1">
      <c r="A282" s="83" t="s">
        <v>150</v>
      </c>
      <c r="B282" s="74" t="s">
        <v>32</v>
      </c>
      <c r="C282" s="66" t="s">
        <v>151</v>
      </c>
      <c r="D282" s="67"/>
      <c r="E282" s="68" t="s">
        <v>38</v>
      </c>
      <c r="F282" s="79">
        <v>5</v>
      </c>
      <c r="G282" s="70"/>
      <c r="H282" s="82">
        <f>ROUND(G282,2)*F282</f>
        <v>0</v>
      </c>
      <c r="I282" s="65"/>
      <c r="J282" s="87">
        <f ca="1" t="shared" si="11"/>
      </c>
      <c r="K282" s="88" t="str">
        <f t="shared" si="12"/>
        <v>F00438mmeach</v>
      </c>
      <c r="L282" s="89"/>
    </row>
    <row r="283" spans="1:12" s="91" customFormat="1" ht="30" customHeight="1">
      <c r="A283" s="83" t="s">
        <v>58</v>
      </c>
      <c r="B283" s="74" t="s">
        <v>39</v>
      </c>
      <c r="C283" s="66" t="s">
        <v>59</v>
      </c>
      <c r="D283" s="67"/>
      <c r="E283" s="68" t="s">
        <v>38</v>
      </c>
      <c r="F283" s="79">
        <v>5</v>
      </c>
      <c r="G283" s="70"/>
      <c r="H283" s="82">
        <f>ROUND(G283,2)*F283</f>
        <v>0</v>
      </c>
      <c r="I283" s="65"/>
      <c r="J283" s="87">
        <f ca="1" t="shared" si="11"/>
      </c>
      <c r="K283" s="88" t="str">
        <f t="shared" si="12"/>
        <v>F00551mmeach</v>
      </c>
      <c r="L283" s="89"/>
    </row>
    <row r="284" spans="1:12" s="86" customFormat="1" ht="39.75" customHeight="1">
      <c r="A284" s="83" t="s">
        <v>152</v>
      </c>
      <c r="B284" s="85" t="s">
        <v>334</v>
      </c>
      <c r="C284" s="66" t="s">
        <v>153</v>
      </c>
      <c r="D284" s="67" t="s">
        <v>148</v>
      </c>
      <c r="E284" s="68" t="s">
        <v>38</v>
      </c>
      <c r="F284" s="79">
        <v>5</v>
      </c>
      <c r="G284" s="70"/>
      <c r="H284" s="82">
        <f>ROUND(G284,2)*F284</f>
        <v>0</v>
      </c>
      <c r="I284" s="65"/>
      <c r="J284" s="87">
        <f ca="1" t="shared" si="11"/>
      </c>
      <c r="K284" s="88" t="str">
        <f t="shared" si="12"/>
        <v>F009Adjustment of Valve BoxesCW 3210-R7each</v>
      </c>
      <c r="L284" s="89"/>
    </row>
    <row r="285" spans="1:12" s="91" customFormat="1" ht="39.75" customHeight="1">
      <c r="A285" s="83" t="s">
        <v>154</v>
      </c>
      <c r="B285" s="85" t="s">
        <v>345</v>
      </c>
      <c r="C285" s="66" t="s">
        <v>155</v>
      </c>
      <c r="D285" s="67" t="s">
        <v>148</v>
      </c>
      <c r="E285" s="68" t="s">
        <v>38</v>
      </c>
      <c r="F285" s="79">
        <v>10</v>
      </c>
      <c r="G285" s="70"/>
      <c r="H285" s="82">
        <f>ROUND(G285,2)*F285</f>
        <v>0</v>
      </c>
      <c r="I285" s="65"/>
      <c r="J285" s="87">
        <f ca="1" t="shared" si="11"/>
      </c>
      <c r="K285" s="88" t="str">
        <f t="shared" si="12"/>
        <v>F011Adjustment of Curb Stop BoxesCW 3210-R7each</v>
      </c>
      <c r="L285" s="89"/>
    </row>
    <row r="286" spans="1:12" s="100" customFormat="1" ht="39.75" customHeight="1">
      <c r="A286" s="83" t="s">
        <v>156</v>
      </c>
      <c r="B286" s="85" t="s">
        <v>346</v>
      </c>
      <c r="C286" s="84" t="s">
        <v>157</v>
      </c>
      <c r="D286" s="67" t="s">
        <v>148</v>
      </c>
      <c r="E286" s="68" t="s">
        <v>38</v>
      </c>
      <c r="F286" s="79">
        <v>2</v>
      </c>
      <c r="G286" s="70"/>
      <c r="H286" s="82">
        <f>ROUND(G286,2)*F286</f>
        <v>0</v>
      </c>
      <c r="I286" s="65"/>
      <c r="J286" s="87">
        <f ca="1" t="shared" si="11"/>
      </c>
      <c r="K286" s="88" t="str">
        <f t="shared" si="12"/>
        <v>F014Adjustment of Curb Inlet with New Inlet BoxCW 3210-R7each</v>
      </c>
      <c r="L286" s="89"/>
    </row>
    <row r="287" spans="1:11" ht="36" customHeight="1">
      <c r="A287" s="20"/>
      <c r="B287" s="16"/>
      <c r="C287" s="37" t="s">
        <v>25</v>
      </c>
      <c r="D287" s="10"/>
      <c r="E287" s="7"/>
      <c r="F287" s="10"/>
      <c r="G287" s="20"/>
      <c r="H287" s="23"/>
      <c r="J287" s="87" t="str">
        <f ca="1" t="shared" si="11"/>
        <v>LOCKED</v>
      </c>
      <c r="K287" s="88" t="str">
        <f t="shared" si="12"/>
        <v>LANDSCAPING</v>
      </c>
    </row>
    <row r="288" spans="1:12" s="86" customFormat="1" ht="30" customHeight="1">
      <c r="A288" s="81" t="s">
        <v>158</v>
      </c>
      <c r="B288" s="85" t="s">
        <v>347</v>
      </c>
      <c r="C288" s="66" t="s">
        <v>159</v>
      </c>
      <c r="D288" s="67" t="s">
        <v>160</v>
      </c>
      <c r="E288" s="68"/>
      <c r="F288" s="69"/>
      <c r="G288" s="72"/>
      <c r="H288" s="71"/>
      <c r="I288" s="65"/>
      <c r="J288" s="87" t="str">
        <f ca="1" t="shared" si="11"/>
        <v>LOCKED</v>
      </c>
      <c r="K288" s="88" t="str">
        <f t="shared" si="12"/>
        <v>G001SoddingCW 3510-R9</v>
      </c>
      <c r="L288" s="89"/>
    </row>
    <row r="289" spans="1:12" s="91" customFormat="1" ht="30" customHeight="1">
      <c r="A289" s="81" t="s">
        <v>161</v>
      </c>
      <c r="B289" s="74" t="s">
        <v>32</v>
      </c>
      <c r="C289" s="66" t="s">
        <v>162</v>
      </c>
      <c r="D289" s="67"/>
      <c r="E289" s="68" t="s">
        <v>31</v>
      </c>
      <c r="F289" s="69">
        <v>250</v>
      </c>
      <c r="G289" s="70"/>
      <c r="H289" s="71">
        <f>ROUND(G289,2)*F289</f>
        <v>0</v>
      </c>
      <c r="I289" s="101"/>
      <c r="J289" s="87">
        <f ca="1" t="shared" si="11"/>
      </c>
      <c r="K289" s="88" t="str">
        <f t="shared" si="12"/>
        <v>G002width &lt; 600mmm²</v>
      </c>
      <c r="L289" s="89"/>
    </row>
    <row r="290" spans="1:12" s="91" customFormat="1" ht="30" customHeight="1">
      <c r="A290" s="81" t="s">
        <v>163</v>
      </c>
      <c r="B290" s="74" t="s">
        <v>39</v>
      </c>
      <c r="C290" s="66" t="s">
        <v>164</v>
      </c>
      <c r="D290" s="67"/>
      <c r="E290" s="68" t="s">
        <v>31</v>
      </c>
      <c r="F290" s="69">
        <v>500</v>
      </c>
      <c r="G290" s="70"/>
      <c r="H290" s="71">
        <f>ROUND(G290,2)*F290</f>
        <v>0</v>
      </c>
      <c r="I290" s="65"/>
      <c r="J290" s="87">
        <f ca="1" t="shared" si="11"/>
      </c>
      <c r="K290" s="88" t="str">
        <f t="shared" si="12"/>
        <v>G003width &gt; or = 600mmm²</v>
      </c>
      <c r="L290" s="89"/>
    </row>
    <row r="291" spans="1:12" s="86" customFormat="1" ht="30" customHeight="1">
      <c r="A291" s="99"/>
      <c r="B291" s="74"/>
      <c r="C291" s="66"/>
      <c r="D291" s="67"/>
      <c r="E291" s="68"/>
      <c r="F291" s="79"/>
      <c r="G291" s="70"/>
      <c r="H291" s="82"/>
      <c r="I291" s="65"/>
      <c r="J291" s="87">
        <f ca="1" t="shared" si="11"/>
      </c>
      <c r="K291" s="88">
        <f t="shared" si="12"/>
      </c>
      <c r="L291" s="89"/>
    </row>
    <row r="292" spans="1:11" s="45" customFormat="1" ht="30" customHeight="1" thickBot="1">
      <c r="A292" s="44"/>
      <c r="B292" s="41" t="str">
        <f>B234</f>
        <v>E</v>
      </c>
      <c r="C292" s="113" t="str">
        <f>C234</f>
        <v>POWERS STREET-ENISKILLEN AVENUE TO PERTH AVENUE-MAJOR REHABILITATION</v>
      </c>
      <c r="D292" s="114"/>
      <c r="E292" s="114"/>
      <c r="F292" s="115"/>
      <c r="G292" s="49" t="s">
        <v>17</v>
      </c>
      <c r="H292" s="50">
        <f>SUM(H234:H291)</f>
        <v>0</v>
      </c>
      <c r="J292" s="87" t="str">
        <f ca="1" t="shared" si="11"/>
        <v>LOCKED</v>
      </c>
      <c r="K292" s="88" t="str">
        <f t="shared" si="12"/>
        <v>POWERS STREET-ENISKILLEN AVENUE TO PERTH AVENUE-MAJOR REHABILITATION</v>
      </c>
    </row>
    <row r="293" spans="1:11" ht="36" customHeight="1" thickTop="1">
      <c r="A293" s="62"/>
      <c r="B293" s="11"/>
      <c r="C293" s="17" t="s">
        <v>18</v>
      </c>
      <c r="D293" s="27"/>
      <c r="E293" s="1"/>
      <c r="F293" s="1"/>
      <c r="H293" s="28"/>
      <c r="J293" s="87" t="str">
        <f ca="1" t="shared" si="11"/>
        <v>LOCKED</v>
      </c>
      <c r="K293" s="88" t="str">
        <f t="shared" si="12"/>
        <v>SUMMARY</v>
      </c>
    </row>
    <row r="294" spans="1:11" ht="30" customHeight="1" thickBot="1">
      <c r="A294" s="21"/>
      <c r="B294" s="41" t="str">
        <f>B6</f>
        <v>A</v>
      </c>
      <c r="C294" s="121" t="str">
        <f>C6</f>
        <v>GALLOWAY STREET-MOUNTAIN AVENUE TO CHURCH AVENUE- MAJOR RECONSTRUCTION</v>
      </c>
      <c r="D294" s="114"/>
      <c r="E294" s="114"/>
      <c r="F294" s="115"/>
      <c r="G294" s="21" t="s">
        <v>17</v>
      </c>
      <c r="H294" s="21">
        <f>H62</f>
        <v>0</v>
      </c>
      <c r="J294" s="87" t="str">
        <f ca="1" t="shared" si="11"/>
        <v>LOCKED</v>
      </c>
      <c r="K294" s="88" t="str">
        <f t="shared" si="12"/>
        <v>GALLOWAY STREET-MOUNTAIN AVENUE TO CHURCH AVENUE- MAJOR RECONSTRUCTION</v>
      </c>
    </row>
    <row r="295" spans="1:11" ht="30" customHeight="1" thickBot="1" thickTop="1">
      <c r="A295" s="21"/>
      <c r="B295" s="41" t="str">
        <f>B63</f>
        <v>B</v>
      </c>
      <c r="C295" s="122" t="str">
        <f>C63</f>
        <v>ALFRED AVENUE-McGREGOR STREET TO McKENZIE STREET-MAJOR RECONSTRUCTION</v>
      </c>
      <c r="D295" s="123"/>
      <c r="E295" s="123"/>
      <c r="F295" s="124"/>
      <c r="G295" s="21" t="s">
        <v>17</v>
      </c>
      <c r="H295" s="21">
        <f>H117</f>
        <v>0</v>
      </c>
      <c r="J295" s="87" t="str">
        <f ca="1" t="shared" si="11"/>
        <v>LOCKED</v>
      </c>
      <c r="K295" s="88" t="str">
        <f t="shared" si="12"/>
        <v>ALFRED AVENUE-McGREGOR STREET TO McKENZIE STREET-MAJOR RECONSTRUCTION</v>
      </c>
    </row>
    <row r="296" spans="1:11" ht="30" customHeight="1" thickBot="1" thickTop="1">
      <c r="A296" s="21"/>
      <c r="B296" s="41" t="str">
        <f>B118</f>
        <v>C</v>
      </c>
      <c r="C296" s="122" t="str">
        <f>C118</f>
        <v>MORTIMER PLACE-MACHRAY AVENUE TO ST.CROSS STREET-MAJOR REHABILITATION</v>
      </c>
      <c r="D296" s="123"/>
      <c r="E296" s="123"/>
      <c r="F296" s="124"/>
      <c r="G296" s="21" t="s">
        <v>17</v>
      </c>
      <c r="H296" s="21">
        <f>H175</f>
        <v>0</v>
      </c>
      <c r="J296" s="87" t="str">
        <f ca="1" t="shared" si="11"/>
        <v>LOCKED</v>
      </c>
      <c r="K296" s="88" t="str">
        <f t="shared" si="12"/>
        <v>MORTIMER PLACE-MACHRAY AVENUE TO ST.CROSS STREET-MAJOR REHABILITATION</v>
      </c>
    </row>
    <row r="297" spans="1:11" ht="30" customHeight="1" thickBot="1" thickTop="1">
      <c r="A297" s="31"/>
      <c r="B297" s="41" t="str">
        <f>B176</f>
        <v>D</v>
      </c>
      <c r="C297" s="122" t="str">
        <f>C176</f>
        <v>PERTH AVENUE-ST.ANDREWS STREET TO McGREGOR STREET-MAJOR REHABILITATION</v>
      </c>
      <c r="D297" s="123"/>
      <c r="E297" s="123"/>
      <c r="F297" s="124"/>
      <c r="G297" s="31" t="s">
        <v>17</v>
      </c>
      <c r="H297" s="31">
        <f>H233</f>
        <v>0</v>
      </c>
      <c r="J297" s="87" t="str">
        <f ca="1" t="shared" si="11"/>
        <v>LOCKED</v>
      </c>
      <c r="K297" s="88" t="str">
        <f t="shared" si="12"/>
        <v>PERTH AVENUE-ST.ANDREWS STREET TO McGREGOR STREET-MAJOR REHABILITATION</v>
      </c>
    </row>
    <row r="298" spans="1:11" ht="30" customHeight="1" thickBot="1" thickTop="1">
      <c r="A298" s="25"/>
      <c r="B298" s="64" t="str">
        <f>B234</f>
        <v>E</v>
      </c>
      <c r="C298" s="118" t="str">
        <f>C234</f>
        <v>POWERS STREET-ENISKILLEN AVENUE TO PERTH AVENUE-MAJOR REHABILITATION</v>
      </c>
      <c r="D298" s="119"/>
      <c r="E298" s="119"/>
      <c r="F298" s="120"/>
      <c r="G298" s="25" t="s">
        <v>17</v>
      </c>
      <c r="H298" s="25">
        <f>H292</f>
        <v>0</v>
      </c>
      <c r="J298" s="87" t="str">
        <f ca="1" t="shared" si="11"/>
        <v>LOCKED</v>
      </c>
      <c r="K298" s="88" t="str">
        <f t="shared" si="12"/>
        <v>POWERS STREET-ENISKILLEN AVENUE TO PERTH AVENUE-MAJOR REHABILITATION</v>
      </c>
    </row>
    <row r="299" spans="1:11" s="40" customFormat="1" ht="37.5" customHeight="1" thickTop="1">
      <c r="A299" s="20"/>
      <c r="B299" s="116" t="s">
        <v>29</v>
      </c>
      <c r="C299" s="117"/>
      <c r="D299" s="117"/>
      <c r="E299" s="117"/>
      <c r="F299" s="117"/>
      <c r="G299" s="104">
        <f>SUM(H294:H298)</f>
        <v>0</v>
      </c>
      <c r="H299" s="105"/>
      <c r="J299" s="87" t="str">
        <f ca="1" t="shared" si="11"/>
        <v>LOCKED</v>
      </c>
      <c r="K299" s="88">
        <f t="shared" si="12"/>
      </c>
    </row>
    <row r="300" spans="1:11" ht="37.5" customHeight="1">
      <c r="A300" s="20"/>
      <c r="B300" s="106" t="s">
        <v>27</v>
      </c>
      <c r="C300" s="107"/>
      <c r="D300" s="107"/>
      <c r="E300" s="107"/>
      <c r="F300" s="107"/>
      <c r="G300" s="107"/>
      <c r="H300" s="108"/>
      <c r="J300" s="87" t="str">
        <f ca="1" t="shared" si="11"/>
        <v>LOCKED</v>
      </c>
      <c r="K300" s="88">
        <f t="shared" si="12"/>
      </c>
    </row>
    <row r="301" spans="1:11" ht="37.5" customHeight="1">
      <c r="A301" s="20"/>
      <c r="B301" s="109" t="s">
        <v>28</v>
      </c>
      <c r="C301" s="107"/>
      <c r="D301" s="107"/>
      <c r="E301" s="107"/>
      <c r="F301" s="107"/>
      <c r="G301" s="107"/>
      <c r="H301" s="108"/>
      <c r="J301" s="87" t="str">
        <f ca="1" t="shared" si="11"/>
        <v>LOCKED</v>
      </c>
      <c r="K301" s="88">
        <f t="shared" si="12"/>
      </c>
    </row>
    <row r="302" spans="1:11" ht="15.75" customHeight="1">
      <c r="A302" s="63"/>
      <c r="B302" s="58"/>
      <c r="C302" s="59"/>
      <c r="D302" s="60"/>
      <c r="E302" s="59"/>
      <c r="F302" s="59"/>
      <c r="G302" s="29"/>
      <c r="H302" s="30"/>
      <c r="J302" s="87" t="str">
        <f ca="1" t="shared" si="11"/>
        <v>LOCKED</v>
      </c>
      <c r="K302" s="88">
        <f t="shared" si="12"/>
      </c>
    </row>
    <row r="303" spans="10:11" ht="15">
      <c r="J303" s="87" t="str">
        <f ca="1" t="shared" si="11"/>
        <v>LOCKED</v>
      </c>
      <c r="K303" s="88">
        <f t="shared" si="12"/>
      </c>
    </row>
  </sheetData>
  <sheetProtection sheet="1" objects="1" scenarios="1" selectLockedCells="1"/>
  <mergeCells count="19">
    <mergeCell ref="C298:F298"/>
    <mergeCell ref="C294:F294"/>
    <mergeCell ref="C295:F295"/>
    <mergeCell ref="C296:F296"/>
    <mergeCell ref="C297:F297"/>
    <mergeCell ref="C118:F118"/>
    <mergeCell ref="C233:F233"/>
    <mergeCell ref="C234:F234"/>
    <mergeCell ref="C292:F292"/>
    <mergeCell ref="G299:H299"/>
    <mergeCell ref="B300:H300"/>
    <mergeCell ref="B301:H301"/>
    <mergeCell ref="C6:F6"/>
    <mergeCell ref="C175:F175"/>
    <mergeCell ref="B299:F299"/>
    <mergeCell ref="C176:F176"/>
    <mergeCell ref="C63:F63"/>
    <mergeCell ref="C62:F62"/>
    <mergeCell ref="C117:F117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72:G273 G199:G204 G265 G267 G269 G151 G275:G276 G289:G291 G278 G280 G250:G254 G247 G189 G187 G183:G185 G181 G178 G166:G170 G173:G174 G164 G162 G159:G160 G156:G157 G153 G192:G196 G245 G241:G243 G239 G236 G231:G232 G224:G228 G222 G220 G217:G218 G214:G215 G211 G209 G207 G257:G262 G54:G57 G60:G61 G65:G66 G68:G72 G90:G92 G85 G88 G75 G78:G82 G96 G99 G101:G103 G38 G41 G11:G15 G46:G48 G43:G44 G21:G25 G18 G31 G28:G29 G33:G35 G8:G9 G134:G138 G50 G131 G129 G125:G127 G123 G120 G109:G112 G107 G105 G115:G116 G141:G146 G52 G149 G282:G286">
      <formula1>0</formula1>
    </dataValidation>
    <dataValidation type="custom" allowBlank="1" showInputMessage="1" showErrorMessage="1" error="If you can enter a Unit  Price in this cell, pLease contact the Contract Administrator immediately!" sqref="G205:G206 G263:G264 G266 G271 G274 G281 G288 G248:G249 G197 G190:G191 G188 G186 G182 G180 G172 G165 G158 G155 G246 G244 G240 G238 G230 G223 G216 G213 G208 G255 G53 G59 G67 G74 G83:G84 G87 G89 G76:G77 G95 G97:G98 G100 G39:G40 G45 G42 G37 G19:G20 G32 G30 G26:G27 G17 G10 G132:G133 G130 G128 G124 G122 G114 G108 G139 G147:G148 G15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79 G163 G221 G51 G106">
      <formula1>0</formula1>
    </dataValidation>
  </dataValidations>
  <printOptions horizontalCentered="1"/>
  <pageMargins left="0.5118110236220472" right="0.5118110236220472" top="0.7480314960629921" bottom="0.7480314960629921" header="0.2362204724409449" footer="0.2362204724409449"/>
  <pageSetup horizontalDpi="600" verticalDpi="600" orientation="portrait" scale="58" r:id="rId3"/>
  <headerFooter alignWithMargins="0">
    <oddHeader>&amp;L&amp;10The City of Winnipeg
54-2007y Bid Opportunity &amp;R&amp;10Bid Submission
Page &amp;P+3 of &amp; 20</oddHeader>
    <oddFooter xml:space="preserve">&amp;R__________________
Name of Bidder                    </oddFooter>
  </headerFooter>
  <rowBreaks count="6" manualBreakCount="6">
    <brk id="62" min="1" max="7" man="1"/>
    <brk id="117" min="1" max="7" man="1"/>
    <brk id="143" min="1" max="7" man="1"/>
    <brk id="175" min="1" max="7" man="1"/>
    <brk id="233" min="1" max="7" man="1"/>
    <brk id="29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M Harms 19 January 10:34 a.m. 
file size 107 KB</dc:description>
  <cp:lastModifiedBy>rborody</cp:lastModifiedBy>
  <cp:lastPrinted>2007-01-19T19:43:05Z</cp:lastPrinted>
  <dcterms:created xsi:type="dcterms:W3CDTF">1999-03-31T15:44:33Z</dcterms:created>
  <dcterms:modified xsi:type="dcterms:W3CDTF">2007-01-19T19:47:33Z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