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5775" windowWidth="19170" windowHeight="5565" activeTab="0"/>
  </bookViews>
  <sheets>
    <sheet name="FORM B - PRICES W PROV FUND" sheetId="1" r:id="rId1"/>
  </sheets>
  <definedNames>
    <definedName name="_1PAGE_1_OF_13" localSheetId="0">'FORM B - PRICES W PROV FUND'!#REF!</definedName>
    <definedName name="_2PAGE_1_OF_13">#REF!</definedName>
    <definedName name="_3TENDER_NO._181" localSheetId="0">'FORM B - PRICES W PROV FUND'!#REF!</definedName>
    <definedName name="_4TENDER_NO._181">#REF!</definedName>
    <definedName name="_5TENDER_SUBMISSI" localSheetId="0">'FORM B - PRICES W PROV FUND'!#REF!</definedName>
    <definedName name="_6TENDER_SUBMISSI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W PROV FUND'!#REF!</definedName>
    <definedName name="HEADER">#REF!</definedName>
    <definedName name="_xlnm.Print_Area" localSheetId="0">'FORM B - PRICES W PROV FUND'!$A$1:$H$591</definedName>
    <definedName name="_xlnm.Print_Titles" localSheetId="0">'FORM B - PRICES W PROV FUND'!$1:$6</definedName>
    <definedName name="TEMP" localSheetId="0">'FORM B - PRICES W PROV FUND'!#REF!</definedName>
    <definedName name="TEMP">#REF!</definedName>
    <definedName name="TESTHEAD" localSheetId="0">'FORM B - PRICES W PROV FUND'!#REF!</definedName>
    <definedName name="TESTHEAD">#REF!</definedName>
    <definedName name="XEVERYTHING" localSheetId="0">'FORM B - PRICES W PROV FUND'!$B$1:$IV$398</definedName>
    <definedName name="XEVERYTHING">#REF!</definedName>
    <definedName name="XITEMS" localSheetId="0">'FORM B - PRICES W PROV FUND'!$B$7:$IV$398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<sst xmlns="http://schemas.openxmlformats.org/spreadsheetml/2006/main" count="2187" uniqueCount="670">
  <si>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</si>
  <si>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</si>
  <si>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</si>
  <si>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</si>
  <si>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</si>
  <si>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</si>
  <si>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</si>
  <si>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</si>
  <si>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</si>
  <si>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</si>
  <si>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</si>
  <si>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</si>
  <si>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</si>
  <si>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</si>
  <si>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</si>
  <si>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</si>
  <si>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</si>
  <si>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</si>
  <si>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</si>
  <si>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</si>
  <si>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</si>
  <si>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</si>
  <si>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</si>
  <si>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</si>
  <si>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</si>
  <si>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</si>
  <si>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</si>
  <si>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</si>
  <si>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</si>
  <si>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</si>
  <si>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</si>
  <si>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</si>
  <si>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</si>
  <si>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</si>
  <si>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</si>
  <si>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</si>
  <si>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</si>
  <si>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</si>
  <si>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</si>
  <si>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</si>
  <si>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</si>
  <si>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</si>
  <si>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</si>
  <si>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</si>
  <si>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</si>
  <si>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</si>
  <si>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</si>
  <si>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</si>
  <si>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</si>
  <si>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</si>
  <si>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</si>
  <si>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B190</t>
  </si>
  <si>
    <t xml:space="preserve">Construction of Asphaltic Concrete Overlay </t>
  </si>
  <si>
    <t>B191</t>
  </si>
  <si>
    <t>Main Line Paving</t>
  </si>
  <si>
    <t>B193</t>
  </si>
  <si>
    <t>C032</t>
  </si>
  <si>
    <t>Concrete Curbs, Curb and Gutter, and Splash Strips</t>
  </si>
  <si>
    <t>D006</t>
  </si>
  <si>
    <t xml:space="preserve">Reflective Crack Maintenance </t>
  </si>
  <si>
    <t>E028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</si>
  <si>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</si>
  <si>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</si>
  <si>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</si>
  <si>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</si>
  <si>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</si>
  <si>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</si>
  <si>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</si>
  <si>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</si>
  <si>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</si>
  <si>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</si>
  <si>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</si>
  <si>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</si>
  <si>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B194</t>
  </si>
  <si>
    <t>Tie-ins and Approaches</t>
  </si>
  <si>
    <t>B195</t>
  </si>
  <si>
    <t>F002</t>
  </si>
  <si>
    <t>vert. m</t>
  </si>
  <si>
    <t>F009</t>
  </si>
  <si>
    <t>F011</t>
  </si>
  <si>
    <t>F018</t>
  </si>
  <si>
    <t>SD-200</t>
  </si>
  <si>
    <t>B206</t>
  </si>
  <si>
    <t>Pavement Repair Fabric</t>
  </si>
  <si>
    <t>E023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</si>
  <si>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</si>
  <si>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</si>
  <si>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</si>
  <si>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</si>
  <si>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</si>
  <si>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</si>
  <si>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</si>
  <si>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</si>
  <si>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</si>
  <si>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</si>
  <si>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</si>
  <si>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</si>
  <si>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Adjustment of Curb Stop Boxes</t>
  </si>
  <si>
    <t>Curb Stop Extensions</t>
  </si>
  <si>
    <t>A003</t>
  </si>
  <si>
    <t>Excavation</t>
  </si>
  <si>
    <t>A004</t>
  </si>
  <si>
    <t>Sub-Grade Compaction</t>
  </si>
  <si>
    <t>A007</t>
  </si>
  <si>
    <t>Crushed Sub-base Material</t>
  </si>
  <si>
    <t>A007A</t>
  </si>
  <si>
    <t xml:space="preserve">50 mm </t>
  </si>
  <si>
    <t>A022</t>
  </si>
  <si>
    <t>Separation Geotextile Fabric</t>
  </si>
  <si>
    <t>ROADWORKS - REMOVALS / RENEWALS</t>
  </si>
  <si>
    <t>B114rl</t>
  </si>
  <si>
    <t>B118rl</t>
  </si>
  <si>
    <t>100 mm Sidewalk</t>
  </si>
  <si>
    <t>B119rl</t>
  </si>
  <si>
    <t>a)</t>
  </si>
  <si>
    <t>Less than 5 sq.m.</t>
  </si>
  <si>
    <t>B120rl</t>
  </si>
  <si>
    <t>5 sq.m. to 20 sq.m.</t>
  </si>
  <si>
    <t>B121rl</t>
  </si>
  <si>
    <t>Greater than 20 sq.m.</t>
  </si>
  <si>
    <t>B124</t>
  </si>
  <si>
    <t>Adjustment of Precast  Sidewalk Blocks</t>
  </si>
  <si>
    <t>B125</t>
  </si>
  <si>
    <t>B125A</t>
  </si>
  <si>
    <t>Removal of Precast Sidewalk Blocks</t>
  </si>
  <si>
    <t>B154rl</t>
  </si>
  <si>
    <t>Modified Barrier (150 mm reveal ht, Dowelled)</t>
  </si>
  <si>
    <t>SD-203B</t>
  </si>
  <si>
    <t>B184rl</t>
  </si>
  <si>
    <t>SD-229C,D</t>
  </si>
  <si>
    <t>CW 3330-R5</t>
  </si>
  <si>
    <t>ROADWORK - NEW CONSTRUCTION</t>
  </si>
  <si>
    <t>CW 3310-R14</t>
  </si>
  <si>
    <t>C038</t>
  </si>
  <si>
    <t>C040</t>
  </si>
  <si>
    <t>Construction of Curb and Gutter (40 mm ht, Lip Curb, Integral, 600 mm width, 150 mm Plain Concrete Pavement)</t>
  </si>
  <si>
    <t>SD-200            SD-202B</t>
  </si>
  <si>
    <t>C055</t>
  </si>
  <si>
    <t xml:space="preserve">Construction of Asphaltic Concrete Pavements </t>
  </si>
  <si>
    <t>C056</t>
  </si>
  <si>
    <t>C058</t>
  </si>
  <si>
    <t>Type IA</t>
  </si>
  <si>
    <t>C059</t>
  </si>
  <si>
    <t>C060</t>
  </si>
  <si>
    <t>E003</t>
  </si>
  <si>
    <t xml:space="preserve">Catch Basin  </t>
  </si>
  <si>
    <t>CW 2130-R12</t>
  </si>
  <si>
    <t>E004</t>
  </si>
  <si>
    <t>SD-024, 1800 mm deep</t>
  </si>
  <si>
    <t>E008</t>
  </si>
  <si>
    <t>Sewer Service</t>
  </si>
  <si>
    <t>E009</t>
  </si>
  <si>
    <t>250 mm, PVC LDS</t>
  </si>
  <si>
    <t>E010</t>
  </si>
  <si>
    <t>Replacing Existing Manhole and Catch Basin  Frames &amp; Covers</t>
  </si>
  <si>
    <t>E032</t>
  </si>
  <si>
    <t>Connecting to Existing Manhole</t>
  </si>
  <si>
    <t>E033</t>
  </si>
  <si>
    <t>250 mm Catch Basin Lead</t>
  </si>
  <si>
    <t>E036</t>
  </si>
  <si>
    <t xml:space="preserve">Connecting to Existing Sewer </t>
  </si>
  <si>
    <t>E037</t>
  </si>
  <si>
    <t>250 mm PVC Connecting Pipe</t>
  </si>
  <si>
    <t>E039</t>
  </si>
  <si>
    <t>E046</t>
  </si>
  <si>
    <t>Removal of Existing Catch Basins</t>
  </si>
  <si>
    <t>E050A</t>
  </si>
  <si>
    <t>Catch Basin Cleaning</t>
  </si>
  <si>
    <t>CW 2140-R3</t>
  </si>
  <si>
    <t>E051</t>
  </si>
  <si>
    <t>Installation of Subdrains</t>
  </si>
  <si>
    <t>CW 3120-R4</t>
  </si>
  <si>
    <t>CW 3210-R7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</si>
  <si>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</si>
  <si>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</si>
  <si>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</si>
  <si>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</si>
  <si>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</si>
  <si>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</si>
  <si>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CW 3110-R17</t>
  </si>
  <si>
    <t xml:space="preserve">CW 3230-R7
</t>
  </si>
  <si>
    <t>Sub-Total:</t>
  </si>
  <si>
    <t>b)</t>
  </si>
  <si>
    <t>B135i</t>
  </si>
  <si>
    <t>Concrete Curb Installation</t>
  </si>
  <si>
    <t>B155rl</t>
  </si>
  <si>
    <t>Barrier (150 mm reveal ht, Dowelled)</t>
  </si>
  <si>
    <t>SD-205,
SD-206A</t>
  </si>
  <si>
    <t>B157rl</t>
  </si>
  <si>
    <t>3 m to 30 m</t>
  </si>
  <si>
    <t>CW 3250-R7</t>
  </si>
  <si>
    <t>B030</t>
  </si>
  <si>
    <t>150 mm Concrete Pavement (Type A)</t>
  </si>
  <si>
    <t>vi)</t>
  </si>
  <si>
    <t>B139i</t>
  </si>
  <si>
    <t>STREET LIGHT INSTALLATION</t>
  </si>
  <si>
    <t>NEW STREET LIGHT INSTALLATION</t>
  </si>
  <si>
    <t xml:space="preserve">Installation of 25'/35' pole, davit arm and precast concrete base including luminaire and appurtenances. </t>
  </si>
  <si>
    <t>E16.</t>
  </si>
  <si>
    <t>lin.m</t>
  </si>
  <si>
    <t xml:space="preserve">Splicing #4 Al C/N or 2 single conductor street light cables. </t>
  </si>
  <si>
    <t>Installation and connection of externally-mounted relay per Standards CD 315-12 and CD 315-13.</t>
  </si>
  <si>
    <t xml:space="preserve">Sub-Total: </t>
  </si>
  <si>
    <t>TOTAL PRICE - PART 1</t>
  </si>
  <si>
    <t>TOTAL PRICE - PART 2</t>
  </si>
  <si>
    <t>C001</t>
  </si>
  <si>
    <t>Concrete Pavements, Median Slabs, Bull-noses, and Safety Medians</t>
  </si>
  <si>
    <t>C011</t>
  </si>
  <si>
    <t>Construction of 150 mm Concrete Pavement (Reinforced)</t>
  </si>
  <si>
    <t>Abandoning Existing Sewer Services Under Pavement</t>
  </si>
  <si>
    <t>F010</t>
  </si>
  <si>
    <t>Valve Box Extensions</t>
  </si>
  <si>
    <t>ASPHALT RECONSTRUCTION:  ROYSE AVENUE - PEMBINA HIGHWAY TO HUDSON STREET</t>
  </si>
  <si>
    <t>C029</t>
  </si>
  <si>
    <t>C034</t>
  </si>
  <si>
    <t>Construction of Barrier (180 mm ht, Separate)</t>
  </si>
  <si>
    <t>C037</t>
  </si>
  <si>
    <t>Construction of  Modified Barrier  (180 mm ht, Integral)</t>
  </si>
  <si>
    <t>C046</t>
  </si>
  <si>
    <t>SD-229C</t>
  </si>
  <si>
    <t>E013</t>
  </si>
  <si>
    <t>Sewer Service Risers</t>
  </si>
  <si>
    <t>E014</t>
  </si>
  <si>
    <t>E016</t>
  </si>
  <si>
    <t>SD-015</t>
  </si>
  <si>
    <t>vert m</t>
  </si>
  <si>
    <t>E047</t>
  </si>
  <si>
    <t>Removal of Existing Catch Pit</t>
  </si>
  <si>
    <t>B077-72</t>
  </si>
  <si>
    <t>Partial Slab Patches 
- Early Opening (72 hour)</t>
  </si>
  <si>
    <t xml:space="preserve">CW 3235-R9  </t>
  </si>
  <si>
    <t>E</t>
  </si>
  <si>
    <t>B200</t>
  </si>
  <si>
    <t>Planing of Pavement</t>
  </si>
  <si>
    <t xml:space="preserve">CW 3450-R5 </t>
  </si>
  <si>
    <t>B201</t>
  </si>
  <si>
    <t>0 - 50 mm Depth (Asphalt)</t>
  </si>
  <si>
    <t>E15</t>
  </si>
  <si>
    <t>E012</t>
  </si>
  <si>
    <t>Drainage Connection Pipe</t>
  </si>
  <si>
    <t>F</t>
  </si>
  <si>
    <t>G</t>
  </si>
  <si>
    <t xml:space="preserve">   PART 2:  MANITOBA HYDRO FUNDED WORK</t>
  </si>
  <si>
    <t xml:space="preserve">   PART 1:  CITY FUNDED WORK</t>
  </si>
  <si>
    <t>ROYSE AVENUE - PEMBINA HIGHWAY TO HUDSON STREET</t>
  </si>
  <si>
    <t>H</t>
  </si>
  <si>
    <t>ASPHALT RECONSTRUCTION:  DIPLOMAT DRIVE - LEILA AVENUE TO TEMPLETON AVENUE</t>
  </si>
  <si>
    <t>B004</t>
  </si>
  <si>
    <t>Slab Replacement</t>
  </si>
  <si>
    <t>200 mm Concrete Pavement (Reinforced)</t>
  </si>
  <si>
    <t>B064-72</t>
  </si>
  <si>
    <t>Slab Replacement - Early Opening (72 hour)</t>
  </si>
  <si>
    <t>Supply of Precast  Sidewalk Blocks</t>
  </si>
  <si>
    <t>Construction of Curb and Gutter (180 mm ht, Barrier, Integral, 600 mm width, 150 mm Plain Concrete Pavement)</t>
  </si>
  <si>
    <t>C039</t>
  </si>
  <si>
    <t>C041</t>
  </si>
  <si>
    <t>2013 LOCAL STREET RENEWAL PROGRAM:   MULVEY AVENUE, WOODHAVEN BOULEVARD AND VARIOUS OTHER LOCATIONS</t>
  </si>
  <si>
    <t>A.3</t>
  </si>
  <si>
    <t>A.4</t>
  </si>
  <si>
    <t>A.9</t>
  </si>
  <si>
    <t>A.12</t>
  </si>
  <si>
    <t>A.21</t>
  </si>
  <si>
    <t xml:space="preserve">CW 3130-R4 </t>
  </si>
  <si>
    <t>A.22</t>
  </si>
  <si>
    <t>B.1</t>
  </si>
  <si>
    <t>B.8</t>
  </si>
  <si>
    <t>B.9</t>
  </si>
  <si>
    <t>B.12</t>
  </si>
  <si>
    <t>B.13</t>
  </si>
  <si>
    <t>B.14</t>
  </si>
  <si>
    <t>B.15</t>
  </si>
  <si>
    <t xml:space="preserve">CW 3240-R10 </t>
  </si>
  <si>
    <t>Curb Ramp (8-12 mm reveal ht, Integral)</t>
  </si>
  <si>
    <t>Construction of  Curb Ramp (8-12 mm ht, Integral)</t>
  </si>
  <si>
    <t>E.1</t>
  </si>
  <si>
    <t>E.5</t>
  </si>
  <si>
    <t>E.7</t>
  </si>
  <si>
    <t>E.10</t>
  </si>
  <si>
    <t>E.15</t>
  </si>
  <si>
    <t>E.20</t>
  </si>
  <si>
    <t>E.25</t>
  </si>
  <si>
    <t>CW 2130-R11</t>
  </si>
  <si>
    <t>B121rlD</t>
  </si>
  <si>
    <t>SD-200            SD-203B</t>
  </si>
  <si>
    <t>Construction of Curb and Gutter (8-12 mm ht, Curb Ramp,  Integral, 600 mm width, 150 mm Plain Concrete Pavement)</t>
  </si>
  <si>
    <t xml:space="preserve">SD-200          SD-229E        </t>
  </si>
  <si>
    <t xml:space="preserve">CW 3410-R9 </t>
  </si>
  <si>
    <t>D.4</t>
  </si>
  <si>
    <t>A.1</t>
  </si>
  <si>
    <t>A.2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</si>
  <si>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</si>
  <si>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</si>
  <si>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</si>
  <si>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</si>
  <si>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</si>
  <si>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</si>
  <si>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</si>
  <si>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</si>
  <si>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</si>
  <si>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</si>
  <si>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</si>
  <si>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</si>
  <si>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</si>
  <si>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</si>
  <si>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</si>
  <si>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</si>
  <si>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</si>
  <si>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</si>
  <si>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</si>
  <si>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</si>
  <si>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</si>
  <si>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</si>
  <si>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B.2</t>
  </si>
  <si>
    <t>B.3</t>
  </si>
  <si>
    <t>B.4</t>
  </si>
  <si>
    <t>B.5</t>
  </si>
  <si>
    <t>B.6</t>
  </si>
  <si>
    <t>B.7</t>
  </si>
  <si>
    <t>B.10</t>
  </si>
  <si>
    <t>B.11</t>
  </si>
  <si>
    <t xml:space="preserve"> i)</t>
  </si>
  <si>
    <t>E005</t>
  </si>
  <si>
    <t>E007D</t>
  </si>
  <si>
    <t>E.4</t>
  </si>
  <si>
    <t>Remove and Replace Existing Catch Pit</t>
  </si>
  <si>
    <t>E007E</t>
  </si>
  <si>
    <t>SD-023</t>
  </si>
  <si>
    <t>E011</t>
  </si>
  <si>
    <t>E034</t>
  </si>
  <si>
    <t>E.12</t>
  </si>
  <si>
    <t>Connecting to Existing Catch Basin</t>
  </si>
  <si>
    <t>E038</t>
  </si>
  <si>
    <t>B003</t>
  </si>
  <si>
    <t>Asphalt Pavement</t>
  </si>
  <si>
    <t>B074-72</t>
  </si>
  <si>
    <t>150 mm Concrete Pavement (Reinforced)</t>
  </si>
  <si>
    <t>B156rl</t>
  </si>
  <si>
    <t>Less than 3 m</t>
  </si>
  <si>
    <t>B.17</t>
  </si>
  <si>
    <t>B136i</t>
  </si>
  <si>
    <t>SD-205</t>
  </si>
  <si>
    <t>B.21</t>
  </si>
  <si>
    <t>B.26</t>
  </si>
  <si>
    <t>REHABILITATION: LODGEPINE BAY - MEADOWOOD DRIVE TO MEADOWOOD DRIVE</t>
  </si>
  <si>
    <t>B.20</t>
  </si>
  <si>
    <t>B.24</t>
  </si>
  <si>
    <t>B202</t>
  </si>
  <si>
    <t>50 - 100 mm Depth (Asphalt)</t>
  </si>
  <si>
    <t>E.6</t>
  </si>
  <si>
    <t>E.11</t>
  </si>
  <si>
    <t>CONCRETE RECONSTRUCTION:  MULVEY AVENUE - HUGO STREET TO COCKBURN STREET N.</t>
  </si>
  <si>
    <t>Construction of 150 mm Concrete Pavement for Early Opening 72 Hour  (Reinforced)</t>
  </si>
  <si>
    <t xml:space="preserve">250 mm </t>
  </si>
  <si>
    <t>Connecting to 375 mm  Clay Combined Sewer</t>
  </si>
  <si>
    <t>250 mm  PVC Connecting Pipe</t>
  </si>
  <si>
    <t>Connecting to 375 mm  Unknown Combined Sewer</t>
  </si>
  <si>
    <t>A.32</t>
  </si>
  <si>
    <t>SD-025, 1800 mm deep</t>
  </si>
  <si>
    <t>B.16</t>
  </si>
  <si>
    <t>B.19</t>
  </si>
  <si>
    <t>B.22</t>
  </si>
  <si>
    <t>B.23</t>
  </si>
  <si>
    <t>B.25</t>
  </si>
  <si>
    <t>B.27</t>
  </si>
  <si>
    <t>B.28</t>
  </si>
  <si>
    <t>B.29</t>
  </si>
  <si>
    <t>B.30</t>
  </si>
  <si>
    <t>D.1</t>
  </si>
  <si>
    <t>D.2</t>
  </si>
  <si>
    <t>D.3</t>
  </si>
  <si>
    <t>D.5</t>
  </si>
  <si>
    <t>D.6</t>
  </si>
  <si>
    <t>Barrier (100 mm reveal ht, Dowelled)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</si>
  <si>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</si>
  <si>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</si>
  <si>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</si>
  <si>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</si>
  <si>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</si>
  <si>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</si>
  <si>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</si>
  <si>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</si>
  <si>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</si>
  <si>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</si>
  <si>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</si>
  <si>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E.2</t>
  </si>
  <si>
    <t>E.3</t>
  </si>
  <si>
    <t>E.8</t>
  </si>
  <si>
    <t>E.9</t>
  </si>
  <si>
    <t>E.13</t>
  </si>
  <si>
    <t>E.17</t>
  </si>
  <si>
    <t>E.18</t>
  </si>
  <si>
    <t>E.21</t>
  </si>
  <si>
    <t>E.22</t>
  </si>
  <si>
    <t>E.23</t>
  </si>
  <si>
    <t>E.24</t>
  </si>
  <si>
    <t>E.26</t>
  </si>
  <si>
    <t>E.27</t>
  </si>
  <si>
    <t>E.28</t>
  </si>
  <si>
    <t>E.29</t>
  </si>
  <si>
    <t>E.30</t>
  </si>
  <si>
    <t>B.31</t>
  </si>
  <si>
    <r>
      <t xml:space="preserve">ROADWORKS - REMOVALS / RENEWALS </t>
    </r>
    <r>
      <rPr>
        <sz val="12"/>
        <color indexed="8"/>
        <rFont val="Arial"/>
        <family val="2"/>
      </rPr>
      <t>(Cont'd)</t>
    </r>
  </si>
  <si>
    <r>
      <t xml:space="preserve">ASSOCIATED DRAINAGE AND UNDERGROUND WORKS </t>
    </r>
    <r>
      <rPr>
        <sz val="12"/>
        <color indexed="8"/>
        <rFont val="Arial"/>
        <family val="2"/>
      </rPr>
      <t>(Cont'd)</t>
    </r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</si>
  <si>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</si>
  <si>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</si>
  <si>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</si>
  <si>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</si>
  <si>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</si>
  <si>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</si>
  <si>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</si>
  <si>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</si>
  <si>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</si>
  <si>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</si>
  <si>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</si>
  <si>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</si>
  <si>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</si>
  <si>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</si>
  <si>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C.20</t>
  </si>
  <si>
    <t>C.21</t>
  </si>
  <si>
    <t>Supplying and Placing Joint Curing Compound</t>
  </si>
  <si>
    <t>E11</t>
  </si>
  <si>
    <t>SD-025, 1200 mm deep</t>
  </si>
  <si>
    <t>Construction of 200 mm Concrete Pavement (Reinforced)</t>
  </si>
  <si>
    <t>D.18</t>
  </si>
  <si>
    <t>D.19</t>
  </si>
  <si>
    <t>D.20</t>
  </si>
  <si>
    <t>D.21</t>
  </si>
  <si>
    <t>D.22</t>
  </si>
  <si>
    <t>D.23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</si>
  <si>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</si>
  <si>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</si>
  <si>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</si>
  <si>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</si>
  <si>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</si>
  <si>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</si>
  <si>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</si>
  <si>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</si>
  <si>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</si>
  <si>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</si>
  <si>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</si>
  <si>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</si>
  <si>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</si>
  <si>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</si>
  <si>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</si>
  <si>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</si>
  <si>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</si>
  <si>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REHABILITATION:  WATT STREET - SYDNEY AVENUE TO BRONX AVENUE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</si>
  <si>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</si>
  <si>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</si>
  <si>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</si>
  <si>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</si>
  <si>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</si>
  <si>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</si>
  <si>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</si>
  <si>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</si>
  <si>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</si>
  <si>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</si>
  <si>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</si>
  <si>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</si>
  <si>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</si>
  <si>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</si>
  <si>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</si>
  <si>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</si>
  <si>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</si>
  <si>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</si>
  <si>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</si>
  <si>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</si>
  <si>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</si>
  <si>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</si>
  <si>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</si>
  <si>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</si>
  <si>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</si>
  <si>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</si>
  <si>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</si>
  <si>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</si>
  <si>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</si>
  <si>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</si>
  <si>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</si>
  <si>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</si>
  <si>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 xml:space="preserve">MULVEY AVENUE - HUGO STREET NORTH TO COCKBURN STREET NORTH 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</si>
  <si>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</si>
  <si>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#4 AL C/N or 1/0 AL Triplex streetlight cable by open trench method. </t>
  </si>
  <si>
    <t xml:space="preserve">Installation of one (1) 10' ground rod at end of street light circuit. Trench #4 ground wire up to 1 m from rod location to new street light and connect (hammerlock) to top of the ground rod.  </t>
  </si>
  <si>
    <t>Install / lower 3 m of Cable Guard, ground lug, cable up pole, and first 3 m section of ground rod per Standard CD 315-5.</t>
  </si>
  <si>
    <t>Connect 2/C #12 copper conductor street light cables per Standard CD310-4, CD310-9 or CD310-10.</t>
  </si>
  <si>
    <t>DIPLOMAT DRIVE - LEILA AVENUE TO TEMPLETON AVENUE</t>
  </si>
  <si>
    <t>H.1</t>
  </si>
  <si>
    <t>H.2</t>
  </si>
  <si>
    <t>H.3</t>
  </si>
  <si>
    <t>H.4</t>
  </si>
  <si>
    <t>H.5</t>
  </si>
  <si>
    <t xml:space="preserve">ASPHALT RECONSTRUCTION:  WOODHAVEN BOULEVARD - EMO AVENUE TO ASSINIBOINE AVENUE </t>
  </si>
  <si>
    <t>ASSOCIATED DRAINAGE AND UNDERGROUND WORKS (Cont'd)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</si>
  <si>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</si>
  <si>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</si>
  <si>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</si>
  <si>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</si>
  <si>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</si>
  <si>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</si>
  <si>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</si>
  <si>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</si>
  <si>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</si>
  <si>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</si>
  <si>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</si>
  <si>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</si>
  <si>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</si>
  <si>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r>
      <t xml:space="preserve">NEW STREET LIGHT INSTALLATION </t>
    </r>
    <r>
      <rPr>
        <sz val="12"/>
        <color indexed="8"/>
        <rFont val="Arial"/>
        <family val="2"/>
      </rPr>
      <t>(Cont'd)</t>
    </r>
  </si>
  <si>
    <t>c)</t>
  </si>
  <si>
    <t>C052</t>
  </si>
  <si>
    <t>Interlocking Paving Stones</t>
  </si>
  <si>
    <t>E017</t>
  </si>
  <si>
    <t>Sewer Repair - Up to 3.0 Meters Long</t>
  </si>
  <si>
    <t>E018</t>
  </si>
  <si>
    <t>E019</t>
  </si>
  <si>
    <t xml:space="preserve">375 mm </t>
  </si>
  <si>
    <t>Class 3 Backfill</t>
  </si>
  <si>
    <t>Sewer Inspection</t>
  </si>
  <si>
    <t>250 mm</t>
  </si>
  <si>
    <t>CW2145-R3</t>
  </si>
  <si>
    <t>A.33</t>
  </si>
  <si>
    <t>A.34</t>
  </si>
  <si>
    <t>A.35</t>
  </si>
  <si>
    <t>C008</t>
  </si>
  <si>
    <t>Construction of Curb and Gutter (180 mm ht, Modified Barrier, Integral, 600 mm width, 150 mm Plain Concrete Pavement)</t>
  </si>
  <si>
    <t>vii)</t>
  </si>
  <si>
    <t>SD-024, 1200 mm deep</t>
  </si>
  <si>
    <t>E006</t>
  </si>
  <si>
    <t xml:space="preserve">Catch Pit </t>
  </si>
  <si>
    <t>B.32</t>
  </si>
  <si>
    <t>E020</t>
  </si>
  <si>
    <t xml:space="preserve">Sewer Repair - In Addition to First 3.0 Meters </t>
  </si>
  <si>
    <t>E021</t>
  </si>
  <si>
    <t>E022</t>
  </si>
  <si>
    <t>Post Repair</t>
  </si>
  <si>
    <t xml:space="preserve">450 mm </t>
  </si>
  <si>
    <t>C.15</t>
  </si>
  <si>
    <t>C.16</t>
  </si>
  <si>
    <t>C.17</t>
  </si>
  <si>
    <t>C.18</t>
  </si>
  <si>
    <t>C.19</t>
  </si>
  <si>
    <t>C.22</t>
  </si>
  <si>
    <t>C.23</t>
  </si>
  <si>
    <t>C.24</t>
  </si>
  <si>
    <t>REHABILITATION:  SUTHERLAND AVENUE FROM HIGGINS AVENUE TO STEPHENS STREET</t>
  </si>
  <si>
    <t>B026</t>
  </si>
  <si>
    <t>ix)</t>
  </si>
  <si>
    <t>200 mm Concrete Pavement (Type A)</t>
  </si>
  <si>
    <t>B029</t>
  </si>
  <si>
    <t>200 mm Concrete Pavement (Type D)</t>
  </si>
  <si>
    <t>B100r</t>
  </si>
  <si>
    <t>Miscellaneous Concrete Slab Removal</t>
  </si>
  <si>
    <t>B104r</t>
  </si>
  <si>
    <t>B105r</t>
  </si>
  <si>
    <t>Bullnose</t>
  </si>
  <si>
    <t>B106r</t>
  </si>
  <si>
    <t>Monolithic Curb and Sidewalk</t>
  </si>
  <si>
    <t>B126r</t>
  </si>
  <si>
    <t>Concrete Curb Removal</t>
  </si>
  <si>
    <t>B127r</t>
  </si>
  <si>
    <t>B132r</t>
  </si>
  <si>
    <t>Curb Ramp</t>
  </si>
  <si>
    <t>B107i</t>
  </si>
  <si>
    <t xml:space="preserve">Miscellaneous Concrete Slab Installation </t>
  </si>
  <si>
    <t>B111i</t>
  </si>
  <si>
    <t>B112i</t>
  </si>
  <si>
    <t>SD-227C</t>
  </si>
  <si>
    <t>B113i</t>
  </si>
  <si>
    <t>SD-228B</t>
  </si>
  <si>
    <t>B096</t>
  </si>
  <si>
    <t>28.6 mm Diameter</t>
  </si>
  <si>
    <t>B099</t>
  </si>
  <si>
    <t>25 M Deformed Tie Bar</t>
  </si>
  <si>
    <t>B137i</t>
  </si>
  <si>
    <t>B138i</t>
  </si>
  <si>
    <t>SD-204</t>
  </si>
  <si>
    <t>Barrier (150 mm reveal ht, Separate)</t>
  </si>
  <si>
    <t>Barrier (200 mm reveal ht, Integral)</t>
  </si>
  <si>
    <t>B140i</t>
  </si>
  <si>
    <t>Modified Barrier (150 mm reveal ht, Integral)</t>
  </si>
  <si>
    <t>B150i</t>
  </si>
  <si>
    <t>SD-229A,B,C</t>
  </si>
  <si>
    <t>C026</t>
  </si>
  <si>
    <t>Removal of Existing Railway Line and Wooden Ties</t>
  </si>
  <si>
    <t>Removal of 450 mm Concrete Pavement</t>
  </si>
  <si>
    <t>E14</t>
  </si>
  <si>
    <t>E13</t>
  </si>
  <si>
    <t>E029</t>
  </si>
  <si>
    <t xml:space="preserve">AP-009 - Barrier Curb and Gutter Inlet Cover </t>
  </si>
  <si>
    <t>viii)</t>
  </si>
  <si>
    <t>D.24</t>
  </si>
  <si>
    <t>D.25</t>
  </si>
  <si>
    <t>D.26</t>
  </si>
  <si>
    <t>D.27</t>
  </si>
  <si>
    <t>D.28</t>
  </si>
  <si>
    <t>D.29</t>
  </si>
  <si>
    <t>D.30</t>
  </si>
  <si>
    <t>D.31</t>
  </si>
  <si>
    <t>Connecting to 900 mm  Concrete  LDS</t>
  </si>
  <si>
    <t xml:space="preserve">300 mm </t>
  </si>
  <si>
    <t>D005</t>
  </si>
  <si>
    <t>Longitudinal Joint &amp; Crack Filling ( &gt; 25 mm in width )</t>
  </si>
  <si>
    <t>F.18</t>
  </si>
  <si>
    <t>F.19</t>
  </si>
  <si>
    <t>F.20</t>
  </si>
  <si>
    <t>F.21</t>
  </si>
  <si>
    <t>F.22</t>
  </si>
  <si>
    <t>F.23</t>
  </si>
  <si>
    <t>F.24</t>
  </si>
  <si>
    <t>B011</t>
  </si>
  <si>
    <t>B027</t>
  </si>
  <si>
    <t>200 mm Concrete Pavement (Type B)</t>
  </si>
  <si>
    <t>B086-72</t>
  </si>
  <si>
    <t>B087-72</t>
  </si>
  <si>
    <t>G.33</t>
  </si>
  <si>
    <t>G.34</t>
  </si>
  <si>
    <t>ROADWORKS - REMOVALS / RENEWALS (Cont'd)</t>
  </si>
  <si>
    <t>Connecting to 300 mm  Unknown Sewer</t>
  </si>
  <si>
    <t>Connecting to 375 mm  Unknown Sewer</t>
  </si>
  <si>
    <t>E10</t>
  </si>
  <si>
    <t>In a Trench, Class B Sand  Bedding, Class 2 Backfill</t>
  </si>
  <si>
    <t>In a Trench, Class B Sand  Bedding, Class 3 Backfill</t>
  </si>
  <si>
    <t>Trenchless Installation, Class B Sand Bedding, Class 3 Backfill</t>
  </si>
  <si>
    <t>In a Trench, Class B Sand Bedding, Class 3 Backfill</t>
  </si>
  <si>
    <t>375 mm (MA600100432)</t>
  </si>
  <si>
    <t>450 mm (MA20005035/MA20005024)</t>
  </si>
  <si>
    <t>375 mm (MA20005613/MA20005612)</t>
  </si>
  <si>
    <t>Connecting Existing Sewer Service to New Sewer</t>
  </si>
  <si>
    <t>150 mm</t>
  </si>
  <si>
    <t>200 mm</t>
  </si>
  <si>
    <t>C.25</t>
  </si>
  <si>
    <t>Barrier Separate</t>
  </si>
  <si>
    <t>Construction of 200 mm Concrete Pavement for Early Opening 72 Hour (Reinforced)</t>
  </si>
  <si>
    <t>Construction of 200 mm Concrete Pavement for Early Opening 24 Hour (Reinforced)</t>
  </si>
  <si>
    <t>250 mm, PVC</t>
  </si>
  <si>
    <t>Trenchless Installation, Class B Sand Bedding, Class 1 Backfill</t>
  </si>
  <si>
    <t>300 mm (MA00001594)</t>
  </si>
  <si>
    <t>Construction of Barrier (150 mm reveal ht, Separate)</t>
  </si>
  <si>
    <t>Class 1 Backfill</t>
  </si>
  <si>
    <t>375 mm (MA40005012)</t>
  </si>
  <si>
    <t>A.7</t>
  </si>
  <si>
    <t>B184i</t>
  </si>
  <si>
    <t>E.14</t>
  </si>
  <si>
    <t>E.16</t>
  </si>
  <si>
    <t>E.19</t>
  </si>
  <si>
    <t>G.35</t>
  </si>
  <si>
    <t>Curb Ramp (8 -12 mm reveal ht, Integral)</t>
  </si>
  <si>
    <t>Curb Ramp (8-12 mm reveal ht, Monolithic)</t>
  </si>
  <si>
    <t>(SEE B8)</t>
  </si>
  <si>
    <t>ONLINE SEWER RENEWAL (MA20005611)</t>
  </si>
  <si>
    <t>Waste Water Sewers</t>
  </si>
  <si>
    <t>250 mm SDR 35 PVC</t>
  </si>
  <si>
    <t>In a Trench, Class B, Type 3 Bedding, Class 3 Backfill</t>
  </si>
  <si>
    <t>CW 2130</t>
  </si>
  <si>
    <t>In a Trench, Class B Type 3  Bedding, Class 3 Backfill</t>
  </si>
  <si>
    <t>E042</t>
  </si>
  <si>
    <t>Connecting New Sewer Service to Existing Sewer Service</t>
  </si>
  <si>
    <t>E043</t>
  </si>
  <si>
    <t xml:space="preserve">150 mm </t>
  </si>
  <si>
    <t>Sewer inspection</t>
  </si>
  <si>
    <t>250 mm (New Sewer)</t>
  </si>
  <si>
    <t>CW 2145</t>
  </si>
  <si>
    <t>C.26</t>
  </si>
  <si>
    <t>C.27</t>
  </si>
  <si>
    <t>C.28</t>
  </si>
  <si>
    <t>C.29</t>
  </si>
  <si>
    <t>C.30</t>
  </si>
  <si>
    <r>
      <t xml:space="preserve">ONLINE SEWER RENEWAL (MA20005611) </t>
    </r>
    <r>
      <rPr>
        <sz val="12"/>
        <color indexed="8"/>
        <rFont val="Arial"/>
        <family val="2"/>
      </rPr>
      <t>(Cont'd)</t>
    </r>
  </si>
  <si>
    <t>250 mm Waste Water Sewer</t>
  </si>
  <si>
    <t>B.18</t>
  </si>
  <si>
    <t>FORM B (R1): PRICES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</si>
</sst>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&quot;Subtotal: &quot;#\ ###\ ##0.00;;&quot;Subtotal: Nil&quot;;@"/>
    <numFmt numFmtId="176" formatCode="#\ ###\ ##0.00;;0;@"/>
    <numFmt numFmtId="177" formatCode="&quot;&quot;;&quot;&quot;;&quot;&quot;;&quot;&quot;"/>
    <numFmt numFmtId="178" formatCode="#\ ###\ ##0.00;;0;[Red]@"/>
    <numFmt numFmtId="179" formatCode="0;\-0;0;@"/>
    <numFmt numFmtId="180" formatCode="#\ ###\ ##0.00;;&quot;(in figures)                                 &quot;;@"/>
    <numFmt numFmtId="181" formatCode="#\ ###\ ##0.00;;;@"/>
    <numFmt numFmtId="182" formatCode="#\ ###\ ##0.?;[Red]0;[Red]0;[Red]@"/>
    <numFmt numFmtId="183" formatCode="#\ ###\ ##0.00;;;"/>
    <numFmt numFmtId="184" formatCode="[Red]&quot;Z&quot;;[Red]&quot;Z&quot;;[Red]&quot;Z&quot;;@"/>
    <numFmt numFmtId="185" formatCode="#,##0.0\ "/>
    <numFmt numFmtId="186" formatCode="#,##0.00\ \ 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double">
        <color indexed="8"/>
      </bottom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/>
      <right/>
      <top style="double">
        <color indexed="8"/>
      </top>
      <bottom style="double">
        <color indexed="8"/>
      </bottom>
    </border>
    <border>
      <left/>
      <right style="thin"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thin"/>
      <top style="double">
        <color indexed="8"/>
      </top>
      <bottom/>
    </border>
    <border>
      <left style="thin">
        <color indexed="8"/>
      </left>
      <right/>
      <top/>
      <bottom style="double">
        <color indexed="8"/>
      </bottom>
    </border>
    <border>
      <left/>
      <right style="thin"/>
      <top/>
      <bottom style="double">
        <color indexed="8"/>
      </bottom>
    </border>
  </borders>
  <cellStyleXfs count="88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5" fillId="0" borderId="0" applyFill="0">
      <alignment horizontal="right" vertical="top"/>
      <protection/>
    </xf>
    <xf numFmtId="0" fontId="6" fillId="0" borderId="1" applyFill="0">
      <alignment horizontal="right" vertical="top"/>
      <protection/>
    </xf>
    <xf numFmtId="177" fontId="6" fillId="0" borderId="2" applyFill="0">
      <alignment horizontal="right" vertical="top"/>
      <protection/>
    </xf>
    <xf numFmtId="0" fontId="6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6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2" fontId="9" fillId="0" borderId="4" applyFill="0">
      <alignment horizontal="centerContinuous" wrapText="1"/>
      <protection/>
    </xf>
    <xf numFmtId="172" fontId="6" fillId="0" borderId="1" applyFill="0">
      <alignment horizontal="center" vertical="top" wrapText="1"/>
      <protection/>
    </xf>
    <xf numFmtId="0" fontId="6" fillId="0" borderId="1" applyFill="0">
      <alignment horizontal="center" wrapText="1"/>
      <protection/>
    </xf>
    <xf numFmtId="182" fontId="6" fillId="0" borderId="1" applyFill="0">
      <alignment/>
      <protection/>
    </xf>
    <xf numFmtId="178" fontId="6" fillId="0" borderId="1" applyFill="0">
      <alignment horizontal="right"/>
      <protection locked="0"/>
    </xf>
    <xf numFmtId="176" fontId="6" fillId="0" borderId="1" applyFill="0">
      <alignment horizontal="right"/>
      <protection locked="0"/>
    </xf>
    <xf numFmtId="176" fontId="6" fillId="0" borderId="1" applyFill="0">
      <alignment/>
      <protection/>
    </xf>
    <xf numFmtId="176" fontId="6" fillId="0" borderId="3" applyFill="0">
      <alignment horizontal="right"/>
      <protection/>
    </xf>
    <xf numFmtId="0" fontId="41" fillId="28" borderId="5" applyNumberFormat="0" applyAlignment="0" applyProtection="0"/>
    <xf numFmtId="0" fontId="42" fillId="2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1" applyFill="0">
      <alignment horizontal="lef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5" applyNumberFormat="0" applyAlignment="0" applyProtection="0"/>
    <xf numFmtId="0" fontId="49" fillId="0" borderId="10" applyNumberFormat="0" applyFill="0" applyAlignment="0" applyProtection="0"/>
    <xf numFmtId="0" fontId="50" fillId="32" borderId="0" applyNumberFormat="0" applyBorder="0" applyAlignment="0" applyProtection="0"/>
    <xf numFmtId="0" fontId="0" fillId="2" borderId="0">
      <alignment/>
      <protection/>
    </xf>
    <xf numFmtId="0" fontId="0" fillId="33" borderId="11" applyNumberFormat="0" applyFont="0" applyAlignment="0" applyProtection="0"/>
    <xf numFmtId="184" fontId="7" fillId="0" borderId="3" applyNumberFormat="0" applyFont="0" applyFill="0" applyBorder="0" applyAlignment="0" applyProtection="0"/>
    <xf numFmtId="0" fontId="51" fillId="28" borderId="12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horizontal="right"/>
      <protection/>
    </xf>
    <xf numFmtId="0" fontId="52" fillId="0" borderId="0" applyNumberFormat="0" applyFill="0" applyBorder="0" applyAlignment="0" applyProtection="0"/>
    <xf numFmtId="0" fontId="6" fillId="0" borderId="0" applyFill="0">
      <alignment horizontal="left"/>
      <protection/>
    </xf>
    <xf numFmtId="0" fontId="12" fillId="0" borderId="0" applyFill="0">
      <alignment horizontal="centerContinuous" vertical="center"/>
      <protection/>
    </xf>
    <xf numFmtId="181" fontId="13" fillId="0" borderId="0" applyFill="0">
      <alignment horizontal="centerContinuous" vertical="center"/>
      <protection/>
    </xf>
    <xf numFmtId="183" fontId="13" fillId="0" borderId="0" applyFill="0">
      <alignment horizontal="centerContinuous" vertical="center"/>
      <protection/>
    </xf>
    <xf numFmtId="0" fontId="6" fillId="0" borderId="3">
      <alignment horizontal="centerContinuous" wrapText="1"/>
      <protection/>
    </xf>
    <xf numFmtId="179" fontId="14" fillId="0" borderId="0" applyFill="0">
      <alignment horizontal="left"/>
      <protection/>
    </xf>
    <xf numFmtId="180" fontId="15" fillId="0" borderId="0" applyFill="0">
      <alignment horizontal="right"/>
      <protection/>
    </xf>
    <xf numFmtId="0" fontId="6" fillId="0" borderId="13" applyFill="0">
      <alignment/>
      <protection/>
    </xf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</cellStyleXfs>
  <cellXfs count="222"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0" xfId="0" applyNumberFormat="1" applyAlignment="1">
      <alignment/>
    </xf>
    <xf numFmtId="0" fontId="2" fillId="2" borderId="16" xfId="0" applyNumberFormat="1" applyFont="1" applyBorder="1" applyAlignment="1">
      <alignment horizontal="center" vertical="center"/>
    </xf>
    <xf numFmtId="7" fontId="0" fillId="2" borderId="16" xfId="0" applyNumberFormat="1" applyBorder="1" applyAlignment="1">
      <alignment horizontal="right" vertical="center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19" xfId="0" applyNumberFormat="1" applyBorder="1" applyAlignment="1">
      <alignment horizontal="center"/>
    </xf>
    <xf numFmtId="7" fontId="0" fillId="2" borderId="19" xfId="0" applyNumberFormat="1" applyBorder="1" applyAlignment="1">
      <alignment horizontal="right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0" xfId="0" applyNumberFormat="1" applyBorder="1" applyAlignment="1">
      <alignment horizontal="right"/>
    </xf>
    <xf numFmtId="0" fontId="0" fillId="2" borderId="0" xfId="0" applyNumberFormat="1" applyBorder="1" applyAlignment="1">
      <alignment/>
    </xf>
    <xf numFmtId="0" fontId="2" fillId="2" borderId="20" xfId="71" applyNumberFormat="1" applyFont="1" applyBorder="1" applyAlignment="1" applyProtection="1">
      <alignment horizontal="center" vertical="center"/>
      <protection/>
    </xf>
    <xf numFmtId="172" fontId="2" fillId="34" borderId="21" xfId="71" applyNumberFormat="1" applyFont="1" applyFill="1" applyBorder="1" applyAlignment="1" applyProtection="1">
      <alignment horizontal="left" vertical="center"/>
      <protection/>
    </xf>
    <xf numFmtId="1" fontId="0" fillId="2" borderId="22" xfId="71" applyNumberFormat="1" applyBorder="1" applyAlignment="1" applyProtection="1">
      <alignment horizontal="center" vertical="top"/>
      <protection/>
    </xf>
    <xf numFmtId="0" fontId="0" fillId="2" borderId="22" xfId="71" applyNumberFormat="1" applyBorder="1" applyAlignment="1" applyProtection="1">
      <alignment horizontal="center" vertical="top"/>
      <protection/>
    </xf>
    <xf numFmtId="7" fontId="0" fillId="0" borderId="22" xfId="71" applyNumberFormat="1" applyFill="1" applyBorder="1" applyAlignment="1" applyProtection="1">
      <alignment horizontal="right"/>
      <protection/>
    </xf>
    <xf numFmtId="7" fontId="0" fillId="2" borderId="21" xfId="71" applyNumberFormat="1" applyBorder="1" applyAlignment="1" applyProtection="1">
      <alignment horizontal="right"/>
      <protection/>
    </xf>
    <xf numFmtId="173" fontId="0" fillId="0" borderId="1" xfId="71" applyNumberFormat="1" applyFont="1" applyFill="1" applyBorder="1" applyAlignment="1" applyProtection="1">
      <alignment horizontal="center" vertical="top" wrapText="1"/>
      <protection/>
    </xf>
    <xf numFmtId="172" fontId="0" fillId="0" borderId="1" xfId="71" applyNumberFormat="1" applyFont="1" applyFill="1" applyBorder="1" applyAlignment="1" applyProtection="1">
      <alignment horizontal="left" vertical="top" wrapText="1"/>
      <protection/>
    </xf>
    <xf numFmtId="172" fontId="0" fillId="0" borderId="1" xfId="71" applyNumberFormat="1" applyFont="1" applyFill="1" applyBorder="1" applyAlignment="1" applyProtection="1">
      <alignment horizontal="center" vertical="top" wrapText="1"/>
      <protection/>
    </xf>
    <xf numFmtId="0" fontId="0" fillId="0" borderId="1" xfId="71" applyNumberFormat="1" applyFont="1" applyFill="1" applyBorder="1" applyAlignment="1" applyProtection="1">
      <alignment horizontal="center" vertical="top" wrapText="1"/>
      <protection/>
    </xf>
    <xf numFmtId="185" fontId="0" fillId="0" borderId="1" xfId="71" applyNumberFormat="1" applyFont="1" applyFill="1" applyBorder="1" applyAlignment="1" applyProtection="1">
      <alignment vertical="top"/>
      <protection/>
    </xf>
    <xf numFmtId="174" fontId="0" fillId="0" borderId="1" xfId="71" applyNumberFormat="1" applyFont="1" applyFill="1" applyBorder="1" applyAlignment="1" applyProtection="1">
      <alignment vertical="top"/>
      <protection locked="0"/>
    </xf>
    <xf numFmtId="174" fontId="0" fillId="0" borderId="1" xfId="71" applyNumberFormat="1" applyFont="1" applyFill="1" applyBorder="1" applyAlignment="1" applyProtection="1">
      <alignment vertical="top"/>
      <protection/>
    </xf>
    <xf numFmtId="185" fontId="0" fillId="0" borderId="1" xfId="71" applyNumberFormat="1" applyFont="1" applyFill="1" applyBorder="1" applyAlignment="1" applyProtection="1">
      <alignment vertical="center"/>
      <protection/>
    </xf>
    <xf numFmtId="173" fontId="0" fillId="0" borderId="1" xfId="71" applyNumberFormat="1" applyFont="1" applyFill="1" applyBorder="1" applyAlignment="1" applyProtection="1">
      <alignment horizontal="right" vertical="top" wrapText="1"/>
      <protection/>
    </xf>
    <xf numFmtId="172" fontId="2" fillId="34" borderId="21" xfId="71" applyNumberFormat="1" applyFont="1" applyFill="1" applyBorder="1" applyAlignment="1" applyProtection="1">
      <alignment horizontal="left" vertical="top" wrapText="1"/>
      <protection/>
    </xf>
    <xf numFmtId="1" fontId="0" fillId="2" borderId="22" xfId="71" applyNumberFormat="1" applyBorder="1" applyAlignment="1" applyProtection="1">
      <alignment vertical="top"/>
      <protection/>
    </xf>
    <xf numFmtId="1" fontId="0" fillId="0" borderId="1" xfId="71" applyNumberFormat="1" applyFont="1" applyFill="1" applyBorder="1" applyAlignment="1" applyProtection="1">
      <alignment horizontal="right" vertical="top" wrapText="1"/>
      <protection/>
    </xf>
    <xf numFmtId="174" fontId="18" fillId="0" borderId="1" xfId="71" applyNumberFormat="1" applyFont="1" applyFill="1" applyBorder="1" applyAlignment="1" applyProtection="1">
      <alignment vertical="top"/>
      <protection/>
    </xf>
    <xf numFmtId="172" fontId="18" fillId="0" borderId="1" xfId="0" applyNumberFormat="1" applyFont="1" applyFill="1" applyBorder="1" applyAlignment="1" applyProtection="1">
      <alignment horizontal="left" vertical="top" wrapText="1"/>
      <protection/>
    </xf>
    <xf numFmtId="172" fontId="18" fillId="0" borderId="1" xfId="0" applyNumberFormat="1" applyFont="1" applyFill="1" applyBorder="1" applyAlignment="1" applyProtection="1">
      <alignment horizontal="center" vertical="top" wrapText="1"/>
      <protection/>
    </xf>
    <xf numFmtId="0" fontId="18" fillId="0" borderId="1" xfId="0" applyNumberFormat="1" applyFont="1" applyFill="1" applyBorder="1" applyAlignment="1" applyProtection="1">
      <alignment horizontal="center" vertical="top" wrapText="1"/>
      <protection/>
    </xf>
    <xf numFmtId="1" fontId="18" fillId="0" borderId="1" xfId="0" applyNumberFormat="1" applyFont="1" applyFill="1" applyBorder="1" applyAlignment="1" applyProtection="1">
      <alignment horizontal="right" vertical="top"/>
      <protection/>
    </xf>
    <xf numFmtId="174" fontId="18" fillId="0" borderId="1" xfId="0" applyNumberFormat="1" applyFont="1" applyFill="1" applyBorder="1" applyAlignment="1" applyProtection="1">
      <alignment vertical="top"/>
      <protection locked="0"/>
    </xf>
    <xf numFmtId="174" fontId="18" fillId="0" borderId="1" xfId="0" applyNumberFormat="1" applyFont="1" applyFill="1" applyBorder="1" applyAlignment="1" applyProtection="1">
      <alignment vertical="top"/>
      <protection/>
    </xf>
    <xf numFmtId="0" fontId="18" fillId="0" borderId="1" xfId="0" applyNumberFormat="1" applyFont="1" applyFill="1" applyBorder="1" applyAlignment="1" applyProtection="1">
      <alignment vertical="center"/>
      <protection/>
    </xf>
    <xf numFmtId="1" fontId="18" fillId="0" borderId="1" xfId="0" applyNumberFormat="1" applyFont="1" applyFill="1" applyBorder="1" applyAlignment="1" applyProtection="1">
      <alignment horizontal="right" vertical="top" wrapText="1"/>
      <protection/>
    </xf>
    <xf numFmtId="173" fontId="18" fillId="0" borderId="1" xfId="0" applyNumberFormat="1" applyFont="1" applyFill="1" applyBorder="1" applyAlignment="1" applyProtection="1">
      <alignment horizontal="right" vertical="top" wrapText="1"/>
      <protection/>
    </xf>
    <xf numFmtId="7" fontId="0" fillId="2" borderId="22" xfId="71" applyNumberFormat="1" applyBorder="1" applyAlignment="1" applyProtection="1">
      <alignment horizontal="right"/>
      <protection/>
    </xf>
    <xf numFmtId="0" fontId="0" fillId="0" borderId="1" xfId="71" applyNumberFormat="1" applyFont="1" applyFill="1" applyBorder="1" applyAlignment="1" applyProtection="1">
      <alignment vertical="center"/>
      <protection/>
    </xf>
    <xf numFmtId="1" fontId="0" fillId="2" borderId="21" xfId="71" applyNumberFormat="1" applyBorder="1" applyAlignment="1" applyProtection="1">
      <alignment horizontal="center" vertical="top"/>
      <protection/>
    </xf>
    <xf numFmtId="0" fontId="0" fillId="2" borderId="21" xfId="71" applyNumberFormat="1" applyBorder="1" applyAlignment="1" applyProtection="1">
      <alignment horizontal="center" vertical="top"/>
      <protection/>
    </xf>
    <xf numFmtId="185" fontId="0" fillId="0" borderId="1" xfId="71" applyNumberFormat="1" applyFont="1" applyFill="1" applyBorder="1" applyAlignment="1" applyProtection="1">
      <alignment horizontal="right" vertical="top"/>
      <protection/>
    </xf>
    <xf numFmtId="0" fontId="20" fillId="2" borderId="23" xfId="71" applyNumberFormat="1" applyFont="1" applyBorder="1" applyAlignment="1" applyProtection="1">
      <alignment vertical="center"/>
      <protection/>
    </xf>
    <xf numFmtId="0" fontId="0" fillId="2" borderId="23" xfId="71" applyNumberFormat="1" applyBorder="1" applyAlignment="1" applyProtection="1">
      <alignment horizontal="center"/>
      <protection/>
    </xf>
    <xf numFmtId="0" fontId="0" fillId="2" borderId="23" xfId="71" applyNumberFormat="1" applyBorder="1" applyProtection="1">
      <alignment/>
      <protection/>
    </xf>
    <xf numFmtId="0" fontId="0" fillId="2" borderId="23" xfId="71" applyNumberFormat="1" applyBorder="1" applyAlignment="1" applyProtection="1">
      <alignment horizontal="right"/>
      <protection/>
    </xf>
    <xf numFmtId="0" fontId="2" fillId="2" borderId="24" xfId="71" applyNumberFormat="1" applyFont="1" applyBorder="1" applyAlignment="1" applyProtection="1">
      <alignment horizontal="center" vertical="center"/>
      <protection/>
    </xf>
    <xf numFmtId="1" fontId="2" fillId="2" borderId="23" xfId="71" applyNumberFormat="1" applyFont="1" applyBorder="1" applyAlignment="1" applyProtection="1">
      <alignment vertical="center" wrapText="1"/>
      <protection/>
    </xf>
    <xf numFmtId="0" fontId="2" fillId="2" borderId="22" xfId="71" applyNumberFormat="1" applyFont="1" applyBorder="1" applyAlignment="1" applyProtection="1">
      <alignment horizontal="center" vertical="center"/>
      <protection/>
    </xf>
    <xf numFmtId="1" fontId="2" fillId="2" borderId="0" xfId="71" applyNumberFormat="1" applyFont="1" applyBorder="1" applyAlignment="1" applyProtection="1">
      <alignment vertical="center" wrapText="1"/>
      <protection/>
    </xf>
    <xf numFmtId="0" fontId="2" fillId="2" borderId="25" xfId="71" applyNumberFormat="1" applyFont="1" applyBorder="1" applyAlignment="1" applyProtection="1">
      <alignment horizontal="center" vertical="center"/>
      <protection/>
    </xf>
    <xf numFmtId="7" fontId="0" fillId="2" borderId="24" xfId="71" applyNumberFormat="1" applyBorder="1" applyAlignment="1" applyProtection="1">
      <alignment horizontal="right"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2" fontId="2" fillId="34" borderId="21" xfId="0" applyNumberFormat="1" applyFont="1" applyFill="1" applyBorder="1" applyAlignment="1" applyProtection="1">
      <alignment horizontal="left" vertical="top" wrapText="1"/>
      <protection/>
    </xf>
    <xf numFmtId="1" fontId="0" fillId="2" borderId="22" xfId="0" applyNumberFormat="1" applyBorder="1" applyAlignment="1">
      <alignment horizontal="center" vertical="top"/>
    </xf>
    <xf numFmtId="1" fontId="0" fillId="2" borderId="22" xfId="0" applyNumberFormat="1" applyBorder="1" applyAlignment="1">
      <alignment vertical="top"/>
    </xf>
    <xf numFmtId="172" fontId="2" fillId="34" borderId="21" xfId="0" applyNumberFormat="1" applyFont="1" applyFill="1" applyBorder="1" applyAlignment="1" applyProtection="1">
      <alignment horizontal="left" vertical="center" wrapText="1"/>
      <protection/>
    </xf>
    <xf numFmtId="172" fontId="2" fillId="34" borderId="1" xfId="0" applyNumberFormat="1" applyFont="1" applyFill="1" applyBorder="1" applyAlignment="1" applyProtection="1">
      <alignment horizontal="left" vertical="center" wrapText="1"/>
      <protection/>
    </xf>
    <xf numFmtId="4" fontId="18" fillId="0" borderId="1" xfId="0" applyNumberFormat="1" applyFont="1" applyFill="1" applyBorder="1" applyAlignment="1" applyProtection="1">
      <alignment horizontal="center" vertical="top" wrapText="1"/>
      <protection/>
    </xf>
    <xf numFmtId="4" fontId="18" fillId="0" borderId="1" xfId="0" applyNumberFormat="1" applyFont="1" applyFill="1" applyBorder="1" applyAlignment="1" applyProtection="1">
      <alignment horizontal="center" vertical="top"/>
      <protection/>
    </xf>
    <xf numFmtId="172" fontId="2" fillId="34" borderId="1" xfId="0" applyNumberFormat="1" applyFont="1" applyFill="1" applyBorder="1" applyAlignment="1" applyProtection="1">
      <alignment horizontal="left" vertical="top" wrapText="1"/>
      <protection/>
    </xf>
    <xf numFmtId="185" fontId="0" fillId="2" borderId="22" xfId="71" applyNumberFormat="1" applyBorder="1" applyAlignment="1" applyProtection="1">
      <alignment horizontal="center" vertical="top"/>
      <protection/>
    </xf>
    <xf numFmtId="174" fontId="18" fillId="0" borderId="1" xfId="0" applyNumberFormat="1" applyFont="1" applyFill="1" applyBorder="1" applyAlignment="1" applyProtection="1">
      <alignment vertical="top" wrapText="1"/>
      <protection/>
    </xf>
    <xf numFmtId="172" fontId="19" fillId="34" borderId="21" xfId="71" applyNumberFormat="1" applyFont="1" applyFill="1" applyBorder="1" applyAlignment="1" applyProtection="1">
      <alignment horizontal="left" vertical="center" wrapText="1"/>
      <protection/>
    </xf>
    <xf numFmtId="173" fontId="2" fillId="2" borderId="24" xfId="71" applyNumberFormat="1" applyFont="1" applyBorder="1" applyAlignment="1" applyProtection="1">
      <alignment horizontal="center" vertical="center"/>
      <protection/>
    </xf>
    <xf numFmtId="175" fontId="18" fillId="0" borderId="1" xfId="0" applyNumberFormat="1" applyFont="1" applyFill="1" applyBorder="1" applyAlignment="1" applyProtection="1">
      <alignment horizontal="center" vertical="top"/>
      <protection/>
    </xf>
    <xf numFmtId="173" fontId="18" fillId="0" borderId="1" xfId="0" applyNumberFormat="1" applyFont="1" applyFill="1" applyBorder="1" applyAlignment="1" applyProtection="1">
      <alignment horizontal="center" vertical="top" wrapText="1"/>
      <protection/>
    </xf>
    <xf numFmtId="172" fontId="18" fillId="0" borderId="1" xfId="0" applyNumberFormat="1" applyFont="1" applyFill="1" applyBorder="1" applyAlignment="1" applyProtection="1">
      <alignment vertical="top" wrapText="1"/>
      <protection/>
    </xf>
    <xf numFmtId="0" fontId="0" fillId="2" borderId="0" xfId="0" applyNumberFormat="1" applyAlignment="1">
      <alignment horizontal="center" vertical="top"/>
    </xf>
    <xf numFmtId="0" fontId="0" fillId="2" borderId="18" xfId="0" applyNumberFormat="1" applyBorder="1" applyAlignment="1">
      <alignment horizontal="center" vertical="top"/>
    </xf>
    <xf numFmtId="0" fontId="2" fillId="2" borderId="21" xfId="71" applyNumberFormat="1" applyFont="1" applyBorder="1" applyAlignment="1" applyProtection="1">
      <alignment horizontal="center" vertical="top"/>
      <protection/>
    </xf>
    <xf numFmtId="173" fontId="18" fillId="0" borderId="1" xfId="0" applyNumberFormat="1" applyFont="1" applyFill="1" applyBorder="1" applyAlignment="1" applyProtection="1">
      <alignment horizontal="center" vertical="top"/>
      <protection/>
    </xf>
    <xf numFmtId="0" fontId="0" fillId="2" borderId="25" xfId="71" applyNumberFormat="1" applyBorder="1" applyAlignment="1" applyProtection="1">
      <alignment horizontal="center" vertical="top"/>
      <protection/>
    </xf>
    <xf numFmtId="0" fontId="0" fillId="2" borderId="26" xfId="0" applyNumberFormat="1" applyBorder="1" applyAlignment="1">
      <alignment horizontal="center" vertical="top"/>
    </xf>
    <xf numFmtId="7" fontId="0" fillId="2" borderId="27" xfId="0" applyNumberFormat="1" applyFont="1" applyBorder="1" applyAlignment="1">
      <alignment horizontal="center"/>
    </xf>
    <xf numFmtId="0" fontId="0" fillId="2" borderId="28" xfId="0" applyNumberFormat="1" applyBorder="1" applyAlignment="1">
      <alignment horizontal="center" vertical="top"/>
    </xf>
    <xf numFmtId="0" fontId="0" fillId="2" borderId="29" xfId="0" applyNumberFormat="1" applyBorder="1" applyAlignment="1">
      <alignment horizontal="center"/>
    </xf>
    <xf numFmtId="0" fontId="0" fillId="2" borderId="28" xfId="0" applyNumberFormat="1" applyBorder="1" applyAlignment="1">
      <alignment horizontal="center"/>
    </xf>
    <xf numFmtId="0" fontId="0" fillId="2" borderId="30" xfId="0" applyNumberFormat="1" applyBorder="1" applyAlignment="1">
      <alignment horizontal="center"/>
    </xf>
    <xf numFmtId="7" fontId="0" fillId="2" borderId="30" xfId="0" applyNumberFormat="1" applyBorder="1" applyAlignment="1">
      <alignment horizontal="right"/>
    </xf>
    <xf numFmtId="0" fontId="0" fillId="2" borderId="31" xfId="0" applyNumberFormat="1" applyBorder="1" applyAlignment="1">
      <alignment horizontal="center"/>
    </xf>
    <xf numFmtId="7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7" fontId="0" fillId="2" borderId="34" xfId="0" applyNumberFormat="1" applyBorder="1" applyAlignment="1">
      <alignment horizontal="right"/>
    </xf>
    <xf numFmtId="7" fontId="0" fillId="2" borderId="34" xfId="71" applyNumberFormat="1" applyBorder="1" applyAlignment="1" applyProtection="1">
      <alignment horizontal="right"/>
      <protection/>
    </xf>
    <xf numFmtId="7" fontId="0" fillId="2" borderId="35" xfId="71" applyNumberFormat="1" applyBorder="1" applyAlignment="1" applyProtection="1">
      <alignment horizontal="right"/>
      <protection/>
    </xf>
    <xf numFmtId="7" fontId="0" fillId="2" borderId="34" xfId="0" applyNumberFormat="1" applyBorder="1" applyAlignment="1" applyProtection="1">
      <alignment horizontal="right"/>
      <protection/>
    </xf>
    <xf numFmtId="4" fontId="0" fillId="0" borderId="34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Font="1" applyBorder="1" applyAlignment="1">
      <alignment horizontal="center" vertical="top"/>
    </xf>
    <xf numFmtId="4" fontId="0" fillId="0" borderId="34" xfId="0" applyNumberFormat="1" applyFont="1" applyFill="1" applyBorder="1" applyAlignment="1" applyProtection="1">
      <alignment horizontal="center" vertical="top" wrapText="1"/>
      <protection/>
    </xf>
    <xf numFmtId="7" fontId="0" fillId="2" borderId="36" xfId="0" applyNumberFormat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34" xfId="71" applyNumberFormat="1" applyFont="1" applyFill="1" applyBorder="1" applyAlignment="1" applyProtection="1">
      <alignment horizontal="center" vertical="top"/>
      <protection/>
    </xf>
    <xf numFmtId="7" fontId="0" fillId="2" borderId="34" xfId="71" applyNumberFormat="1" applyBorder="1" applyAlignment="1" applyProtection="1">
      <alignment horizontal="right" vertical="center"/>
      <protection/>
    </xf>
    <xf numFmtId="175" fontId="0" fillId="0" borderId="1" xfId="71" applyNumberFormat="1" applyFont="1" applyFill="1" applyBorder="1" applyAlignment="1" applyProtection="1">
      <alignment horizontal="center" vertical="top"/>
      <protection/>
    </xf>
    <xf numFmtId="4" fontId="0" fillId="0" borderId="1" xfId="71" applyNumberFormat="1" applyFont="1" applyFill="1" applyBorder="1" applyAlignment="1" applyProtection="1">
      <alignment horizontal="center" vertical="top" wrapText="1"/>
      <protection/>
    </xf>
    <xf numFmtId="4" fontId="0" fillId="0" borderId="1" xfId="71" applyNumberFormat="1" applyFont="1" applyFill="1" applyBorder="1" applyAlignment="1" applyProtection="1">
      <alignment horizontal="center" vertical="top"/>
      <protection/>
    </xf>
    <xf numFmtId="0" fontId="0" fillId="2" borderId="34" xfId="71" applyNumberFormat="1" applyBorder="1" applyAlignment="1" applyProtection="1">
      <alignment horizontal="right"/>
      <protection/>
    </xf>
    <xf numFmtId="0" fontId="0" fillId="2" borderId="37" xfId="71" applyNumberFormat="1" applyBorder="1" applyAlignment="1" applyProtection="1">
      <alignment horizontal="right"/>
      <protection/>
    </xf>
    <xf numFmtId="7" fontId="0" fillId="2" borderId="38" xfId="71" applyNumberFormat="1" applyBorder="1" applyAlignment="1" applyProtection="1">
      <alignment horizontal="right" vertical="center"/>
      <protection/>
    </xf>
    <xf numFmtId="7" fontId="0" fillId="2" borderId="26" xfId="0" applyNumberFormat="1" applyBorder="1" applyAlignment="1">
      <alignment horizontal="right"/>
    </xf>
    <xf numFmtId="173" fontId="2" fillId="0" borderId="1" xfId="0" applyNumberFormat="1" applyFont="1" applyFill="1" applyBorder="1" applyAlignment="1" applyProtection="1">
      <alignment horizontal="center" vertical="center" wrapText="1"/>
      <protection/>
    </xf>
    <xf numFmtId="172" fontId="2" fillId="0" borderId="1" xfId="0" applyNumberFormat="1" applyFont="1" applyFill="1" applyBorder="1" applyAlignment="1" applyProtection="1">
      <alignment vertical="center" wrapText="1"/>
      <protection/>
    </xf>
    <xf numFmtId="172" fontId="18" fillId="0" borderId="1" xfId="0" applyNumberFormat="1" applyFont="1" applyFill="1" applyBorder="1" applyAlignment="1" applyProtection="1">
      <alignment horizontal="centerContinuous" wrapText="1"/>
      <protection/>
    </xf>
    <xf numFmtId="176" fontId="18" fillId="0" borderId="1" xfId="0" applyNumberFormat="1" applyFont="1" applyFill="1" applyBorder="1" applyAlignment="1" applyProtection="1">
      <alignment horizontal="centerContinuous"/>
      <protection/>
    </xf>
    <xf numFmtId="175" fontId="2" fillId="0" borderId="1" xfId="0" applyNumberFormat="1" applyFont="1" applyFill="1" applyBorder="1" applyAlignment="1" applyProtection="1">
      <alignment horizontal="center"/>
      <protection/>
    </xf>
    <xf numFmtId="172" fontId="0" fillId="35" borderId="1" xfId="0" applyNumberFormat="1" applyFont="1" applyFill="1" applyBorder="1" applyAlignment="1" applyProtection="1">
      <alignment horizontal="center" vertical="top" wrapText="1"/>
      <protection/>
    </xf>
    <xf numFmtId="0" fontId="0" fillId="35" borderId="1" xfId="0" applyNumberFormat="1" applyFont="1" applyFill="1" applyBorder="1" applyAlignment="1" applyProtection="1">
      <alignment horizontal="center" vertical="top" wrapText="1"/>
      <protection/>
    </xf>
    <xf numFmtId="175" fontId="2" fillId="0" borderId="39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 vertical="center" wrapText="1"/>
      <protection/>
    </xf>
    <xf numFmtId="172" fontId="2" fillId="0" borderId="39" xfId="0" applyNumberFormat="1" applyFont="1" applyFill="1" applyBorder="1" applyAlignment="1" applyProtection="1">
      <alignment vertical="center" wrapText="1"/>
      <protection/>
    </xf>
    <xf numFmtId="172" fontId="18" fillId="0" borderId="39" xfId="0" applyNumberFormat="1" applyFont="1" applyFill="1" applyBorder="1" applyAlignment="1" applyProtection="1">
      <alignment horizontal="centerContinuous"/>
      <protection/>
    </xf>
    <xf numFmtId="0" fontId="18" fillId="0" borderId="39" xfId="0" applyNumberFormat="1" applyFont="1" applyFill="1" applyBorder="1" applyAlignment="1" applyProtection="1">
      <alignment vertical="center"/>
      <protection/>
    </xf>
    <xf numFmtId="176" fontId="18" fillId="0" borderId="39" xfId="0" applyNumberFormat="1" applyFont="1" applyFill="1" applyBorder="1" applyAlignment="1" applyProtection="1">
      <alignment horizontal="centerContinuous"/>
      <protection/>
    </xf>
    <xf numFmtId="0" fontId="1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20" xfId="71" applyNumberFormat="1" applyFont="1" applyFill="1" applyBorder="1" applyAlignment="1" applyProtection="1">
      <alignment horizontal="center" vertical="center"/>
      <protection/>
    </xf>
    <xf numFmtId="0" fontId="2" fillId="0" borderId="40" xfId="71" applyNumberFormat="1" applyFont="1" applyFill="1" applyBorder="1" applyAlignment="1" applyProtection="1">
      <alignment vertical="top"/>
      <protection/>
    </xf>
    <xf numFmtId="0" fontId="2" fillId="0" borderId="21" xfId="71" applyNumberFormat="1" applyFont="1" applyFill="1" applyBorder="1" applyAlignment="1" applyProtection="1">
      <alignment vertical="top"/>
      <protection/>
    </xf>
    <xf numFmtId="185" fontId="0" fillId="0" borderId="1" xfId="71" applyNumberFormat="1" applyFont="1" applyFill="1" applyBorder="1" applyAlignment="1" applyProtection="1">
      <alignment horizontal="center" vertical="top"/>
      <protection/>
    </xf>
    <xf numFmtId="7" fontId="0" fillId="2" borderId="1" xfId="71" applyNumberFormat="1" applyBorder="1" applyAlignment="1" applyProtection="1">
      <alignment horizontal="right" vertical="top"/>
      <protection/>
    </xf>
    <xf numFmtId="0" fontId="0" fillId="2" borderId="0" xfId="0" applyNumberFormat="1" applyBorder="1" applyAlignment="1">
      <alignment horizontal="center" vertical="top"/>
    </xf>
    <xf numFmtId="7" fontId="0" fillId="2" borderId="0" xfId="0" applyNumberFormat="1" applyBorder="1" applyAlignment="1">
      <alignment vertical="center"/>
    </xf>
    <xf numFmtId="2" fontId="0" fillId="2" borderId="41" xfId="0" applyNumberFormat="1" applyBorder="1" applyAlignment="1">
      <alignment/>
    </xf>
    <xf numFmtId="0" fontId="0" fillId="2" borderId="34" xfId="0" applyNumberFormat="1" applyBorder="1" applyAlignment="1" applyProtection="1">
      <alignment horizontal="right"/>
      <protection/>
    </xf>
    <xf numFmtId="4" fontId="18" fillId="0" borderId="2" xfId="0" applyNumberFormat="1" applyFont="1" applyFill="1" applyBorder="1" applyAlignment="1" applyProtection="1">
      <alignment horizontal="center" vertical="top"/>
      <protection/>
    </xf>
    <xf numFmtId="173" fontId="18" fillId="0" borderId="2" xfId="0" applyNumberFormat="1" applyFont="1" applyFill="1" applyBorder="1" applyAlignment="1" applyProtection="1">
      <alignment horizontal="center" vertical="top" wrapText="1"/>
      <protection/>
    </xf>
    <xf numFmtId="172" fontId="18" fillId="0" borderId="2" xfId="0" applyNumberFormat="1" applyFont="1" applyFill="1" applyBorder="1" applyAlignment="1" applyProtection="1">
      <alignment horizontal="left" vertical="top" wrapText="1"/>
      <protection/>
    </xf>
    <xf numFmtId="172" fontId="18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2" xfId="0" applyNumberFormat="1" applyFont="1" applyFill="1" applyBorder="1" applyAlignment="1" applyProtection="1">
      <alignment horizontal="center" vertical="top" wrapText="1"/>
      <protection/>
    </xf>
    <xf numFmtId="174" fontId="0" fillId="0" borderId="2" xfId="71" applyNumberFormat="1" applyFont="1" applyFill="1" applyBorder="1" applyAlignment="1" applyProtection="1">
      <alignment vertical="top"/>
      <protection/>
    </xf>
    <xf numFmtId="4" fontId="18" fillId="0" borderId="2" xfId="0" applyNumberFormat="1" applyFont="1" applyFill="1" applyBorder="1" applyAlignment="1" applyProtection="1">
      <alignment horizontal="center" vertical="top" wrapText="1"/>
      <protection/>
    </xf>
    <xf numFmtId="173" fontId="18" fillId="0" borderId="2" xfId="0" applyNumberFormat="1" applyFont="1" applyFill="1" applyBorder="1" applyAlignment="1" applyProtection="1">
      <alignment horizontal="right" vertical="top" wrapText="1"/>
      <protection/>
    </xf>
    <xf numFmtId="174" fontId="18" fillId="0" borderId="2" xfId="0" applyNumberFormat="1" applyFont="1" applyFill="1" applyBorder="1" applyAlignment="1" applyProtection="1">
      <alignment vertical="top"/>
      <protection locked="0"/>
    </xf>
    <xf numFmtId="174" fontId="18" fillId="0" borderId="2" xfId="0" applyNumberFormat="1" applyFont="1" applyFill="1" applyBorder="1" applyAlignment="1" applyProtection="1">
      <alignment vertical="top"/>
      <protection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0" fontId="0" fillId="2" borderId="13" xfId="0" applyNumberFormat="1" applyFont="1" applyBorder="1" applyAlignment="1">
      <alignment horizontal="center" vertical="top"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85" fontId="0" fillId="0" borderId="2" xfId="71" applyNumberFormat="1" applyFont="1" applyFill="1" applyBorder="1" applyAlignment="1" applyProtection="1">
      <alignment vertical="top"/>
      <protection/>
    </xf>
    <xf numFmtId="173" fontId="0" fillId="0" borderId="2" xfId="71" applyNumberFormat="1" applyFont="1" applyFill="1" applyBorder="1" applyAlignment="1" applyProtection="1">
      <alignment horizontal="center" vertical="top" wrapText="1"/>
      <protection/>
    </xf>
    <xf numFmtId="172" fontId="0" fillId="0" borderId="2" xfId="71" applyNumberFormat="1" applyFont="1" applyFill="1" applyBorder="1" applyAlignment="1" applyProtection="1">
      <alignment horizontal="center" vertical="top" wrapText="1"/>
      <protection/>
    </xf>
    <xf numFmtId="0" fontId="0" fillId="0" borderId="2" xfId="71" applyNumberFormat="1" applyFont="1" applyFill="1" applyBorder="1" applyAlignment="1" applyProtection="1">
      <alignment horizontal="center" vertical="top" wrapText="1"/>
      <protection/>
    </xf>
    <xf numFmtId="185" fontId="0" fillId="0" borderId="2" xfId="71" applyNumberFormat="1" applyFont="1" applyFill="1" applyBorder="1" applyAlignment="1" applyProtection="1">
      <alignment horizontal="right" vertical="top"/>
      <protection/>
    </xf>
    <xf numFmtId="0" fontId="0" fillId="2" borderId="26" xfId="0" applyNumberFormat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4" fontId="18" fillId="0" borderId="34" xfId="0" applyNumberFormat="1" applyFont="1" applyFill="1" applyBorder="1" applyAlignment="1" applyProtection="1">
      <alignment horizontal="center" vertical="top" wrapText="1"/>
      <protection/>
    </xf>
    <xf numFmtId="172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4" fontId="18" fillId="0" borderId="34" xfId="0" applyNumberFormat="1" applyFont="1" applyFill="1" applyBorder="1" applyAlignment="1" applyProtection="1">
      <alignment horizontal="center" vertical="top"/>
      <protection/>
    </xf>
    <xf numFmtId="0" fontId="0" fillId="2" borderId="34" xfId="0" applyNumberFormat="1" applyFont="1" applyBorder="1" applyAlignment="1">
      <alignment horizontal="center" vertical="top"/>
    </xf>
    <xf numFmtId="172" fontId="18" fillId="0" borderId="13" xfId="0" applyNumberFormat="1" applyFont="1" applyFill="1" applyBorder="1" applyAlignment="1" applyProtection="1">
      <alignment horizontal="left" vertical="top" wrapText="1"/>
      <protection/>
    </xf>
    <xf numFmtId="0" fontId="0" fillId="2" borderId="26" xfId="0" applyNumberFormat="1" applyFont="1" applyBorder="1" applyAlignment="1">
      <alignment horizontal="center" vertical="top"/>
    </xf>
    <xf numFmtId="4" fontId="0" fillId="0" borderId="26" xfId="0" applyNumberFormat="1" applyFont="1" applyFill="1" applyBorder="1" applyAlignment="1" applyProtection="1">
      <alignment horizontal="center" vertical="top" wrapText="1"/>
      <protection/>
    </xf>
    <xf numFmtId="172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7" fontId="0" fillId="2" borderId="42" xfId="0" applyNumberFormat="1" applyBorder="1" applyAlignment="1">
      <alignment horizontal="right" vertical="center"/>
    </xf>
    <xf numFmtId="7" fontId="0" fillId="2" borderId="42" xfId="0" applyNumberFormat="1" applyBorder="1" applyAlignment="1">
      <alignment horizontal="right"/>
    </xf>
    <xf numFmtId="172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2" borderId="25" xfId="0" applyNumberFormat="1" applyFont="1" applyBorder="1" applyAlignment="1">
      <alignment horizontal="left" vertical="center"/>
    </xf>
    <xf numFmtId="0" fontId="4" fillId="2" borderId="23" xfId="0" applyNumberFormat="1" applyFont="1" applyBorder="1" applyAlignment="1">
      <alignment horizontal="left" vertical="center"/>
    </xf>
    <xf numFmtId="0" fontId="4" fillId="2" borderId="37" xfId="0" applyNumberFormat="1" applyFont="1" applyBorder="1" applyAlignment="1">
      <alignment horizontal="left" vertical="center"/>
    </xf>
    <xf numFmtId="1" fontId="2" fillId="2" borderId="25" xfId="71" applyNumberFormat="1" applyFont="1" applyBorder="1" applyAlignment="1" applyProtection="1">
      <alignment vertical="center" wrapText="1"/>
      <protection/>
    </xf>
    <xf numFmtId="1" fontId="2" fillId="2" borderId="23" xfId="71" applyNumberFormat="1" applyFont="1" applyBorder="1" applyAlignment="1" applyProtection="1">
      <alignment vertical="center" wrapText="1"/>
      <protection/>
    </xf>
    <xf numFmtId="1" fontId="2" fillId="2" borderId="43" xfId="71" applyNumberFormat="1" applyFont="1" applyBorder="1" applyAlignment="1" applyProtection="1">
      <alignment vertical="center" wrapText="1"/>
      <protection/>
    </xf>
    <xf numFmtId="0" fontId="0" fillId="2" borderId="34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41" xfId="0" applyNumberFormat="1" applyBorder="1" applyAlignment="1" quotePrefix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7" fontId="0" fillId="2" borderId="46" xfId="0" applyNumberFormat="1" applyBorder="1" applyAlignment="1">
      <alignment horizontal="center"/>
    </xf>
    <xf numFmtId="0" fontId="0" fillId="2" borderId="47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41" xfId="0" applyNumberFormat="1" applyBorder="1" applyAlignment="1">
      <alignment/>
    </xf>
    <xf numFmtId="1" fontId="2" fillId="2" borderId="23" xfId="71" applyNumberFormat="1" applyFont="1" applyBorder="1" applyAlignment="1" applyProtection="1">
      <alignment horizontal="center" vertical="center" wrapText="1"/>
      <protection/>
    </xf>
    <xf numFmtId="0" fontId="21" fillId="2" borderId="25" xfId="71" applyNumberFormat="1" applyFont="1" applyBorder="1" applyAlignment="1" applyProtection="1">
      <alignment horizontal="left" vertical="center"/>
      <protection/>
    </xf>
    <xf numFmtId="0" fontId="21" fillId="2" borderId="23" xfId="71" applyNumberFormat="1" applyFont="1" applyBorder="1" applyAlignment="1" applyProtection="1">
      <alignment horizontal="left" vertical="center"/>
      <protection/>
    </xf>
    <xf numFmtId="0" fontId="21" fillId="2" borderId="37" xfId="71" applyNumberFormat="1" applyFont="1" applyBorder="1" applyAlignment="1" applyProtection="1">
      <alignment horizontal="left" vertical="center"/>
      <protection/>
    </xf>
    <xf numFmtId="1" fontId="16" fillId="2" borderId="48" xfId="71" applyNumberFormat="1" applyFont="1" applyBorder="1" applyAlignment="1" applyProtection="1">
      <alignment horizontal="left" vertical="center" wrapText="1"/>
      <protection/>
    </xf>
    <xf numFmtId="1" fontId="16" fillId="2" borderId="49" xfId="71" applyNumberFormat="1" applyFont="1" applyBorder="1" applyAlignment="1" applyProtection="1">
      <alignment horizontal="left" vertical="center" wrapText="1"/>
      <protection/>
    </xf>
    <xf numFmtId="1" fontId="16" fillId="2" borderId="50" xfId="71" applyNumberFormat="1" applyFont="1" applyBorder="1" applyAlignment="1" applyProtection="1">
      <alignment horizontal="left" vertical="center" wrapText="1"/>
      <protection/>
    </xf>
    <xf numFmtId="1" fontId="16" fillId="2" borderId="51" xfId="71" applyNumberFormat="1" applyFont="1" applyBorder="1" applyAlignment="1" applyProtection="1">
      <alignment horizontal="left" vertical="center" wrapText="1"/>
      <protection/>
    </xf>
    <xf numFmtId="1" fontId="16" fillId="2" borderId="52" xfId="0" applyNumberFormat="1" applyFont="1" applyBorder="1" applyAlignment="1">
      <alignment horizontal="left" vertical="center" wrapText="1"/>
    </xf>
    <xf numFmtId="1" fontId="16" fillId="2" borderId="53" xfId="0" applyNumberFormat="1" applyFont="1" applyBorder="1" applyAlignment="1">
      <alignment horizontal="left" vertical="center" wrapText="1"/>
    </xf>
    <xf numFmtId="1" fontId="16" fillId="2" borderId="54" xfId="0" applyNumberFormat="1" applyFont="1" applyBorder="1" applyAlignment="1">
      <alignment horizontal="left" vertical="center" wrapText="1"/>
    </xf>
    <xf numFmtId="0" fontId="4" fillId="2" borderId="55" xfId="71" applyNumberFormat="1" applyFont="1" applyBorder="1" applyAlignment="1" applyProtection="1">
      <alignment horizontal="left" vertical="center"/>
      <protection/>
    </xf>
    <xf numFmtId="0" fontId="4" fillId="2" borderId="48" xfId="71" applyNumberFormat="1" applyFont="1" applyBorder="1" applyAlignment="1" applyProtection="1">
      <alignment horizontal="left" vertical="center"/>
      <protection/>
    </xf>
    <xf numFmtId="0" fontId="4" fillId="2" borderId="49" xfId="71" applyNumberFormat="1" applyFont="1" applyBorder="1" applyAlignment="1" applyProtection="1">
      <alignment horizontal="left" vertical="center"/>
      <protection/>
    </xf>
    <xf numFmtId="1" fontId="3" fillId="2" borderId="56" xfId="0" applyNumberFormat="1" applyFont="1" applyBorder="1" applyAlignment="1">
      <alignment horizontal="center" vertical="top"/>
    </xf>
    <xf numFmtId="1" fontId="3" fillId="2" borderId="29" xfId="0" applyNumberFormat="1" applyFont="1" applyBorder="1" applyAlignment="1">
      <alignment horizontal="center" vertical="top"/>
    </xf>
    <xf numFmtId="1" fontId="3" fillId="2" borderId="57" xfId="0" applyNumberFormat="1" applyFont="1" applyBorder="1" applyAlignment="1">
      <alignment horizontal="center" vertical="top"/>
    </xf>
    <xf numFmtId="1" fontId="3" fillId="2" borderId="34" xfId="0" applyNumberFormat="1" applyFont="1" applyBorder="1" applyAlignment="1" quotePrefix="1">
      <alignment horizontal="center" vertical="top" wrapText="1"/>
    </xf>
    <xf numFmtId="1" fontId="3" fillId="2" borderId="0" xfId="0" applyNumberFormat="1" applyFont="1" applyBorder="1" applyAlignment="1" quotePrefix="1">
      <alignment horizontal="center" vertical="top" wrapText="1"/>
    </xf>
    <xf numFmtId="1" fontId="3" fillId="2" borderId="41" xfId="0" applyNumberFormat="1" applyFont="1" applyBorder="1" applyAlignment="1" quotePrefix="1">
      <alignment horizontal="center" vertical="top" wrapText="1"/>
    </xf>
    <xf numFmtId="1" fontId="55" fillId="2" borderId="34" xfId="0" applyNumberFormat="1" applyFont="1" applyBorder="1" applyAlignment="1">
      <alignment horizontal="center" vertical="top"/>
    </xf>
    <xf numFmtId="1" fontId="55" fillId="2" borderId="0" xfId="0" applyNumberFormat="1" applyFont="1" applyBorder="1" applyAlignment="1">
      <alignment horizontal="center" vertical="top"/>
    </xf>
    <xf numFmtId="1" fontId="55" fillId="2" borderId="41" xfId="0" applyNumberFormat="1" applyFont="1" applyBorder="1" applyAlignment="1">
      <alignment horizontal="center" vertical="top"/>
    </xf>
    <xf numFmtId="0" fontId="4" fillId="2" borderId="58" xfId="71" applyNumberFormat="1" applyFont="1" applyBorder="1" applyAlignment="1" applyProtection="1">
      <alignment horizontal="left" vertical="center"/>
      <protection/>
    </xf>
    <xf numFmtId="0" fontId="4" fillId="2" borderId="59" xfId="71" applyNumberFormat="1" applyFont="1" applyBorder="1" applyAlignment="1" applyProtection="1">
      <alignment horizontal="left" vertical="center"/>
      <protection/>
    </xf>
    <xf numFmtId="0" fontId="4" fillId="2" borderId="60" xfId="71" applyNumberFormat="1" applyFont="1" applyBorder="1" applyAlignment="1" applyProtection="1">
      <alignment horizontal="left" vertical="center"/>
      <protection/>
    </xf>
    <xf numFmtId="0" fontId="4" fillId="2" borderId="22" xfId="71" applyNumberFormat="1" applyFont="1" applyBorder="1" applyAlignment="1" applyProtection="1">
      <alignment horizontal="left" vertical="center"/>
      <protection/>
    </xf>
    <xf numFmtId="0" fontId="4" fillId="2" borderId="0" xfId="71" applyNumberFormat="1" applyFont="1" applyBorder="1" applyAlignment="1" applyProtection="1">
      <alignment horizontal="left" vertical="center"/>
      <protection/>
    </xf>
    <xf numFmtId="0" fontId="4" fillId="2" borderId="41" xfId="71" applyNumberFormat="1" applyFont="1" applyBorder="1" applyAlignment="1" applyProtection="1">
      <alignment horizontal="left" vertical="center"/>
      <protection/>
    </xf>
    <xf numFmtId="0" fontId="4" fillId="2" borderId="61" xfId="71" applyNumberFormat="1" applyFont="1" applyBorder="1" applyAlignment="1" applyProtection="1">
      <alignment horizontal="left" vertical="center"/>
      <protection/>
    </xf>
    <xf numFmtId="0" fontId="4" fillId="2" borderId="17" xfId="71" applyNumberFormat="1" applyFont="1" applyBorder="1" applyAlignment="1" applyProtection="1">
      <alignment horizontal="left" vertical="center"/>
      <protection/>
    </xf>
    <xf numFmtId="0" fontId="4" fillId="2" borderId="62" xfId="71" applyNumberFormat="1" applyFont="1" applyBorder="1" applyAlignment="1" applyProtection="1">
      <alignment horizontal="left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3" xfId="71"/>
    <cellStyle name="Note" xfId="72"/>
    <cellStyle name="Null" xfId="73"/>
    <cellStyle name="Output" xfId="74"/>
    <cellStyle name="Percent" xfId="75"/>
    <cellStyle name="Regular" xfId="76"/>
    <cellStyle name="Title" xfId="77"/>
    <cellStyle name="TitleA" xfId="78"/>
    <cellStyle name="TitleC" xfId="79"/>
    <cellStyle name="TitleE8" xfId="80"/>
    <cellStyle name="TitleE8x" xfId="81"/>
    <cellStyle name="TitleF" xfId="82"/>
    <cellStyle name="TitleT" xfId="83"/>
    <cellStyle name="TitleYC89" xfId="84"/>
    <cellStyle name="TitleZ" xfId="85"/>
    <cellStyle name="Total" xfId="86"/>
    <cellStyle name="Warning Text" xfId="87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591"/>
  <sheetViews>
    <sheetView showZeros="0" tabSelected="1" showOutlineSymbols="0" view="pageBreakPreview" zoomScale="85" zoomScaleSheetLayoutView="85" workbookViewId="0" topLeftCell="B1">
      <selection activeCell="G12" sqref="G12"/>
    </sheetView>
  </sheetViews>
  <sheetFormatPr defaultColWidth="10.5546875" defaultRowHeight="15"/>
  <cols>
    <col min="1" max="1" width="7.21484375" style="15" hidden="1" customWidth="1"/>
    <col min="2" max="2" width="8.77734375" style="80" customWidth="1"/>
    <col min="3" max="3" width="36.77734375" style="0" customWidth="1"/>
    <col min="4" max="4" width="12.77734375" style="2" customWidth="1"/>
    <col min="5" max="5" width="6.77734375" style="0" customWidth="1"/>
    <col min="6" max="6" width="11.77734375" style="0" customWidth="1"/>
    <col min="7" max="7" width="11.77734375" style="1" customWidth="1"/>
    <col min="8" max="8" width="16.77734375" style="1" customWidth="1"/>
  </cols>
  <sheetData>
    <row r="1" spans="1:8" ht="15.75">
      <c r="A1" s="204" t="s">
        <v>669</v>
      </c>
      <c r="B1" s="205"/>
      <c r="C1" s="205"/>
      <c r="D1" s="205"/>
      <c r="E1" s="205"/>
      <c r="F1" s="205"/>
      <c r="G1" s="205"/>
      <c r="H1" s="206"/>
    </row>
    <row r="2" spans="1:8" ht="34.5" customHeight="1">
      <c r="A2" s="207" t="s">
        <v>256</v>
      </c>
      <c r="B2" s="208"/>
      <c r="C2" s="208"/>
      <c r="D2" s="208"/>
      <c r="E2" s="208"/>
      <c r="F2" s="208"/>
      <c r="G2" s="208"/>
      <c r="H2" s="209"/>
    </row>
    <row r="3" spans="1:8" ht="15">
      <c r="A3" s="210" t="s">
        <v>647</v>
      </c>
      <c r="B3" s="211"/>
      <c r="C3" s="211"/>
      <c r="D3" s="211"/>
      <c r="E3" s="211"/>
      <c r="F3" s="211"/>
      <c r="G3" s="211"/>
      <c r="H3" s="212"/>
    </row>
    <row r="4" spans="1:8" ht="15">
      <c r="A4" s="95"/>
      <c r="B4" s="135" t="s">
        <v>0</v>
      </c>
      <c r="C4" s="16"/>
      <c r="D4" s="16"/>
      <c r="E4" s="16"/>
      <c r="F4" s="16"/>
      <c r="G4" s="136"/>
      <c r="H4" s="137"/>
    </row>
    <row r="5" spans="1:8" ht="15">
      <c r="A5" s="86" t="s">
        <v>21</v>
      </c>
      <c r="B5" s="87" t="s">
        <v>2</v>
      </c>
      <c r="C5" s="88" t="s">
        <v>3</v>
      </c>
      <c r="D5" s="89" t="s">
        <v>4</v>
      </c>
      <c r="E5" s="90" t="s">
        <v>5</v>
      </c>
      <c r="F5" s="90" t="s">
        <v>6</v>
      </c>
      <c r="G5" s="91" t="s">
        <v>7</v>
      </c>
      <c r="H5" s="92" t="s">
        <v>8</v>
      </c>
    </row>
    <row r="6" spans="1:8" ht="15" customHeight="1" thickBot="1">
      <c r="A6" s="93"/>
      <c r="B6" s="81"/>
      <c r="C6" s="8"/>
      <c r="D6" s="9" t="s">
        <v>9</v>
      </c>
      <c r="E6" s="10"/>
      <c r="F6" s="11" t="s">
        <v>10</v>
      </c>
      <c r="G6" s="12"/>
      <c r="H6" s="94"/>
    </row>
    <row r="7" spans="1:8" ht="15.75" customHeight="1" thickTop="1">
      <c r="A7" s="95"/>
      <c r="B7" s="213" t="s">
        <v>243</v>
      </c>
      <c r="C7" s="214"/>
      <c r="D7" s="214"/>
      <c r="E7" s="214"/>
      <c r="F7" s="214"/>
      <c r="G7" s="214"/>
      <c r="H7" s="215"/>
    </row>
    <row r="8" spans="1:8" ht="21" customHeight="1">
      <c r="A8" s="95"/>
      <c r="B8" s="216"/>
      <c r="C8" s="217"/>
      <c r="D8" s="217"/>
      <c r="E8" s="217"/>
      <c r="F8" s="217"/>
      <c r="G8" s="217"/>
      <c r="H8" s="218"/>
    </row>
    <row r="9" spans="1:8" ht="12.75" customHeight="1" thickBot="1">
      <c r="A9" s="95"/>
      <c r="B9" s="219"/>
      <c r="C9" s="220"/>
      <c r="D9" s="220"/>
      <c r="E9" s="220"/>
      <c r="F9" s="220"/>
      <c r="G9" s="220"/>
      <c r="H9" s="221"/>
    </row>
    <row r="10" spans="1:8" ht="45" customHeight="1" thickTop="1">
      <c r="A10" s="95"/>
      <c r="B10" s="17" t="s">
        <v>11</v>
      </c>
      <c r="C10" s="196" t="s">
        <v>350</v>
      </c>
      <c r="D10" s="196"/>
      <c r="E10" s="196"/>
      <c r="F10" s="196"/>
      <c r="G10" s="196"/>
      <c r="H10" s="197"/>
    </row>
    <row r="11" spans="1:8" ht="36" customHeight="1">
      <c r="A11" s="96"/>
      <c r="B11" s="82"/>
      <c r="C11" s="18" t="s">
        <v>16</v>
      </c>
      <c r="D11" s="19"/>
      <c r="E11" s="20" t="s">
        <v>1</v>
      </c>
      <c r="F11" s="20" t="s">
        <v>1</v>
      </c>
      <c r="G11" s="21" t="s">
        <v>1</v>
      </c>
      <c r="H11" s="97"/>
    </row>
    <row r="12" spans="1:8" ht="36" customHeight="1">
      <c r="A12" s="70" t="s">
        <v>99</v>
      </c>
      <c r="B12" s="78" t="s">
        <v>288</v>
      </c>
      <c r="C12" s="36" t="s">
        <v>100</v>
      </c>
      <c r="D12" s="37" t="s">
        <v>179</v>
      </c>
      <c r="E12" s="38" t="s">
        <v>25</v>
      </c>
      <c r="F12" s="27">
        <v>750</v>
      </c>
      <c r="G12" s="28"/>
      <c r="H12" s="29">
        <f>ROUND(G12*F12,2)</f>
        <v>0</v>
      </c>
    </row>
    <row r="13" spans="1:8" ht="36" customHeight="1">
      <c r="A13" s="77" t="s">
        <v>101</v>
      </c>
      <c r="B13" s="78" t="s">
        <v>289</v>
      </c>
      <c r="C13" s="36" t="s">
        <v>102</v>
      </c>
      <c r="D13" s="37" t="s">
        <v>179</v>
      </c>
      <c r="E13" s="38" t="s">
        <v>26</v>
      </c>
      <c r="F13" s="27">
        <v>1400</v>
      </c>
      <c r="G13" s="28"/>
      <c r="H13" s="29">
        <f>ROUND(G13*F13,2)</f>
        <v>0</v>
      </c>
    </row>
    <row r="14" spans="1:8" ht="36" customHeight="1">
      <c r="A14" s="77" t="s">
        <v>103</v>
      </c>
      <c r="B14" s="78" t="s">
        <v>257</v>
      </c>
      <c r="C14" s="36" t="s">
        <v>104</v>
      </c>
      <c r="D14" s="37" t="s">
        <v>179</v>
      </c>
      <c r="E14" s="38"/>
      <c r="F14" s="43"/>
      <c r="G14" s="42"/>
      <c r="H14" s="74"/>
    </row>
    <row r="15" spans="1:8" ht="36" customHeight="1">
      <c r="A15" s="77" t="s">
        <v>105</v>
      </c>
      <c r="B15" s="44" t="s">
        <v>27</v>
      </c>
      <c r="C15" s="36" t="s">
        <v>106</v>
      </c>
      <c r="D15" s="37" t="s">
        <v>1</v>
      </c>
      <c r="E15" s="38" t="s">
        <v>28</v>
      </c>
      <c r="F15" s="27">
        <v>1100</v>
      </c>
      <c r="G15" s="28"/>
      <c r="H15" s="41">
        <f>ROUND(G15*F15,2)</f>
        <v>0</v>
      </c>
    </row>
    <row r="16" spans="1:8" ht="49.5" customHeight="1">
      <c r="A16" s="77" t="s">
        <v>29</v>
      </c>
      <c r="B16" s="78" t="s">
        <v>258</v>
      </c>
      <c r="C16" s="36" t="s">
        <v>30</v>
      </c>
      <c r="D16" s="37" t="s">
        <v>179</v>
      </c>
      <c r="E16" s="38" t="s">
        <v>25</v>
      </c>
      <c r="F16" s="27">
        <v>140</v>
      </c>
      <c r="G16" s="28"/>
      <c r="H16" s="41">
        <f>ROUND(G16*F16,2)</f>
        <v>0</v>
      </c>
    </row>
    <row r="17" spans="1:8" ht="36" customHeight="1">
      <c r="A17" s="70" t="s">
        <v>31</v>
      </c>
      <c r="B17" s="78" t="s">
        <v>290</v>
      </c>
      <c r="C17" s="36" t="s">
        <v>32</v>
      </c>
      <c r="D17" s="37" t="s">
        <v>179</v>
      </c>
      <c r="E17" s="38" t="s">
        <v>26</v>
      </c>
      <c r="F17" s="27">
        <v>1500</v>
      </c>
      <c r="G17" s="28"/>
      <c r="H17" s="29">
        <f>ROUND(G17*F17,2)</f>
        <v>0</v>
      </c>
    </row>
    <row r="18" spans="1:8" ht="36" customHeight="1">
      <c r="A18" s="77" t="s">
        <v>107</v>
      </c>
      <c r="B18" s="78" t="s">
        <v>291</v>
      </c>
      <c r="C18" s="36" t="s">
        <v>108</v>
      </c>
      <c r="D18" s="37" t="s">
        <v>262</v>
      </c>
      <c r="E18" s="38" t="s">
        <v>26</v>
      </c>
      <c r="F18" s="27">
        <v>1400</v>
      </c>
      <c r="G18" s="28"/>
      <c r="H18" s="29">
        <f>ROUND(G18*F18,2)</f>
        <v>0</v>
      </c>
    </row>
    <row r="19" spans="1:8" ht="36" customHeight="1">
      <c r="A19" s="98"/>
      <c r="B19" s="60"/>
      <c r="C19" s="65" t="s">
        <v>109</v>
      </c>
      <c r="D19" s="66"/>
      <c r="E19" s="67"/>
      <c r="F19" s="43"/>
      <c r="G19" s="42"/>
      <c r="H19" s="74"/>
    </row>
    <row r="20" spans="1:8" ht="36" customHeight="1">
      <c r="A20" s="71" t="s">
        <v>69</v>
      </c>
      <c r="B20" s="78" t="s">
        <v>639</v>
      </c>
      <c r="C20" s="36" t="s">
        <v>70</v>
      </c>
      <c r="D20" s="37" t="s">
        <v>179</v>
      </c>
      <c r="E20" s="38"/>
      <c r="F20" s="43"/>
      <c r="G20" s="42"/>
      <c r="H20" s="74"/>
    </row>
    <row r="21" spans="1:8" ht="36" customHeight="1">
      <c r="A21" s="71" t="s">
        <v>71</v>
      </c>
      <c r="B21" s="44" t="s">
        <v>27</v>
      </c>
      <c r="C21" s="36" t="s">
        <v>72</v>
      </c>
      <c r="D21" s="37" t="s">
        <v>1</v>
      </c>
      <c r="E21" s="38" t="s">
        <v>26</v>
      </c>
      <c r="F21" s="27">
        <v>1200</v>
      </c>
      <c r="G21" s="28"/>
      <c r="H21" s="29">
        <f>ROUND(G21*F21,2)</f>
        <v>0</v>
      </c>
    </row>
    <row r="22" spans="1:8" ht="36" customHeight="1">
      <c r="A22" s="71" t="s">
        <v>37</v>
      </c>
      <c r="B22" s="78" t="s">
        <v>292</v>
      </c>
      <c r="C22" s="36" t="s">
        <v>38</v>
      </c>
      <c r="D22" s="37" t="s">
        <v>180</v>
      </c>
      <c r="E22" s="38"/>
      <c r="F22" s="43"/>
      <c r="G22" s="42"/>
      <c r="H22" s="74"/>
    </row>
    <row r="23" spans="1:8" ht="36" customHeight="1">
      <c r="A23" s="71" t="s">
        <v>39</v>
      </c>
      <c r="B23" s="44" t="s">
        <v>27</v>
      </c>
      <c r="C23" s="36" t="s">
        <v>40</v>
      </c>
      <c r="D23" s="37" t="s">
        <v>1</v>
      </c>
      <c r="E23" s="38" t="s">
        <v>33</v>
      </c>
      <c r="F23" s="27">
        <v>16</v>
      </c>
      <c r="G23" s="28"/>
      <c r="H23" s="29">
        <f>ROUND(G23*F23,2)</f>
        <v>0</v>
      </c>
    </row>
    <row r="24" spans="1:8" ht="36" customHeight="1">
      <c r="A24" s="71" t="s">
        <v>41</v>
      </c>
      <c r="B24" s="78" t="s">
        <v>259</v>
      </c>
      <c r="C24" s="36" t="s">
        <v>42</v>
      </c>
      <c r="D24" s="37" t="s">
        <v>180</v>
      </c>
      <c r="E24" s="38"/>
      <c r="F24" s="43"/>
      <c r="G24" s="42"/>
      <c r="H24" s="74"/>
    </row>
    <row r="25" spans="1:8" ht="36" customHeight="1">
      <c r="A25" s="71" t="s">
        <v>43</v>
      </c>
      <c r="B25" s="44" t="s">
        <v>27</v>
      </c>
      <c r="C25" s="36" t="s">
        <v>44</v>
      </c>
      <c r="D25" s="37"/>
      <c r="E25" s="38" t="s">
        <v>33</v>
      </c>
      <c r="F25" s="27">
        <v>16</v>
      </c>
      <c r="G25" s="28"/>
      <c r="H25" s="29">
        <f>ROUND(G25*F25,2)</f>
        <v>0</v>
      </c>
    </row>
    <row r="26" spans="1:8" ht="36" customHeight="1">
      <c r="A26" s="71" t="s">
        <v>110</v>
      </c>
      <c r="B26" s="78" t="s">
        <v>293</v>
      </c>
      <c r="C26" s="36" t="s">
        <v>45</v>
      </c>
      <c r="D26" s="37" t="s">
        <v>230</v>
      </c>
      <c r="E26" s="38"/>
      <c r="F26" s="43"/>
      <c r="G26" s="42"/>
      <c r="H26" s="74"/>
    </row>
    <row r="27" spans="1:8" ht="36" customHeight="1">
      <c r="A27" s="71" t="s">
        <v>111</v>
      </c>
      <c r="B27" s="44" t="s">
        <v>320</v>
      </c>
      <c r="C27" s="36" t="s">
        <v>112</v>
      </c>
      <c r="D27" s="37" t="s">
        <v>46</v>
      </c>
      <c r="E27" s="38"/>
      <c r="F27" s="43"/>
      <c r="G27" s="42"/>
      <c r="H27" s="74"/>
    </row>
    <row r="28" spans="1:8" ht="36" customHeight="1">
      <c r="A28" s="71" t="s">
        <v>113</v>
      </c>
      <c r="B28" s="44" t="s">
        <v>114</v>
      </c>
      <c r="C28" s="36" t="s">
        <v>115</v>
      </c>
      <c r="D28" s="37"/>
      <c r="E28" s="38" t="s">
        <v>26</v>
      </c>
      <c r="F28" s="27">
        <v>10</v>
      </c>
      <c r="G28" s="40"/>
      <c r="H28" s="29">
        <f>ROUND(G28*F28,2)</f>
        <v>0</v>
      </c>
    </row>
    <row r="29" spans="1:8" ht="36" customHeight="1">
      <c r="A29" s="71" t="s">
        <v>282</v>
      </c>
      <c r="B29" s="44" t="s">
        <v>182</v>
      </c>
      <c r="C29" s="36" t="s">
        <v>119</v>
      </c>
      <c r="D29" s="37" t="s">
        <v>1</v>
      </c>
      <c r="E29" s="38" t="s">
        <v>26</v>
      </c>
      <c r="F29" s="27">
        <v>440</v>
      </c>
      <c r="G29" s="40"/>
      <c r="H29" s="29">
        <f>ROUND(G29*F29,2)</f>
        <v>0</v>
      </c>
    </row>
    <row r="30" spans="1:8" ht="36" customHeight="1">
      <c r="A30" s="139" t="s">
        <v>120</v>
      </c>
      <c r="B30" s="140" t="s">
        <v>294</v>
      </c>
      <c r="C30" s="141" t="s">
        <v>121</v>
      </c>
      <c r="D30" s="142" t="s">
        <v>230</v>
      </c>
      <c r="E30" s="143" t="s">
        <v>26</v>
      </c>
      <c r="F30" s="153">
        <v>25</v>
      </c>
      <c r="G30" s="147"/>
      <c r="H30" s="144">
        <f>ROUND(G30*F30,2)</f>
        <v>0</v>
      </c>
    </row>
    <row r="31" spans="1:8" ht="49.5" customHeight="1">
      <c r="A31" s="71"/>
      <c r="B31" s="78"/>
      <c r="C31" s="65" t="s">
        <v>401</v>
      </c>
      <c r="D31" s="37"/>
      <c r="E31" s="38"/>
      <c r="F31" s="43"/>
      <c r="G31" s="42"/>
      <c r="H31" s="74"/>
    </row>
    <row r="32" spans="1:8" ht="36" customHeight="1">
      <c r="A32" s="71" t="s">
        <v>122</v>
      </c>
      <c r="B32" s="78" t="s">
        <v>260</v>
      </c>
      <c r="C32" s="36" t="s">
        <v>252</v>
      </c>
      <c r="D32" s="37" t="s">
        <v>230</v>
      </c>
      <c r="E32" s="38" t="s">
        <v>26</v>
      </c>
      <c r="F32" s="27">
        <v>15</v>
      </c>
      <c r="G32" s="40"/>
      <c r="H32" s="41">
        <f>ROUND(G32*F32,2)</f>
        <v>0</v>
      </c>
    </row>
    <row r="33" spans="1:8" ht="36" customHeight="1">
      <c r="A33" s="71" t="s">
        <v>123</v>
      </c>
      <c r="B33" s="78" t="s">
        <v>295</v>
      </c>
      <c r="C33" s="36" t="s">
        <v>124</v>
      </c>
      <c r="D33" s="37" t="s">
        <v>230</v>
      </c>
      <c r="E33" s="38" t="s">
        <v>26</v>
      </c>
      <c r="F33" s="27">
        <v>15</v>
      </c>
      <c r="G33" s="40"/>
      <c r="H33" s="41">
        <f>ROUND(G33*F33,2)</f>
        <v>0</v>
      </c>
    </row>
    <row r="34" spans="1:8" ht="36" customHeight="1">
      <c r="A34" s="71" t="s">
        <v>125</v>
      </c>
      <c r="B34" s="78" t="s">
        <v>296</v>
      </c>
      <c r="C34" s="36" t="s">
        <v>49</v>
      </c>
      <c r="D34" s="37" t="s">
        <v>271</v>
      </c>
      <c r="E34" s="63"/>
      <c r="F34" s="43"/>
      <c r="G34" s="42"/>
      <c r="H34" s="74"/>
    </row>
    <row r="35" spans="1:8" ht="36" customHeight="1">
      <c r="A35" s="71" t="s">
        <v>128</v>
      </c>
      <c r="B35" s="44" t="s">
        <v>27</v>
      </c>
      <c r="C35" s="36" t="s">
        <v>272</v>
      </c>
      <c r="D35" s="37" t="s">
        <v>129</v>
      </c>
      <c r="E35" s="38" t="s">
        <v>47</v>
      </c>
      <c r="F35" s="27">
        <v>10</v>
      </c>
      <c r="G35" s="40"/>
      <c r="H35" s="41">
        <f>ROUND(G35*F35,2)</f>
        <v>0</v>
      </c>
    </row>
    <row r="36" spans="1:8" ht="36" customHeight="1">
      <c r="A36" s="99"/>
      <c r="B36" s="60"/>
      <c r="C36" s="68" t="s">
        <v>131</v>
      </c>
      <c r="D36" s="62"/>
      <c r="E36" s="63"/>
      <c r="F36" s="43"/>
      <c r="G36" s="42"/>
      <c r="H36" s="74"/>
    </row>
    <row r="37" spans="1:8" ht="49.5" customHeight="1">
      <c r="A37" s="70" t="s">
        <v>205</v>
      </c>
      <c r="B37" s="78" t="s">
        <v>297</v>
      </c>
      <c r="C37" s="36" t="s">
        <v>206</v>
      </c>
      <c r="D37" s="37" t="s">
        <v>132</v>
      </c>
      <c r="E37" s="63"/>
      <c r="F37" s="43"/>
      <c r="G37" s="42"/>
      <c r="H37" s="74"/>
    </row>
    <row r="38" spans="1:8" ht="49.5" customHeight="1">
      <c r="A38" s="70" t="s">
        <v>207</v>
      </c>
      <c r="B38" s="44" t="s">
        <v>27</v>
      </c>
      <c r="C38" s="36" t="s">
        <v>208</v>
      </c>
      <c r="D38" s="37" t="s">
        <v>1</v>
      </c>
      <c r="E38" s="38" t="s">
        <v>26</v>
      </c>
      <c r="F38" s="27">
        <v>590</v>
      </c>
      <c r="G38" s="28"/>
      <c r="H38" s="41">
        <f>ROUND(G38*F38,2)</f>
        <v>0</v>
      </c>
    </row>
    <row r="39" spans="1:8" ht="63.75" customHeight="1">
      <c r="A39" s="70" t="s">
        <v>213</v>
      </c>
      <c r="B39" s="44" t="s">
        <v>36</v>
      </c>
      <c r="C39" s="36" t="s">
        <v>351</v>
      </c>
      <c r="D39" s="37"/>
      <c r="E39" s="38" t="s">
        <v>26</v>
      </c>
      <c r="F39" s="27">
        <v>590</v>
      </c>
      <c r="G39" s="28"/>
      <c r="H39" s="41">
        <f>ROUND(G39*F39,2)</f>
        <v>0</v>
      </c>
    </row>
    <row r="40" spans="1:8" ht="49.5" customHeight="1">
      <c r="A40" s="70" t="s">
        <v>214</v>
      </c>
      <c r="B40" s="44" t="s">
        <v>48</v>
      </c>
      <c r="C40" s="36" t="s">
        <v>215</v>
      </c>
      <c r="D40" s="37" t="s">
        <v>50</v>
      </c>
      <c r="E40" s="38" t="s">
        <v>47</v>
      </c>
      <c r="F40" s="27">
        <v>310</v>
      </c>
      <c r="G40" s="40"/>
      <c r="H40" s="41">
        <f>ROUND(G40*F40,2)</f>
        <v>0</v>
      </c>
    </row>
    <row r="41" spans="1:8" ht="36" customHeight="1">
      <c r="A41" s="70" t="s">
        <v>508</v>
      </c>
      <c r="B41" s="78" t="s">
        <v>298</v>
      </c>
      <c r="C41" s="36" t="s">
        <v>509</v>
      </c>
      <c r="D41" s="37" t="s">
        <v>130</v>
      </c>
      <c r="E41" s="38" t="s">
        <v>26</v>
      </c>
      <c r="F41" s="27">
        <v>20</v>
      </c>
      <c r="G41" s="40"/>
      <c r="H41" s="41">
        <f>ROUND(G41*F41,2)</f>
        <v>0</v>
      </c>
    </row>
    <row r="42" spans="1:8" ht="49.5" customHeight="1">
      <c r="A42" s="100"/>
      <c r="B42" s="60" t="s">
        <v>299</v>
      </c>
      <c r="C42" s="61" t="s">
        <v>419</v>
      </c>
      <c r="D42" s="120" t="s">
        <v>420</v>
      </c>
      <c r="E42" s="121" t="s">
        <v>47</v>
      </c>
      <c r="F42" s="27">
        <v>120</v>
      </c>
      <c r="G42" s="28"/>
      <c r="H42" s="29">
        <f>ROUND(G42*F42,2)</f>
        <v>0</v>
      </c>
    </row>
    <row r="43" spans="1:8" ht="49.5" customHeight="1">
      <c r="A43" s="99"/>
      <c r="B43" s="60"/>
      <c r="C43" s="65" t="s">
        <v>18</v>
      </c>
      <c r="D43" s="62"/>
      <c r="E43" s="63"/>
      <c r="F43" s="43"/>
      <c r="G43" s="42"/>
      <c r="H43" s="74"/>
    </row>
    <row r="44" spans="1:8" ht="36" customHeight="1">
      <c r="A44" s="70" t="s">
        <v>144</v>
      </c>
      <c r="B44" s="78" t="s">
        <v>300</v>
      </c>
      <c r="C44" s="36" t="s">
        <v>145</v>
      </c>
      <c r="D44" s="37" t="s">
        <v>146</v>
      </c>
      <c r="E44" s="38"/>
      <c r="F44" s="43"/>
      <c r="G44" s="42"/>
      <c r="H44" s="74"/>
    </row>
    <row r="45" spans="1:8" ht="36" customHeight="1">
      <c r="A45" s="70" t="s">
        <v>147</v>
      </c>
      <c r="B45" s="44" t="s">
        <v>27</v>
      </c>
      <c r="C45" s="36" t="s">
        <v>148</v>
      </c>
      <c r="D45" s="37"/>
      <c r="E45" s="38" t="s">
        <v>33</v>
      </c>
      <c r="F45" s="27">
        <v>4</v>
      </c>
      <c r="G45" s="40"/>
      <c r="H45" s="41">
        <f>ROUND(G45*F45,2)</f>
        <v>0</v>
      </c>
    </row>
    <row r="46" spans="1:8" ht="36" customHeight="1">
      <c r="A46" s="70" t="s">
        <v>149</v>
      </c>
      <c r="B46" s="78" t="s">
        <v>301</v>
      </c>
      <c r="C46" s="36" t="s">
        <v>150</v>
      </c>
      <c r="D46" s="37" t="s">
        <v>146</v>
      </c>
      <c r="E46" s="38"/>
      <c r="F46" s="43"/>
      <c r="G46" s="42"/>
      <c r="H46" s="74"/>
    </row>
    <row r="47" spans="1:8" ht="36" customHeight="1">
      <c r="A47" s="70" t="s">
        <v>151</v>
      </c>
      <c r="B47" s="44" t="s">
        <v>27</v>
      </c>
      <c r="C47" s="36" t="s">
        <v>152</v>
      </c>
      <c r="D47" s="37"/>
      <c r="E47" s="38"/>
      <c r="F47" s="43"/>
      <c r="G47" s="42"/>
      <c r="H47" s="74"/>
    </row>
    <row r="48" spans="1:8" ht="49.5" customHeight="1">
      <c r="A48" s="145" t="s">
        <v>153</v>
      </c>
      <c r="B48" s="146" t="s">
        <v>114</v>
      </c>
      <c r="C48" s="141" t="s">
        <v>619</v>
      </c>
      <c r="D48" s="142"/>
      <c r="E48" s="143" t="s">
        <v>47</v>
      </c>
      <c r="F48" s="153">
        <v>25</v>
      </c>
      <c r="G48" s="147"/>
      <c r="H48" s="148">
        <f>ROUND(G48*F48,2)</f>
        <v>0</v>
      </c>
    </row>
    <row r="49" spans="1:8" ht="49.5" customHeight="1">
      <c r="A49" s="70"/>
      <c r="B49" s="44"/>
      <c r="C49" s="65" t="s">
        <v>402</v>
      </c>
      <c r="D49" s="37"/>
      <c r="E49" s="38"/>
      <c r="F49" s="43"/>
      <c r="G49" s="42"/>
      <c r="H49" s="74"/>
    </row>
    <row r="50" spans="1:8" ht="36" customHeight="1">
      <c r="A50" s="70" t="s">
        <v>220</v>
      </c>
      <c r="B50" s="78" t="s">
        <v>302</v>
      </c>
      <c r="C50" s="36" t="s">
        <v>221</v>
      </c>
      <c r="D50" s="37" t="s">
        <v>146</v>
      </c>
      <c r="E50" s="38"/>
      <c r="F50" s="43"/>
      <c r="G50" s="42"/>
      <c r="H50" s="74"/>
    </row>
    <row r="51" spans="1:8" ht="36" customHeight="1">
      <c r="A51" s="70" t="s">
        <v>222</v>
      </c>
      <c r="B51" s="44" t="s">
        <v>27</v>
      </c>
      <c r="C51" s="36" t="s">
        <v>352</v>
      </c>
      <c r="D51" s="37"/>
      <c r="E51" s="38"/>
      <c r="F51" s="43"/>
      <c r="G51" s="42"/>
      <c r="H51" s="74"/>
    </row>
    <row r="52" spans="1:8" ht="36" customHeight="1">
      <c r="A52" s="70" t="s">
        <v>223</v>
      </c>
      <c r="B52" s="44" t="s">
        <v>114</v>
      </c>
      <c r="C52" s="36" t="s">
        <v>224</v>
      </c>
      <c r="D52" s="37"/>
      <c r="E52" s="38" t="s">
        <v>225</v>
      </c>
      <c r="F52" s="27">
        <v>8</v>
      </c>
      <c r="G52" s="28"/>
      <c r="H52" s="29">
        <f>ROUND(G52*F52,2)</f>
        <v>0</v>
      </c>
    </row>
    <row r="53" spans="1:8" ht="36" customHeight="1">
      <c r="A53" s="70" t="s">
        <v>510</v>
      </c>
      <c r="B53" s="78" t="s">
        <v>261</v>
      </c>
      <c r="C53" s="36" t="s">
        <v>511</v>
      </c>
      <c r="D53" s="37" t="s">
        <v>146</v>
      </c>
      <c r="E53" s="38"/>
      <c r="F53" s="43"/>
      <c r="G53" s="42"/>
      <c r="H53" s="74"/>
    </row>
    <row r="54" spans="1:8" ht="36" customHeight="1">
      <c r="A54" s="70" t="s">
        <v>512</v>
      </c>
      <c r="B54" s="44" t="s">
        <v>27</v>
      </c>
      <c r="C54" s="36" t="s">
        <v>514</v>
      </c>
      <c r="D54" s="37"/>
      <c r="E54" s="38"/>
      <c r="F54" s="43"/>
      <c r="G54" s="42"/>
      <c r="H54" s="74"/>
    </row>
    <row r="55" spans="1:8" ht="36" customHeight="1">
      <c r="A55" s="70" t="s">
        <v>513</v>
      </c>
      <c r="B55" s="44" t="s">
        <v>114</v>
      </c>
      <c r="C55" s="36" t="s">
        <v>515</v>
      </c>
      <c r="D55" s="37"/>
      <c r="E55" s="38" t="s">
        <v>33</v>
      </c>
      <c r="F55" s="27">
        <v>1</v>
      </c>
      <c r="G55" s="40"/>
      <c r="H55" s="41">
        <f>ROUND(G55*F55,2)</f>
        <v>0</v>
      </c>
    </row>
    <row r="56" spans="1:8" ht="49.5" customHeight="1">
      <c r="A56" s="70" t="s">
        <v>84</v>
      </c>
      <c r="B56" s="78" t="s">
        <v>263</v>
      </c>
      <c r="C56" s="79" t="s">
        <v>154</v>
      </c>
      <c r="D56" s="37" t="s">
        <v>146</v>
      </c>
      <c r="E56" s="38"/>
      <c r="F56" s="43"/>
      <c r="G56" s="42"/>
      <c r="H56" s="74"/>
    </row>
    <row r="57" spans="1:8" ht="49.5" customHeight="1">
      <c r="A57" s="70" t="s">
        <v>85</v>
      </c>
      <c r="B57" s="44" t="s">
        <v>27</v>
      </c>
      <c r="C57" s="36" t="s">
        <v>86</v>
      </c>
      <c r="D57" s="37"/>
      <c r="E57" s="38" t="s">
        <v>33</v>
      </c>
      <c r="F57" s="27">
        <v>1</v>
      </c>
      <c r="G57" s="28"/>
      <c r="H57" s="35">
        <f>ROUND(G57*F57,2)</f>
        <v>0</v>
      </c>
    </row>
    <row r="58" spans="1:8" ht="49.5" customHeight="1">
      <c r="A58" s="70" t="s">
        <v>87</v>
      </c>
      <c r="B58" s="44" t="s">
        <v>36</v>
      </c>
      <c r="C58" s="36" t="s">
        <v>88</v>
      </c>
      <c r="D58" s="37"/>
      <c r="E58" s="38" t="s">
        <v>33</v>
      </c>
      <c r="F58" s="27">
        <v>1</v>
      </c>
      <c r="G58" s="28"/>
      <c r="H58" s="35">
        <f>ROUND(G58*F58,2)</f>
        <v>0</v>
      </c>
    </row>
    <row r="59" spans="1:8" ht="36" customHeight="1">
      <c r="A59" s="70" t="s">
        <v>159</v>
      </c>
      <c r="B59" s="78" t="s">
        <v>303</v>
      </c>
      <c r="C59" s="79" t="s">
        <v>160</v>
      </c>
      <c r="D59" s="37" t="s">
        <v>146</v>
      </c>
      <c r="E59" s="38"/>
      <c r="F59" s="43"/>
      <c r="G59" s="42"/>
      <c r="H59" s="74"/>
    </row>
    <row r="60" spans="1:8" ht="36" customHeight="1">
      <c r="A60" s="70" t="s">
        <v>161</v>
      </c>
      <c r="B60" s="44" t="s">
        <v>27</v>
      </c>
      <c r="C60" s="79" t="s">
        <v>354</v>
      </c>
      <c r="D60" s="37"/>
      <c r="E60" s="38"/>
      <c r="F60" s="43"/>
      <c r="G60" s="42"/>
      <c r="H60" s="74"/>
    </row>
    <row r="61" spans="1:8" ht="49.5" customHeight="1">
      <c r="A61" s="70" t="s">
        <v>163</v>
      </c>
      <c r="B61" s="44" t="s">
        <v>114</v>
      </c>
      <c r="C61" s="36" t="s">
        <v>353</v>
      </c>
      <c r="D61" s="37"/>
      <c r="E61" s="38" t="s">
        <v>33</v>
      </c>
      <c r="F61" s="27">
        <v>2</v>
      </c>
      <c r="G61" s="40"/>
      <c r="H61" s="41">
        <f aca="true" t="shared" si="0" ref="H61:H66">ROUND(G61*F61,2)</f>
        <v>0</v>
      </c>
    </row>
    <row r="62" spans="1:8" ht="49.5" customHeight="1">
      <c r="A62" s="70" t="s">
        <v>163</v>
      </c>
      <c r="B62" s="44" t="s">
        <v>182</v>
      </c>
      <c r="C62" s="36" t="s">
        <v>355</v>
      </c>
      <c r="D62" s="37"/>
      <c r="E62" s="38" t="s">
        <v>33</v>
      </c>
      <c r="F62" s="27">
        <v>2</v>
      </c>
      <c r="G62" s="40"/>
      <c r="H62" s="41">
        <f t="shared" si="0"/>
        <v>0</v>
      </c>
    </row>
    <row r="63" spans="1:8" ht="36" customHeight="1">
      <c r="A63" s="70" t="s">
        <v>164</v>
      </c>
      <c r="B63" s="78" t="s">
        <v>304</v>
      </c>
      <c r="C63" s="36" t="s">
        <v>165</v>
      </c>
      <c r="D63" s="37" t="s">
        <v>146</v>
      </c>
      <c r="E63" s="38" t="s">
        <v>33</v>
      </c>
      <c r="F63" s="27">
        <v>4</v>
      </c>
      <c r="G63" s="40"/>
      <c r="H63" s="41">
        <f t="shared" si="0"/>
        <v>0</v>
      </c>
    </row>
    <row r="64" spans="1:8" ht="36" customHeight="1">
      <c r="A64" s="70" t="s">
        <v>226</v>
      </c>
      <c r="B64" s="78" t="s">
        <v>305</v>
      </c>
      <c r="C64" s="36" t="s">
        <v>227</v>
      </c>
      <c r="D64" s="37" t="s">
        <v>146</v>
      </c>
      <c r="E64" s="38" t="s">
        <v>33</v>
      </c>
      <c r="F64" s="27">
        <v>2</v>
      </c>
      <c r="G64" s="40"/>
      <c r="H64" s="41">
        <f t="shared" si="0"/>
        <v>0</v>
      </c>
    </row>
    <row r="65" spans="1:8" ht="36" customHeight="1">
      <c r="A65" s="70" t="s">
        <v>169</v>
      </c>
      <c r="B65" s="78" t="s">
        <v>306</v>
      </c>
      <c r="C65" s="36" t="s">
        <v>170</v>
      </c>
      <c r="D65" s="37" t="s">
        <v>171</v>
      </c>
      <c r="E65" s="38" t="s">
        <v>47</v>
      </c>
      <c r="F65" s="27">
        <v>50</v>
      </c>
      <c r="G65" s="40"/>
      <c r="H65" s="41">
        <f>ROUND(G65*F65,2)</f>
        <v>0</v>
      </c>
    </row>
    <row r="66" spans="1:8" ht="49.5" customHeight="1">
      <c r="A66" s="70"/>
      <c r="B66" s="78" t="s">
        <v>307</v>
      </c>
      <c r="C66" s="36" t="s">
        <v>209</v>
      </c>
      <c r="D66" s="101" t="s">
        <v>281</v>
      </c>
      <c r="E66" s="38" t="s">
        <v>33</v>
      </c>
      <c r="F66" s="27">
        <v>4</v>
      </c>
      <c r="G66" s="40"/>
      <c r="H66" s="41">
        <f t="shared" si="0"/>
        <v>0</v>
      </c>
    </row>
    <row r="67" spans="1:8" ht="36" customHeight="1">
      <c r="A67" s="160"/>
      <c r="B67" s="78" t="s">
        <v>308</v>
      </c>
      <c r="C67" s="161" t="s">
        <v>516</v>
      </c>
      <c r="D67" s="165"/>
      <c r="E67" s="38"/>
      <c r="F67" s="43"/>
      <c r="G67" s="42"/>
      <c r="H67" s="74"/>
    </row>
    <row r="68" spans="1:8" ht="36" customHeight="1">
      <c r="A68" s="145"/>
      <c r="B68" s="140" t="s">
        <v>27</v>
      </c>
      <c r="C68" s="166" t="s">
        <v>623</v>
      </c>
      <c r="D68" s="167" t="s">
        <v>518</v>
      </c>
      <c r="E68" s="143" t="s">
        <v>47</v>
      </c>
      <c r="F68" s="153">
        <v>20</v>
      </c>
      <c r="G68" s="147"/>
      <c r="H68" s="148">
        <f>ROUND(G68*F68,2)</f>
        <v>0</v>
      </c>
    </row>
    <row r="69" spans="1:8" ht="36" customHeight="1">
      <c r="A69" s="98"/>
      <c r="B69" s="60"/>
      <c r="C69" s="68" t="s">
        <v>19</v>
      </c>
      <c r="D69" s="37"/>
      <c r="E69" s="67"/>
      <c r="F69" s="30"/>
      <c r="G69" s="34"/>
      <c r="H69" s="29"/>
    </row>
    <row r="70" spans="1:8" ht="49.5" customHeight="1">
      <c r="A70" s="70" t="s">
        <v>61</v>
      </c>
      <c r="B70" s="78" t="s">
        <v>309</v>
      </c>
      <c r="C70" s="36" t="s">
        <v>92</v>
      </c>
      <c r="D70" s="37" t="s">
        <v>172</v>
      </c>
      <c r="E70" s="38" t="s">
        <v>33</v>
      </c>
      <c r="F70" s="27">
        <v>3</v>
      </c>
      <c r="G70" s="40"/>
      <c r="H70" s="41">
        <f>ROUND(G70*F70,2)</f>
        <v>0</v>
      </c>
    </row>
    <row r="71" spans="1:8" ht="36" customHeight="1">
      <c r="A71" s="70" t="s">
        <v>76</v>
      </c>
      <c r="B71" s="78" t="s">
        <v>310</v>
      </c>
      <c r="C71" s="36" t="s">
        <v>93</v>
      </c>
      <c r="D71" s="37" t="s">
        <v>146</v>
      </c>
      <c r="E71" s="38"/>
      <c r="F71" s="43"/>
      <c r="G71" s="42"/>
      <c r="H71" s="74"/>
    </row>
    <row r="72" spans="1:8" ht="36" customHeight="1">
      <c r="A72" s="70" t="s">
        <v>94</v>
      </c>
      <c r="B72" s="44" t="s">
        <v>27</v>
      </c>
      <c r="C72" s="36" t="s">
        <v>173</v>
      </c>
      <c r="D72" s="37"/>
      <c r="E72" s="38" t="s">
        <v>77</v>
      </c>
      <c r="F72" s="27">
        <v>0.5</v>
      </c>
      <c r="G72" s="40"/>
      <c r="H72" s="41">
        <f>ROUND(G72*F72,2)</f>
        <v>0</v>
      </c>
    </row>
    <row r="73" spans="1:8" ht="36" customHeight="1">
      <c r="A73" s="70" t="s">
        <v>62</v>
      </c>
      <c r="B73" s="78" t="s">
        <v>311</v>
      </c>
      <c r="C73" s="36" t="s">
        <v>95</v>
      </c>
      <c r="D73" s="37" t="s">
        <v>172</v>
      </c>
      <c r="E73" s="38"/>
      <c r="F73" s="43"/>
      <c r="G73" s="42"/>
      <c r="H73" s="74"/>
    </row>
    <row r="74" spans="1:8" ht="36" customHeight="1">
      <c r="A74" s="70" t="s">
        <v>63</v>
      </c>
      <c r="B74" s="44" t="s">
        <v>27</v>
      </c>
      <c r="C74" s="36" t="s">
        <v>174</v>
      </c>
      <c r="D74" s="37"/>
      <c r="E74" s="38" t="s">
        <v>33</v>
      </c>
      <c r="F74" s="27">
        <v>1</v>
      </c>
      <c r="G74" s="40"/>
      <c r="H74" s="41">
        <f>ROUND(G74*F74,2)</f>
        <v>0</v>
      </c>
    </row>
    <row r="75" spans="1:8" ht="36" customHeight="1">
      <c r="A75" s="70" t="s">
        <v>78</v>
      </c>
      <c r="B75" s="78" t="s">
        <v>356</v>
      </c>
      <c r="C75" s="36" t="s">
        <v>96</v>
      </c>
      <c r="D75" s="37" t="s">
        <v>172</v>
      </c>
      <c r="E75" s="38" t="s">
        <v>33</v>
      </c>
      <c r="F75" s="27">
        <v>3</v>
      </c>
      <c r="G75" s="40"/>
      <c r="H75" s="41">
        <f>ROUND(G75*F75,2)</f>
        <v>0</v>
      </c>
    </row>
    <row r="76" spans="1:8" ht="36" customHeight="1">
      <c r="A76" s="70" t="s">
        <v>79</v>
      </c>
      <c r="B76" s="78" t="s">
        <v>519</v>
      </c>
      <c r="C76" s="36" t="s">
        <v>97</v>
      </c>
      <c r="D76" s="37" t="s">
        <v>172</v>
      </c>
      <c r="E76" s="38" t="s">
        <v>33</v>
      </c>
      <c r="F76" s="27">
        <v>10</v>
      </c>
      <c r="G76" s="40"/>
      <c r="H76" s="41">
        <f>ROUND(G76*F76,2)</f>
        <v>0</v>
      </c>
    </row>
    <row r="77" spans="1:8" ht="36" customHeight="1">
      <c r="A77" s="70" t="s">
        <v>80</v>
      </c>
      <c r="B77" s="78" t="s">
        <v>520</v>
      </c>
      <c r="C77" s="36" t="s">
        <v>98</v>
      </c>
      <c r="D77" s="37" t="s">
        <v>172</v>
      </c>
      <c r="E77" s="38" t="s">
        <v>33</v>
      </c>
      <c r="F77" s="27">
        <v>10</v>
      </c>
      <c r="G77" s="40"/>
      <c r="H77" s="41">
        <f>ROUND(G77*F77,2)</f>
        <v>0</v>
      </c>
    </row>
    <row r="78" spans="1:8" ht="36" customHeight="1">
      <c r="A78" s="102"/>
      <c r="B78" s="60"/>
      <c r="C78" s="69" t="s">
        <v>20</v>
      </c>
      <c r="D78" s="62"/>
      <c r="E78" s="63"/>
      <c r="F78" s="43"/>
      <c r="G78" s="42"/>
      <c r="H78" s="74"/>
    </row>
    <row r="79" spans="1:8" ht="36" customHeight="1">
      <c r="A79" s="71" t="s">
        <v>65</v>
      </c>
      <c r="B79" s="78" t="s">
        <v>521</v>
      </c>
      <c r="C79" s="36" t="s">
        <v>66</v>
      </c>
      <c r="D79" s="37" t="s">
        <v>175</v>
      </c>
      <c r="E79" s="38"/>
      <c r="F79" s="43"/>
      <c r="G79" s="42"/>
      <c r="H79" s="74"/>
    </row>
    <row r="80" spans="1:8" ht="36" customHeight="1">
      <c r="A80" s="71" t="s">
        <v>176</v>
      </c>
      <c r="B80" s="44" t="s">
        <v>27</v>
      </c>
      <c r="C80" s="36" t="s">
        <v>177</v>
      </c>
      <c r="D80" s="37"/>
      <c r="E80" s="38" t="s">
        <v>26</v>
      </c>
      <c r="F80" s="27">
        <v>50</v>
      </c>
      <c r="G80" s="40"/>
      <c r="H80" s="41">
        <f>ROUND(G80*F80,2)</f>
        <v>0</v>
      </c>
    </row>
    <row r="81" spans="1:8" ht="36" customHeight="1">
      <c r="A81" s="71" t="s">
        <v>67</v>
      </c>
      <c r="B81" s="44" t="s">
        <v>36</v>
      </c>
      <c r="C81" s="36" t="s">
        <v>178</v>
      </c>
      <c r="D81" s="37"/>
      <c r="E81" s="38" t="s">
        <v>26</v>
      </c>
      <c r="F81" s="27">
        <v>1450</v>
      </c>
      <c r="G81" s="40"/>
      <c r="H81" s="41">
        <f>ROUND(G81*F81,2)</f>
        <v>0</v>
      </c>
    </row>
    <row r="82" spans="1:8" ht="45" customHeight="1" thickBot="1">
      <c r="A82" s="171"/>
      <c r="B82" s="6" t="str">
        <f>+B10</f>
        <v>A</v>
      </c>
      <c r="C82" s="198" t="str">
        <f>+C10</f>
        <v>CONCRETE RECONSTRUCTION:  MULVEY AVENUE - HUGO STREET TO COCKBURN STREET N.</v>
      </c>
      <c r="D82" s="199"/>
      <c r="E82" s="199"/>
      <c r="F82" s="200"/>
      <c r="G82" s="7" t="s">
        <v>181</v>
      </c>
      <c r="H82" s="103">
        <f>SUM(H11:H81)</f>
        <v>0</v>
      </c>
    </row>
    <row r="83" spans="1:8" ht="39.75" customHeight="1" thickTop="1">
      <c r="A83" s="95"/>
      <c r="B83" s="17" t="s">
        <v>12</v>
      </c>
      <c r="C83" s="196" t="s">
        <v>212</v>
      </c>
      <c r="D83" s="196"/>
      <c r="E83" s="196"/>
      <c r="F83" s="196"/>
      <c r="G83" s="196"/>
      <c r="H83" s="197"/>
    </row>
    <row r="84" spans="1:8" ht="36" customHeight="1">
      <c r="A84" s="96"/>
      <c r="B84" s="82"/>
      <c r="C84" s="18" t="s">
        <v>16</v>
      </c>
      <c r="D84" s="19"/>
      <c r="E84" s="20" t="s">
        <v>1</v>
      </c>
      <c r="F84" s="20" t="s">
        <v>1</v>
      </c>
      <c r="G84" s="21" t="s">
        <v>1</v>
      </c>
      <c r="H84" s="97"/>
    </row>
    <row r="85" spans="1:8" ht="36" customHeight="1">
      <c r="A85" s="70" t="s">
        <v>99</v>
      </c>
      <c r="B85" s="78" t="s">
        <v>264</v>
      </c>
      <c r="C85" s="36" t="s">
        <v>100</v>
      </c>
      <c r="D85" s="37" t="s">
        <v>179</v>
      </c>
      <c r="E85" s="38" t="s">
        <v>25</v>
      </c>
      <c r="F85" s="27">
        <v>2000</v>
      </c>
      <c r="G85" s="40"/>
      <c r="H85" s="41">
        <f>ROUND(G85*F85,2)</f>
        <v>0</v>
      </c>
    </row>
    <row r="86" spans="1:8" ht="36" customHeight="1">
      <c r="A86" s="77" t="s">
        <v>101</v>
      </c>
      <c r="B86" s="78" t="s">
        <v>312</v>
      </c>
      <c r="C86" s="36" t="s">
        <v>102</v>
      </c>
      <c r="D86" s="37" t="s">
        <v>179</v>
      </c>
      <c r="E86" s="38" t="s">
        <v>26</v>
      </c>
      <c r="F86" s="27">
        <v>2750</v>
      </c>
      <c r="G86" s="40"/>
      <c r="H86" s="41">
        <f>ROUND(G86*F86,2)</f>
        <v>0</v>
      </c>
    </row>
    <row r="87" spans="1:8" ht="36" customHeight="1">
      <c r="A87" s="77" t="s">
        <v>103</v>
      </c>
      <c r="B87" s="78" t="s">
        <v>313</v>
      </c>
      <c r="C87" s="36" t="s">
        <v>104</v>
      </c>
      <c r="D87" s="37" t="s">
        <v>179</v>
      </c>
      <c r="E87" s="38"/>
      <c r="F87" s="27"/>
      <c r="G87" s="42"/>
      <c r="H87" s="41"/>
    </row>
    <row r="88" spans="1:8" ht="36" customHeight="1">
      <c r="A88" s="77" t="s">
        <v>105</v>
      </c>
      <c r="B88" s="44" t="s">
        <v>27</v>
      </c>
      <c r="C88" s="36" t="s">
        <v>106</v>
      </c>
      <c r="D88" s="37" t="s">
        <v>1</v>
      </c>
      <c r="E88" s="38" t="s">
        <v>28</v>
      </c>
      <c r="F88" s="27">
        <v>3100</v>
      </c>
      <c r="G88" s="40"/>
      <c r="H88" s="41">
        <f>ROUND(G88*F88,2)</f>
        <v>0</v>
      </c>
    </row>
    <row r="89" spans="1:8" ht="49.5" customHeight="1">
      <c r="A89" s="77" t="s">
        <v>29</v>
      </c>
      <c r="B89" s="78" t="s">
        <v>314</v>
      </c>
      <c r="C89" s="36" t="s">
        <v>30</v>
      </c>
      <c r="D89" s="37" t="s">
        <v>179</v>
      </c>
      <c r="E89" s="38" t="s">
        <v>25</v>
      </c>
      <c r="F89" s="27">
        <v>385</v>
      </c>
      <c r="G89" s="40"/>
      <c r="H89" s="41">
        <f>ROUND(G89*F89,2)</f>
        <v>0</v>
      </c>
    </row>
    <row r="90" spans="1:8" ht="36" customHeight="1">
      <c r="A90" s="70" t="s">
        <v>31</v>
      </c>
      <c r="B90" s="78" t="s">
        <v>315</v>
      </c>
      <c r="C90" s="36" t="s">
        <v>32</v>
      </c>
      <c r="D90" s="37" t="s">
        <v>179</v>
      </c>
      <c r="E90" s="38" t="s">
        <v>26</v>
      </c>
      <c r="F90" s="27">
        <v>2500</v>
      </c>
      <c r="G90" s="40"/>
      <c r="H90" s="41">
        <f>ROUND(G90*F90,2)</f>
        <v>0</v>
      </c>
    </row>
    <row r="91" spans="1:8" ht="36" customHeight="1">
      <c r="A91" s="77" t="s">
        <v>107</v>
      </c>
      <c r="B91" s="78" t="s">
        <v>316</v>
      </c>
      <c r="C91" s="36" t="s">
        <v>108</v>
      </c>
      <c r="D91" s="37" t="s">
        <v>262</v>
      </c>
      <c r="E91" s="38" t="s">
        <v>26</v>
      </c>
      <c r="F91" s="27">
        <v>2750</v>
      </c>
      <c r="G91" s="40"/>
      <c r="H91" s="41">
        <f>ROUND(G91*F91,2)</f>
        <v>0</v>
      </c>
    </row>
    <row r="92" spans="1:8" ht="36" customHeight="1">
      <c r="A92" s="98"/>
      <c r="B92" s="60"/>
      <c r="C92" s="65" t="s">
        <v>109</v>
      </c>
      <c r="D92" s="66"/>
      <c r="E92" s="67"/>
      <c r="F92" s="43"/>
      <c r="G92" s="42"/>
      <c r="H92" s="74"/>
    </row>
    <row r="93" spans="1:8" ht="36" customHeight="1">
      <c r="A93" s="71" t="s">
        <v>69</v>
      </c>
      <c r="B93" s="78" t="s">
        <v>317</v>
      </c>
      <c r="C93" s="36" t="s">
        <v>70</v>
      </c>
      <c r="D93" s="37" t="s">
        <v>179</v>
      </c>
      <c r="E93" s="38"/>
      <c r="F93" s="39"/>
      <c r="G93" s="42"/>
      <c r="H93" s="41"/>
    </row>
    <row r="94" spans="1:8" ht="36" customHeight="1">
      <c r="A94" s="71" t="s">
        <v>71</v>
      </c>
      <c r="B94" s="44" t="s">
        <v>27</v>
      </c>
      <c r="C94" s="36" t="s">
        <v>72</v>
      </c>
      <c r="D94" s="37" t="s">
        <v>1</v>
      </c>
      <c r="E94" s="38" t="s">
        <v>26</v>
      </c>
      <c r="F94" s="27">
        <v>3100</v>
      </c>
      <c r="G94" s="40"/>
      <c r="H94" s="41">
        <f>ROUND(G94*F94,2)</f>
        <v>0</v>
      </c>
    </row>
    <row r="95" spans="1:8" ht="36" customHeight="1">
      <c r="A95" s="71" t="s">
        <v>332</v>
      </c>
      <c r="B95" s="44" t="s">
        <v>36</v>
      </c>
      <c r="C95" s="36" t="s">
        <v>333</v>
      </c>
      <c r="D95" s="37" t="s">
        <v>1</v>
      </c>
      <c r="E95" s="38" t="s">
        <v>26</v>
      </c>
      <c r="F95" s="27">
        <v>100</v>
      </c>
      <c r="G95" s="40"/>
      <c r="H95" s="41">
        <f>ROUND(G95*F95,2)</f>
        <v>0</v>
      </c>
    </row>
    <row r="96" spans="1:8" ht="36" customHeight="1">
      <c r="A96" s="71" t="s">
        <v>37</v>
      </c>
      <c r="B96" s="78" t="s">
        <v>265</v>
      </c>
      <c r="C96" s="36" t="s">
        <v>38</v>
      </c>
      <c r="D96" s="37" t="s">
        <v>180</v>
      </c>
      <c r="E96" s="38"/>
      <c r="F96" s="39"/>
      <c r="G96" s="42"/>
      <c r="H96" s="41"/>
    </row>
    <row r="97" spans="1:8" ht="36" customHeight="1">
      <c r="A97" s="71" t="s">
        <v>39</v>
      </c>
      <c r="B97" s="44" t="s">
        <v>27</v>
      </c>
      <c r="C97" s="36" t="s">
        <v>40</v>
      </c>
      <c r="D97" s="37" t="s">
        <v>1</v>
      </c>
      <c r="E97" s="38" t="s">
        <v>33</v>
      </c>
      <c r="F97" s="27">
        <v>70</v>
      </c>
      <c r="G97" s="40"/>
      <c r="H97" s="41">
        <f>ROUND(G97*F97,2)</f>
        <v>0</v>
      </c>
    </row>
    <row r="98" spans="1:8" ht="36" customHeight="1">
      <c r="A98" s="71" t="s">
        <v>41</v>
      </c>
      <c r="B98" s="78" t="s">
        <v>266</v>
      </c>
      <c r="C98" s="36" t="s">
        <v>42</v>
      </c>
      <c r="D98" s="37" t="s">
        <v>180</v>
      </c>
      <c r="E98" s="38"/>
      <c r="F98" s="39"/>
      <c r="G98" s="42"/>
      <c r="H98" s="41"/>
    </row>
    <row r="99" spans="1:8" ht="36" customHeight="1">
      <c r="A99" s="71" t="s">
        <v>43</v>
      </c>
      <c r="B99" s="44" t="s">
        <v>27</v>
      </c>
      <c r="C99" s="36" t="s">
        <v>44</v>
      </c>
      <c r="D99" s="37" t="s">
        <v>1</v>
      </c>
      <c r="E99" s="38" t="s">
        <v>33</v>
      </c>
      <c r="F99" s="27">
        <v>70</v>
      </c>
      <c r="G99" s="40"/>
      <c r="H99" s="41">
        <f>ROUND(G99*F99,2)</f>
        <v>0</v>
      </c>
    </row>
    <row r="100" spans="1:8" ht="36" customHeight="1">
      <c r="A100" s="71" t="s">
        <v>110</v>
      </c>
      <c r="B100" s="78" t="s">
        <v>318</v>
      </c>
      <c r="C100" s="36" t="s">
        <v>45</v>
      </c>
      <c r="D100" s="37" t="s">
        <v>230</v>
      </c>
      <c r="E100" s="38"/>
      <c r="F100" s="39"/>
      <c r="G100" s="42"/>
      <c r="H100" s="41"/>
    </row>
    <row r="101" spans="1:8" ht="36" customHeight="1">
      <c r="A101" s="71" t="s">
        <v>111</v>
      </c>
      <c r="B101" s="44" t="s">
        <v>320</v>
      </c>
      <c r="C101" s="36" t="s">
        <v>112</v>
      </c>
      <c r="D101" s="37" t="s">
        <v>46</v>
      </c>
      <c r="E101" s="38"/>
      <c r="F101" s="39"/>
      <c r="G101" s="42"/>
      <c r="H101" s="41"/>
    </row>
    <row r="102" spans="1:8" ht="36" customHeight="1">
      <c r="A102" s="71" t="s">
        <v>113</v>
      </c>
      <c r="B102" s="44" t="s">
        <v>114</v>
      </c>
      <c r="C102" s="36" t="s">
        <v>115</v>
      </c>
      <c r="D102" s="37"/>
      <c r="E102" s="38" t="s">
        <v>26</v>
      </c>
      <c r="F102" s="27">
        <v>4</v>
      </c>
      <c r="G102" s="40"/>
      <c r="H102" s="41">
        <f>ROUND(G102*F102,2)</f>
        <v>0</v>
      </c>
    </row>
    <row r="103" spans="1:8" ht="36" customHeight="1">
      <c r="A103" s="71" t="s">
        <v>116</v>
      </c>
      <c r="B103" s="44" t="s">
        <v>182</v>
      </c>
      <c r="C103" s="36" t="s">
        <v>117</v>
      </c>
      <c r="D103" s="37"/>
      <c r="E103" s="38" t="s">
        <v>26</v>
      </c>
      <c r="F103" s="27">
        <v>160</v>
      </c>
      <c r="G103" s="40"/>
      <c r="H103" s="41">
        <f>ROUND(G103*F103,2)</f>
        <v>0</v>
      </c>
    </row>
    <row r="104" spans="1:8" ht="36" customHeight="1">
      <c r="A104" s="139" t="s">
        <v>282</v>
      </c>
      <c r="B104" s="146" t="s">
        <v>507</v>
      </c>
      <c r="C104" s="141" t="s">
        <v>119</v>
      </c>
      <c r="D104" s="142" t="s">
        <v>1</v>
      </c>
      <c r="E104" s="143" t="s">
        <v>26</v>
      </c>
      <c r="F104" s="153">
        <v>580</v>
      </c>
      <c r="G104" s="147"/>
      <c r="H104" s="148">
        <f>ROUND(G104*F104,2)</f>
        <v>0</v>
      </c>
    </row>
    <row r="105" spans="1:8" ht="36" customHeight="1">
      <c r="A105" s="99"/>
      <c r="B105" s="60"/>
      <c r="C105" s="68" t="s">
        <v>131</v>
      </c>
      <c r="D105" s="62"/>
      <c r="E105" s="63"/>
      <c r="F105" s="43"/>
      <c r="G105" s="42"/>
      <c r="H105" s="74"/>
    </row>
    <row r="106" spans="1:8" ht="49.5" customHeight="1">
      <c r="A106" s="70" t="s">
        <v>205</v>
      </c>
      <c r="B106" s="78" t="s">
        <v>319</v>
      </c>
      <c r="C106" s="36" t="s">
        <v>206</v>
      </c>
      <c r="D106" s="37" t="s">
        <v>132</v>
      </c>
      <c r="E106" s="38"/>
      <c r="F106" s="43"/>
      <c r="G106" s="42"/>
      <c r="H106" s="74"/>
    </row>
    <row r="107" spans="1:8" ht="49.5" customHeight="1">
      <c r="A107" s="70" t="s">
        <v>522</v>
      </c>
      <c r="B107" s="44" t="s">
        <v>27</v>
      </c>
      <c r="C107" s="36" t="s">
        <v>422</v>
      </c>
      <c r="D107" s="37" t="s">
        <v>1</v>
      </c>
      <c r="E107" s="38" t="s">
        <v>26</v>
      </c>
      <c r="F107" s="27">
        <v>200</v>
      </c>
      <c r="G107" s="40"/>
      <c r="H107" s="41">
        <f>ROUND(G107*F107,2)</f>
        <v>0</v>
      </c>
    </row>
    <row r="108" spans="1:8" ht="49.5" customHeight="1">
      <c r="A108" s="70" t="s">
        <v>207</v>
      </c>
      <c r="B108" s="44" t="s">
        <v>36</v>
      </c>
      <c r="C108" s="36" t="s">
        <v>208</v>
      </c>
      <c r="D108" s="37" t="s">
        <v>1</v>
      </c>
      <c r="E108" s="38" t="s">
        <v>26</v>
      </c>
      <c r="F108" s="27">
        <v>750</v>
      </c>
      <c r="G108" s="40"/>
      <c r="H108" s="41">
        <f>ROUND(G108*F108,2)</f>
        <v>0</v>
      </c>
    </row>
    <row r="109" spans="1:8" ht="49.5" customHeight="1">
      <c r="A109" s="70" t="s">
        <v>56</v>
      </c>
      <c r="B109" s="78" t="s">
        <v>267</v>
      </c>
      <c r="C109" s="36" t="s">
        <v>57</v>
      </c>
      <c r="D109" s="37" t="s">
        <v>132</v>
      </c>
      <c r="E109" s="38"/>
      <c r="F109" s="43"/>
      <c r="G109" s="42"/>
      <c r="H109" s="74"/>
    </row>
    <row r="110" spans="1:8" ht="63.75" customHeight="1">
      <c r="A110" s="70" t="s">
        <v>133</v>
      </c>
      <c r="B110" s="44" t="s">
        <v>27</v>
      </c>
      <c r="C110" s="36" t="s">
        <v>253</v>
      </c>
      <c r="D110" s="37" t="s">
        <v>81</v>
      </c>
      <c r="E110" s="38" t="s">
        <v>47</v>
      </c>
      <c r="F110" s="27">
        <v>380</v>
      </c>
      <c r="G110" s="40"/>
      <c r="H110" s="41">
        <f aca="true" t="shared" si="1" ref="H110:H117">ROUND(G110*F110,2)</f>
        <v>0</v>
      </c>
    </row>
    <row r="111" spans="1:8" ht="63.75" customHeight="1">
      <c r="A111" s="70" t="s">
        <v>134</v>
      </c>
      <c r="B111" s="44" t="s">
        <v>36</v>
      </c>
      <c r="C111" s="36" t="s">
        <v>135</v>
      </c>
      <c r="D111" s="37" t="s">
        <v>136</v>
      </c>
      <c r="E111" s="38" t="s">
        <v>47</v>
      </c>
      <c r="F111" s="27">
        <v>190</v>
      </c>
      <c r="G111" s="40"/>
      <c r="H111" s="41">
        <f t="shared" si="1"/>
        <v>0</v>
      </c>
    </row>
    <row r="112" spans="1:8" ht="63.75" customHeight="1">
      <c r="A112" s="70" t="s">
        <v>254</v>
      </c>
      <c r="B112" s="44" t="s">
        <v>48</v>
      </c>
      <c r="C112" s="36" t="s">
        <v>523</v>
      </c>
      <c r="D112" s="37" t="s">
        <v>283</v>
      </c>
      <c r="E112" s="38" t="s">
        <v>47</v>
      </c>
      <c r="F112" s="27">
        <v>20</v>
      </c>
      <c r="G112" s="40"/>
      <c r="H112" s="41">
        <f t="shared" si="1"/>
        <v>0</v>
      </c>
    </row>
    <row r="113" spans="1:8" ht="63.75" customHeight="1">
      <c r="A113" s="70" t="s">
        <v>255</v>
      </c>
      <c r="B113" s="44" t="s">
        <v>64</v>
      </c>
      <c r="C113" s="36" t="s">
        <v>284</v>
      </c>
      <c r="D113" s="37" t="s">
        <v>285</v>
      </c>
      <c r="E113" s="38" t="s">
        <v>47</v>
      </c>
      <c r="F113" s="27">
        <v>10</v>
      </c>
      <c r="G113" s="40"/>
      <c r="H113" s="41">
        <f t="shared" si="1"/>
        <v>0</v>
      </c>
    </row>
    <row r="114" spans="1:8" ht="49.5" customHeight="1">
      <c r="A114" s="70" t="s">
        <v>214</v>
      </c>
      <c r="B114" s="44" t="s">
        <v>68</v>
      </c>
      <c r="C114" s="36" t="s">
        <v>215</v>
      </c>
      <c r="D114" s="37" t="s">
        <v>50</v>
      </c>
      <c r="E114" s="38" t="s">
        <v>47</v>
      </c>
      <c r="F114" s="27">
        <v>10</v>
      </c>
      <c r="G114" s="40"/>
      <c r="H114" s="41">
        <f t="shared" si="1"/>
        <v>0</v>
      </c>
    </row>
    <row r="115" spans="1:8" ht="49.5" customHeight="1">
      <c r="A115" s="70" t="s">
        <v>218</v>
      </c>
      <c r="B115" s="44" t="s">
        <v>193</v>
      </c>
      <c r="C115" s="36" t="s">
        <v>273</v>
      </c>
      <c r="D115" s="37" t="s">
        <v>219</v>
      </c>
      <c r="E115" s="38" t="s">
        <v>47</v>
      </c>
      <c r="F115" s="27">
        <v>25</v>
      </c>
      <c r="G115" s="40"/>
      <c r="H115" s="41">
        <f t="shared" si="1"/>
        <v>0</v>
      </c>
    </row>
    <row r="116" spans="1:8" ht="49.5" customHeight="1">
      <c r="A116" s="70" t="s">
        <v>216</v>
      </c>
      <c r="B116" s="44" t="s">
        <v>524</v>
      </c>
      <c r="C116" s="36" t="s">
        <v>217</v>
      </c>
      <c r="D116" s="37" t="s">
        <v>127</v>
      </c>
      <c r="E116" s="38" t="s">
        <v>47</v>
      </c>
      <c r="F116" s="27">
        <v>40</v>
      </c>
      <c r="G116" s="40"/>
      <c r="H116" s="41">
        <f t="shared" si="1"/>
        <v>0</v>
      </c>
    </row>
    <row r="117" spans="1:8" ht="36" customHeight="1">
      <c r="A117" s="70" t="s">
        <v>508</v>
      </c>
      <c r="B117" s="78" t="s">
        <v>268</v>
      </c>
      <c r="C117" s="36" t="s">
        <v>509</v>
      </c>
      <c r="D117" s="37" t="s">
        <v>130</v>
      </c>
      <c r="E117" s="38" t="s">
        <v>26</v>
      </c>
      <c r="F117" s="27">
        <v>10</v>
      </c>
      <c r="G117" s="40"/>
      <c r="H117" s="41">
        <f t="shared" si="1"/>
        <v>0</v>
      </c>
    </row>
    <row r="118" spans="1:8" ht="49.5" customHeight="1">
      <c r="A118" s="70" t="s">
        <v>137</v>
      </c>
      <c r="B118" s="78" t="s">
        <v>269</v>
      </c>
      <c r="C118" s="36" t="s">
        <v>138</v>
      </c>
      <c r="D118" s="37" t="s">
        <v>286</v>
      </c>
      <c r="E118" s="104"/>
      <c r="F118" s="39"/>
      <c r="G118" s="42"/>
      <c r="H118" s="74"/>
    </row>
    <row r="119" spans="1:8" ht="36" customHeight="1">
      <c r="A119" s="70" t="s">
        <v>139</v>
      </c>
      <c r="B119" s="44" t="s">
        <v>27</v>
      </c>
      <c r="C119" s="36" t="s">
        <v>54</v>
      </c>
      <c r="D119" s="37"/>
      <c r="E119" s="38"/>
      <c r="F119" s="39"/>
      <c r="G119" s="42"/>
      <c r="H119" s="74"/>
    </row>
    <row r="120" spans="1:8" ht="36" customHeight="1">
      <c r="A120" s="70" t="s">
        <v>140</v>
      </c>
      <c r="B120" s="44" t="s">
        <v>114</v>
      </c>
      <c r="C120" s="36" t="s">
        <v>141</v>
      </c>
      <c r="D120" s="37"/>
      <c r="E120" s="38" t="s">
        <v>28</v>
      </c>
      <c r="F120" s="27">
        <v>530</v>
      </c>
      <c r="G120" s="40"/>
      <c r="H120" s="41">
        <f>ROUND(G120*F120,2)</f>
        <v>0</v>
      </c>
    </row>
    <row r="121" spans="1:8" ht="36" customHeight="1">
      <c r="A121" s="70" t="s">
        <v>142</v>
      </c>
      <c r="B121" s="44" t="s">
        <v>36</v>
      </c>
      <c r="C121" s="36" t="s">
        <v>74</v>
      </c>
      <c r="D121" s="37"/>
      <c r="E121" s="38"/>
      <c r="F121" s="39"/>
      <c r="G121" s="42"/>
      <c r="H121" s="74"/>
    </row>
    <row r="122" spans="1:8" ht="36" customHeight="1">
      <c r="A122" s="145" t="s">
        <v>143</v>
      </c>
      <c r="B122" s="146" t="s">
        <v>114</v>
      </c>
      <c r="C122" s="141" t="s">
        <v>141</v>
      </c>
      <c r="D122" s="142"/>
      <c r="E122" s="143" t="s">
        <v>28</v>
      </c>
      <c r="F122" s="153">
        <v>50</v>
      </c>
      <c r="G122" s="147"/>
      <c r="H122" s="148">
        <f>ROUND(G122*F122,2)</f>
        <v>0</v>
      </c>
    </row>
    <row r="123" spans="1:8" ht="36" customHeight="1">
      <c r="A123" s="99"/>
      <c r="B123" s="60"/>
      <c r="C123" s="65" t="s">
        <v>17</v>
      </c>
      <c r="D123" s="62"/>
      <c r="E123" s="63"/>
      <c r="F123" s="27"/>
      <c r="G123" s="29"/>
      <c r="H123" s="29"/>
    </row>
    <row r="124" spans="1:8" ht="36" customHeight="1">
      <c r="A124" s="70" t="s">
        <v>58</v>
      </c>
      <c r="B124" s="78" t="s">
        <v>270</v>
      </c>
      <c r="C124" s="36" t="s">
        <v>59</v>
      </c>
      <c r="D124" s="37" t="s">
        <v>190</v>
      </c>
      <c r="E124" s="38" t="s">
        <v>47</v>
      </c>
      <c r="F124" s="27">
        <v>25</v>
      </c>
      <c r="G124" s="40"/>
      <c r="H124" s="41">
        <f>ROUND(G124*F124,2)</f>
        <v>0</v>
      </c>
    </row>
    <row r="125" spans="1:8" ht="49.5" customHeight="1">
      <c r="A125" s="99"/>
      <c r="B125" s="60"/>
      <c r="C125" s="65" t="s">
        <v>18</v>
      </c>
      <c r="D125" s="62"/>
      <c r="E125" s="63"/>
      <c r="F125" s="43"/>
      <c r="G125" s="42"/>
      <c r="H125" s="74"/>
    </row>
    <row r="126" spans="1:8" ht="36" customHeight="1">
      <c r="A126" s="70" t="s">
        <v>144</v>
      </c>
      <c r="B126" s="78" t="s">
        <v>358</v>
      </c>
      <c r="C126" s="36" t="s">
        <v>145</v>
      </c>
      <c r="D126" s="37" t="s">
        <v>146</v>
      </c>
      <c r="E126" s="38"/>
      <c r="F126" s="43"/>
      <c r="G126" s="42"/>
      <c r="H126" s="74"/>
    </row>
    <row r="127" spans="1:8" ht="36" customHeight="1">
      <c r="A127" s="70" t="s">
        <v>147</v>
      </c>
      <c r="B127" s="44" t="s">
        <v>27</v>
      </c>
      <c r="C127" s="36" t="s">
        <v>525</v>
      </c>
      <c r="D127" s="37"/>
      <c r="E127" s="38" t="s">
        <v>33</v>
      </c>
      <c r="F127" s="27">
        <v>2</v>
      </c>
      <c r="G127" s="40"/>
      <c r="H127" s="41">
        <f>ROUND(G127*F127,2)</f>
        <v>0</v>
      </c>
    </row>
    <row r="128" spans="1:8" ht="36" customHeight="1">
      <c r="A128" s="70" t="s">
        <v>321</v>
      </c>
      <c r="B128" s="44" t="s">
        <v>36</v>
      </c>
      <c r="C128" s="36" t="s">
        <v>357</v>
      </c>
      <c r="D128" s="37"/>
      <c r="E128" s="38" t="s">
        <v>33</v>
      </c>
      <c r="F128" s="27">
        <v>1</v>
      </c>
      <c r="G128" s="40"/>
      <c r="H128" s="41">
        <f>ROUND(G128*F128,2)</f>
        <v>0</v>
      </c>
    </row>
    <row r="129" spans="1:8" ht="36" customHeight="1">
      <c r="A129" s="70" t="s">
        <v>526</v>
      </c>
      <c r="B129" s="78" t="s">
        <v>338</v>
      </c>
      <c r="C129" s="36" t="s">
        <v>527</v>
      </c>
      <c r="D129" s="37" t="s">
        <v>146</v>
      </c>
      <c r="E129" s="38"/>
      <c r="F129" s="43"/>
      <c r="G129" s="42"/>
      <c r="H129" s="74"/>
    </row>
    <row r="130" spans="1:8" ht="36" customHeight="1">
      <c r="A130" s="70" t="s">
        <v>325</v>
      </c>
      <c r="B130" s="44" t="s">
        <v>27</v>
      </c>
      <c r="C130" s="36" t="s">
        <v>326</v>
      </c>
      <c r="D130" s="37"/>
      <c r="E130" s="38" t="s">
        <v>33</v>
      </c>
      <c r="F130" s="27">
        <v>2</v>
      </c>
      <c r="G130" s="40"/>
      <c r="H130" s="41">
        <f>ROUND(G130*F130,2)</f>
        <v>0</v>
      </c>
    </row>
    <row r="131" spans="1:8" ht="36" customHeight="1">
      <c r="A131" s="70" t="s">
        <v>149</v>
      </c>
      <c r="B131" s="78" t="s">
        <v>668</v>
      </c>
      <c r="C131" s="36" t="s">
        <v>150</v>
      </c>
      <c r="D131" s="37" t="s">
        <v>146</v>
      </c>
      <c r="E131" s="38"/>
      <c r="F131" s="43"/>
      <c r="G131" s="42"/>
      <c r="H131" s="74"/>
    </row>
    <row r="132" spans="1:8" ht="36" customHeight="1">
      <c r="A132" s="70" t="s">
        <v>151</v>
      </c>
      <c r="B132" s="44" t="s">
        <v>27</v>
      </c>
      <c r="C132" s="36" t="s">
        <v>152</v>
      </c>
      <c r="D132" s="37"/>
      <c r="E132" s="38"/>
      <c r="F132" s="43"/>
      <c r="G132" s="42"/>
      <c r="H132" s="74"/>
    </row>
    <row r="133" spans="1:8" ht="49.5" customHeight="1">
      <c r="A133" s="70" t="s">
        <v>153</v>
      </c>
      <c r="B133" s="44" t="s">
        <v>114</v>
      </c>
      <c r="C133" s="36" t="s">
        <v>620</v>
      </c>
      <c r="D133" s="37"/>
      <c r="E133" s="38" t="s">
        <v>47</v>
      </c>
      <c r="F133" s="27">
        <v>60</v>
      </c>
      <c r="G133" s="40"/>
      <c r="H133" s="41">
        <f>ROUND(G133*F133,2)</f>
        <v>0</v>
      </c>
    </row>
    <row r="134" spans="1:8" ht="49.5" customHeight="1">
      <c r="A134" s="70" t="s">
        <v>327</v>
      </c>
      <c r="B134" s="44" t="s">
        <v>182</v>
      </c>
      <c r="C134" s="36" t="s">
        <v>621</v>
      </c>
      <c r="D134" s="37"/>
      <c r="E134" s="38" t="s">
        <v>47</v>
      </c>
      <c r="F134" s="27">
        <v>4</v>
      </c>
      <c r="G134" s="40"/>
      <c r="H134" s="41">
        <f>ROUND(G134*F134,2)</f>
        <v>0</v>
      </c>
    </row>
    <row r="135" spans="1:8" ht="49.5" customHeight="1">
      <c r="A135" s="70" t="s">
        <v>84</v>
      </c>
      <c r="B135" s="78" t="s">
        <v>359</v>
      </c>
      <c r="C135" s="79" t="s">
        <v>154</v>
      </c>
      <c r="D135" s="37" t="s">
        <v>146</v>
      </c>
      <c r="E135" s="38"/>
      <c r="F135" s="43"/>
      <c r="G135" s="42"/>
      <c r="H135" s="74"/>
    </row>
    <row r="136" spans="1:8" ht="49.5" customHeight="1">
      <c r="A136" s="70" t="s">
        <v>85</v>
      </c>
      <c r="B136" s="44" t="s">
        <v>27</v>
      </c>
      <c r="C136" s="36" t="s">
        <v>86</v>
      </c>
      <c r="D136" s="37"/>
      <c r="E136" s="38" t="s">
        <v>33</v>
      </c>
      <c r="F136" s="27">
        <v>6</v>
      </c>
      <c r="G136" s="40"/>
      <c r="H136" s="41">
        <f>ROUND(G136*F136,2)</f>
        <v>0</v>
      </c>
    </row>
    <row r="137" spans="1:8" ht="49.5" customHeight="1">
      <c r="A137" s="70" t="s">
        <v>87</v>
      </c>
      <c r="B137" s="44" t="s">
        <v>36</v>
      </c>
      <c r="C137" s="36" t="s">
        <v>88</v>
      </c>
      <c r="D137" s="37"/>
      <c r="E137" s="38" t="s">
        <v>33</v>
      </c>
      <c r="F137" s="27">
        <v>6</v>
      </c>
      <c r="G137" s="40"/>
      <c r="H137" s="41">
        <f>ROUND(G137*F137,2)</f>
        <v>0</v>
      </c>
    </row>
    <row r="138" spans="1:8" ht="36" customHeight="1">
      <c r="A138" s="70" t="s">
        <v>155</v>
      </c>
      <c r="B138" s="78" t="s">
        <v>344</v>
      </c>
      <c r="C138" s="79" t="s">
        <v>156</v>
      </c>
      <c r="D138" s="37" t="s">
        <v>146</v>
      </c>
      <c r="E138" s="38"/>
      <c r="F138" s="43"/>
      <c r="G138" s="42"/>
      <c r="H138" s="74"/>
    </row>
    <row r="139" spans="1:8" ht="36" customHeight="1">
      <c r="A139" s="70" t="s">
        <v>157</v>
      </c>
      <c r="B139" s="44" t="s">
        <v>27</v>
      </c>
      <c r="C139" s="79" t="s">
        <v>158</v>
      </c>
      <c r="D139" s="37"/>
      <c r="E139" s="38" t="s">
        <v>33</v>
      </c>
      <c r="F139" s="27">
        <v>3</v>
      </c>
      <c r="G139" s="40"/>
      <c r="H139" s="41">
        <f>ROUND(G139*F139,2)</f>
        <v>0</v>
      </c>
    </row>
    <row r="140" spans="1:8" ht="36" customHeight="1">
      <c r="A140" s="70" t="s">
        <v>164</v>
      </c>
      <c r="B140" s="78" t="s">
        <v>341</v>
      </c>
      <c r="C140" s="36" t="s">
        <v>165</v>
      </c>
      <c r="D140" s="37" t="s">
        <v>146</v>
      </c>
      <c r="E140" s="38" t="s">
        <v>33</v>
      </c>
      <c r="F140" s="27">
        <v>3</v>
      </c>
      <c r="G140" s="40"/>
      <c r="H140" s="41">
        <f>ROUND(G140*F140,2)</f>
        <v>0</v>
      </c>
    </row>
    <row r="141" spans="1:8" ht="36" customHeight="1">
      <c r="A141" s="70" t="s">
        <v>226</v>
      </c>
      <c r="B141" s="78" t="s">
        <v>360</v>
      </c>
      <c r="C141" s="36" t="s">
        <v>227</v>
      </c>
      <c r="D141" s="37" t="s">
        <v>146</v>
      </c>
      <c r="E141" s="38" t="s">
        <v>33</v>
      </c>
      <c r="F141" s="27">
        <v>2</v>
      </c>
      <c r="G141" s="40"/>
      <c r="H141" s="41">
        <f>ROUND(G141*F141,2)</f>
        <v>0</v>
      </c>
    </row>
    <row r="142" spans="1:8" ht="36" customHeight="1">
      <c r="A142" s="70" t="s">
        <v>169</v>
      </c>
      <c r="B142" s="78" t="s">
        <v>361</v>
      </c>
      <c r="C142" s="36" t="s">
        <v>170</v>
      </c>
      <c r="D142" s="37" t="s">
        <v>171</v>
      </c>
      <c r="E142" s="38" t="s">
        <v>47</v>
      </c>
      <c r="F142" s="27">
        <v>2</v>
      </c>
      <c r="G142" s="40"/>
      <c r="H142" s="41">
        <f>ROUND(G142*F142,2)</f>
        <v>0</v>
      </c>
    </row>
    <row r="143" spans="1:8" ht="49.5" customHeight="1">
      <c r="A143" s="145"/>
      <c r="B143" s="149" t="s">
        <v>345</v>
      </c>
      <c r="C143" s="150" t="s">
        <v>209</v>
      </c>
      <c r="D143" s="151" t="s">
        <v>281</v>
      </c>
      <c r="E143" s="152" t="s">
        <v>33</v>
      </c>
      <c r="F143" s="153">
        <v>6</v>
      </c>
      <c r="G143" s="147"/>
      <c r="H143" s="148">
        <f>ROUND(G143*F143,2)</f>
        <v>0</v>
      </c>
    </row>
    <row r="144" spans="1:8" ht="36" customHeight="1">
      <c r="A144" s="98"/>
      <c r="B144" s="60"/>
      <c r="C144" s="68" t="s">
        <v>19</v>
      </c>
      <c r="D144" s="37"/>
      <c r="E144" s="67"/>
      <c r="F144" s="30"/>
      <c r="G144" s="34"/>
      <c r="H144" s="29"/>
    </row>
    <row r="145" spans="1:8" ht="49.5" customHeight="1">
      <c r="A145" s="100" t="s">
        <v>61</v>
      </c>
      <c r="B145" s="60" t="s">
        <v>362</v>
      </c>
      <c r="C145" s="61" t="s">
        <v>92</v>
      </c>
      <c r="D145" s="62" t="s">
        <v>172</v>
      </c>
      <c r="E145" s="63" t="s">
        <v>33</v>
      </c>
      <c r="F145" s="27">
        <v>7</v>
      </c>
      <c r="G145" s="40"/>
      <c r="H145" s="29">
        <f>ROUND(G145*F145,2)</f>
        <v>0</v>
      </c>
    </row>
    <row r="146" spans="1:8" ht="36" customHeight="1">
      <c r="A146" s="100" t="s">
        <v>76</v>
      </c>
      <c r="B146" s="60" t="s">
        <v>342</v>
      </c>
      <c r="C146" s="61" t="s">
        <v>93</v>
      </c>
      <c r="D146" s="62" t="s">
        <v>146</v>
      </c>
      <c r="E146" s="63"/>
      <c r="F146" s="43"/>
      <c r="G146" s="42"/>
      <c r="H146" s="74"/>
    </row>
    <row r="147" spans="1:8" ht="36" customHeight="1">
      <c r="A147" s="100" t="s">
        <v>94</v>
      </c>
      <c r="B147" s="64" t="s">
        <v>27</v>
      </c>
      <c r="C147" s="61" t="s">
        <v>173</v>
      </c>
      <c r="D147" s="62"/>
      <c r="E147" s="63" t="s">
        <v>77</v>
      </c>
      <c r="F147" s="27">
        <v>1</v>
      </c>
      <c r="G147" s="40"/>
      <c r="H147" s="29">
        <f>ROUND(G147*F147,2)</f>
        <v>0</v>
      </c>
    </row>
    <row r="148" spans="1:8" ht="36" customHeight="1">
      <c r="A148" s="100" t="s">
        <v>62</v>
      </c>
      <c r="B148" s="60" t="s">
        <v>363</v>
      </c>
      <c r="C148" s="61" t="s">
        <v>95</v>
      </c>
      <c r="D148" s="62" t="s">
        <v>172</v>
      </c>
      <c r="E148" s="63"/>
      <c r="F148" s="43"/>
      <c r="G148" s="42"/>
      <c r="H148" s="74"/>
    </row>
    <row r="149" spans="1:8" ht="36" customHeight="1">
      <c r="A149" s="100" t="s">
        <v>63</v>
      </c>
      <c r="B149" s="64" t="s">
        <v>27</v>
      </c>
      <c r="C149" s="61" t="s">
        <v>174</v>
      </c>
      <c r="D149" s="62"/>
      <c r="E149" s="63" t="s">
        <v>33</v>
      </c>
      <c r="F149" s="27">
        <v>5</v>
      </c>
      <c r="G149" s="40"/>
      <c r="H149" s="29">
        <f>ROUND(G149*F149,2)</f>
        <v>0</v>
      </c>
    </row>
    <row r="150" spans="1:8" ht="36" customHeight="1">
      <c r="A150" s="100" t="s">
        <v>78</v>
      </c>
      <c r="B150" s="60" t="s">
        <v>364</v>
      </c>
      <c r="C150" s="61" t="s">
        <v>96</v>
      </c>
      <c r="D150" s="62" t="s">
        <v>172</v>
      </c>
      <c r="E150" s="63" t="s">
        <v>33</v>
      </c>
      <c r="F150" s="27">
        <v>8</v>
      </c>
      <c r="G150" s="28"/>
      <c r="H150" s="29">
        <f>ROUND(G150*F150,2)</f>
        <v>0</v>
      </c>
    </row>
    <row r="151" spans="1:8" ht="36" customHeight="1">
      <c r="A151" s="100" t="s">
        <v>210</v>
      </c>
      <c r="B151" s="60" t="s">
        <v>365</v>
      </c>
      <c r="C151" s="61" t="s">
        <v>211</v>
      </c>
      <c r="D151" s="62" t="s">
        <v>172</v>
      </c>
      <c r="E151" s="63" t="s">
        <v>33</v>
      </c>
      <c r="F151" s="27">
        <v>2</v>
      </c>
      <c r="G151" s="28"/>
      <c r="H151" s="29">
        <f>ROUND(G151*F151,2)</f>
        <v>0</v>
      </c>
    </row>
    <row r="152" spans="1:8" ht="36" customHeight="1">
      <c r="A152" s="100" t="s">
        <v>79</v>
      </c>
      <c r="B152" s="60" t="s">
        <v>366</v>
      </c>
      <c r="C152" s="61" t="s">
        <v>97</v>
      </c>
      <c r="D152" s="62" t="s">
        <v>172</v>
      </c>
      <c r="E152" s="63" t="s">
        <v>33</v>
      </c>
      <c r="F152" s="27">
        <v>6</v>
      </c>
      <c r="G152" s="28"/>
      <c r="H152" s="29">
        <f>ROUND(G152*F152,2)</f>
        <v>0</v>
      </c>
    </row>
    <row r="153" spans="1:8" ht="36" customHeight="1">
      <c r="A153" s="100" t="s">
        <v>80</v>
      </c>
      <c r="B153" s="60" t="s">
        <v>400</v>
      </c>
      <c r="C153" s="61" t="s">
        <v>98</v>
      </c>
      <c r="D153" s="62" t="s">
        <v>172</v>
      </c>
      <c r="E153" s="63" t="s">
        <v>33</v>
      </c>
      <c r="F153" s="27">
        <v>2</v>
      </c>
      <c r="G153" s="28"/>
      <c r="H153" s="29">
        <f>ROUND(G153*F153,2)</f>
        <v>0</v>
      </c>
    </row>
    <row r="154" spans="1:8" ht="36" customHeight="1">
      <c r="A154" s="102"/>
      <c r="B154" s="60"/>
      <c r="C154" s="69" t="s">
        <v>20</v>
      </c>
      <c r="D154" s="62"/>
      <c r="E154" s="63"/>
      <c r="F154" s="30"/>
      <c r="G154" s="34"/>
      <c r="H154" s="29"/>
    </row>
    <row r="155" spans="1:8" ht="36" customHeight="1">
      <c r="A155" s="105" t="s">
        <v>65</v>
      </c>
      <c r="B155" s="60" t="s">
        <v>528</v>
      </c>
      <c r="C155" s="61" t="s">
        <v>66</v>
      </c>
      <c r="D155" s="62" t="s">
        <v>175</v>
      </c>
      <c r="E155" s="63"/>
      <c r="F155" s="30"/>
      <c r="G155" s="34"/>
      <c r="H155" s="29"/>
    </row>
    <row r="156" spans="1:8" ht="36" customHeight="1">
      <c r="A156" s="105" t="s">
        <v>176</v>
      </c>
      <c r="B156" s="64" t="s">
        <v>27</v>
      </c>
      <c r="C156" s="61" t="s">
        <v>177</v>
      </c>
      <c r="D156" s="62"/>
      <c r="E156" s="63" t="s">
        <v>26</v>
      </c>
      <c r="F156" s="27">
        <v>500</v>
      </c>
      <c r="G156" s="28"/>
      <c r="H156" s="29">
        <f>ROUND(G156*F156,2)</f>
        <v>0</v>
      </c>
    </row>
    <row r="157" spans="1:8" ht="36" customHeight="1">
      <c r="A157" s="105" t="s">
        <v>67</v>
      </c>
      <c r="B157" s="64" t="s">
        <v>36</v>
      </c>
      <c r="C157" s="61" t="s">
        <v>178</v>
      </c>
      <c r="D157" s="62"/>
      <c r="E157" s="63" t="s">
        <v>26</v>
      </c>
      <c r="F157" s="27">
        <v>2000</v>
      </c>
      <c r="G157" s="28"/>
      <c r="H157" s="29">
        <f>ROUND(G157*F157,2)</f>
        <v>0</v>
      </c>
    </row>
    <row r="158" spans="1:8" ht="49.5" customHeight="1" thickBot="1">
      <c r="A158" s="171"/>
      <c r="B158" s="6" t="str">
        <f>+B83</f>
        <v>B</v>
      </c>
      <c r="C158" s="198" t="str">
        <f>+C83</f>
        <v>ASPHALT RECONSTRUCTION:  ROYSE AVENUE - PEMBINA HIGHWAY TO HUDSON STREET</v>
      </c>
      <c r="D158" s="199"/>
      <c r="E158" s="199"/>
      <c r="F158" s="200"/>
      <c r="G158" s="7" t="s">
        <v>181</v>
      </c>
      <c r="H158" s="103">
        <f>SUM(H84:H157)</f>
        <v>0</v>
      </c>
    </row>
    <row r="159" spans="1:8" ht="36" customHeight="1" thickTop="1">
      <c r="A159" s="95"/>
      <c r="B159" s="17" t="s">
        <v>13</v>
      </c>
      <c r="C159" s="196" t="s">
        <v>491</v>
      </c>
      <c r="D159" s="196"/>
      <c r="E159" s="196"/>
      <c r="F159" s="196"/>
      <c r="G159" s="196"/>
      <c r="H159" s="197"/>
    </row>
    <row r="160" spans="1:8" ht="36" customHeight="1">
      <c r="A160" s="96"/>
      <c r="B160" s="82"/>
      <c r="C160" s="18" t="s">
        <v>16</v>
      </c>
      <c r="D160" s="19"/>
      <c r="E160" s="20" t="s">
        <v>1</v>
      </c>
      <c r="F160" s="20" t="s">
        <v>1</v>
      </c>
      <c r="G160" s="21" t="s">
        <v>1</v>
      </c>
      <c r="H160" s="97"/>
    </row>
    <row r="161" spans="1:8" ht="36" customHeight="1">
      <c r="A161" s="70" t="s">
        <v>99</v>
      </c>
      <c r="B161" s="78" t="s">
        <v>403</v>
      </c>
      <c r="C161" s="36" t="s">
        <v>100</v>
      </c>
      <c r="D161" s="37" t="s">
        <v>179</v>
      </c>
      <c r="E161" s="38" t="s">
        <v>25</v>
      </c>
      <c r="F161" s="27">
        <v>2400</v>
      </c>
      <c r="G161" s="40"/>
      <c r="H161" s="41">
        <f>ROUND(G161*F161,2)</f>
        <v>0</v>
      </c>
    </row>
    <row r="162" spans="1:8" ht="36" customHeight="1">
      <c r="A162" s="77" t="s">
        <v>101</v>
      </c>
      <c r="B162" s="78" t="s">
        <v>404</v>
      </c>
      <c r="C162" s="36" t="s">
        <v>102</v>
      </c>
      <c r="D162" s="37" t="s">
        <v>179</v>
      </c>
      <c r="E162" s="38" t="s">
        <v>26</v>
      </c>
      <c r="F162" s="27">
        <v>4500</v>
      </c>
      <c r="G162" s="40"/>
      <c r="H162" s="41">
        <f>ROUND(G162*F162,2)</f>
        <v>0</v>
      </c>
    </row>
    <row r="163" spans="1:8" ht="36" customHeight="1">
      <c r="A163" s="77" t="s">
        <v>103</v>
      </c>
      <c r="B163" s="78" t="s">
        <v>405</v>
      </c>
      <c r="C163" s="36" t="s">
        <v>104</v>
      </c>
      <c r="D163" s="37" t="s">
        <v>179</v>
      </c>
      <c r="E163" s="38"/>
      <c r="F163" s="39"/>
      <c r="G163" s="42"/>
      <c r="H163" s="41"/>
    </row>
    <row r="164" spans="1:8" ht="36" customHeight="1">
      <c r="A164" s="77" t="s">
        <v>105</v>
      </c>
      <c r="B164" s="44" t="s">
        <v>27</v>
      </c>
      <c r="C164" s="36" t="s">
        <v>106</v>
      </c>
      <c r="D164" s="37" t="s">
        <v>1</v>
      </c>
      <c r="E164" s="38" t="s">
        <v>28</v>
      </c>
      <c r="F164" s="27">
        <v>3475</v>
      </c>
      <c r="G164" s="40"/>
      <c r="H164" s="41">
        <f>ROUND(G164*F164,2)</f>
        <v>0</v>
      </c>
    </row>
    <row r="165" spans="1:8" ht="49.5" customHeight="1">
      <c r="A165" s="77" t="s">
        <v>29</v>
      </c>
      <c r="B165" s="78" t="s">
        <v>406</v>
      </c>
      <c r="C165" s="36" t="s">
        <v>30</v>
      </c>
      <c r="D165" s="37" t="s">
        <v>179</v>
      </c>
      <c r="E165" s="38" t="s">
        <v>25</v>
      </c>
      <c r="F165" s="27">
        <v>425</v>
      </c>
      <c r="G165" s="40"/>
      <c r="H165" s="41">
        <f>ROUND(G165*F165,2)</f>
        <v>0</v>
      </c>
    </row>
    <row r="166" spans="1:8" ht="36" customHeight="1">
      <c r="A166" s="70" t="s">
        <v>31</v>
      </c>
      <c r="B166" s="78" t="s">
        <v>407</v>
      </c>
      <c r="C166" s="36" t="s">
        <v>32</v>
      </c>
      <c r="D166" s="37" t="s">
        <v>179</v>
      </c>
      <c r="E166" s="38" t="s">
        <v>26</v>
      </c>
      <c r="F166" s="27">
        <v>2400</v>
      </c>
      <c r="G166" s="40"/>
      <c r="H166" s="41">
        <f>ROUND(G166*F166,2)</f>
        <v>0</v>
      </c>
    </row>
    <row r="167" spans="1:8" ht="36" customHeight="1">
      <c r="A167" s="77" t="s">
        <v>107</v>
      </c>
      <c r="B167" s="78" t="s">
        <v>408</v>
      </c>
      <c r="C167" s="36" t="s">
        <v>108</v>
      </c>
      <c r="D167" s="37" t="s">
        <v>262</v>
      </c>
      <c r="E167" s="38" t="s">
        <v>26</v>
      </c>
      <c r="F167" s="27">
        <v>4500</v>
      </c>
      <c r="G167" s="40"/>
      <c r="H167" s="41">
        <f>ROUND(G167*F167,2)</f>
        <v>0</v>
      </c>
    </row>
    <row r="168" spans="1:8" ht="36" customHeight="1">
      <c r="A168" s="98"/>
      <c r="B168" s="60"/>
      <c r="C168" s="65" t="s">
        <v>109</v>
      </c>
      <c r="D168" s="66"/>
      <c r="E168" s="67"/>
      <c r="F168" s="43"/>
      <c r="G168" s="42"/>
      <c r="H168" s="74"/>
    </row>
    <row r="169" spans="1:8" ht="36" customHeight="1">
      <c r="A169" s="71" t="s">
        <v>69</v>
      </c>
      <c r="B169" s="78" t="s">
        <v>409</v>
      </c>
      <c r="C169" s="36" t="s">
        <v>70</v>
      </c>
      <c r="D169" s="37" t="s">
        <v>179</v>
      </c>
      <c r="E169" s="38"/>
      <c r="F169" s="39"/>
      <c r="G169" s="42"/>
      <c r="H169" s="41"/>
    </row>
    <row r="170" spans="1:8" ht="36" customHeight="1">
      <c r="A170" s="71" t="s">
        <v>332</v>
      </c>
      <c r="B170" s="44" t="s">
        <v>27</v>
      </c>
      <c r="C170" s="36" t="s">
        <v>333</v>
      </c>
      <c r="D170" s="37" t="s">
        <v>1</v>
      </c>
      <c r="E170" s="38" t="s">
        <v>26</v>
      </c>
      <c r="F170" s="27">
        <v>4400</v>
      </c>
      <c r="G170" s="40"/>
      <c r="H170" s="41">
        <f>ROUND(G170*F170,2)</f>
        <v>0</v>
      </c>
    </row>
    <row r="171" spans="1:8" ht="36" customHeight="1">
      <c r="A171" s="71" t="s">
        <v>110</v>
      </c>
      <c r="B171" s="78" t="s">
        <v>410</v>
      </c>
      <c r="C171" s="36" t="s">
        <v>45</v>
      </c>
      <c r="D171" s="37" t="s">
        <v>230</v>
      </c>
      <c r="E171" s="38"/>
      <c r="F171" s="39"/>
      <c r="G171" s="42"/>
      <c r="H171" s="41"/>
    </row>
    <row r="172" spans="1:8" ht="36" customHeight="1">
      <c r="A172" s="71" t="s">
        <v>111</v>
      </c>
      <c r="B172" s="44" t="s">
        <v>320</v>
      </c>
      <c r="C172" s="36" t="s">
        <v>112</v>
      </c>
      <c r="D172" s="37" t="s">
        <v>46</v>
      </c>
      <c r="E172" s="38"/>
      <c r="F172" s="39"/>
      <c r="G172" s="42"/>
      <c r="H172" s="41"/>
    </row>
    <row r="173" spans="1:8" ht="36" customHeight="1">
      <c r="A173" s="71" t="s">
        <v>113</v>
      </c>
      <c r="B173" s="44" t="s">
        <v>114</v>
      </c>
      <c r="C173" s="36" t="s">
        <v>115</v>
      </c>
      <c r="D173" s="37"/>
      <c r="E173" s="38" t="s">
        <v>26</v>
      </c>
      <c r="F173" s="27">
        <v>15</v>
      </c>
      <c r="G173" s="40"/>
      <c r="H173" s="41">
        <f>ROUND(G173*F173,2)</f>
        <v>0</v>
      </c>
    </row>
    <row r="174" spans="1:8" ht="36" customHeight="1">
      <c r="A174" s="99"/>
      <c r="B174" s="60"/>
      <c r="C174" s="68" t="s">
        <v>131</v>
      </c>
      <c r="D174" s="62"/>
      <c r="E174" s="63"/>
      <c r="F174" s="43"/>
      <c r="G174" s="42"/>
      <c r="H174" s="74"/>
    </row>
    <row r="175" spans="1:8" ht="49.5" customHeight="1">
      <c r="A175" s="70" t="s">
        <v>137</v>
      </c>
      <c r="B175" s="78" t="s">
        <v>411</v>
      </c>
      <c r="C175" s="36" t="s">
        <v>138</v>
      </c>
      <c r="D175" s="37" t="s">
        <v>286</v>
      </c>
      <c r="E175" s="104"/>
      <c r="F175" s="39"/>
      <c r="G175" s="42"/>
      <c r="H175" s="74"/>
    </row>
    <row r="176" spans="1:8" ht="36" customHeight="1">
      <c r="A176" s="70" t="s">
        <v>139</v>
      </c>
      <c r="B176" s="44" t="s">
        <v>27</v>
      </c>
      <c r="C176" s="36" t="s">
        <v>54</v>
      </c>
      <c r="D176" s="37"/>
      <c r="E176" s="38"/>
      <c r="F176" s="39"/>
      <c r="G176" s="42"/>
      <c r="H176" s="74"/>
    </row>
    <row r="177" spans="1:8" ht="36" customHeight="1">
      <c r="A177" s="70" t="s">
        <v>140</v>
      </c>
      <c r="B177" s="44" t="s">
        <v>114</v>
      </c>
      <c r="C177" s="36" t="s">
        <v>141</v>
      </c>
      <c r="D177" s="37"/>
      <c r="E177" s="38" t="s">
        <v>28</v>
      </c>
      <c r="F177" s="27">
        <v>1200</v>
      </c>
      <c r="G177" s="40"/>
      <c r="H177" s="41">
        <f>ROUND(G177*F177,2)</f>
        <v>0</v>
      </c>
    </row>
    <row r="178" spans="1:8" ht="36" customHeight="1">
      <c r="A178" s="70" t="s">
        <v>142</v>
      </c>
      <c r="B178" s="44" t="s">
        <v>36</v>
      </c>
      <c r="C178" s="36" t="s">
        <v>74</v>
      </c>
      <c r="D178" s="37"/>
      <c r="E178" s="38"/>
      <c r="F178" s="39"/>
      <c r="G178" s="42"/>
      <c r="H178" s="74"/>
    </row>
    <row r="179" spans="1:8" ht="36" customHeight="1">
      <c r="A179" s="145" t="s">
        <v>143</v>
      </c>
      <c r="B179" s="146" t="s">
        <v>114</v>
      </c>
      <c r="C179" s="141" t="s">
        <v>141</v>
      </c>
      <c r="D179" s="142"/>
      <c r="E179" s="143" t="s">
        <v>28</v>
      </c>
      <c r="F179" s="153">
        <v>40</v>
      </c>
      <c r="G179" s="147"/>
      <c r="H179" s="148">
        <f>ROUND(G179*F179,2)</f>
        <v>0</v>
      </c>
    </row>
    <row r="180" spans="1:8" ht="36" customHeight="1">
      <c r="A180" s="99"/>
      <c r="B180" s="60"/>
      <c r="C180" s="65" t="s">
        <v>17</v>
      </c>
      <c r="D180" s="62"/>
      <c r="E180" s="63"/>
      <c r="F180" s="27"/>
      <c r="G180" s="29"/>
      <c r="H180" s="29"/>
    </row>
    <row r="181" spans="1:8" ht="36" customHeight="1">
      <c r="A181" s="70" t="s">
        <v>58</v>
      </c>
      <c r="B181" s="78" t="s">
        <v>412</v>
      </c>
      <c r="C181" s="36" t="s">
        <v>59</v>
      </c>
      <c r="D181" s="37" t="s">
        <v>190</v>
      </c>
      <c r="E181" s="38" t="s">
        <v>47</v>
      </c>
      <c r="F181" s="27">
        <v>100</v>
      </c>
      <c r="G181" s="40"/>
      <c r="H181" s="41">
        <f>ROUND(G181*F181,2)</f>
        <v>0</v>
      </c>
    </row>
    <row r="182" spans="1:8" ht="49.5" customHeight="1">
      <c r="A182" s="99"/>
      <c r="B182" s="60"/>
      <c r="C182" s="65" t="s">
        <v>18</v>
      </c>
      <c r="D182" s="62"/>
      <c r="E182" s="63"/>
      <c r="F182" s="43"/>
      <c r="G182" s="42"/>
      <c r="H182" s="74"/>
    </row>
    <row r="183" spans="1:8" ht="36" customHeight="1">
      <c r="A183" s="70" t="s">
        <v>144</v>
      </c>
      <c r="B183" s="78" t="s">
        <v>413</v>
      </c>
      <c r="C183" s="36" t="s">
        <v>145</v>
      </c>
      <c r="D183" s="37" t="s">
        <v>146</v>
      </c>
      <c r="E183" s="38"/>
      <c r="F183" s="43"/>
      <c r="G183" s="42"/>
      <c r="H183" s="74"/>
    </row>
    <row r="184" spans="1:8" ht="36" customHeight="1">
      <c r="A184" s="70" t="s">
        <v>321</v>
      </c>
      <c r="B184" s="44" t="s">
        <v>27</v>
      </c>
      <c r="C184" s="36" t="s">
        <v>421</v>
      </c>
      <c r="D184" s="37"/>
      <c r="E184" s="38" t="s">
        <v>33</v>
      </c>
      <c r="F184" s="27">
        <v>1</v>
      </c>
      <c r="G184" s="40"/>
      <c r="H184" s="41">
        <f>ROUND(G184*F184,2)</f>
        <v>0</v>
      </c>
    </row>
    <row r="185" spans="1:8" ht="36" customHeight="1">
      <c r="A185" s="70" t="s">
        <v>149</v>
      </c>
      <c r="B185" s="78" t="s">
        <v>414</v>
      </c>
      <c r="C185" s="36" t="s">
        <v>150</v>
      </c>
      <c r="D185" s="37" t="s">
        <v>146</v>
      </c>
      <c r="E185" s="38"/>
      <c r="F185" s="43"/>
      <c r="G185" s="42"/>
      <c r="H185" s="74"/>
    </row>
    <row r="186" spans="1:8" ht="36" customHeight="1">
      <c r="A186" s="70" t="s">
        <v>151</v>
      </c>
      <c r="B186" s="44" t="s">
        <v>27</v>
      </c>
      <c r="C186" s="36" t="s">
        <v>152</v>
      </c>
      <c r="D186" s="37"/>
      <c r="E186" s="38"/>
      <c r="F186" s="43"/>
      <c r="G186" s="42"/>
      <c r="H186" s="74"/>
    </row>
    <row r="187" spans="1:8" ht="49.5" customHeight="1">
      <c r="A187" s="70" t="s">
        <v>153</v>
      </c>
      <c r="B187" s="44" t="s">
        <v>114</v>
      </c>
      <c r="C187" s="36" t="s">
        <v>622</v>
      </c>
      <c r="D187" s="37"/>
      <c r="E187" s="38" t="s">
        <v>47</v>
      </c>
      <c r="F187" s="27">
        <v>19</v>
      </c>
      <c r="G187" s="40"/>
      <c r="H187" s="41">
        <f>ROUND(G187*F187,2)</f>
        <v>0</v>
      </c>
    </row>
    <row r="188" spans="1:8" ht="36" customHeight="1">
      <c r="A188" s="70" t="s">
        <v>155</v>
      </c>
      <c r="B188" s="78" t="s">
        <v>415</v>
      </c>
      <c r="C188" s="79" t="s">
        <v>156</v>
      </c>
      <c r="D188" s="37" t="s">
        <v>146</v>
      </c>
      <c r="E188" s="38"/>
      <c r="F188" s="43"/>
      <c r="G188" s="42"/>
      <c r="H188" s="74"/>
    </row>
    <row r="189" spans="1:8" ht="36" customHeight="1">
      <c r="A189" s="70" t="s">
        <v>157</v>
      </c>
      <c r="B189" s="44" t="s">
        <v>27</v>
      </c>
      <c r="C189" s="79" t="s">
        <v>158</v>
      </c>
      <c r="D189" s="37"/>
      <c r="E189" s="38" t="s">
        <v>33</v>
      </c>
      <c r="F189" s="27">
        <v>1</v>
      </c>
      <c r="G189" s="40"/>
      <c r="H189" s="41">
        <f>ROUND(G189*F189,2)</f>
        <v>0</v>
      </c>
    </row>
    <row r="190" spans="1:8" ht="36" customHeight="1">
      <c r="A190" s="70" t="s">
        <v>166</v>
      </c>
      <c r="B190" s="78" t="s">
        <v>416</v>
      </c>
      <c r="C190" s="36" t="s">
        <v>167</v>
      </c>
      <c r="D190" s="37" t="s">
        <v>168</v>
      </c>
      <c r="E190" s="38" t="s">
        <v>33</v>
      </c>
      <c r="F190" s="27">
        <v>5</v>
      </c>
      <c r="G190" s="40"/>
      <c r="H190" s="41">
        <f>ROUND(G190*F190,2)</f>
        <v>0</v>
      </c>
    </row>
    <row r="191" spans="1:8" ht="49.5" customHeight="1">
      <c r="A191" s="70" t="s">
        <v>84</v>
      </c>
      <c r="B191" s="78" t="s">
        <v>535</v>
      </c>
      <c r="C191" s="79" t="s">
        <v>154</v>
      </c>
      <c r="D191" s="37" t="s">
        <v>146</v>
      </c>
      <c r="E191" s="38"/>
      <c r="F191" s="43"/>
      <c r="G191" s="42"/>
      <c r="H191" s="74"/>
    </row>
    <row r="192" spans="1:8" ht="49.5" customHeight="1">
      <c r="A192" s="70" t="s">
        <v>85</v>
      </c>
      <c r="B192" s="44" t="s">
        <v>27</v>
      </c>
      <c r="C192" s="36" t="s">
        <v>86</v>
      </c>
      <c r="D192" s="37"/>
      <c r="E192" s="38" t="s">
        <v>33</v>
      </c>
      <c r="F192" s="27">
        <v>2</v>
      </c>
      <c r="G192" s="40"/>
      <c r="H192" s="41">
        <f>ROUND(G192*F192,2)</f>
        <v>0</v>
      </c>
    </row>
    <row r="193" spans="1:8" ht="49.5" customHeight="1">
      <c r="A193" s="70" t="s">
        <v>87</v>
      </c>
      <c r="B193" s="44" t="s">
        <v>36</v>
      </c>
      <c r="C193" s="36" t="s">
        <v>88</v>
      </c>
      <c r="D193" s="37"/>
      <c r="E193" s="38" t="s">
        <v>33</v>
      </c>
      <c r="F193" s="27">
        <v>2</v>
      </c>
      <c r="G193" s="40"/>
      <c r="H193" s="41">
        <f>ROUND(G193*F193,2)</f>
        <v>0</v>
      </c>
    </row>
    <row r="194" spans="1:8" ht="36" customHeight="1">
      <c r="A194" s="70" t="s">
        <v>169</v>
      </c>
      <c r="B194" s="78" t="s">
        <v>536</v>
      </c>
      <c r="C194" s="36" t="s">
        <v>170</v>
      </c>
      <c r="D194" s="37" t="s">
        <v>171</v>
      </c>
      <c r="E194" s="38" t="s">
        <v>47</v>
      </c>
      <c r="F194" s="27">
        <v>215</v>
      </c>
      <c r="G194" s="40"/>
      <c r="H194" s="41">
        <f>ROUND(G194*F194,2)</f>
        <v>0</v>
      </c>
    </row>
    <row r="195" spans="1:8" ht="36" customHeight="1">
      <c r="A195" s="70" t="s">
        <v>510</v>
      </c>
      <c r="B195" s="78" t="s">
        <v>537</v>
      </c>
      <c r="C195" s="36" t="s">
        <v>511</v>
      </c>
      <c r="D195" s="37" t="s">
        <v>146</v>
      </c>
      <c r="E195" s="38"/>
      <c r="F195" s="43"/>
      <c r="G195" s="42"/>
      <c r="H195" s="74"/>
    </row>
    <row r="196" spans="1:8" ht="36" customHeight="1">
      <c r="A196" s="70" t="s">
        <v>512</v>
      </c>
      <c r="B196" s="44" t="s">
        <v>27</v>
      </c>
      <c r="C196" s="36" t="s">
        <v>534</v>
      </c>
      <c r="D196" s="37"/>
      <c r="E196" s="38"/>
      <c r="F196" s="43"/>
      <c r="G196" s="42"/>
      <c r="H196" s="74"/>
    </row>
    <row r="197" spans="1:8" ht="36" customHeight="1">
      <c r="A197" s="70" t="s">
        <v>513</v>
      </c>
      <c r="B197" s="44" t="s">
        <v>114</v>
      </c>
      <c r="C197" s="36" t="s">
        <v>515</v>
      </c>
      <c r="D197" s="37"/>
      <c r="E197" s="38" t="s">
        <v>33</v>
      </c>
      <c r="F197" s="27">
        <v>4</v>
      </c>
      <c r="G197" s="40"/>
      <c r="H197" s="41">
        <f>ROUND(G197*F197,2)</f>
        <v>0</v>
      </c>
    </row>
    <row r="198" spans="1:8" ht="36" customHeight="1">
      <c r="A198" s="70" t="s">
        <v>512</v>
      </c>
      <c r="B198" s="44" t="s">
        <v>36</v>
      </c>
      <c r="C198" s="36" t="s">
        <v>514</v>
      </c>
      <c r="D198" s="37"/>
      <c r="E198" s="38"/>
      <c r="F198" s="43"/>
      <c r="G198" s="42"/>
      <c r="H198" s="74"/>
    </row>
    <row r="199" spans="1:8" ht="36" customHeight="1">
      <c r="A199" s="145" t="s">
        <v>513</v>
      </c>
      <c r="B199" s="146" t="s">
        <v>114</v>
      </c>
      <c r="C199" s="141" t="s">
        <v>515</v>
      </c>
      <c r="D199" s="142"/>
      <c r="E199" s="143" t="s">
        <v>33</v>
      </c>
      <c r="F199" s="153">
        <v>2</v>
      </c>
      <c r="G199" s="147"/>
      <c r="H199" s="148">
        <f>ROUND(G199*F199,2)</f>
        <v>0</v>
      </c>
    </row>
    <row r="200" spans="1:8" ht="49.5" customHeight="1">
      <c r="A200" s="70"/>
      <c r="B200" s="44"/>
      <c r="C200" s="65" t="s">
        <v>492</v>
      </c>
      <c r="D200" s="37"/>
      <c r="E200" s="38"/>
      <c r="F200" s="43"/>
      <c r="G200" s="42"/>
      <c r="H200" s="74"/>
    </row>
    <row r="201" spans="1:8" ht="49.5" customHeight="1">
      <c r="A201" s="70" t="s">
        <v>529</v>
      </c>
      <c r="B201" s="78" t="s">
        <v>538</v>
      </c>
      <c r="C201" s="36" t="s">
        <v>530</v>
      </c>
      <c r="D201" s="37" t="s">
        <v>146</v>
      </c>
      <c r="E201" s="38"/>
      <c r="F201" s="43"/>
      <c r="G201" s="42"/>
      <c r="H201" s="74"/>
    </row>
    <row r="202" spans="1:8" ht="36" customHeight="1">
      <c r="A202" s="70" t="s">
        <v>531</v>
      </c>
      <c r="B202" s="44" t="s">
        <v>27</v>
      </c>
      <c r="C202" s="36" t="s">
        <v>534</v>
      </c>
      <c r="D202" s="37"/>
      <c r="E202" s="38"/>
      <c r="F202" s="43"/>
      <c r="G202" s="42"/>
      <c r="H202" s="74"/>
    </row>
    <row r="203" spans="1:8" ht="36" customHeight="1">
      <c r="A203" s="70" t="s">
        <v>532</v>
      </c>
      <c r="B203" s="44" t="s">
        <v>114</v>
      </c>
      <c r="C203" s="36" t="s">
        <v>515</v>
      </c>
      <c r="D203" s="37"/>
      <c r="E203" s="38" t="s">
        <v>47</v>
      </c>
      <c r="F203" s="27">
        <v>16.5</v>
      </c>
      <c r="G203" s="40"/>
      <c r="H203" s="41">
        <f>ROUND(G203*F203,2)</f>
        <v>0</v>
      </c>
    </row>
    <row r="204" spans="1:8" ht="36" customHeight="1">
      <c r="A204" s="70" t="s">
        <v>531</v>
      </c>
      <c r="B204" s="44" t="s">
        <v>36</v>
      </c>
      <c r="C204" s="36" t="s">
        <v>514</v>
      </c>
      <c r="D204" s="37"/>
      <c r="E204" s="38"/>
      <c r="F204" s="43"/>
      <c r="G204" s="42"/>
      <c r="H204" s="74"/>
    </row>
    <row r="205" spans="1:8" ht="49.5" customHeight="1">
      <c r="A205" s="70" t="s">
        <v>532</v>
      </c>
      <c r="B205" s="44" t="s">
        <v>114</v>
      </c>
      <c r="C205" s="36" t="s">
        <v>515</v>
      </c>
      <c r="D205" s="37"/>
      <c r="E205" s="38" t="s">
        <v>47</v>
      </c>
      <c r="F205" s="27">
        <v>4.1</v>
      </c>
      <c r="G205" s="40"/>
      <c r="H205" s="41">
        <f>ROUND(G205*F205,2)</f>
        <v>0</v>
      </c>
    </row>
    <row r="206" spans="1:8" ht="36" customHeight="1">
      <c r="A206" s="160"/>
      <c r="B206" s="78" t="s">
        <v>539</v>
      </c>
      <c r="C206" s="161" t="s">
        <v>516</v>
      </c>
      <c r="D206" s="37"/>
      <c r="E206" s="162"/>
      <c r="F206" s="43"/>
      <c r="G206" s="42"/>
      <c r="H206" s="74"/>
    </row>
    <row r="207" spans="1:8" ht="36" customHeight="1">
      <c r="A207" s="160"/>
      <c r="B207" s="44" t="s">
        <v>27</v>
      </c>
      <c r="C207" s="161" t="s">
        <v>624</v>
      </c>
      <c r="D207" s="37"/>
      <c r="E207" s="162"/>
      <c r="F207" s="43"/>
      <c r="G207" s="42"/>
      <c r="H207" s="74"/>
    </row>
    <row r="208" spans="1:8" ht="36" customHeight="1">
      <c r="A208" s="160"/>
      <c r="B208" s="44" t="s">
        <v>114</v>
      </c>
      <c r="C208" s="161" t="s">
        <v>533</v>
      </c>
      <c r="D208" s="37"/>
      <c r="E208" s="162" t="s">
        <v>47</v>
      </c>
      <c r="F208" s="27">
        <v>238</v>
      </c>
      <c r="G208" s="40"/>
      <c r="H208" s="41">
        <f>ROUND(G208*F208,2)</f>
        <v>0</v>
      </c>
    </row>
    <row r="209" spans="1:8" ht="36" customHeight="1">
      <c r="A209" s="160"/>
      <c r="B209" s="44" t="s">
        <v>36</v>
      </c>
      <c r="C209" s="161" t="s">
        <v>625</v>
      </c>
      <c r="D209" s="37"/>
      <c r="E209" s="162"/>
      <c r="F209" s="43"/>
      <c r="G209" s="42"/>
      <c r="H209" s="74"/>
    </row>
    <row r="210" spans="1:8" ht="36" customHeight="1">
      <c r="A210" s="160"/>
      <c r="B210" s="44" t="s">
        <v>114</v>
      </c>
      <c r="C210" s="161" t="s">
        <v>533</v>
      </c>
      <c r="D210" s="37"/>
      <c r="E210" s="162" t="s">
        <v>47</v>
      </c>
      <c r="F210" s="27">
        <v>209</v>
      </c>
      <c r="G210" s="40"/>
      <c r="H210" s="41">
        <f>ROUND(G210*F210,2)</f>
        <v>0</v>
      </c>
    </row>
    <row r="211" spans="1:8" ht="49.5" customHeight="1">
      <c r="A211" s="160"/>
      <c r="B211" s="78" t="s">
        <v>417</v>
      </c>
      <c r="C211" s="161" t="s">
        <v>626</v>
      </c>
      <c r="D211" s="37"/>
      <c r="E211" s="162"/>
      <c r="F211" s="43"/>
      <c r="G211" s="42"/>
      <c r="H211" s="74"/>
    </row>
    <row r="212" spans="1:8" ht="36" customHeight="1">
      <c r="A212" s="160"/>
      <c r="B212" s="44" t="s">
        <v>27</v>
      </c>
      <c r="C212" s="161" t="s">
        <v>627</v>
      </c>
      <c r="D212" s="37"/>
      <c r="E212" s="162" t="s">
        <v>33</v>
      </c>
      <c r="F212" s="27">
        <v>6</v>
      </c>
      <c r="G212" s="40"/>
      <c r="H212" s="41">
        <f>ROUND(G212*F212,2)</f>
        <v>0</v>
      </c>
    </row>
    <row r="213" spans="1:8" ht="36" customHeight="1">
      <c r="A213" s="160"/>
      <c r="B213" s="44" t="s">
        <v>36</v>
      </c>
      <c r="C213" s="161" t="s">
        <v>628</v>
      </c>
      <c r="D213" s="37"/>
      <c r="E213" s="162" t="s">
        <v>33</v>
      </c>
      <c r="F213" s="27">
        <v>6</v>
      </c>
      <c r="G213" s="40"/>
      <c r="H213" s="41">
        <f>ROUND(G213*F213,2)</f>
        <v>0</v>
      </c>
    </row>
    <row r="214" spans="1:8" ht="49.5" customHeight="1">
      <c r="A214" s="160"/>
      <c r="B214" s="44"/>
      <c r="C214" s="173" t="s">
        <v>648</v>
      </c>
      <c r="D214" s="37"/>
      <c r="E214" s="162"/>
      <c r="F214" s="43"/>
      <c r="G214" s="42"/>
      <c r="H214" s="74"/>
    </row>
    <row r="215" spans="1:8" ht="36" customHeight="1">
      <c r="A215" s="160"/>
      <c r="B215" s="78" t="s">
        <v>418</v>
      </c>
      <c r="C215" s="161" t="s">
        <v>649</v>
      </c>
      <c r="D215" s="37" t="s">
        <v>652</v>
      </c>
      <c r="E215" s="162"/>
      <c r="F215" s="43"/>
      <c r="G215" s="42"/>
      <c r="H215" s="74"/>
    </row>
    <row r="216" spans="1:8" ht="36" customHeight="1">
      <c r="A216" s="160"/>
      <c r="B216" s="44" t="s">
        <v>27</v>
      </c>
      <c r="C216" s="161" t="s">
        <v>650</v>
      </c>
      <c r="D216" s="37"/>
      <c r="E216" s="162"/>
      <c r="F216" s="43"/>
      <c r="G216" s="42"/>
      <c r="H216" s="74"/>
    </row>
    <row r="217" spans="1:8" ht="36" customHeight="1">
      <c r="A217" s="160"/>
      <c r="B217" s="44" t="s">
        <v>114</v>
      </c>
      <c r="C217" s="161" t="s">
        <v>651</v>
      </c>
      <c r="D217" s="37"/>
      <c r="E217" s="162" t="s">
        <v>47</v>
      </c>
      <c r="F217" s="27">
        <v>48.5</v>
      </c>
      <c r="G217" s="40"/>
      <c r="H217" s="41">
        <f>ROUND(G217*F217,2)</f>
        <v>0</v>
      </c>
    </row>
    <row r="218" spans="1:8" ht="36" customHeight="1">
      <c r="A218" s="70" t="s">
        <v>149</v>
      </c>
      <c r="B218" s="78" t="s">
        <v>540</v>
      </c>
      <c r="C218" s="36" t="s">
        <v>150</v>
      </c>
      <c r="D218" s="37" t="s">
        <v>146</v>
      </c>
      <c r="E218" s="38"/>
      <c r="F218" s="43"/>
      <c r="G218" s="42"/>
      <c r="H218" s="74"/>
    </row>
    <row r="219" spans="1:8" ht="36" customHeight="1">
      <c r="A219" s="70" t="s">
        <v>151</v>
      </c>
      <c r="B219" s="44" t="s">
        <v>27</v>
      </c>
      <c r="C219" s="36" t="s">
        <v>627</v>
      </c>
      <c r="D219" s="37"/>
      <c r="E219" s="38"/>
      <c r="F219" s="43"/>
      <c r="G219" s="42"/>
      <c r="H219" s="74"/>
    </row>
    <row r="220" spans="1:8" ht="49.5" customHeight="1">
      <c r="A220" s="70" t="s">
        <v>153</v>
      </c>
      <c r="B220" s="146" t="s">
        <v>114</v>
      </c>
      <c r="C220" s="141" t="s">
        <v>653</v>
      </c>
      <c r="D220" s="142"/>
      <c r="E220" s="143" t="s">
        <v>47</v>
      </c>
      <c r="F220" s="153">
        <v>60</v>
      </c>
      <c r="G220" s="147"/>
      <c r="H220" s="148">
        <f>ROUND(G220*F220,2)</f>
        <v>0</v>
      </c>
    </row>
    <row r="221" spans="1:8" ht="49.5" customHeight="1">
      <c r="A221" s="70"/>
      <c r="B221" s="44"/>
      <c r="C221" s="173" t="s">
        <v>666</v>
      </c>
      <c r="D221" s="37"/>
      <c r="E221" s="38"/>
      <c r="F221" s="43"/>
      <c r="G221" s="42"/>
      <c r="H221" s="74"/>
    </row>
    <row r="222" spans="1:8" ht="36" customHeight="1">
      <c r="A222" s="70"/>
      <c r="B222" s="78" t="s">
        <v>541</v>
      </c>
      <c r="C222" s="79" t="s">
        <v>156</v>
      </c>
      <c r="D222" s="37" t="s">
        <v>146</v>
      </c>
      <c r="E222" s="38"/>
      <c r="F222" s="43"/>
      <c r="G222" s="42"/>
      <c r="H222" s="74"/>
    </row>
    <row r="223" spans="1:8" ht="36" customHeight="1">
      <c r="A223" s="70"/>
      <c r="B223" s="44" t="s">
        <v>27</v>
      </c>
      <c r="C223" s="79" t="s">
        <v>667</v>
      </c>
      <c r="D223" s="37"/>
      <c r="E223" s="38" t="s">
        <v>33</v>
      </c>
      <c r="F223" s="27">
        <v>2</v>
      </c>
      <c r="G223" s="40"/>
      <c r="H223" s="41">
        <f>ROUND(G223*F223,2)</f>
        <v>0</v>
      </c>
    </row>
    <row r="224" spans="1:8" ht="49.5" customHeight="1">
      <c r="A224" s="70" t="s">
        <v>654</v>
      </c>
      <c r="B224" s="78" t="s">
        <v>542</v>
      </c>
      <c r="C224" s="79" t="s">
        <v>655</v>
      </c>
      <c r="D224" s="37" t="s">
        <v>146</v>
      </c>
      <c r="E224" s="38"/>
      <c r="F224" s="43"/>
      <c r="G224" s="42"/>
      <c r="H224" s="74"/>
    </row>
    <row r="225" spans="1:8" ht="36" customHeight="1">
      <c r="A225" s="70" t="s">
        <v>656</v>
      </c>
      <c r="B225" s="44" t="s">
        <v>27</v>
      </c>
      <c r="C225" s="79" t="s">
        <v>657</v>
      </c>
      <c r="D225" s="37"/>
      <c r="E225" s="38" t="s">
        <v>33</v>
      </c>
      <c r="F225" s="27">
        <v>5</v>
      </c>
      <c r="G225" s="40"/>
      <c r="H225" s="41">
        <f>ROUND(G225*F225,2)</f>
        <v>0</v>
      </c>
    </row>
    <row r="226" spans="1:8" ht="36" customHeight="1">
      <c r="A226" s="160"/>
      <c r="B226" s="78" t="s">
        <v>629</v>
      </c>
      <c r="C226" s="161" t="s">
        <v>658</v>
      </c>
      <c r="D226" s="37" t="s">
        <v>660</v>
      </c>
      <c r="E226" s="162"/>
      <c r="F226" s="43"/>
      <c r="G226" s="42"/>
      <c r="H226" s="74"/>
    </row>
    <row r="227" spans="1:8" ht="36" customHeight="1">
      <c r="A227" s="160"/>
      <c r="B227" s="44" t="s">
        <v>27</v>
      </c>
      <c r="C227" s="161" t="s">
        <v>649</v>
      </c>
      <c r="D227" s="37"/>
      <c r="E227" s="162"/>
      <c r="F227" s="43"/>
      <c r="G227" s="42"/>
      <c r="H227" s="74"/>
    </row>
    <row r="228" spans="1:8" ht="36" customHeight="1">
      <c r="A228" s="160"/>
      <c r="B228" s="44" t="s">
        <v>114</v>
      </c>
      <c r="C228" s="161" t="s">
        <v>659</v>
      </c>
      <c r="D228" s="37"/>
      <c r="E228" s="162" t="s">
        <v>47</v>
      </c>
      <c r="F228" s="27">
        <v>48.5</v>
      </c>
      <c r="G228" s="40"/>
      <c r="H228" s="41">
        <f>ROUND(G228*F228,2)</f>
        <v>0</v>
      </c>
    </row>
    <row r="229" spans="1:8" ht="36" customHeight="1">
      <c r="A229" s="98"/>
      <c r="B229" s="60"/>
      <c r="C229" s="68" t="s">
        <v>19</v>
      </c>
      <c r="D229" s="37"/>
      <c r="E229" s="67"/>
      <c r="F229" s="30"/>
      <c r="G229" s="34"/>
      <c r="H229" s="29"/>
    </row>
    <row r="230" spans="1:8" ht="49.5" customHeight="1">
      <c r="A230" s="100" t="s">
        <v>61</v>
      </c>
      <c r="B230" s="60" t="s">
        <v>661</v>
      </c>
      <c r="C230" s="61" t="s">
        <v>92</v>
      </c>
      <c r="D230" s="62" t="s">
        <v>172</v>
      </c>
      <c r="E230" s="38" t="s">
        <v>33</v>
      </c>
      <c r="F230" s="27">
        <v>7</v>
      </c>
      <c r="G230" s="40"/>
      <c r="H230" s="41">
        <f>ROUND(G230*F230,2)</f>
        <v>0</v>
      </c>
    </row>
    <row r="231" spans="1:8" ht="36" customHeight="1">
      <c r="A231" s="70" t="s">
        <v>76</v>
      </c>
      <c r="B231" s="78" t="s">
        <v>662</v>
      </c>
      <c r="C231" s="36" t="s">
        <v>93</v>
      </c>
      <c r="D231" s="37" t="s">
        <v>146</v>
      </c>
      <c r="E231" s="38"/>
      <c r="F231" s="43"/>
      <c r="G231" s="41"/>
      <c r="H231" s="74"/>
    </row>
    <row r="232" spans="1:8" ht="36" customHeight="1">
      <c r="A232" s="70" t="s">
        <v>94</v>
      </c>
      <c r="B232" s="44" t="s">
        <v>27</v>
      </c>
      <c r="C232" s="36" t="s">
        <v>173</v>
      </c>
      <c r="D232" s="37"/>
      <c r="E232" s="38" t="s">
        <v>77</v>
      </c>
      <c r="F232" s="27">
        <v>1</v>
      </c>
      <c r="G232" s="40"/>
      <c r="H232" s="41">
        <f>ROUND(G232*F232,2)</f>
        <v>0</v>
      </c>
    </row>
    <row r="233" spans="1:8" ht="36" customHeight="1">
      <c r="A233" s="70" t="s">
        <v>62</v>
      </c>
      <c r="B233" s="78" t="s">
        <v>663</v>
      </c>
      <c r="C233" s="36" t="s">
        <v>95</v>
      </c>
      <c r="D233" s="37" t="s">
        <v>172</v>
      </c>
      <c r="E233" s="38"/>
      <c r="F233" s="43"/>
      <c r="G233" s="42"/>
      <c r="H233" s="74"/>
    </row>
    <row r="234" spans="1:8" ht="36" customHeight="1">
      <c r="A234" s="70" t="s">
        <v>63</v>
      </c>
      <c r="B234" s="44" t="s">
        <v>27</v>
      </c>
      <c r="C234" s="36" t="s">
        <v>174</v>
      </c>
      <c r="D234" s="37"/>
      <c r="E234" s="38" t="s">
        <v>33</v>
      </c>
      <c r="F234" s="27">
        <v>2</v>
      </c>
      <c r="G234" s="40"/>
      <c r="H234" s="41">
        <f>ROUND(G234*F234,2)</f>
        <v>0</v>
      </c>
    </row>
    <row r="235" spans="1:8" ht="36" customHeight="1">
      <c r="A235" s="145" t="s">
        <v>78</v>
      </c>
      <c r="B235" s="78" t="s">
        <v>664</v>
      </c>
      <c r="C235" s="36" t="s">
        <v>96</v>
      </c>
      <c r="D235" s="37" t="s">
        <v>172</v>
      </c>
      <c r="E235" s="38" t="s">
        <v>33</v>
      </c>
      <c r="F235" s="27">
        <v>3</v>
      </c>
      <c r="G235" s="40"/>
      <c r="H235" s="41">
        <f>ROUND(G235*F235,2)</f>
        <v>0</v>
      </c>
    </row>
    <row r="236" spans="1:8" ht="36" customHeight="1">
      <c r="A236" s="102"/>
      <c r="B236" s="60"/>
      <c r="C236" s="69" t="s">
        <v>20</v>
      </c>
      <c r="D236" s="62"/>
      <c r="E236" s="63"/>
      <c r="F236" s="30"/>
      <c r="G236" s="34"/>
      <c r="H236" s="29"/>
    </row>
    <row r="237" spans="1:8" ht="36" customHeight="1">
      <c r="A237" s="105" t="s">
        <v>65</v>
      </c>
      <c r="B237" s="60" t="s">
        <v>665</v>
      </c>
      <c r="C237" s="61" t="s">
        <v>66</v>
      </c>
      <c r="D237" s="62" t="s">
        <v>175</v>
      </c>
      <c r="E237" s="63"/>
      <c r="F237" s="30"/>
      <c r="G237" s="34"/>
      <c r="H237" s="29"/>
    </row>
    <row r="238" spans="1:8" ht="36" customHeight="1">
      <c r="A238" s="105" t="s">
        <v>176</v>
      </c>
      <c r="B238" s="64" t="s">
        <v>27</v>
      </c>
      <c r="C238" s="61" t="s">
        <v>177</v>
      </c>
      <c r="D238" s="62"/>
      <c r="E238" s="63" t="s">
        <v>26</v>
      </c>
      <c r="F238" s="27">
        <v>200</v>
      </c>
      <c r="G238" s="28"/>
      <c r="H238" s="29">
        <f>ROUND(G238*F238,2)</f>
        <v>0</v>
      </c>
    </row>
    <row r="239" spans="1:8" ht="36" customHeight="1">
      <c r="A239" s="105" t="s">
        <v>67</v>
      </c>
      <c r="B239" s="64" t="s">
        <v>36</v>
      </c>
      <c r="C239" s="61" t="s">
        <v>178</v>
      </c>
      <c r="D239" s="62"/>
      <c r="E239" s="63" t="s">
        <v>26</v>
      </c>
      <c r="F239" s="27">
        <v>2200</v>
      </c>
      <c r="G239" s="28"/>
      <c r="H239" s="29">
        <f>ROUND(G239*F239,2)</f>
        <v>0</v>
      </c>
    </row>
    <row r="240" spans="1:8" ht="49.5" customHeight="1" thickBot="1">
      <c r="A240" s="171"/>
      <c r="B240" s="6" t="str">
        <f>+B159</f>
        <v>C</v>
      </c>
      <c r="C240" s="198" t="str">
        <f>+C159</f>
        <v>ASPHALT RECONSTRUCTION:  WOODHAVEN BOULEVARD - EMO AVENUE TO ASSINIBOINE AVENUE </v>
      </c>
      <c r="D240" s="199"/>
      <c r="E240" s="199"/>
      <c r="F240" s="200"/>
      <c r="G240" s="7" t="s">
        <v>181</v>
      </c>
      <c r="H240" s="103">
        <f>SUM(H160:H239)</f>
        <v>0</v>
      </c>
    </row>
    <row r="241" spans="1:8" ht="36" customHeight="1" thickTop="1">
      <c r="A241" s="107"/>
      <c r="B241" s="17" t="s">
        <v>14</v>
      </c>
      <c r="C241" s="196" t="s">
        <v>543</v>
      </c>
      <c r="D241" s="196"/>
      <c r="E241" s="196"/>
      <c r="F241" s="196"/>
      <c r="G241" s="196"/>
      <c r="H241" s="197"/>
    </row>
    <row r="242" spans="1:8" ht="36" customHeight="1">
      <c r="A242" s="96"/>
      <c r="B242" s="82"/>
      <c r="C242" s="18" t="s">
        <v>16</v>
      </c>
      <c r="D242" s="19"/>
      <c r="E242" s="20" t="s">
        <v>1</v>
      </c>
      <c r="F242" s="20" t="s">
        <v>1</v>
      </c>
      <c r="G242" s="45" t="s">
        <v>1</v>
      </c>
      <c r="H242" s="97"/>
    </row>
    <row r="243" spans="1:8" ht="36" customHeight="1">
      <c r="A243" s="70" t="s">
        <v>99</v>
      </c>
      <c r="B243" s="78" t="s">
        <v>367</v>
      </c>
      <c r="C243" s="36" t="s">
        <v>100</v>
      </c>
      <c r="D243" s="37" t="s">
        <v>179</v>
      </c>
      <c r="E243" s="38" t="s">
        <v>25</v>
      </c>
      <c r="F243" s="27">
        <v>200</v>
      </c>
      <c r="G243" s="40"/>
      <c r="H243" s="41">
        <f>ROUND(G243*F243,2)</f>
        <v>0</v>
      </c>
    </row>
    <row r="244" spans="1:8" ht="36" customHeight="1">
      <c r="A244" s="77" t="s">
        <v>101</v>
      </c>
      <c r="B244" s="78" t="s">
        <v>368</v>
      </c>
      <c r="C244" s="36" t="s">
        <v>102</v>
      </c>
      <c r="D244" s="37" t="s">
        <v>179</v>
      </c>
      <c r="E244" s="38" t="s">
        <v>26</v>
      </c>
      <c r="F244" s="27">
        <v>1100</v>
      </c>
      <c r="G244" s="40"/>
      <c r="H244" s="41">
        <f>ROUND(G244*F244,2)</f>
        <v>0</v>
      </c>
    </row>
    <row r="245" spans="1:8" ht="49.5" customHeight="1">
      <c r="A245" s="108" t="s">
        <v>29</v>
      </c>
      <c r="B245" s="23" t="s">
        <v>369</v>
      </c>
      <c r="C245" s="24" t="s">
        <v>30</v>
      </c>
      <c r="D245" s="25" t="s">
        <v>179</v>
      </c>
      <c r="E245" s="26" t="s">
        <v>25</v>
      </c>
      <c r="F245" s="27">
        <v>300</v>
      </c>
      <c r="G245" s="28"/>
      <c r="H245" s="29">
        <f>ROUND(G245*F245,2)</f>
        <v>0</v>
      </c>
    </row>
    <row r="246" spans="1:8" ht="36" customHeight="1">
      <c r="A246" s="109" t="s">
        <v>31</v>
      </c>
      <c r="B246" s="23" t="s">
        <v>287</v>
      </c>
      <c r="C246" s="24" t="s">
        <v>32</v>
      </c>
      <c r="D246" s="25" t="s">
        <v>179</v>
      </c>
      <c r="E246" s="26" t="s">
        <v>26</v>
      </c>
      <c r="F246" s="27">
        <v>1000</v>
      </c>
      <c r="G246" s="28"/>
      <c r="H246" s="29">
        <f>ROUND(G246*F246,2)</f>
        <v>0</v>
      </c>
    </row>
    <row r="247" spans="1:8" ht="36" customHeight="1">
      <c r="A247" s="96"/>
      <c r="B247" s="23"/>
      <c r="C247" s="32" t="s">
        <v>109</v>
      </c>
      <c r="D247" s="19"/>
      <c r="E247" s="33"/>
      <c r="F247" s="73"/>
      <c r="G247" s="45"/>
      <c r="H247" s="97"/>
    </row>
    <row r="248" spans="1:8" ht="36" customHeight="1">
      <c r="A248" s="71" t="s">
        <v>69</v>
      </c>
      <c r="B248" s="78" t="s">
        <v>370</v>
      </c>
      <c r="C248" s="36" t="s">
        <v>70</v>
      </c>
      <c r="D248" s="37" t="s">
        <v>179</v>
      </c>
      <c r="E248" s="38"/>
      <c r="F248" s="39"/>
      <c r="G248" s="42"/>
      <c r="H248" s="41"/>
    </row>
    <row r="249" spans="1:8" ht="36" customHeight="1">
      <c r="A249" s="71" t="s">
        <v>71</v>
      </c>
      <c r="B249" s="44" t="s">
        <v>27</v>
      </c>
      <c r="C249" s="36" t="s">
        <v>72</v>
      </c>
      <c r="D249" s="37" t="s">
        <v>1</v>
      </c>
      <c r="E249" s="38" t="s">
        <v>26</v>
      </c>
      <c r="F249" s="27">
        <v>500</v>
      </c>
      <c r="G249" s="40"/>
      <c r="H249" s="41">
        <f>ROUND(G249*F249,2)</f>
        <v>0</v>
      </c>
    </row>
    <row r="250" spans="1:8" ht="36" customHeight="1">
      <c r="A250" s="71" t="s">
        <v>34</v>
      </c>
      <c r="B250" s="78" t="s">
        <v>371</v>
      </c>
      <c r="C250" s="36" t="s">
        <v>35</v>
      </c>
      <c r="D250" s="37" t="s">
        <v>180</v>
      </c>
      <c r="E250" s="38"/>
      <c r="F250" s="39"/>
      <c r="G250" s="42"/>
      <c r="H250" s="41"/>
    </row>
    <row r="251" spans="1:8" ht="36" customHeight="1">
      <c r="A251" s="71" t="s">
        <v>544</v>
      </c>
      <c r="B251" s="44" t="s">
        <v>27</v>
      </c>
      <c r="C251" s="36" t="s">
        <v>546</v>
      </c>
      <c r="D251" s="37" t="s">
        <v>1</v>
      </c>
      <c r="E251" s="38" t="s">
        <v>26</v>
      </c>
      <c r="F251" s="27">
        <v>20</v>
      </c>
      <c r="G251" s="40"/>
      <c r="H251" s="41">
        <f>ROUND(G251*F251,2)</f>
        <v>0</v>
      </c>
    </row>
    <row r="252" spans="1:8" ht="36" customHeight="1">
      <c r="A252" s="71" t="s">
        <v>547</v>
      </c>
      <c r="B252" s="44" t="s">
        <v>36</v>
      </c>
      <c r="C252" s="36" t="s">
        <v>548</v>
      </c>
      <c r="D252" s="37" t="s">
        <v>1</v>
      </c>
      <c r="E252" s="38" t="s">
        <v>26</v>
      </c>
      <c r="F252" s="27">
        <v>25</v>
      </c>
      <c r="G252" s="40"/>
      <c r="H252" s="41">
        <f>ROUND(G252*F252,2)</f>
        <v>0</v>
      </c>
    </row>
    <row r="253" spans="1:8" ht="36" customHeight="1">
      <c r="A253" s="71" t="s">
        <v>549</v>
      </c>
      <c r="B253" s="78" t="s">
        <v>373</v>
      </c>
      <c r="C253" s="36" t="s">
        <v>550</v>
      </c>
      <c r="D253" s="37" t="s">
        <v>230</v>
      </c>
      <c r="E253" s="38"/>
      <c r="F253" s="39"/>
      <c r="G253" s="42"/>
      <c r="H253" s="41"/>
    </row>
    <row r="254" spans="1:8" ht="36" customHeight="1">
      <c r="A254" s="71" t="s">
        <v>551</v>
      </c>
      <c r="B254" s="44" t="s">
        <v>27</v>
      </c>
      <c r="C254" s="36" t="s">
        <v>112</v>
      </c>
      <c r="D254" s="37" t="s">
        <v>1</v>
      </c>
      <c r="E254" s="38" t="s">
        <v>26</v>
      </c>
      <c r="F254" s="27">
        <v>500</v>
      </c>
      <c r="G254" s="40"/>
      <c r="H254" s="41">
        <f>ROUND(G254*F254,2)</f>
        <v>0</v>
      </c>
    </row>
    <row r="255" spans="1:8" ht="36" customHeight="1">
      <c r="A255" s="71" t="s">
        <v>552</v>
      </c>
      <c r="B255" s="44" t="s">
        <v>36</v>
      </c>
      <c r="C255" s="36" t="s">
        <v>553</v>
      </c>
      <c r="D255" s="37" t="s">
        <v>1</v>
      </c>
      <c r="E255" s="38" t="s">
        <v>26</v>
      </c>
      <c r="F255" s="27">
        <v>10</v>
      </c>
      <c r="G255" s="40"/>
      <c r="H255" s="41">
        <f>ROUND(G255*F255,2)</f>
        <v>0</v>
      </c>
    </row>
    <row r="256" spans="1:8" ht="36" customHeight="1">
      <c r="A256" s="71" t="s">
        <v>554</v>
      </c>
      <c r="B256" s="44" t="s">
        <v>48</v>
      </c>
      <c r="C256" s="36" t="s">
        <v>555</v>
      </c>
      <c r="D256" s="37" t="s">
        <v>1</v>
      </c>
      <c r="E256" s="38" t="s">
        <v>26</v>
      </c>
      <c r="F256" s="27">
        <v>70</v>
      </c>
      <c r="G256" s="40"/>
      <c r="H256" s="41">
        <f>ROUND(G256*F256,2)</f>
        <v>0</v>
      </c>
    </row>
    <row r="257" spans="1:8" ht="36" customHeight="1">
      <c r="A257" s="71" t="s">
        <v>556</v>
      </c>
      <c r="B257" s="78" t="s">
        <v>374</v>
      </c>
      <c r="C257" s="36" t="s">
        <v>557</v>
      </c>
      <c r="D257" s="37" t="s">
        <v>271</v>
      </c>
      <c r="E257" s="38"/>
      <c r="F257" s="39"/>
      <c r="G257" s="42"/>
      <c r="H257" s="41"/>
    </row>
    <row r="258" spans="1:8" ht="36" customHeight="1">
      <c r="A258" s="71" t="s">
        <v>558</v>
      </c>
      <c r="B258" s="44" t="s">
        <v>27</v>
      </c>
      <c r="C258" s="36" t="s">
        <v>630</v>
      </c>
      <c r="D258" s="37" t="s">
        <v>1</v>
      </c>
      <c r="E258" s="38" t="s">
        <v>47</v>
      </c>
      <c r="F258" s="27">
        <v>330</v>
      </c>
      <c r="G258" s="40"/>
      <c r="H258" s="41">
        <f>ROUND(G258*F258,2)</f>
        <v>0</v>
      </c>
    </row>
    <row r="259" spans="1:8" ht="36" customHeight="1">
      <c r="A259" s="71" t="s">
        <v>559</v>
      </c>
      <c r="B259" s="44" t="s">
        <v>36</v>
      </c>
      <c r="C259" s="36" t="s">
        <v>560</v>
      </c>
      <c r="D259" s="37" t="s">
        <v>1</v>
      </c>
      <c r="E259" s="38" t="s">
        <v>47</v>
      </c>
      <c r="F259" s="27">
        <v>9</v>
      </c>
      <c r="G259" s="40"/>
      <c r="H259" s="41">
        <f>ROUND(G259*F259,2)</f>
        <v>0</v>
      </c>
    </row>
    <row r="260" spans="1:8" ht="36" customHeight="1">
      <c r="A260" s="71" t="s">
        <v>561</v>
      </c>
      <c r="B260" s="78" t="s">
        <v>375</v>
      </c>
      <c r="C260" s="36" t="s">
        <v>562</v>
      </c>
      <c r="D260" s="37" t="s">
        <v>230</v>
      </c>
      <c r="E260" s="38"/>
      <c r="F260" s="39"/>
      <c r="G260" s="42"/>
      <c r="H260" s="41"/>
    </row>
    <row r="261" spans="1:8" ht="36" customHeight="1">
      <c r="A261" s="71" t="s">
        <v>563</v>
      </c>
      <c r="B261" s="44" t="s">
        <v>27</v>
      </c>
      <c r="C261" s="36" t="s">
        <v>112</v>
      </c>
      <c r="D261" s="37" t="s">
        <v>46</v>
      </c>
      <c r="E261" s="38" t="s">
        <v>26</v>
      </c>
      <c r="F261" s="27">
        <v>630</v>
      </c>
      <c r="G261" s="40"/>
      <c r="H261" s="41">
        <f>ROUND(G261*F261,2)</f>
        <v>0</v>
      </c>
    </row>
    <row r="262" spans="1:8" ht="36" customHeight="1">
      <c r="A262" s="139" t="s">
        <v>564</v>
      </c>
      <c r="B262" s="146" t="s">
        <v>36</v>
      </c>
      <c r="C262" s="141" t="s">
        <v>553</v>
      </c>
      <c r="D262" s="142" t="s">
        <v>565</v>
      </c>
      <c r="E262" s="143" t="s">
        <v>26</v>
      </c>
      <c r="F262" s="153">
        <v>10</v>
      </c>
      <c r="G262" s="147"/>
      <c r="H262" s="148">
        <f>ROUND(G262*F262,2)</f>
        <v>0</v>
      </c>
    </row>
    <row r="263" spans="1:8" ht="49.5" customHeight="1">
      <c r="A263" s="71"/>
      <c r="B263" s="44"/>
      <c r="C263" s="32" t="s">
        <v>615</v>
      </c>
      <c r="D263" s="37"/>
      <c r="E263" s="38"/>
      <c r="F263" s="43"/>
      <c r="G263" s="42"/>
      <c r="H263" s="74"/>
    </row>
    <row r="264" spans="1:8" ht="36" customHeight="1">
      <c r="A264" s="71" t="s">
        <v>566</v>
      </c>
      <c r="B264" s="44" t="s">
        <v>48</v>
      </c>
      <c r="C264" s="36" t="s">
        <v>555</v>
      </c>
      <c r="D264" s="37" t="s">
        <v>567</v>
      </c>
      <c r="E264" s="38" t="s">
        <v>26</v>
      </c>
      <c r="F264" s="27">
        <v>50</v>
      </c>
      <c r="G264" s="40"/>
      <c r="H264" s="41">
        <f>ROUND(G264*F264,2)</f>
        <v>0</v>
      </c>
    </row>
    <row r="265" spans="1:8" ht="36" customHeight="1">
      <c r="A265" s="71" t="s">
        <v>37</v>
      </c>
      <c r="B265" s="78" t="s">
        <v>376</v>
      </c>
      <c r="C265" s="36" t="s">
        <v>38</v>
      </c>
      <c r="D265" s="37" t="s">
        <v>180</v>
      </c>
      <c r="E265" s="38"/>
      <c r="F265" s="39"/>
      <c r="G265" s="42"/>
      <c r="H265" s="41"/>
    </row>
    <row r="266" spans="1:8" ht="36" customHeight="1">
      <c r="A266" s="71" t="s">
        <v>568</v>
      </c>
      <c r="B266" s="44" t="s">
        <v>27</v>
      </c>
      <c r="C266" s="36" t="s">
        <v>569</v>
      </c>
      <c r="D266" s="37" t="s">
        <v>1</v>
      </c>
      <c r="E266" s="38" t="s">
        <v>33</v>
      </c>
      <c r="F266" s="27">
        <v>110</v>
      </c>
      <c r="G266" s="40"/>
      <c r="H266" s="41">
        <f>ROUND(G266*F266,2)</f>
        <v>0</v>
      </c>
    </row>
    <row r="267" spans="1:8" ht="36" customHeight="1">
      <c r="A267" s="71" t="s">
        <v>41</v>
      </c>
      <c r="B267" s="78" t="s">
        <v>377</v>
      </c>
      <c r="C267" s="36" t="s">
        <v>42</v>
      </c>
      <c r="D267" s="37" t="s">
        <v>180</v>
      </c>
      <c r="E267" s="38"/>
      <c r="F267" s="39"/>
      <c r="G267" s="42"/>
      <c r="H267" s="41"/>
    </row>
    <row r="268" spans="1:8" ht="36" customHeight="1">
      <c r="A268" s="71" t="s">
        <v>43</v>
      </c>
      <c r="B268" s="44" t="s">
        <v>27</v>
      </c>
      <c r="C268" s="36" t="s">
        <v>44</v>
      </c>
      <c r="D268" s="37" t="s">
        <v>1</v>
      </c>
      <c r="E268" s="38" t="s">
        <v>33</v>
      </c>
      <c r="F268" s="27">
        <v>20</v>
      </c>
      <c r="G268" s="40"/>
      <c r="H268" s="41">
        <f>ROUND(G268*F268,2)</f>
        <v>0</v>
      </c>
    </row>
    <row r="269" spans="1:8" ht="36" customHeight="1">
      <c r="A269" s="71" t="s">
        <v>570</v>
      </c>
      <c r="B269" s="44" t="s">
        <v>36</v>
      </c>
      <c r="C269" s="36" t="s">
        <v>571</v>
      </c>
      <c r="D269" s="37" t="s">
        <v>1</v>
      </c>
      <c r="E269" s="38" t="s">
        <v>33</v>
      </c>
      <c r="F269" s="27">
        <v>110</v>
      </c>
      <c r="G269" s="40"/>
      <c r="H269" s="41">
        <f>ROUND(G269*F269,2)</f>
        <v>0</v>
      </c>
    </row>
    <row r="270" spans="1:8" ht="36" customHeight="1">
      <c r="A270" s="71" t="s">
        <v>183</v>
      </c>
      <c r="B270" s="78" t="s">
        <v>378</v>
      </c>
      <c r="C270" s="36" t="s">
        <v>184</v>
      </c>
      <c r="D270" s="37" t="s">
        <v>271</v>
      </c>
      <c r="E270" s="38"/>
      <c r="F270" s="39"/>
      <c r="G270" s="42"/>
      <c r="H270" s="41"/>
    </row>
    <row r="271" spans="1:8" ht="36" customHeight="1">
      <c r="A271" s="71" t="s">
        <v>339</v>
      </c>
      <c r="B271" s="44" t="s">
        <v>27</v>
      </c>
      <c r="C271" s="36" t="s">
        <v>186</v>
      </c>
      <c r="D271" s="37" t="s">
        <v>340</v>
      </c>
      <c r="E271" s="38" t="s">
        <v>47</v>
      </c>
      <c r="F271" s="27">
        <v>180</v>
      </c>
      <c r="G271" s="40"/>
      <c r="H271" s="41">
        <f aca="true" t="shared" si="2" ref="H271:H279">ROUND(G271*F271,2)</f>
        <v>0</v>
      </c>
    </row>
    <row r="272" spans="1:8" ht="36" customHeight="1">
      <c r="A272" s="71" t="s">
        <v>572</v>
      </c>
      <c r="B272" s="44" t="s">
        <v>36</v>
      </c>
      <c r="C272" s="36" t="s">
        <v>575</v>
      </c>
      <c r="D272" s="37" t="s">
        <v>50</v>
      </c>
      <c r="E272" s="38" t="s">
        <v>47</v>
      </c>
      <c r="F272" s="27">
        <v>90</v>
      </c>
      <c r="G272" s="40"/>
      <c r="H272" s="41">
        <f t="shared" si="2"/>
        <v>0</v>
      </c>
    </row>
    <row r="273" spans="1:8" ht="36" customHeight="1">
      <c r="A273" s="71" t="s">
        <v>573</v>
      </c>
      <c r="B273" s="44" t="s">
        <v>48</v>
      </c>
      <c r="C273" s="36" t="s">
        <v>576</v>
      </c>
      <c r="D273" s="37" t="s">
        <v>574</v>
      </c>
      <c r="E273" s="38" t="s">
        <v>47</v>
      </c>
      <c r="F273" s="27">
        <v>100</v>
      </c>
      <c r="G273" s="40"/>
      <c r="H273" s="41">
        <f t="shared" si="2"/>
        <v>0</v>
      </c>
    </row>
    <row r="274" spans="1:8" ht="49.5" customHeight="1">
      <c r="A274" s="71" t="s">
        <v>194</v>
      </c>
      <c r="B274" s="44" t="s">
        <v>64</v>
      </c>
      <c r="C274" s="36" t="s">
        <v>126</v>
      </c>
      <c r="D274" s="37" t="s">
        <v>127</v>
      </c>
      <c r="E274" s="38" t="s">
        <v>47</v>
      </c>
      <c r="F274" s="27">
        <v>50</v>
      </c>
      <c r="G274" s="40"/>
      <c r="H274" s="41">
        <f t="shared" si="2"/>
        <v>0</v>
      </c>
    </row>
    <row r="275" spans="1:8" ht="49.5" customHeight="1">
      <c r="A275" s="71" t="s">
        <v>577</v>
      </c>
      <c r="B275" s="44" t="s">
        <v>68</v>
      </c>
      <c r="C275" s="36" t="s">
        <v>578</v>
      </c>
      <c r="D275" s="37" t="s">
        <v>127</v>
      </c>
      <c r="E275" s="38" t="s">
        <v>47</v>
      </c>
      <c r="F275" s="27">
        <v>70</v>
      </c>
      <c r="G275" s="40"/>
      <c r="H275" s="41">
        <f t="shared" si="2"/>
        <v>0</v>
      </c>
    </row>
    <row r="276" spans="1:8" ht="49.5" customHeight="1">
      <c r="A276" s="71" t="s">
        <v>194</v>
      </c>
      <c r="B276" s="44" t="s">
        <v>193</v>
      </c>
      <c r="C276" s="36" t="s">
        <v>126</v>
      </c>
      <c r="D276" s="37" t="s">
        <v>127</v>
      </c>
      <c r="E276" s="38" t="s">
        <v>47</v>
      </c>
      <c r="F276" s="27">
        <v>45</v>
      </c>
      <c r="G276" s="40"/>
      <c r="H276" s="41">
        <f t="shared" si="2"/>
        <v>0</v>
      </c>
    </row>
    <row r="277" spans="1:8" ht="49.5" customHeight="1">
      <c r="A277" s="71" t="s">
        <v>577</v>
      </c>
      <c r="B277" s="44" t="s">
        <v>524</v>
      </c>
      <c r="C277" s="36" t="s">
        <v>578</v>
      </c>
      <c r="D277" s="37" t="s">
        <v>127</v>
      </c>
      <c r="E277" s="38" t="s">
        <v>47</v>
      </c>
      <c r="F277" s="27">
        <v>70</v>
      </c>
      <c r="G277" s="40"/>
      <c r="H277" s="41">
        <f t="shared" si="2"/>
        <v>0</v>
      </c>
    </row>
    <row r="278" spans="1:8" ht="36" customHeight="1">
      <c r="A278" s="71" t="s">
        <v>579</v>
      </c>
      <c r="B278" s="44" t="s">
        <v>588</v>
      </c>
      <c r="C278" s="36" t="s">
        <v>272</v>
      </c>
      <c r="D278" s="37" t="s">
        <v>580</v>
      </c>
      <c r="E278" s="38" t="s">
        <v>47</v>
      </c>
      <c r="F278" s="27">
        <v>65</v>
      </c>
      <c r="G278" s="40"/>
      <c r="H278" s="41">
        <f t="shared" si="2"/>
        <v>0</v>
      </c>
    </row>
    <row r="279" spans="1:8" ht="36" customHeight="1">
      <c r="A279" s="71" t="s">
        <v>640</v>
      </c>
      <c r="B279" s="44" t="s">
        <v>545</v>
      </c>
      <c r="C279" s="36" t="s">
        <v>646</v>
      </c>
      <c r="D279" s="37" t="s">
        <v>129</v>
      </c>
      <c r="E279" s="38" t="s">
        <v>47</v>
      </c>
      <c r="F279" s="27">
        <v>20</v>
      </c>
      <c r="G279" s="40"/>
      <c r="H279" s="41">
        <f t="shared" si="2"/>
        <v>0</v>
      </c>
    </row>
    <row r="280" spans="1:8" ht="36" customHeight="1">
      <c r="A280" s="71" t="s">
        <v>51</v>
      </c>
      <c r="B280" s="78" t="s">
        <v>379</v>
      </c>
      <c r="C280" s="36" t="s">
        <v>52</v>
      </c>
      <c r="D280" s="37" t="s">
        <v>286</v>
      </c>
      <c r="E280" s="104"/>
      <c r="F280" s="39"/>
      <c r="G280" s="42"/>
      <c r="H280" s="41"/>
    </row>
    <row r="281" spans="1:8" ht="36" customHeight="1">
      <c r="A281" s="71" t="s">
        <v>53</v>
      </c>
      <c r="B281" s="44" t="s">
        <v>27</v>
      </c>
      <c r="C281" s="36" t="s">
        <v>54</v>
      </c>
      <c r="D281" s="37"/>
      <c r="E281" s="38"/>
      <c r="F281" s="39"/>
      <c r="G281" s="42"/>
      <c r="H281" s="41"/>
    </row>
    <row r="282" spans="1:8" ht="36" customHeight="1">
      <c r="A282" s="71" t="s">
        <v>55</v>
      </c>
      <c r="B282" s="44" t="s">
        <v>114</v>
      </c>
      <c r="C282" s="36" t="s">
        <v>141</v>
      </c>
      <c r="D282" s="37"/>
      <c r="E282" s="38" t="s">
        <v>28</v>
      </c>
      <c r="F282" s="27">
        <v>725</v>
      </c>
      <c r="G282" s="40"/>
      <c r="H282" s="41">
        <f>ROUND(G282*F282,2)</f>
        <v>0</v>
      </c>
    </row>
    <row r="283" spans="1:8" ht="36" customHeight="1">
      <c r="A283" s="71" t="s">
        <v>73</v>
      </c>
      <c r="B283" s="44" t="s">
        <v>36</v>
      </c>
      <c r="C283" s="36" t="s">
        <v>74</v>
      </c>
      <c r="D283" s="37"/>
      <c r="E283" s="38"/>
      <c r="F283" s="39"/>
      <c r="G283" s="42"/>
      <c r="H283" s="41"/>
    </row>
    <row r="284" spans="1:8" ht="36" customHeight="1">
      <c r="A284" s="139" t="s">
        <v>75</v>
      </c>
      <c r="B284" s="146" t="s">
        <v>114</v>
      </c>
      <c r="C284" s="141" t="s">
        <v>141</v>
      </c>
      <c r="D284" s="142"/>
      <c r="E284" s="143" t="s">
        <v>28</v>
      </c>
      <c r="F284" s="153">
        <v>100</v>
      </c>
      <c r="G284" s="147"/>
      <c r="H284" s="148">
        <f>ROUND(G284*F284,2)</f>
        <v>0</v>
      </c>
    </row>
    <row r="285" spans="1:8" ht="49.5" customHeight="1">
      <c r="A285" s="71"/>
      <c r="B285" s="44"/>
      <c r="C285" s="32" t="s">
        <v>401</v>
      </c>
      <c r="D285" s="37"/>
      <c r="E285" s="38"/>
      <c r="F285" s="43"/>
      <c r="G285" s="42"/>
      <c r="H285" s="74"/>
    </row>
    <row r="286" spans="1:8" ht="36" customHeight="1">
      <c r="A286" s="71" t="s">
        <v>232</v>
      </c>
      <c r="B286" s="78" t="s">
        <v>380</v>
      </c>
      <c r="C286" s="36" t="s">
        <v>233</v>
      </c>
      <c r="D286" s="37" t="s">
        <v>234</v>
      </c>
      <c r="E286" s="38"/>
      <c r="F286" s="39"/>
      <c r="G286" s="42"/>
      <c r="H286" s="41"/>
    </row>
    <row r="287" spans="1:8" ht="36" customHeight="1">
      <c r="A287" s="71" t="s">
        <v>235</v>
      </c>
      <c r="B287" s="44" t="s">
        <v>27</v>
      </c>
      <c r="C287" s="36" t="s">
        <v>236</v>
      </c>
      <c r="D287" s="37" t="s">
        <v>1</v>
      </c>
      <c r="E287" s="38" t="s">
        <v>26</v>
      </c>
      <c r="F287" s="27">
        <v>300</v>
      </c>
      <c r="G287" s="40"/>
      <c r="H287" s="41">
        <f>ROUND(G287*F287,2)</f>
        <v>0</v>
      </c>
    </row>
    <row r="288" spans="1:8" ht="36" customHeight="1">
      <c r="A288" s="71" t="s">
        <v>346</v>
      </c>
      <c r="B288" s="44" t="s">
        <v>36</v>
      </c>
      <c r="C288" s="36" t="s">
        <v>347</v>
      </c>
      <c r="D288" s="37" t="s">
        <v>1</v>
      </c>
      <c r="E288" s="38" t="s">
        <v>26</v>
      </c>
      <c r="F288" s="27">
        <v>3000</v>
      </c>
      <c r="G288" s="40"/>
      <c r="H288" s="41">
        <f>ROUND(G288*F288,2)</f>
        <v>0</v>
      </c>
    </row>
    <row r="289" spans="1:8" ht="36" customHeight="1">
      <c r="A289" s="71" t="s">
        <v>82</v>
      </c>
      <c r="B289" s="78" t="s">
        <v>381</v>
      </c>
      <c r="C289" s="36" t="s">
        <v>83</v>
      </c>
      <c r="D289" s="37" t="s">
        <v>237</v>
      </c>
      <c r="E289" s="38" t="s">
        <v>26</v>
      </c>
      <c r="F289" s="27">
        <v>150</v>
      </c>
      <c r="G289" s="40"/>
      <c r="H289" s="41">
        <f>ROUND(G289*F289,2)</f>
        <v>0</v>
      </c>
    </row>
    <row r="290" spans="1:8" ht="36" customHeight="1">
      <c r="A290" s="119"/>
      <c r="B290" s="115"/>
      <c r="C290" s="116" t="s">
        <v>131</v>
      </c>
      <c r="D290" s="117"/>
      <c r="E290" s="117"/>
      <c r="F290" s="117"/>
      <c r="G290" s="42"/>
      <c r="H290" s="118"/>
    </row>
    <row r="291" spans="1:8" ht="49.5" customHeight="1">
      <c r="A291" s="70" t="s">
        <v>205</v>
      </c>
      <c r="B291" s="78" t="s">
        <v>382</v>
      </c>
      <c r="C291" s="36" t="s">
        <v>206</v>
      </c>
      <c r="D291" s="37" t="s">
        <v>132</v>
      </c>
      <c r="E291" s="38"/>
      <c r="F291" s="43"/>
      <c r="G291" s="42"/>
      <c r="H291" s="74"/>
    </row>
    <row r="292" spans="1:8" ht="49.5" customHeight="1">
      <c r="A292" s="70" t="s">
        <v>522</v>
      </c>
      <c r="B292" s="44" t="s">
        <v>27</v>
      </c>
      <c r="C292" s="36" t="s">
        <v>422</v>
      </c>
      <c r="D292" s="37" t="s">
        <v>1</v>
      </c>
      <c r="E292" s="38" t="s">
        <v>26</v>
      </c>
      <c r="F292" s="27">
        <v>450</v>
      </c>
      <c r="G292" s="40"/>
      <c r="H292" s="41">
        <f>ROUND(G292*F292,2)</f>
        <v>0</v>
      </c>
    </row>
    <row r="293" spans="1:8" ht="49.5" customHeight="1">
      <c r="A293" s="70" t="s">
        <v>207</v>
      </c>
      <c r="B293" s="44" t="s">
        <v>36</v>
      </c>
      <c r="C293" s="36" t="s">
        <v>208</v>
      </c>
      <c r="D293" s="37" t="s">
        <v>1</v>
      </c>
      <c r="E293" s="38" t="s">
        <v>26</v>
      </c>
      <c r="F293" s="27">
        <v>180</v>
      </c>
      <c r="G293" s="40"/>
      <c r="H293" s="41">
        <f>ROUND(G293*F293,2)</f>
        <v>0</v>
      </c>
    </row>
    <row r="294" spans="1:8" ht="49.5" customHeight="1">
      <c r="A294" s="70" t="s">
        <v>581</v>
      </c>
      <c r="B294" s="44" t="s">
        <v>48</v>
      </c>
      <c r="C294" s="36" t="s">
        <v>632</v>
      </c>
      <c r="D294" s="37"/>
      <c r="E294" s="38" t="s">
        <v>26</v>
      </c>
      <c r="F294" s="27">
        <v>210</v>
      </c>
      <c r="G294" s="40"/>
      <c r="H294" s="41">
        <f>ROUND(G294*F294,2)</f>
        <v>0</v>
      </c>
    </row>
    <row r="295" spans="1:8" ht="63.75" customHeight="1">
      <c r="A295" s="70" t="s">
        <v>581</v>
      </c>
      <c r="B295" s="44" t="s">
        <v>64</v>
      </c>
      <c r="C295" s="36" t="s">
        <v>631</v>
      </c>
      <c r="D295" s="37"/>
      <c r="E295" s="38" t="s">
        <v>26</v>
      </c>
      <c r="F295" s="27">
        <v>270</v>
      </c>
      <c r="G295" s="40"/>
      <c r="H295" s="41">
        <f>ROUND(G295*F295,2)</f>
        <v>0</v>
      </c>
    </row>
    <row r="296" spans="1:8" ht="36" customHeight="1">
      <c r="A296" s="106"/>
      <c r="B296" s="23"/>
      <c r="C296" s="32" t="s">
        <v>17</v>
      </c>
      <c r="D296" s="25"/>
      <c r="E296" s="26"/>
      <c r="F296" s="49"/>
      <c r="G296" s="29"/>
      <c r="H296" s="29"/>
    </row>
    <row r="297" spans="1:8" ht="36" customHeight="1">
      <c r="A297" s="109" t="s">
        <v>58</v>
      </c>
      <c r="B297" s="23" t="s">
        <v>383</v>
      </c>
      <c r="C297" s="24" t="s">
        <v>59</v>
      </c>
      <c r="D297" s="25" t="s">
        <v>190</v>
      </c>
      <c r="E297" s="26" t="s">
        <v>47</v>
      </c>
      <c r="F297" s="49">
        <v>500</v>
      </c>
      <c r="G297" s="28"/>
      <c r="H297" s="29">
        <f>ROUND(G297*F297,2)</f>
        <v>0</v>
      </c>
    </row>
    <row r="298" spans="1:8" ht="49.5" customHeight="1">
      <c r="A298" s="106"/>
      <c r="B298" s="23"/>
      <c r="C298" s="32" t="s">
        <v>18</v>
      </c>
      <c r="D298" s="25"/>
      <c r="E298" s="26"/>
      <c r="F298" s="49"/>
      <c r="G298" s="29"/>
      <c r="H298" s="29"/>
    </row>
    <row r="299" spans="1:8" ht="36" customHeight="1">
      <c r="A299" s="70" t="s">
        <v>144</v>
      </c>
      <c r="B299" s="78" t="s">
        <v>423</v>
      </c>
      <c r="C299" s="36" t="s">
        <v>145</v>
      </c>
      <c r="D299" s="37" t="s">
        <v>146</v>
      </c>
      <c r="E299" s="38"/>
      <c r="F299" s="43"/>
      <c r="G299" s="42"/>
      <c r="H299" s="74"/>
    </row>
    <row r="300" spans="1:8" ht="36" customHeight="1">
      <c r="A300" s="70" t="s">
        <v>147</v>
      </c>
      <c r="B300" s="44" t="s">
        <v>27</v>
      </c>
      <c r="C300" s="36" t="s">
        <v>148</v>
      </c>
      <c r="D300" s="37"/>
      <c r="E300" s="38" t="s">
        <v>33</v>
      </c>
      <c r="F300" s="49">
        <v>4</v>
      </c>
      <c r="G300" s="40"/>
      <c r="H300" s="41">
        <f>ROUND(G300*F300,2)</f>
        <v>0</v>
      </c>
    </row>
    <row r="301" spans="1:8" ht="36" customHeight="1">
      <c r="A301" s="70" t="s">
        <v>149</v>
      </c>
      <c r="B301" s="78" t="s">
        <v>424</v>
      </c>
      <c r="C301" s="36" t="s">
        <v>150</v>
      </c>
      <c r="D301" s="37" t="s">
        <v>146</v>
      </c>
      <c r="E301" s="38"/>
      <c r="F301" s="43"/>
      <c r="G301" s="42"/>
      <c r="H301" s="74"/>
    </row>
    <row r="302" spans="1:8" ht="36" customHeight="1">
      <c r="A302" s="70" t="s">
        <v>151</v>
      </c>
      <c r="B302" s="44" t="s">
        <v>27</v>
      </c>
      <c r="C302" s="36" t="s">
        <v>633</v>
      </c>
      <c r="D302" s="37"/>
      <c r="E302" s="38"/>
      <c r="F302" s="43"/>
      <c r="G302" s="42"/>
      <c r="H302" s="74"/>
    </row>
    <row r="303" spans="1:8" ht="49.5" customHeight="1">
      <c r="A303" s="145" t="s">
        <v>327</v>
      </c>
      <c r="B303" s="146" t="s">
        <v>114</v>
      </c>
      <c r="C303" s="141" t="s">
        <v>634</v>
      </c>
      <c r="D303" s="142"/>
      <c r="E303" s="143" t="s">
        <v>47</v>
      </c>
      <c r="F303" s="157">
        <v>30</v>
      </c>
      <c r="G303" s="147"/>
      <c r="H303" s="148">
        <f>ROUND(G303*F303,2)</f>
        <v>0</v>
      </c>
    </row>
    <row r="304" spans="1:8" ht="49.5" customHeight="1">
      <c r="A304" s="70"/>
      <c r="B304" s="44"/>
      <c r="C304" s="32" t="s">
        <v>492</v>
      </c>
      <c r="D304" s="37"/>
      <c r="E304" s="38"/>
      <c r="F304" s="43"/>
      <c r="G304" s="42"/>
      <c r="H304" s="74"/>
    </row>
    <row r="305" spans="1:8" ht="49.5" customHeight="1">
      <c r="A305" s="70" t="s">
        <v>84</v>
      </c>
      <c r="B305" s="78" t="s">
        <v>425</v>
      </c>
      <c r="C305" s="79" t="s">
        <v>154</v>
      </c>
      <c r="D305" s="37" t="s">
        <v>146</v>
      </c>
      <c r="E305" s="38"/>
      <c r="F305" s="43"/>
      <c r="G305" s="42"/>
      <c r="H305" s="74"/>
    </row>
    <row r="306" spans="1:8" ht="49.5" customHeight="1">
      <c r="A306" s="70" t="s">
        <v>85</v>
      </c>
      <c r="B306" s="44" t="s">
        <v>27</v>
      </c>
      <c r="C306" s="36" t="s">
        <v>86</v>
      </c>
      <c r="D306" s="37"/>
      <c r="E306" s="38" t="s">
        <v>33</v>
      </c>
      <c r="F306" s="49">
        <v>4</v>
      </c>
      <c r="G306" s="40"/>
      <c r="H306" s="41">
        <f>ROUND(G306*F306,2)</f>
        <v>0</v>
      </c>
    </row>
    <row r="307" spans="1:8" ht="49.5" customHeight="1">
      <c r="A307" s="70" t="s">
        <v>87</v>
      </c>
      <c r="B307" s="44" t="s">
        <v>36</v>
      </c>
      <c r="C307" s="36" t="s">
        <v>88</v>
      </c>
      <c r="D307" s="37"/>
      <c r="E307" s="38" t="s">
        <v>33</v>
      </c>
      <c r="F307" s="49">
        <v>4</v>
      </c>
      <c r="G307" s="40"/>
      <c r="H307" s="41">
        <f>ROUND(G307*F307,2)</f>
        <v>0</v>
      </c>
    </row>
    <row r="308" spans="1:8" ht="49.5" customHeight="1">
      <c r="A308" s="70" t="s">
        <v>60</v>
      </c>
      <c r="B308" s="44" t="s">
        <v>48</v>
      </c>
      <c r="C308" s="36" t="s">
        <v>91</v>
      </c>
      <c r="D308" s="37"/>
      <c r="E308" s="38" t="s">
        <v>33</v>
      </c>
      <c r="F308" s="49">
        <v>1</v>
      </c>
      <c r="G308" s="40"/>
      <c r="H308" s="41">
        <f>ROUND(G308*F308,2)</f>
        <v>0</v>
      </c>
    </row>
    <row r="309" spans="1:8" ht="49.5" customHeight="1">
      <c r="A309" s="70" t="s">
        <v>586</v>
      </c>
      <c r="B309" s="44" t="s">
        <v>64</v>
      </c>
      <c r="C309" s="36" t="s">
        <v>587</v>
      </c>
      <c r="D309" s="37"/>
      <c r="E309" s="38" t="s">
        <v>33</v>
      </c>
      <c r="F309" s="49">
        <v>1</v>
      </c>
      <c r="G309" s="40"/>
      <c r="H309" s="41">
        <f>ROUND(G309*F309,2)</f>
        <v>0</v>
      </c>
    </row>
    <row r="310" spans="1:8" ht="36" customHeight="1">
      <c r="A310" s="70" t="s">
        <v>159</v>
      </c>
      <c r="B310" s="78" t="s">
        <v>426</v>
      </c>
      <c r="C310" s="79" t="s">
        <v>160</v>
      </c>
      <c r="D310" s="37" t="s">
        <v>146</v>
      </c>
      <c r="E310" s="38"/>
      <c r="F310" s="43"/>
      <c r="G310" s="42"/>
      <c r="H310" s="74"/>
    </row>
    <row r="311" spans="1:8" ht="36" customHeight="1">
      <c r="A311" s="70" t="s">
        <v>161</v>
      </c>
      <c r="B311" s="44" t="s">
        <v>27</v>
      </c>
      <c r="C311" s="79" t="s">
        <v>162</v>
      </c>
      <c r="D311" s="37"/>
      <c r="E311" s="38"/>
      <c r="F311" s="43"/>
      <c r="G311" s="42"/>
      <c r="H311" s="74"/>
    </row>
    <row r="312" spans="1:8" ht="36" customHeight="1">
      <c r="A312" s="70" t="s">
        <v>331</v>
      </c>
      <c r="B312" s="44" t="s">
        <v>114</v>
      </c>
      <c r="C312" s="36" t="s">
        <v>616</v>
      </c>
      <c r="D312" s="37"/>
      <c r="E312" s="38" t="s">
        <v>33</v>
      </c>
      <c r="F312" s="49">
        <v>2</v>
      </c>
      <c r="G312" s="40"/>
      <c r="H312" s="41">
        <f>ROUND(G312*F312,2)</f>
        <v>0</v>
      </c>
    </row>
    <row r="313" spans="1:8" ht="36" customHeight="1">
      <c r="A313" s="70" t="s">
        <v>163</v>
      </c>
      <c r="B313" s="44" t="s">
        <v>182</v>
      </c>
      <c r="C313" s="36" t="s">
        <v>617</v>
      </c>
      <c r="D313" s="37"/>
      <c r="E313" s="38" t="s">
        <v>33</v>
      </c>
      <c r="F313" s="49">
        <v>2</v>
      </c>
      <c r="G313" s="40"/>
      <c r="H313" s="41">
        <f>ROUND(G313*F313,2)</f>
        <v>0</v>
      </c>
    </row>
    <row r="314" spans="1:8" ht="36" customHeight="1">
      <c r="A314" s="70" t="s">
        <v>164</v>
      </c>
      <c r="B314" s="78" t="s">
        <v>427</v>
      </c>
      <c r="C314" s="36" t="s">
        <v>165</v>
      </c>
      <c r="D314" s="37" t="s">
        <v>146</v>
      </c>
      <c r="E314" s="38" t="s">
        <v>33</v>
      </c>
      <c r="F314" s="49">
        <v>4</v>
      </c>
      <c r="G314" s="40"/>
      <c r="H314" s="41">
        <f>ROUND(G314*F314,2)</f>
        <v>0</v>
      </c>
    </row>
    <row r="315" spans="1:8" ht="36" customHeight="1">
      <c r="A315" s="70" t="s">
        <v>226</v>
      </c>
      <c r="B315" s="78" t="s">
        <v>428</v>
      </c>
      <c r="C315" s="36" t="s">
        <v>227</v>
      </c>
      <c r="D315" s="37" t="s">
        <v>146</v>
      </c>
      <c r="E315" s="38" t="s">
        <v>33</v>
      </c>
      <c r="F315" s="49">
        <v>5</v>
      </c>
      <c r="G315" s="40"/>
      <c r="H315" s="41">
        <f>ROUND(G315*F315,2)</f>
        <v>0</v>
      </c>
    </row>
    <row r="316" spans="1:8" ht="36" customHeight="1">
      <c r="A316" s="119"/>
      <c r="B316" s="115"/>
      <c r="C316" s="116" t="s">
        <v>19</v>
      </c>
      <c r="D316" s="117"/>
      <c r="E316" s="117"/>
      <c r="F316" s="117"/>
      <c r="G316" s="42"/>
      <c r="H316" s="118"/>
    </row>
    <row r="317" spans="1:8" ht="49.5" customHeight="1">
      <c r="A317" s="70" t="s">
        <v>61</v>
      </c>
      <c r="B317" s="78" t="s">
        <v>589</v>
      </c>
      <c r="C317" s="36" t="s">
        <v>92</v>
      </c>
      <c r="D317" s="37" t="s">
        <v>172</v>
      </c>
      <c r="E317" s="38" t="s">
        <v>33</v>
      </c>
      <c r="F317" s="49">
        <v>9</v>
      </c>
      <c r="G317" s="40"/>
      <c r="H317" s="41">
        <f>ROUND(G317*F317,2)</f>
        <v>0</v>
      </c>
    </row>
    <row r="318" spans="1:8" ht="36" customHeight="1">
      <c r="A318" s="70" t="s">
        <v>62</v>
      </c>
      <c r="B318" s="78" t="s">
        <v>590</v>
      </c>
      <c r="C318" s="36" t="s">
        <v>95</v>
      </c>
      <c r="D318" s="37" t="s">
        <v>172</v>
      </c>
      <c r="E318" s="38"/>
      <c r="F318" s="43"/>
      <c r="G318" s="42"/>
      <c r="H318" s="74"/>
    </row>
    <row r="319" spans="1:8" ht="36" customHeight="1">
      <c r="A319" s="70" t="s">
        <v>63</v>
      </c>
      <c r="B319" s="44" t="s">
        <v>27</v>
      </c>
      <c r="C319" s="36" t="s">
        <v>174</v>
      </c>
      <c r="D319" s="37"/>
      <c r="E319" s="38" t="s">
        <v>33</v>
      </c>
      <c r="F319" s="49">
        <v>4</v>
      </c>
      <c r="G319" s="40"/>
      <c r="H319" s="41">
        <f>ROUND(G319*F319,2)</f>
        <v>0</v>
      </c>
    </row>
    <row r="320" spans="1:8" ht="36" customHeight="1">
      <c r="A320" s="70" t="s">
        <v>78</v>
      </c>
      <c r="B320" s="78" t="s">
        <v>591</v>
      </c>
      <c r="C320" s="36" t="s">
        <v>96</v>
      </c>
      <c r="D320" s="37" t="s">
        <v>172</v>
      </c>
      <c r="E320" s="38" t="s">
        <v>33</v>
      </c>
      <c r="F320" s="49">
        <v>3</v>
      </c>
      <c r="G320" s="40"/>
      <c r="H320" s="41">
        <f>ROUND(G320*F320,2)</f>
        <v>0</v>
      </c>
    </row>
    <row r="321" spans="1:8" ht="36" customHeight="1">
      <c r="A321" s="70" t="s">
        <v>210</v>
      </c>
      <c r="B321" s="78" t="s">
        <v>592</v>
      </c>
      <c r="C321" s="36" t="s">
        <v>211</v>
      </c>
      <c r="D321" s="37" t="s">
        <v>172</v>
      </c>
      <c r="E321" s="38" t="s">
        <v>33</v>
      </c>
      <c r="F321" s="49">
        <v>2</v>
      </c>
      <c r="G321" s="40"/>
      <c r="H321" s="41">
        <f>ROUND(G321*F321,2)</f>
        <v>0</v>
      </c>
    </row>
    <row r="322" spans="1:8" ht="36" customHeight="1">
      <c r="A322" s="145" t="s">
        <v>79</v>
      </c>
      <c r="B322" s="140" t="s">
        <v>593</v>
      </c>
      <c r="C322" s="141" t="s">
        <v>97</v>
      </c>
      <c r="D322" s="142" t="s">
        <v>172</v>
      </c>
      <c r="E322" s="143" t="s">
        <v>33</v>
      </c>
      <c r="F322" s="157">
        <v>1</v>
      </c>
      <c r="G322" s="147"/>
      <c r="H322" s="148">
        <f>ROUND(G322*F322,2)</f>
        <v>0</v>
      </c>
    </row>
    <row r="323" spans="1:8" ht="36" customHeight="1">
      <c r="A323" s="96"/>
      <c r="B323" s="23"/>
      <c r="C323" s="32" t="s">
        <v>20</v>
      </c>
      <c r="D323" s="19"/>
      <c r="E323" s="33"/>
      <c r="F323" s="49"/>
      <c r="G323" s="45"/>
      <c r="H323" s="97"/>
    </row>
    <row r="324" spans="1:8" ht="36" customHeight="1">
      <c r="A324" s="110" t="s">
        <v>65</v>
      </c>
      <c r="B324" s="23" t="s">
        <v>594</v>
      </c>
      <c r="C324" s="24" t="s">
        <v>66</v>
      </c>
      <c r="D324" s="25" t="s">
        <v>175</v>
      </c>
      <c r="E324" s="26"/>
      <c r="F324" s="49"/>
      <c r="G324" s="46"/>
      <c r="H324" s="29"/>
    </row>
    <row r="325" spans="1:8" ht="36" customHeight="1">
      <c r="A325" s="110" t="s">
        <v>176</v>
      </c>
      <c r="B325" s="31" t="s">
        <v>27</v>
      </c>
      <c r="C325" s="24" t="s">
        <v>177</v>
      </c>
      <c r="D325" s="25"/>
      <c r="E325" s="26" t="s">
        <v>26</v>
      </c>
      <c r="F325" s="49">
        <v>200</v>
      </c>
      <c r="G325" s="28"/>
      <c r="H325" s="29">
        <f>ROUND(G325*F325,2)</f>
        <v>0</v>
      </c>
    </row>
    <row r="326" spans="1:8" ht="36" customHeight="1">
      <c r="A326" s="110" t="s">
        <v>67</v>
      </c>
      <c r="B326" s="31" t="s">
        <v>36</v>
      </c>
      <c r="C326" s="24" t="s">
        <v>178</v>
      </c>
      <c r="D326" s="25"/>
      <c r="E326" s="26" t="s">
        <v>26</v>
      </c>
      <c r="F326" s="49">
        <v>800</v>
      </c>
      <c r="G326" s="28"/>
      <c r="H326" s="29">
        <f>ROUND(G326*F326,2)</f>
        <v>0</v>
      </c>
    </row>
    <row r="327" spans="1:8" ht="49.5" customHeight="1">
      <c r="A327" s="110"/>
      <c r="B327" s="23" t="s">
        <v>595</v>
      </c>
      <c r="C327" s="24" t="s">
        <v>582</v>
      </c>
      <c r="D327" s="25" t="s">
        <v>585</v>
      </c>
      <c r="E327" s="26" t="s">
        <v>47</v>
      </c>
      <c r="F327" s="49">
        <v>30</v>
      </c>
      <c r="G327" s="28"/>
      <c r="H327" s="29">
        <f>ROUND(G327*F327,2)</f>
        <v>0</v>
      </c>
    </row>
    <row r="328" spans="1:8" ht="36" customHeight="1">
      <c r="A328" s="110"/>
      <c r="B328" s="23" t="s">
        <v>596</v>
      </c>
      <c r="C328" s="24" t="s">
        <v>583</v>
      </c>
      <c r="D328" s="25" t="s">
        <v>584</v>
      </c>
      <c r="E328" s="26" t="s">
        <v>26</v>
      </c>
      <c r="F328" s="49">
        <v>600</v>
      </c>
      <c r="G328" s="28"/>
      <c r="H328" s="29">
        <f>ROUND(G328*F328,2)</f>
        <v>0</v>
      </c>
    </row>
    <row r="329" spans="1:8" ht="36" customHeight="1" thickBot="1">
      <c r="A329" s="171"/>
      <c r="B329" s="6" t="str">
        <f>+B241</f>
        <v>D</v>
      </c>
      <c r="C329" s="198" t="str">
        <f>+C241</f>
        <v>REHABILITATION:  SUTHERLAND AVENUE FROM HIGGINS AVENUE TO STEPHENS STREET</v>
      </c>
      <c r="D329" s="199"/>
      <c r="E329" s="199"/>
      <c r="F329" s="200"/>
      <c r="G329" s="7" t="s">
        <v>181</v>
      </c>
      <c r="H329" s="103">
        <f>SUM(H242:H328)</f>
        <v>0</v>
      </c>
    </row>
    <row r="330" spans="1:8" ht="36" customHeight="1" thickBot="1" thickTop="1">
      <c r="A330" s="107"/>
      <c r="B330" s="17" t="s">
        <v>231</v>
      </c>
      <c r="C330" s="196" t="s">
        <v>246</v>
      </c>
      <c r="D330" s="196"/>
      <c r="E330" s="196"/>
      <c r="F330" s="196"/>
      <c r="G330" s="196"/>
      <c r="H330" s="197"/>
    </row>
    <row r="331" spans="1:8" ht="36" customHeight="1" thickTop="1">
      <c r="A331" s="122"/>
      <c r="B331" s="123"/>
      <c r="C331" s="124" t="s">
        <v>16</v>
      </c>
      <c r="D331" s="125"/>
      <c r="E331" s="125"/>
      <c r="F331" s="125"/>
      <c r="G331" s="126"/>
      <c r="H331" s="127"/>
    </row>
    <row r="332" spans="1:8" ht="36" customHeight="1">
      <c r="A332" s="70" t="s">
        <v>99</v>
      </c>
      <c r="B332" s="78" t="s">
        <v>274</v>
      </c>
      <c r="C332" s="36" t="s">
        <v>100</v>
      </c>
      <c r="D332" s="37" t="s">
        <v>179</v>
      </c>
      <c r="E332" s="38" t="s">
        <v>25</v>
      </c>
      <c r="F332" s="49">
        <v>3350</v>
      </c>
      <c r="G332" s="40"/>
      <c r="H332" s="41">
        <f>ROUND(G332*F332,2)</f>
        <v>0</v>
      </c>
    </row>
    <row r="333" spans="1:8" ht="36" customHeight="1">
      <c r="A333" s="77" t="s">
        <v>101</v>
      </c>
      <c r="B333" s="78" t="s">
        <v>384</v>
      </c>
      <c r="C333" s="36" t="s">
        <v>102</v>
      </c>
      <c r="D333" s="37" t="s">
        <v>179</v>
      </c>
      <c r="E333" s="38" t="s">
        <v>26</v>
      </c>
      <c r="F333" s="49">
        <v>3750</v>
      </c>
      <c r="G333" s="40"/>
      <c r="H333" s="41">
        <f>ROUND(G333*F333,2)</f>
        <v>0</v>
      </c>
    </row>
    <row r="334" spans="1:8" ht="36" customHeight="1">
      <c r="A334" s="77" t="s">
        <v>103</v>
      </c>
      <c r="B334" s="78" t="s">
        <v>385</v>
      </c>
      <c r="C334" s="36" t="s">
        <v>104</v>
      </c>
      <c r="D334" s="37" t="s">
        <v>179</v>
      </c>
      <c r="E334" s="38"/>
      <c r="F334" s="39"/>
      <c r="G334" s="42"/>
      <c r="H334" s="41"/>
    </row>
    <row r="335" spans="1:8" ht="36" customHeight="1">
      <c r="A335" s="77" t="s">
        <v>105</v>
      </c>
      <c r="B335" s="44" t="s">
        <v>27</v>
      </c>
      <c r="C335" s="36" t="s">
        <v>106</v>
      </c>
      <c r="D335" s="37" t="s">
        <v>1</v>
      </c>
      <c r="E335" s="38" t="s">
        <v>28</v>
      </c>
      <c r="F335" s="49">
        <v>4250</v>
      </c>
      <c r="G335" s="40"/>
      <c r="H335" s="41">
        <f>ROUND(G335*F335,2)</f>
        <v>0</v>
      </c>
    </row>
    <row r="336" spans="1:8" ht="49.5" customHeight="1">
      <c r="A336" s="77" t="s">
        <v>29</v>
      </c>
      <c r="B336" s="78" t="s">
        <v>323</v>
      </c>
      <c r="C336" s="36" t="s">
        <v>30</v>
      </c>
      <c r="D336" s="37" t="s">
        <v>179</v>
      </c>
      <c r="E336" s="38" t="s">
        <v>25</v>
      </c>
      <c r="F336" s="49">
        <v>540</v>
      </c>
      <c r="G336" s="40"/>
      <c r="H336" s="41">
        <f>ROUND(G336*F336,2)</f>
        <v>0</v>
      </c>
    </row>
    <row r="337" spans="1:8" ht="36" customHeight="1">
      <c r="A337" s="70" t="s">
        <v>31</v>
      </c>
      <c r="B337" s="78" t="s">
        <v>275</v>
      </c>
      <c r="C337" s="36" t="s">
        <v>32</v>
      </c>
      <c r="D337" s="37" t="s">
        <v>179</v>
      </c>
      <c r="E337" s="38" t="s">
        <v>26</v>
      </c>
      <c r="F337" s="49">
        <v>2400</v>
      </c>
      <c r="G337" s="40"/>
      <c r="H337" s="41">
        <f>ROUND(G337*F337,2)</f>
        <v>0</v>
      </c>
    </row>
    <row r="338" spans="1:8" ht="36" customHeight="1">
      <c r="A338" s="77" t="s">
        <v>107</v>
      </c>
      <c r="B338" s="78" t="s">
        <v>348</v>
      </c>
      <c r="C338" s="36" t="s">
        <v>108</v>
      </c>
      <c r="D338" s="37" t="s">
        <v>262</v>
      </c>
      <c r="E338" s="38" t="s">
        <v>26</v>
      </c>
      <c r="F338" s="49">
        <v>3750</v>
      </c>
      <c r="G338" s="40"/>
      <c r="H338" s="41">
        <f>ROUND(G338*F338,2)</f>
        <v>0</v>
      </c>
    </row>
    <row r="339" spans="1:8" ht="36" customHeight="1">
      <c r="A339" s="98"/>
      <c r="B339" s="60"/>
      <c r="C339" s="65" t="s">
        <v>109</v>
      </c>
      <c r="D339" s="66"/>
      <c r="E339" s="67"/>
      <c r="F339" s="43"/>
      <c r="G339" s="42"/>
      <c r="H339" s="74"/>
    </row>
    <row r="340" spans="1:8" ht="36" customHeight="1">
      <c r="A340" s="71" t="s">
        <v>69</v>
      </c>
      <c r="B340" s="78" t="s">
        <v>276</v>
      </c>
      <c r="C340" s="36" t="s">
        <v>70</v>
      </c>
      <c r="D340" s="37" t="s">
        <v>179</v>
      </c>
      <c r="E340" s="38"/>
      <c r="F340" s="39"/>
      <c r="G340" s="42"/>
      <c r="H340" s="41"/>
    </row>
    <row r="341" spans="1:8" ht="36" customHeight="1">
      <c r="A341" s="71" t="s">
        <v>71</v>
      </c>
      <c r="B341" s="44" t="s">
        <v>27</v>
      </c>
      <c r="C341" s="36" t="s">
        <v>72</v>
      </c>
      <c r="D341" s="37" t="s">
        <v>1</v>
      </c>
      <c r="E341" s="38" t="s">
        <v>26</v>
      </c>
      <c r="F341" s="49">
        <v>4500</v>
      </c>
      <c r="G341" s="40"/>
      <c r="H341" s="41">
        <f>ROUND(G341*F341,2)</f>
        <v>0</v>
      </c>
    </row>
    <row r="342" spans="1:8" ht="36" customHeight="1">
      <c r="A342" s="71" t="s">
        <v>37</v>
      </c>
      <c r="B342" s="78" t="s">
        <v>386</v>
      </c>
      <c r="C342" s="36" t="s">
        <v>38</v>
      </c>
      <c r="D342" s="37" t="s">
        <v>180</v>
      </c>
      <c r="E342" s="38"/>
      <c r="F342" s="39"/>
      <c r="G342" s="42"/>
      <c r="H342" s="41"/>
    </row>
    <row r="343" spans="1:8" ht="36" customHeight="1">
      <c r="A343" s="71" t="s">
        <v>39</v>
      </c>
      <c r="B343" s="44" t="s">
        <v>27</v>
      </c>
      <c r="C343" s="36" t="s">
        <v>40</v>
      </c>
      <c r="D343" s="37" t="s">
        <v>1</v>
      </c>
      <c r="E343" s="38" t="s">
        <v>33</v>
      </c>
      <c r="F343" s="49">
        <v>120</v>
      </c>
      <c r="G343" s="40"/>
      <c r="H343" s="41">
        <f>ROUND(G343*F343,2)</f>
        <v>0</v>
      </c>
    </row>
    <row r="344" spans="1:8" ht="36" customHeight="1">
      <c r="A344" s="71" t="s">
        <v>41</v>
      </c>
      <c r="B344" s="78" t="s">
        <v>387</v>
      </c>
      <c r="C344" s="36" t="s">
        <v>42</v>
      </c>
      <c r="D344" s="37" t="s">
        <v>180</v>
      </c>
      <c r="E344" s="38"/>
      <c r="F344" s="39"/>
      <c r="G344" s="42"/>
      <c r="H344" s="41"/>
    </row>
    <row r="345" spans="1:8" ht="36" customHeight="1">
      <c r="A345" s="71" t="s">
        <v>43</v>
      </c>
      <c r="B345" s="44" t="s">
        <v>27</v>
      </c>
      <c r="C345" s="36" t="s">
        <v>44</v>
      </c>
      <c r="D345" s="37" t="s">
        <v>1</v>
      </c>
      <c r="E345" s="38" t="s">
        <v>33</v>
      </c>
      <c r="F345" s="49">
        <v>90</v>
      </c>
      <c r="G345" s="40"/>
      <c r="H345" s="41">
        <f>ROUND(G345*F345,2)</f>
        <v>0</v>
      </c>
    </row>
    <row r="346" spans="1:8" ht="36" customHeight="1">
      <c r="A346" s="71" t="s">
        <v>110</v>
      </c>
      <c r="B346" s="78" t="s">
        <v>277</v>
      </c>
      <c r="C346" s="36" t="s">
        <v>45</v>
      </c>
      <c r="D346" s="37" t="s">
        <v>230</v>
      </c>
      <c r="E346" s="38"/>
      <c r="F346" s="39"/>
      <c r="G346" s="42"/>
      <c r="H346" s="41"/>
    </row>
    <row r="347" spans="1:8" ht="36" customHeight="1">
      <c r="A347" s="71" t="s">
        <v>111</v>
      </c>
      <c r="B347" s="44" t="s">
        <v>320</v>
      </c>
      <c r="C347" s="36" t="s">
        <v>112</v>
      </c>
      <c r="D347" s="37" t="s">
        <v>46</v>
      </c>
      <c r="E347" s="38"/>
      <c r="F347" s="39"/>
      <c r="G347" s="42"/>
      <c r="H347" s="41"/>
    </row>
    <row r="348" spans="1:8" ht="36" customHeight="1">
      <c r="A348" s="71" t="s">
        <v>113</v>
      </c>
      <c r="B348" s="44" t="s">
        <v>114</v>
      </c>
      <c r="C348" s="36" t="s">
        <v>115</v>
      </c>
      <c r="D348" s="37"/>
      <c r="E348" s="38" t="s">
        <v>26</v>
      </c>
      <c r="F348" s="49">
        <v>10</v>
      </c>
      <c r="G348" s="40"/>
      <c r="H348" s="41">
        <f>ROUND(G348*F348,2)</f>
        <v>0</v>
      </c>
    </row>
    <row r="349" spans="1:8" ht="36" customHeight="1">
      <c r="A349" s="71" t="s">
        <v>116</v>
      </c>
      <c r="B349" s="44" t="s">
        <v>182</v>
      </c>
      <c r="C349" s="36" t="s">
        <v>117</v>
      </c>
      <c r="D349" s="37"/>
      <c r="E349" s="38" t="s">
        <v>26</v>
      </c>
      <c r="F349" s="49">
        <v>140</v>
      </c>
      <c r="G349" s="40"/>
      <c r="H349" s="41">
        <f>ROUND(G349*F349,2)</f>
        <v>0</v>
      </c>
    </row>
    <row r="350" spans="1:8" ht="36" customHeight="1">
      <c r="A350" s="139" t="s">
        <v>282</v>
      </c>
      <c r="B350" s="146" t="s">
        <v>507</v>
      </c>
      <c r="C350" s="141" t="s">
        <v>119</v>
      </c>
      <c r="D350" s="142" t="s">
        <v>1</v>
      </c>
      <c r="E350" s="143" t="s">
        <v>26</v>
      </c>
      <c r="F350" s="157">
        <v>530</v>
      </c>
      <c r="G350" s="147"/>
      <c r="H350" s="148">
        <f>ROUND(G350*F350,2)</f>
        <v>0</v>
      </c>
    </row>
    <row r="351" spans="1:8" ht="36" customHeight="1">
      <c r="A351" s="99"/>
      <c r="B351" s="60"/>
      <c r="C351" s="68" t="s">
        <v>131</v>
      </c>
      <c r="D351" s="62"/>
      <c r="E351" s="63"/>
      <c r="F351" s="43"/>
      <c r="G351" s="42"/>
      <c r="H351" s="74"/>
    </row>
    <row r="352" spans="1:8" ht="49.5" customHeight="1">
      <c r="A352" s="70" t="s">
        <v>205</v>
      </c>
      <c r="B352" s="78" t="s">
        <v>349</v>
      </c>
      <c r="C352" s="36" t="s">
        <v>206</v>
      </c>
      <c r="D352" s="37" t="s">
        <v>132</v>
      </c>
      <c r="E352" s="38"/>
      <c r="F352" s="43"/>
      <c r="G352" s="42"/>
      <c r="H352" s="74"/>
    </row>
    <row r="353" spans="1:8" ht="49.5" customHeight="1">
      <c r="A353" s="70" t="s">
        <v>207</v>
      </c>
      <c r="B353" s="44" t="s">
        <v>27</v>
      </c>
      <c r="C353" s="36" t="s">
        <v>208</v>
      </c>
      <c r="D353" s="37" t="s">
        <v>1</v>
      </c>
      <c r="E353" s="38" t="s">
        <v>26</v>
      </c>
      <c r="F353" s="49">
        <v>810</v>
      </c>
      <c r="G353" s="40"/>
      <c r="H353" s="41">
        <f>ROUND(G353*F353,2)</f>
        <v>0</v>
      </c>
    </row>
    <row r="354" spans="1:8" ht="49.5" customHeight="1">
      <c r="A354" s="70" t="s">
        <v>56</v>
      </c>
      <c r="B354" s="78" t="s">
        <v>329</v>
      </c>
      <c r="C354" s="36" t="s">
        <v>57</v>
      </c>
      <c r="D354" s="37" t="s">
        <v>132</v>
      </c>
      <c r="E354" s="38"/>
      <c r="F354" s="43"/>
      <c r="G354" s="42"/>
      <c r="H354" s="74"/>
    </row>
    <row r="355" spans="1:8" ht="63.75" customHeight="1">
      <c r="A355" s="70" t="s">
        <v>133</v>
      </c>
      <c r="B355" s="44" t="s">
        <v>27</v>
      </c>
      <c r="C355" s="36" t="s">
        <v>253</v>
      </c>
      <c r="D355" s="37" t="s">
        <v>81</v>
      </c>
      <c r="E355" s="38" t="s">
        <v>47</v>
      </c>
      <c r="F355" s="49">
        <v>530</v>
      </c>
      <c r="G355" s="40"/>
      <c r="H355" s="41">
        <f aca="true" t="shared" si="3" ref="H355:H360">ROUND(G355*F355,2)</f>
        <v>0</v>
      </c>
    </row>
    <row r="356" spans="1:8" ht="63.75" customHeight="1">
      <c r="A356" s="70" t="s">
        <v>134</v>
      </c>
      <c r="B356" s="44" t="s">
        <v>36</v>
      </c>
      <c r="C356" s="36" t="s">
        <v>135</v>
      </c>
      <c r="D356" s="37" t="s">
        <v>136</v>
      </c>
      <c r="E356" s="38" t="s">
        <v>47</v>
      </c>
      <c r="F356" s="49">
        <v>170</v>
      </c>
      <c r="G356" s="40"/>
      <c r="H356" s="41">
        <f t="shared" si="3"/>
        <v>0</v>
      </c>
    </row>
    <row r="357" spans="1:8" ht="63.75" customHeight="1">
      <c r="A357" s="70" t="s">
        <v>254</v>
      </c>
      <c r="B357" s="44" t="s">
        <v>48</v>
      </c>
      <c r="C357" s="36" t="s">
        <v>523</v>
      </c>
      <c r="D357" s="37" t="s">
        <v>283</v>
      </c>
      <c r="E357" s="38" t="s">
        <v>47</v>
      </c>
      <c r="F357" s="49">
        <v>130</v>
      </c>
      <c r="G357" s="40"/>
      <c r="H357" s="41">
        <f t="shared" si="3"/>
        <v>0</v>
      </c>
    </row>
    <row r="358" spans="1:8" ht="63.75" customHeight="1">
      <c r="A358" s="70" t="s">
        <v>255</v>
      </c>
      <c r="B358" s="44" t="s">
        <v>64</v>
      </c>
      <c r="C358" s="36" t="s">
        <v>284</v>
      </c>
      <c r="D358" s="37" t="s">
        <v>285</v>
      </c>
      <c r="E358" s="38" t="s">
        <v>47</v>
      </c>
      <c r="F358" s="49">
        <v>60</v>
      </c>
      <c r="G358" s="40"/>
      <c r="H358" s="41">
        <f t="shared" si="3"/>
        <v>0</v>
      </c>
    </row>
    <row r="359" spans="1:8" ht="49.5" customHeight="1">
      <c r="A359" s="70" t="s">
        <v>216</v>
      </c>
      <c r="B359" s="44" t="s">
        <v>68</v>
      </c>
      <c r="C359" s="36" t="s">
        <v>217</v>
      </c>
      <c r="D359" s="37" t="s">
        <v>127</v>
      </c>
      <c r="E359" s="38" t="s">
        <v>47</v>
      </c>
      <c r="F359" s="49">
        <v>20</v>
      </c>
      <c r="G359" s="40"/>
      <c r="H359" s="41">
        <f t="shared" si="3"/>
        <v>0</v>
      </c>
    </row>
    <row r="360" spans="1:8" ht="49.5" customHeight="1">
      <c r="A360" s="70" t="s">
        <v>218</v>
      </c>
      <c r="B360" s="44" t="s">
        <v>193</v>
      </c>
      <c r="C360" s="36" t="s">
        <v>273</v>
      </c>
      <c r="D360" s="37" t="s">
        <v>219</v>
      </c>
      <c r="E360" s="38" t="s">
        <v>47</v>
      </c>
      <c r="F360" s="49">
        <v>15</v>
      </c>
      <c r="G360" s="40"/>
      <c r="H360" s="41">
        <f t="shared" si="3"/>
        <v>0</v>
      </c>
    </row>
    <row r="361" spans="1:8" ht="49.5" customHeight="1">
      <c r="A361" s="70" t="s">
        <v>137</v>
      </c>
      <c r="B361" s="78" t="s">
        <v>388</v>
      </c>
      <c r="C361" s="36" t="s">
        <v>138</v>
      </c>
      <c r="D361" s="37" t="s">
        <v>286</v>
      </c>
      <c r="E361" s="104"/>
      <c r="F361" s="39"/>
      <c r="G361" s="42"/>
      <c r="H361" s="74"/>
    </row>
    <row r="362" spans="1:8" ht="36" customHeight="1">
      <c r="A362" s="70" t="s">
        <v>139</v>
      </c>
      <c r="B362" s="44" t="s">
        <v>27</v>
      </c>
      <c r="C362" s="36" t="s">
        <v>54</v>
      </c>
      <c r="D362" s="37"/>
      <c r="E362" s="38"/>
      <c r="F362" s="39"/>
      <c r="G362" s="42"/>
      <c r="H362" s="74"/>
    </row>
    <row r="363" spans="1:8" ht="36" customHeight="1">
      <c r="A363" s="70" t="s">
        <v>140</v>
      </c>
      <c r="B363" s="44" t="s">
        <v>114</v>
      </c>
      <c r="C363" s="36" t="s">
        <v>141</v>
      </c>
      <c r="D363" s="37"/>
      <c r="E363" s="38" t="s">
        <v>28</v>
      </c>
      <c r="F363" s="49">
        <v>750</v>
      </c>
      <c r="G363" s="40"/>
      <c r="H363" s="41">
        <f>ROUND(G363*F363,2)</f>
        <v>0</v>
      </c>
    </row>
    <row r="364" spans="1:8" ht="36" customHeight="1">
      <c r="A364" s="70" t="s">
        <v>142</v>
      </c>
      <c r="B364" s="44" t="s">
        <v>36</v>
      </c>
      <c r="C364" s="36" t="s">
        <v>74</v>
      </c>
      <c r="D364" s="37"/>
      <c r="E364" s="38"/>
      <c r="F364" s="39"/>
      <c r="G364" s="42"/>
      <c r="H364" s="74"/>
    </row>
    <row r="365" spans="1:8" ht="36" customHeight="1">
      <c r="A365" s="145" t="s">
        <v>143</v>
      </c>
      <c r="B365" s="146" t="s">
        <v>114</v>
      </c>
      <c r="C365" s="141" t="s">
        <v>141</v>
      </c>
      <c r="D365" s="142"/>
      <c r="E365" s="143" t="s">
        <v>28</v>
      </c>
      <c r="F365" s="157">
        <v>140</v>
      </c>
      <c r="G365" s="147"/>
      <c r="H365" s="148">
        <f>ROUND(G365*F365,2)</f>
        <v>0</v>
      </c>
    </row>
    <row r="366" spans="1:8" ht="49.5" customHeight="1">
      <c r="A366" s="99"/>
      <c r="B366" s="60"/>
      <c r="C366" s="65" t="s">
        <v>18</v>
      </c>
      <c r="D366" s="62"/>
      <c r="E366" s="63"/>
      <c r="F366" s="43"/>
      <c r="G366" s="42"/>
      <c r="H366" s="74"/>
    </row>
    <row r="367" spans="1:8" ht="36" customHeight="1">
      <c r="A367" s="70" t="s">
        <v>144</v>
      </c>
      <c r="B367" s="78" t="s">
        <v>641</v>
      </c>
      <c r="C367" s="36" t="s">
        <v>145</v>
      </c>
      <c r="D367" s="37" t="s">
        <v>146</v>
      </c>
      <c r="E367" s="38"/>
      <c r="F367" s="43"/>
      <c r="G367" s="42"/>
      <c r="H367" s="74"/>
    </row>
    <row r="368" spans="1:8" ht="36" customHeight="1">
      <c r="A368" s="70" t="s">
        <v>147</v>
      </c>
      <c r="B368" s="44" t="s">
        <v>27</v>
      </c>
      <c r="C368" s="36" t="s">
        <v>148</v>
      </c>
      <c r="D368" s="37"/>
      <c r="E368" s="38" t="s">
        <v>33</v>
      </c>
      <c r="F368" s="49">
        <v>8</v>
      </c>
      <c r="G368" s="40"/>
      <c r="H368" s="41">
        <f>ROUND(G368*F368,2)</f>
        <v>0</v>
      </c>
    </row>
    <row r="369" spans="1:8" ht="36" customHeight="1">
      <c r="A369" s="70" t="s">
        <v>149</v>
      </c>
      <c r="B369" s="78" t="s">
        <v>278</v>
      </c>
      <c r="C369" s="36" t="s">
        <v>150</v>
      </c>
      <c r="D369" s="37" t="s">
        <v>146</v>
      </c>
      <c r="E369" s="38"/>
      <c r="F369" s="43"/>
      <c r="G369" s="42"/>
      <c r="H369" s="74"/>
    </row>
    <row r="370" spans="1:8" ht="36" customHeight="1">
      <c r="A370" s="70" t="s">
        <v>151</v>
      </c>
      <c r="B370" s="44" t="s">
        <v>27</v>
      </c>
      <c r="C370" s="36" t="s">
        <v>152</v>
      </c>
      <c r="D370" s="37"/>
      <c r="E370" s="38"/>
      <c r="F370" s="43"/>
      <c r="G370" s="42"/>
      <c r="H370" s="74"/>
    </row>
    <row r="371" spans="1:8" ht="49.5" customHeight="1">
      <c r="A371" s="70" t="s">
        <v>153</v>
      </c>
      <c r="B371" s="44" t="s">
        <v>114</v>
      </c>
      <c r="C371" s="36" t="s">
        <v>622</v>
      </c>
      <c r="D371" s="37"/>
      <c r="E371" s="38" t="s">
        <v>47</v>
      </c>
      <c r="F371" s="49">
        <v>35</v>
      </c>
      <c r="G371" s="40"/>
      <c r="H371" s="41">
        <f>ROUND(G371*F371,2)</f>
        <v>0</v>
      </c>
    </row>
    <row r="372" spans="1:8" ht="49.5" customHeight="1">
      <c r="A372" s="70" t="s">
        <v>84</v>
      </c>
      <c r="B372" s="78" t="s">
        <v>642</v>
      </c>
      <c r="C372" s="79" t="s">
        <v>154</v>
      </c>
      <c r="D372" s="37" t="s">
        <v>146</v>
      </c>
      <c r="E372" s="38"/>
      <c r="F372" s="43"/>
      <c r="G372" s="42"/>
      <c r="H372" s="74"/>
    </row>
    <row r="373" spans="1:8" ht="49.5" customHeight="1">
      <c r="A373" s="70" t="s">
        <v>85</v>
      </c>
      <c r="B373" s="44" t="s">
        <v>27</v>
      </c>
      <c r="C373" s="36" t="s">
        <v>86</v>
      </c>
      <c r="D373" s="37"/>
      <c r="E373" s="38" t="s">
        <v>33</v>
      </c>
      <c r="F373" s="49">
        <v>7</v>
      </c>
      <c r="G373" s="40"/>
      <c r="H373" s="41">
        <f>ROUND(G373*F373,2)</f>
        <v>0</v>
      </c>
    </row>
    <row r="374" spans="1:8" ht="49.5" customHeight="1">
      <c r="A374" s="70" t="s">
        <v>87</v>
      </c>
      <c r="B374" s="44" t="s">
        <v>36</v>
      </c>
      <c r="C374" s="36" t="s">
        <v>88</v>
      </c>
      <c r="D374" s="37"/>
      <c r="E374" s="38" t="s">
        <v>33</v>
      </c>
      <c r="F374" s="49">
        <v>7</v>
      </c>
      <c r="G374" s="40"/>
      <c r="H374" s="41">
        <f>ROUND(G374*F374,2)</f>
        <v>0</v>
      </c>
    </row>
    <row r="375" spans="1:8" ht="36" customHeight="1">
      <c r="A375" s="70" t="s">
        <v>159</v>
      </c>
      <c r="B375" s="78" t="s">
        <v>389</v>
      </c>
      <c r="C375" s="79" t="s">
        <v>160</v>
      </c>
      <c r="D375" s="37" t="s">
        <v>146</v>
      </c>
      <c r="E375" s="38"/>
      <c r="F375" s="43"/>
      <c r="G375" s="42"/>
      <c r="H375" s="74"/>
    </row>
    <row r="376" spans="1:8" ht="36" customHeight="1">
      <c r="A376" s="70" t="s">
        <v>161</v>
      </c>
      <c r="B376" s="44" t="s">
        <v>27</v>
      </c>
      <c r="C376" s="79" t="s">
        <v>162</v>
      </c>
      <c r="D376" s="37"/>
      <c r="E376" s="38"/>
      <c r="F376" s="43"/>
      <c r="G376" s="42"/>
      <c r="H376" s="74"/>
    </row>
    <row r="377" spans="1:8" ht="36" customHeight="1">
      <c r="A377" s="70"/>
      <c r="B377" s="44" t="s">
        <v>114</v>
      </c>
      <c r="C377" s="36" t="s">
        <v>597</v>
      </c>
      <c r="D377" s="37"/>
      <c r="E377" s="38" t="s">
        <v>33</v>
      </c>
      <c r="F377" s="49">
        <v>8</v>
      </c>
      <c r="G377" s="40"/>
      <c r="H377" s="41">
        <f>ROUND(G377*F377,2)</f>
        <v>0</v>
      </c>
    </row>
    <row r="378" spans="1:8" ht="36" customHeight="1">
      <c r="A378" s="70" t="s">
        <v>164</v>
      </c>
      <c r="B378" s="78" t="s">
        <v>390</v>
      </c>
      <c r="C378" s="36" t="s">
        <v>165</v>
      </c>
      <c r="D378" s="37" t="s">
        <v>146</v>
      </c>
      <c r="E378" s="38" t="s">
        <v>33</v>
      </c>
      <c r="F378" s="49">
        <v>8</v>
      </c>
      <c r="G378" s="40"/>
      <c r="H378" s="41">
        <f>ROUND(G378*F378,2)</f>
        <v>0</v>
      </c>
    </row>
    <row r="379" spans="1:8" ht="36" customHeight="1">
      <c r="A379" s="70" t="s">
        <v>169</v>
      </c>
      <c r="B379" s="78" t="s">
        <v>643</v>
      </c>
      <c r="C379" s="36" t="s">
        <v>170</v>
      </c>
      <c r="D379" s="37" t="s">
        <v>171</v>
      </c>
      <c r="E379" s="38" t="s">
        <v>47</v>
      </c>
      <c r="F379" s="49">
        <v>100</v>
      </c>
      <c r="G379" s="40"/>
      <c r="H379" s="41">
        <f>ROUND(G379*F379,2)</f>
        <v>0</v>
      </c>
    </row>
    <row r="380" spans="1:8" ht="49.5" customHeight="1">
      <c r="A380" s="100"/>
      <c r="B380" s="60" t="s">
        <v>279</v>
      </c>
      <c r="C380" s="61" t="s">
        <v>209</v>
      </c>
      <c r="D380" s="37" t="s">
        <v>146</v>
      </c>
      <c r="E380" s="63" t="s">
        <v>33</v>
      </c>
      <c r="F380" s="49">
        <v>8</v>
      </c>
      <c r="G380" s="40"/>
      <c r="H380" s="41">
        <f>ROUND(G380*F380,2)</f>
        <v>0</v>
      </c>
    </row>
    <row r="381" spans="1:8" ht="36" customHeight="1">
      <c r="A381" s="70" t="s">
        <v>510</v>
      </c>
      <c r="B381" s="78" t="s">
        <v>391</v>
      </c>
      <c r="C381" s="36" t="s">
        <v>511</v>
      </c>
      <c r="D381" s="37" t="s">
        <v>146</v>
      </c>
      <c r="E381" s="38"/>
      <c r="F381" s="43"/>
      <c r="G381" s="42"/>
      <c r="H381" s="74"/>
    </row>
    <row r="382" spans="1:8" ht="36" customHeight="1">
      <c r="A382" s="70" t="s">
        <v>512</v>
      </c>
      <c r="B382" s="78" t="s">
        <v>27</v>
      </c>
      <c r="C382" s="36" t="s">
        <v>598</v>
      </c>
      <c r="D382" s="37"/>
      <c r="E382" s="38"/>
      <c r="F382" s="43"/>
      <c r="G382" s="42"/>
      <c r="H382" s="74"/>
    </row>
    <row r="383" spans="1:8" ht="36" customHeight="1">
      <c r="A383" s="70" t="s">
        <v>513</v>
      </c>
      <c r="B383" s="44" t="s">
        <v>114</v>
      </c>
      <c r="C383" s="36" t="s">
        <v>515</v>
      </c>
      <c r="D383" s="37"/>
      <c r="E383" s="38" t="s">
        <v>33</v>
      </c>
      <c r="F383" s="49">
        <v>1</v>
      </c>
      <c r="G383" s="40"/>
      <c r="H383" s="41">
        <f>ROUND(G383*F383,2)</f>
        <v>0</v>
      </c>
    </row>
    <row r="384" spans="1:8" ht="36" customHeight="1">
      <c r="A384" s="102"/>
      <c r="B384" s="60" t="s">
        <v>392</v>
      </c>
      <c r="C384" s="159" t="s">
        <v>516</v>
      </c>
      <c r="D384" s="37" t="s">
        <v>518</v>
      </c>
      <c r="E384" s="163"/>
      <c r="F384" s="43"/>
      <c r="G384" s="42"/>
      <c r="H384" s="74"/>
    </row>
    <row r="385" spans="1:8" ht="36" customHeight="1">
      <c r="A385" s="168"/>
      <c r="B385" s="149" t="s">
        <v>27</v>
      </c>
      <c r="C385" s="169" t="s">
        <v>635</v>
      </c>
      <c r="D385" s="142"/>
      <c r="E385" s="170" t="s">
        <v>47</v>
      </c>
      <c r="F385" s="157">
        <v>16</v>
      </c>
      <c r="G385" s="147"/>
      <c r="H385" s="148">
        <f>ROUND(G385*F385,2)</f>
        <v>0</v>
      </c>
    </row>
    <row r="386" spans="1:8" ht="36" customHeight="1">
      <c r="A386" s="98"/>
      <c r="B386" s="60"/>
      <c r="C386" s="68" t="s">
        <v>19</v>
      </c>
      <c r="D386" s="101"/>
      <c r="E386" s="67"/>
      <c r="F386" s="30"/>
      <c r="G386" s="34"/>
      <c r="H386" s="29"/>
    </row>
    <row r="387" spans="1:8" ht="49.5" customHeight="1">
      <c r="A387" s="100" t="s">
        <v>61</v>
      </c>
      <c r="B387" s="60" t="s">
        <v>393</v>
      </c>
      <c r="C387" s="61" t="s">
        <v>92</v>
      </c>
      <c r="D387" s="62" t="s">
        <v>172</v>
      </c>
      <c r="E387" s="63" t="s">
        <v>33</v>
      </c>
      <c r="F387" s="49">
        <v>7</v>
      </c>
      <c r="G387" s="40"/>
      <c r="H387" s="41">
        <f>ROUND(G387*F387,2)</f>
        <v>0</v>
      </c>
    </row>
    <row r="388" spans="1:8" ht="36" customHeight="1">
      <c r="A388" s="100" t="s">
        <v>76</v>
      </c>
      <c r="B388" s="60" t="s">
        <v>394</v>
      </c>
      <c r="C388" s="61" t="s">
        <v>93</v>
      </c>
      <c r="D388" s="62" t="s">
        <v>146</v>
      </c>
      <c r="E388" s="63"/>
      <c r="F388" s="43"/>
      <c r="G388" s="42"/>
      <c r="H388" s="74"/>
    </row>
    <row r="389" spans="1:8" ht="36" customHeight="1">
      <c r="A389" s="100" t="s">
        <v>94</v>
      </c>
      <c r="B389" s="64" t="s">
        <v>27</v>
      </c>
      <c r="C389" s="61" t="s">
        <v>173</v>
      </c>
      <c r="D389" s="62"/>
      <c r="E389" s="63" t="s">
        <v>77</v>
      </c>
      <c r="F389" s="49">
        <v>1</v>
      </c>
      <c r="G389" s="40"/>
      <c r="H389" s="41">
        <f>ROUND(G389*F389,2)</f>
        <v>0</v>
      </c>
    </row>
    <row r="390" spans="1:8" ht="36" customHeight="1">
      <c r="A390" s="100" t="s">
        <v>62</v>
      </c>
      <c r="B390" s="60" t="s">
        <v>280</v>
      </c>
      <c r="C390" s="61" t="s">
        <v>95</v>
      </c>
      <c r="D390" s="62" t="s">
        <v>172</v>
      </c>
      <c r="E390" s="63"/>
      <c r="F390" s="43"/>
      <c r="G390" s="42"/>
      <c r="H390" s="74"/>
    </row>
    <row r="391" spans="1:8" ht="36" customHeight="1">
      <c r="A391" s="100" t="s">
        <v>63</v>
      </c>
      <c r="B391" s="64" t="s">
        <v>27</v>
      </c>
      <c r="C391" s="61" t="s">
        <v>174</v>
      </c>
      <c r="D391" s="62"/>
      <c r="E391" s="63" t="s">
        <v>33</v>
      </c>
      <c r="F391" s="27">
        <v>7</v>
      </c>
      <c r="G391" s="40"/>
      <c r="H391" s="29">
        <f>ROUND(G391*F391,2)</f>
        <v>0</v>
      </c>
    </row>
    <row r="392" spans="1:8" ht="36" customHeight="1">
      <c r="A392" s="100" t="s">
        <v>78</v>
      </c>
      <c r="B392" s="60" t="s">
        <v>395</v>
      </c>
      <c r="C392" s="61" t="s">
        <v>96</v>
      </c>
      <c r="D392" s="62" t="s">
        <v>172</v>
      </c>
      <c r="E392" s="63" t="s">
        <v>33</v>
      </c>
      <c r="F392" s="27">
        <v>8</v>
      </c>
      <c r="G392" s="28"/>
      <c r="H392" s="29">
        <f>ROUND(G392*F392,2)</f>
        <v>0</v>
      </c>
    </row>
    <row r="393" spans="1:8" ht="36" customHeight="1">
      <c r="A393" s="100" t="s">
        <v>210</v>
      </c>
      <c r="B393" s="60" t="s">
        <v>396</v>
      </c>
      <c r="C393" s="61" t="s">
        <v>211</v>
      </c>
      <c r="D393" s="62" t="s">
        <v>172</v>
      </c>
      <c r="E393" s="63" t="s">
        <v>33</v>
      </c>
      <c r="F393" s="27">
        <v>2</v>
      </c>
      <c r="G393" s="28"/>
      <c r="H393" s="29">
        <f>ROUND(G393*F393,2)</f>
        <v>0</v>
      </c>
    </row>
    <row r="394" spans="1:8" ht="36" customHeight="1">
      <c r="A394" s="100" t="s">
        <v>79</v>
      </c>
      <c r="B394" s="60" t="s">
        <v>397</v>
      </c>
      <c r="C394" s="61" t="s">
        <v>97</v>
      </c>
      <c r="D394" s="62" t="s">
        <v>172</v>
      </c>
      <c r="E394" s="63" t="s">
        <v>33</v>
      </c>
      <c r="F394" s="27">
        <v>8</v>
      </c>
      <c r="G394" s="28"/>
      <c r="H394" s="29">
        <f>ROUND(G394*F394,2)</f>
        <v>0</v>
      </c>
    </row>
    <row r="395" spans="1:8" ht="36" customHeight="1">
      <c r="A395" s="100" t="s">
        <v>80</v>
      </c>
      <c r="B395" s="60" t="s">
        <v>398</v>
      </c>
      <c r="C395" s="61" t="s">
        <v>98</v>
      </c>
      <c r="D395" s="62" t="s">
        <v>172</v>
      </c>
      <c r="E395" s="63" t="s">
        <v>33</v>
      </c>
      <c r="F395" s="27">
        <v>2</v>
      </c>
      <c r="G395" s="28"/>
      <c r="H395" s="29">
        <f>ROUND(G395*F395,2)</f>
        <v>0</v>
      </c>
    </row>
    <row r="396" spans="1:8" ht="36" customHeight="1">
      <c r="A396" s="102"/>
      <c r="B396" s="60"/>
      <c r="C396" s="69" t="s">
        <v>20</v>
      </c>
      <c r="D396" s="62"/>
      <c r="E396" s="63"/>
      <c r="F396" s="30"/>
      <c r="G396" s="34"/>
      <c r="H396" s="29"/>
    </row>
    <row r="397" spans="1:8" ht="36" customHeight="1">
      <c r="A397" s="105" t="s">
        <v>65</v>
      </c>
      <c r="B397" s="60" t="s">
        <v>399</v>
      </c>
      <c r="C397" s="61" t="s">
        <v>66</v>
      </c>
      <c r="D397" s="62" t="s">
        <v>175</v>
      </c>
      <c r="E397" s="63"/>
      <c r="F397" s="30"/>
      <c r="G397" s="34"/>
      <c r="H397" s="29"/>
    </row>
    <row r="398" spans="1:8" ht="36" customHeight="1">
      <c r="A398" s="105" t="s">
        <v>176</v>
      </c>
      <c r="B398" s="64" t="s">
        <v>27</v>
      </c>
      <c r="C398" s="61" t="s">
        <v>177</v>
      </c>
      <c r="D398" s="62"/>
      <c r="E398" s="63" t="s">
        <v>26</v>
      </c>
      <c r="F398" s="27">
        <v>400</v>
      </c>
      <c r="G398" s="28"/>
      <c r="H398" s="29">
        <f>ROUND(G398*F398,2)</f>
        <v>0</v>
      </c>
    </row>
    <row r="399" spans="1:8" ht="36" customHeight="1">
      <c r="A399" s="105" t="s">
        <v>67</v>
      </c>
      <c r="B399" s="64" t="s">
        <v>36</v>
      </c>
      <c r="C399" s="61" t="s">
        <v>178</v>
      </c>
      <c r="D399" s="62"/>
      <c r="E399" s="63" t="s">
        <v>26</v>
      </c>
      <c r="F399" s="27">
        <v>2000</v>
      </c>
      <c r="G399" s="28"/>
      <c r="H399" s="29">
        <f>ROUND(G399*F399,2)</f>
        <v>0</v>
      </c>
    </row>
    <row r="400" spans="1:8" ht="49.5" customHeight="1" thickBot="1">
      <c r="A400" s="171"/>
      <c r="B400" s="6" t="str">
        <f>+B330</f>
        <v>E</v>
      </c>
      <c r="C400" s="198" t="str">
        <f>+C330</f>
        <v>ASPHALT RECONSTRUCTION:  DIPLOMAT DRIVE - LEILA AVENUE TO TEMPLETON AVENUE</v>
      </c>
      <c r="D400" s="199"/>
      <c r="E400" s="199"/>
      <c r="F400" s="200"/>
      <c r="G400" s="7" t="s">
        <v>181</v>
      </c>
      <c r="H400" s="103">
        <f>SUM(H331:H399)</f>
        <v>0</v>
      </c>
    </row>
    <row r="401" spans="1:8" ht="36" customHeight="1" thickTop="1">
      <c r="A401" s="95"/>
      <c r="B401" s="17" t="s">
        <v>240</v>
      </c>
      <c r="C401" s="196" t="s">
        <v>343</v>
      </c>
      <c r="D401" s="196"/>
      <c r="E401" s="196"/>
      <c r="F401" s="196"/>
      <c r="G401" s="196"/>
      <c r="H401" s="197"/>
    </row>
    <row r="402" spans="1:8" ht="36" customHeight="1">
      <c r="A402" s="96"/>
      <c r="B402" s="82"/>
      <c r="C402" s="18" t="s">
        <v>16</v>
      </c>
      <c r="D402" s="19"/>
      <c r="E402" s="20" t="s">
        <v>1</v>
      </c>
      <c r="F402" s="20" t="s">
        <v>1</v>
      </c>
      <c r="G402" s="21" t="s">
        <v>1</v>
      </c>
      <c r="H402" s="97"/>
    </row>
    <row r="403" spans="1:8" ht="36" customHeight="1">
      <c r="A403" s="100" t="s">
        <v>99</v>
      </c>
      <c r="B403" s="60" t="s">
        <v>429</v>
      </c>
      <c r="C403" s="61" t="s">
        <v>100</v>
      </c>
      <c r="D403" s="62" t="s">
        <v>179</v>
      </c>
      <c r="E403" s="63" t="s">
        <v>25</v>
      </c>
      <c r="F403" s="27">
        <v>10</v>
      </c>
      <c r="G403" s="28"/>
      <c r="H403" s="29">
        <f>ROUND(G403*F403,2)</f>
        <v>0</v>
      </c>
    </row>
    <row r="404" spans="1:8" ht="49.5" customHeight="1">
      <c r="A404" s="77" t="s">
        <v>29</v>
      </c>
      <c r="B404" s="78" t="s">
        <v>430</v>
      </c>
      <c r="C404" s="36" t="s">
        <v>30</v>
      </c>
      <c r="D404" s="37" t="s">
        <v>179</v>
      </c>
      <c r="E404" s="38" t="s">
        <v>25</v>
      </c>
      <c r="F404" s="27">
        <v>3</v>
      </c>
      <c r="G404" s="40"/>
      <c r="H404" s="41">
        <f>ROUND(G404*F404,2)</f>
        <v>0</v>
      </c>
    </row>
    <row r="405" spans="1:8" ht="36" customHeight="1">
      <c r="A405" s="100" t="s">
        <v>31</v>
      </c>
      <c r="B405" s="60" t="s">
        <v>431</v>
      </c>
      <c r="C405" s="61" t="s">
        <v>32</v>
      </c>
      <c r="D405" s="62" t="s">
        <v>179</v>
      </c>
      <c r="E405" s="63" t="s">
        <v>26</v>
      </c>
      <c r="F405" s="27">
        <v>250</v>
      </c>
      <c r="G405" s="28"/>
      <c r="H405" s="29">
        <f>ROUND(G405*F405,2)</f>
        <v>0</v>
      </c>
    </row>
    <row r="406" spans="1:8" ht="36" customHeight="1">
      <c r="A406" s="98"/>
      <c r="B406" s="60"/>
      <c r="C406" s="65" t="s">
        <v>109</v>
      </c>
      <c r="D406" s="66"/>
      <c r="E406" s="67"/>
      <c r="F406" s="43"/>
      <c r="G406" s="42"/>
      <c r="H406" s="74"/>
    </row>
    <row r="407" spans="1:8" ht="36" customHeight="1">
      <c r="A407" s="71" t="s">
        <v>69</v>
      </c>
      <c r="B407" s="78" t="s">
        <v>432</v>
      </c>
      <c r="C407" s="36" t="s">
        <v>70</v>
      </c>
      <c r="D407" s="37" t="s">
        <v>179</v>
      </c>
      <c r="E407" s="38"/>
      <c r="F407" s="39"/>
      <c r="G407" s="42"/>
      <c r="H407" s="41"/>
    </row>
    <row r="408" spans="1:8" ht="36" customHeight="1">
      <c r="A408" s="71" t="s">
        <v>71</v>
      </c>
      <c r="B408" s="44" t="s">
        <v>27</v>
      </c>
      <c r="C408" s="36" t="s">
        <v>72</v>
      </c>
      <c r="D408" s="37" t="s">
        <v>1</v>
      </c>
      <c r="E408" s="38" t="s">
        <v>26</v>
      </c>
      <c r="F408" s="27">
        <v>170</v>
      </c>
      <c r="G408" s="40"/>
      <c r="H408" s="41">
        <f>ROUND(G408*F408,2)</f>
        <v>0</v>
      </c>
    </row>
    <row r="409" spans="1:8" ht="36" customHeight="1">
      <c r="A409" s="71" t="s">
        <v>332</v>
      </c>
      <c r="B409" s="44" t="s">
        <v>36</v>
      </c>
      <c r="C409" s="36" t="s">
        <v>333</v>
      </c>
      <c r="D409" s="37" t="s">
        <v>1</v>
      </c>
      <c r="E409" s="38" t="s">
        <v>26</v>
      </c>
      <c r="F409" s="27">
        <v>40</v>
      </c>
      <c r="G409" s="40"/>
      <c r="H409" s="41">
        <f>ROUND(G409*F409,2)</f>
        <v>0</v>
      </c>
    </row>
    <row r="410" spans="1:8" ht="36" customHeight="1">
      <c r="A410" s="71" t="s">
        <v>34</v>
      </c>
      <c r="B410" s="78" t="s">
        <v>433</v>
      </c>
      <c r="C410" s="36" t="s">
        <v>35</v>
      </c>
      <c r="D410" s="37" t="s">
        <v>180</v>
      </c>
      <c r="E410" s="38"/>
      <c r="F410" s="39"/>
      <c r="G410" s="42"/>
      <c r="H410" s="41"/>
    </row>
    <row r="411" spans="1:8" ht="36" customHeight="1">
      <c r="A411" s="71" t="s">
        <v>191</v>
      </c>
      <c r="B411" s="44" t="s">
        <v>27</v>
      </c>
      <c r="C411" s="36" t="s">
        <v>192</v>
      </c>
      <c r="D411" s="37" t="s">
        <v>1</v>
      </c>
      <c r="E411" s="38" t="s">
        <v>26</v>
      </c>
      <c r="F411" s="27">
        <v>10</v>
      </c>
      <c r="G411" s="40"/>
      <c r="H411" s="41">
        <f>ROUND(G411*F411,2)</f>
        <v>0</v>
      </c>
    </row>
    <row r="412" spans="1:8" ht="49.5" customHeight="1">
      <c r="A412" s="71" t="s">
        <v>250</v>
      </c>
      <c r="B412" s="78" t="s">
        <v>434</v>
      </c>
      <c r="C412" s="36" t="s">
        <v>251</v>
      </c>
      <c r="D412" s="37" t="s">
        <v>180</v>
      </c>
      <c r="E412" s="38"/>
      <c r="F412" s="39"/>
      <c r="G412" s="42"/>
      <c r="H412" s="41"/>
    </row>
    <row r="413" spans="1:8" ht="36" customHeight="1">
      <c r="A413" s="71" t="s">
        <v>334</v>
      </c>
      <c r="B413" s="44" t="s">
        <v>27</v>
      </c>
      <c r="C413" s="36" t="s">
        <v>335</v>
      </c>
      <c r="D413" s="37" t="s">
        <v>1</v>
      </c>
      <c r="E413" s="38" t="s">
        <v>26</v>
      </c>
      <c r="F413" s="27">
        <v>25</v>
      </c>
      <c r="G413" s="40"/>
      <c r="H413" s="41">
        <f>ROUND(G413*F413,2)</f>
        <v>0</v>
      </c>
    </row>
    <row r="414" spans="1:8" ht="36" customHeight="1">
      <c r="A414" s="71" t="s">
        <v>37</v>
      </c>
      <c r="B414" s="78" t="s">
        <v>435</v>
      </c>
      <c r="C414" s="36" t="s">
        <v>38</v>
      </c>
      <c r="D414" s="37" t="s">
        <v>180</v>
      </c>
      <c r="E414" s="38"/>
      <c r="F414" s="39"/>
      <c r="G414" s="42"/>
      <c r="H414" s="41"/>
    </row>
    <row r="415" spans="1:8" ht="36" customHeight="1">
      <c r="A415" s="71" t="s">
        <v>39</v>
      </c>
      <c r="B415" s="44" t="s">
        <v>27</v>
      </c>
      <c r="C415" s="36" t="s">
        <v>40</v>
      </c>
      <c r="D415" s="37" t="s">
        <v>1</v>
      </c>
      <c r="E415" s="38" t="s">
        <v>33</v>
      </c>
      <c r="F415" s="27">
        <v>40</v>
      </c>
      <c r="G415" s="40"/>
      <c r="H415" s="41">
        <f>ROUND(G415*F415,2)</f>
        <v>0</v>
      </c>
    </row>
    <row r="416" spans="1:8" ht="36" customHeight="1">
      <c r="A416" s="71" t="s">
        <v>41</v>
      </c>
      <c r="B416" s="78" t="s">
        <v>436</v>
      </c>
      <c r="C416" s="36" t="s">
        <v>42</v>
      </c>
      <c r="D416" s="37" t="s">
        <v>180</v>
      </c>
      <c r="E416" s="38"/>
      <c r="F416" s="39"/>
      <c r="G416" s="42"/>
      <c r="H416" s="41"/>
    </row>
    <row r="417" spans="1:8" ht="36" customHeight="1">
      <c r="A417" s="71" t="s">
        <v>43</v>
      </c>
      <c r="B417" s="44" t="s">
        <v>27</v>
      </c>
      <c r="C417" s="36" t="s">
        <v>44</v>
      </c>
      <c r="D417" s="37" t="s">
        <v>1</v>
      </c>
      <c r="E417" s="38" t="s">
        <v>33</v>
      </c>
      <c r="F417" s="27">
        <v>70</v>
      </c>
      <c r="G417" s="40"/>
      <c r="H417" s="41">
        <f>ROUND(G417*F417,2)</f>
        <v>0</v>
      </c>
    </row>
    <row r="418" spans="1:8" ht="36" customHeight="1">
      <c r="A418" s="71" t="s">
        <v>120</v>
      </c>
      <c r="B418" s="78" t="s">
        <v>437</v>
      </c>
      <c r="C418" s="36" t="s">
        <v>121</v>
      </c>
      <c r="D418" s="37" t="s">
        <v>230</v>
      </c>
      <c r="E418" s="38" t="s">
        <v>26</v>
      </c>
      <c r="F418" s="27">
        <v>5</v>
      </c>
      <c r="G418" s="40"/>
      <c r="H418" s="41">
        <f>ROUND(G418*F418,2)</f>
        <v>0</v>
      </c>
    </row>
    <row r="419" spans="1:8" ht="36" customHeight="1">
      <c r="A419" s="71" t="s">
        <v>122</v>
      </c>
      <c r="B419" s="78" t="s">
        <v>438</v>
      </c>
      <c r="C419" s="36" t="s">
        <v>252</v>
      </c>
      <c r="D419" s="37" t="s">
        <v>230</v>
      </c>
      <c r="E419" s="38" t="s">
        <v>26</v>
      </c>
      <c r="F419" s="27">
        <v>5</v>
      </c>
      <c r="G419" s="40"/>
      <c r="H419" s="41">
        <f>ROUND(G419*F419,2)</f>
        <v>0</v>
      </c>
    </row>
    <row r="420" spans="1:8" ht="36" customHeight="1">
      <c r="A420" s="71" t="s">
        <v>125</v>
      </c>
      <c r="B420" s="78" t="s">
        <v>439</v>
      </c>
      <c r="C420" s="36" t="s">
        <v>49</v>
      </c>
      <c r="D420" s="37" t="s">
        <v>271</v>
      </c>
      <c r="E420" s="38"/>
      <c r="F420" s="39"/>
      <c r="G420" s="42"/>
      <c r="H420" s="41"/>
    </row>
    <row r="421" spans="1:8" ht="36" customHeight="1">
      <c r="A421" s="71" t="s">
        <v>185</v>
      </c>
      <c r="B421" s="44" t="s">
        <v>27</v>
      </c>
      <c r="C421" s="36" t="s">
        <v>372</v>
      </c>
      <c r="D421" s="37" t="s">
        <v>187</v>
      </c>
      <c r="E421" s="38"/>
      <c r="F421" s="39"/>
      <c r="G421" s="41"/>
      <c r="H421" s="41"/>
    </row>
    <row r="422" spans="1:8" ht="36" customHeight="1">
      <c r="A422" s="139" t="s">
        <v>336</v>
      </c>
      <c r="B422" s="146" t="s">
        <v>114</v>
      </c>
      <c r="C422" s="141" t="s">
        <v>337</v>
      </c>
      <c r="D422" s="142"/>
      <c r="E422" s="143" t="s">
        <v>47</v>
      </c>
      <c r="F422" s="153">
        <v>10</v>
      </c>
      <c r="G422" s="147"/>
      <c r="H422" s="148">
        <f>ROUND(G422*F422,2)</f>
        <v>0</v>
      </c>
    </row>
    <row r="423" spans="1:8" ht="49.5" customHeight="1">
      <c r="A423" s="71"/>
      <c r="B423" s="44"/>
      <c r="C423" s="65" t="s">
        <v>401</v>
      </c>
      <c r="D423" s="37"/>
      <c r="E423" s="38"/>
      <c r="F423" s="43"/>
      <c r="G423" s="42"/>
      <c r="H423" s="74"/>
    </row>
    <row r="424" spans="1:8" ht="36" customHeight="1">
      <c r="A424" s="71" t="s">
        <v>188</v>
      </c>
      <c r="B424" s="44" t="s">
        <v>182</v>
      </c>
      <c r="C424" s="36" t="s">
        <v>189</v>
      </c>
      <c r="D424" s="37"/>
      <c r="E424" s="38" t="s">
        <v>47</v>
      </c>
      <c r="F424" s="27">
        <v>40</v>
      </c>
      <c r="G424" s="40"/>
      <c r="H424" s="41">
        <f>ROUND(G424*F424,2)</f>
        <v>0</v>
      </c>
    </row>
    <row r="425" spans="1:8" ht="36" customHeight="1">
      <c r="A425" s="71" t="s">
        <v>183</v>
      </c>
      <c r="B425" s="78" t="s">
        <v>440</v>
      </c>
      <c r="C425" s="36" t="s">
        <v>184</v>
      </c>
      <c r="D425" s="37" t="s">
        <v>271</v>
      </c>
      <c r="E425" s="38"/>
      <c r="F425" s="39"/>
      <c r="G425" s="42"/>
      <c r="H425" s="41"/>
    </row>
    <row r="426" spans="1:8" ht="36" customHeight="1">
      <c r="A426" s="71" t="s">
        <v>339</v>
      </c>
      <c r="B426" s="44" t="s">
        <v>27</v>
      </c>
      <c r="C426" s="36" t="s">
        <v>186</v>
      </c>
      <c r="D426" s="37" t="s">
        <v>340</v>
      </c>
      <c r="E426" s="38" t="s">
        <v>47</v>
      </c>
      <c r="F426" s="27">
        <v>15</v>
      </c>
      <c r="G426" s="40"/>
      <c r="H426" s="41">
        <f>ROUND(G426*F426,2)</f>
        <v>0</v>
      </c>
    </row>
    <row r="427" spans="1:8" ht="36" customHeight="1">
      <c r="A427" s="71" t="s">
        <v>125</v>
      </c>
      <c r="B427" s="78" t="s">
        <v>441</v>
      </c>
      <c r="C427" s="36" t="s">
        <v>49</v>
      </c>
      <c r="D427" s="37" t="s">
        <v>271</v>
      </c>
      <c r="E427" s="38"/>
      <c r="F427" s="39"/>
      <c r="G427" s="42"/>
      <c r="H427" s="41"/>
    </row>
    <row r="428" spans="1:8" ht="36" customHeight="1">
      <c r="A428" s="71" t="s">
        <v>185</v>
      </c>
      <c r="B428" s="78" t="s">
        <v>27</v>
      </c>
      <c r="C428" s="36" t="s">
        <v>186</v>
      </c>
      <c r="D428" s="37" t="s">
        <v>187</v>
      </c>
      <c r="E428" s="38"/>
      <c r="F428" s="39"/>
      <c r="G428" s="41"/>
      <c r="H428" s="41"/>
    </row>
    <row r="429" spans="1:8" ht="36" customHeight="1">
      <c r="A429" s="71" t="s">
        <v>188</v>
      </c>
      <c r="B429" s="44" t="s">
        <v>114</v>
      </c>
      <c r="C429" s="36" t="s">
        <v>189</v>
      </c>
      <c r="D429" s="37"/>
      <c r="E429" s="38" t="s">
        <v>47</v>
      </c>
      <c r="F429" s="27">
        <v>60</v>
      </c>
      <c r="G429" s="40"/>
      <c r="H429" s="41">
        <f>ROUND(G429*F429,2)</f>
        <v>0</v>
      </c>
    </row>
    <row r="430" spans="1:8" ht="36" customHeight="1">
      <c r="A430" s="71" t="s">
        <v>51</v>
      </c>
      <c r="B430" s="78" t="s">
        <v>442</v>
      </c>
      <c r="C430" s="36" t="s">
        <v>52</v>
      </c>
      <c r="D430" s="37" t="s">
        <v>286</v>
      </c>
      <c r="E430" s="104"/>
      <c r="F430" s="39"/>
      <c r="G430" s="42"/>
      <c r="H430" s="41"/>
    </row>
    <row r="431" spans="1:8" ht="36" customHeight="1">
      <c r="A431" s="71" t="s">
        <v>53</v>
      </c>
      <c r="B431" s="44" t="s">
        <v>27</v>
      </c>
      <c r="C431" s="36" t="s">
        <v>54</v>
      </c>
      <c r="D431" s="37"/>
      <c r="E431" s="38"/>
      <c r="F431" s="39"/>
      <c r="G431" s="42"/>
      <c r="H431" s="41"/>
    </row>
    <row r="432" spans="1:8" ht="36" customHeight="1">
      <c r="A432" s="71" t="s">
        <v>55</v>
      </c>
      <c r="B432" s="44" t="s">
        <v>114</v>
      </c>
      <c r="C432" s="36" t="s">
        <v>141</v>
      </c>
      <c r="D432" s="37"/>
      <c r="E432" s="38" t="s">
        <v>28</v>
      </c>
      <c r="F432" s="27">
        <v>265</v>
      </c>
      <c r="G432" s="40"/>
      <c r="H432" s="41">
        <f>ROUND(G432*F432,2)</f>
        <v>0</v>
      </c>
    </row>
    <row r="433" spans="1:8" ht="36" customHeight="1">
      <c r="A433" s="71" t="s">
        <v>73</v>
      </c>
      <c r="B433" s="44" t="s">
        <v>36</v>
      </c>
      <c r="C433" s="36" t="s">
        <v>74</v>
      </c>
      <c r="D433" s="37"/>
      <c r="E433" s="38"/>
      <c r="F433" s="39"/>
      <c r="G433" s="42"/>
      <c r="H433" s="41"/>
    </row>
    <row r="434" spans="1:8" ht="36" customHeight="1">
      <c r="A434" s="71" t="s">
        <v>75</v>
      </c>
      <c r="B434" s="44" t="s">
        <v>114</v>
      </c>
      <c r="C434" s="36" t="s">
        <v>141</v>
      </c>
      <c r="D434" s="37"/>
      <c r="E434" s="38" t="s">
        <v>28</v>
      </c>
      <c r="F434" s="27">
        <v>35</v>
      </c>
      <c r="G434" s="40"/>
      <c r="H434" s="41">
        <f>ROUND(G434*F434,2)</f>
        <v>0</v>
      </c>
    </row>
    <row r="435" spans="1:8" ht="36" customHeight="1">
      <c r="A435" s="71" t="s">
        <v>82</v>
      </c>
      <c r="B435" s="78" t="s">
        <v>443</v>
      </c>
      <c r="C435" s="36" t="s">
        <v>83</v>
      </c>
      <c r="D435" s="37" t="s">
        <v>618</v>
      </c>
      <c r="E435" s="38" t="s">
        <v>26</v>
      </c>
      <c r="F435" s="27">
        <v>620</v>
      </c>
      <c r="G435" s="40"/>
      <c r="H435" s="41">
        <f>ROUND(G435*F435,2)</f>
        <v>0</v>
      </c>
    </row>
    <row r="436" spans="1:8" ht="36" customHeight="1">
      <c r="A436" s="164"/>
      <c r="B436" s="78"/>
      <c r="C436" s="116" t="s">
        <v>131</v>
      </c>
      <c r="D436" s="37"/>
      <c r="E436" s="38"/>
      <c r="F436" s="43"/>
      <c r="G436" s="42"/>
      <c r="H436" s="74"/>
    </row>
    <row r="437" spans="1:8" ht="49.5" customHeight="1">
      <c r="A437" s="70" t="s">
        <v>207</v>
      </c>
      <c r="B437" s="78" t="s">
        <v>444</v>
      </c>
      <c r="C437" s="36" t="s">
        <v>208</v>
      </c>
      <c r="D437" s="37" t="s">
        <v>1</v>
      </c>
      <c r="E437" s="38" t="s">
        <v>26</v>
      </c>
      <c r="F437" s="27">
        <v>170</v>
      </c>
      <c r="G437" s="40"/>
      <c r="H437" s="41">
        <f>ROUND(G437*F437,2)</f>
        <v>0</v>
      </c>
    </row>
    <row r="438" spans="1:8" ht="36" customHeight="1">
      <c r="A438" s="70" t="s">
        <v>214</v>
      </c>
      <c r="B438" s="78" t="s">
        <v>445</v>
      </c>
      <c r="C438" s="36" t="s">
        <v>636</v>
      </c>
      <c r="D438" s="37" t="s">
        <v>50</v>
      </c>
      <c r="E438" s="38" t="s">
        <v>47</v>
      </c>
      <c r="F438" s="27">
        <v>30</v>
      </c>
      <c r="G438" s="40"/>
      <c r="H438" s="41">
        <f>ROUND(G438*F438,2)</f>
        <v>0</v>
      </c>
    </row>
    <row r="439" spans="1:8" ht="36" customHeight="1">
      <c r="A439" s="99"/>
      <c r="B439" s="60"/>
      <c r="C439" s="65" t="s">
        <v>17</v>
      </c>
      <c r="D439" s="62"/>
      <c r="E439" s="63"/>
      <c r="F439" s="27"/>
      <c r="G439" s="29"/>
      <c r="H439" s="29"/>
    </row>
    <row r="440" spans="1:8" ht="49.5" customHeight="1">
      <c r="A440" s="70" t="s">
        <v>599</v>
      </c>
      <c r="B440" s="78" t="s">
        <v>601</v>
      </c>
      <c r="C440" s="36" t="s">
        <v>600</v>
      </c>
      <c r="D440" s="37" t="s">
        <v>190</v>
      </c>
      <c r="E440" s="38" t="s">
        <v>47</v>
      </c>
      <c r="F440" s="27">
        <v>75</v>
      </c>
      <c r="G440" s="40"/>
      <c r="H440" s="41">
        <f>ROUND(G440*F440,2)</f>
        <v>0</v>
      </c>
    </row>
    <row r="441" spans="1:8" ht="36" customHeight="1">
      <c r="A441" s="100" t="s">
        <v>58</v>
      </c>
      <c r="B441" s="60" t="s">
        <v>602</v>
      </c>
      <c r="C441" s="61" t="s">
        <v>59</v>
      </c>
      <c r="D441" s="62" t="s">
        <v>190</v>
      </c>
      <c r="E441" s="63" t="s">
        <v>47</v>
      </c>
      <c r="F441" s="27">
        <v>400</v>
      </c>
      <c r="G441" s="28"/>
      <c r="H441" s="29">
        <f>ROUND(G441*F441,2)</f>
        <v>0</v>
      </c>
    </row>
    <row r="442" spans="1:8" ht="49.5" customHeight="1">
      <c r="A442" s="99"/>
      <c r="B442" s="60"/>
      <c r="C442" s="65" t="s">
        <v>18</v>
      </c>
      <c r="D442" s="62"/>
      <c r="E442" s="63"/>
      <c r="F442" s="43"/>
      <c r="G442" s="42"/>
      <c r="H442" s="74"/>
    </row>
    <row r="443" spans="1:8" ht="49.5" customHeight="1">
      <c r="A443" s="70" t="s">
        <v>84</v>
      </c>
      <c r="B443" s="78" t="s">
        <v>603</v>
      </c>
      <c r="C443" s="79" t="s">
        <v>154</v>
      </c>
      <c r="D443" s="37" t="s">
        <v>146</v>
      </c>
      <c r="E443" s="38"/>
      <c r="F443" s="43"/>
      <c r="G443" s="42"/>
      <c r="H443" s="74"/>
    </row>
    <row r="444" spans="1:8" ht="49.5" customHeight="1">
      <c r="A444" s="145" t="s">
        <v>85</v>
      </c>
      <c r="B444" s="146" t="s">
        <v>27</v>
      </c>
      <c r="C444" s="141" t="s">
        <v>86</v>
      </c>
      <c r="D444" s="142"/>
      <c r="E444" s="143" t="s">
        <v>33</v>
      </c>
      <c r="F444" s="153">
        <v>1</v>
      </c>
      <c r="G444" s="147"/>
      <c r="H444" s="148">
        <f>ROUND(G444*F444,2)</f>
        <v>0</v>
      </c>
    </row>
    <row r="445" spans="1:8" ht="49.5" customHeight="1">
      <c r="A445" s="70"/>
      <c r="B445" s="44"/>
      <c r="C445" s="65" t="s">
        <v>492</v>
      </c>
      <c r="D445" s="37"/>
      <c r="E445" s="38"/>
      <c r="F445" s="43"/>
      <c r="G445" s="42"/>
      <c r="H445" s="74"/>
    </row>
    <row r="446" spans="1:8" ht="49.5" customHeight="1">
      <c r="A446" s="70" t="s">
        <v>89</v>
      </c>
      <c r="B446" s="44" t="s">
        <v>36</v>
      </c>
      <c r="C446" s="36" t="s">
        <v>90</v>
      </c>
      <c r="D446" s="37"/>
      <c r="E446" s="38" t="s">
        <v>33</v>
      </c>
      <c r="F446" s="27">
        <v>1</v>
      </c>
      <c r="G446" s="40"/>
      <c r="H446" s="41">
        <f>ROUND(G446*F446,2)</f>
        <v>0</v>
      </c>
    </row>
    <row r="447" spans="1:8" ht="49.5" customHeight="1">
      <c r="A447" s="70" t="s">
        <v>60</v>
      </c>
      <c r="B447" s="44" t="s">
        <v>48</v>
      </c>
      <c r="C447" s="36" t="s">
        <v>91</v>
      </c>
      <c r="D447" s="37"/>
      <c r="E447" s="38" t="s">
        <v>33</v>
      </c>
      <c r="F447" s="27">
        <v>1</v>
      </c>
      <c r="G447" s="40"/>
      <c r="H447" s="41">
        <f>ROUND(G447*F447,2)</f>
        <v>0</v>
      </c>
    </row>
    <row r="448" spans="1:8" ht="49.5" customHeight="1">
      <c r="A448" s="70" t="s">
        <v>586</v>
      </c>
      <c r="B448" s="44" t="s">
        <v>64</v>
      </c>
      <c r="C448" s="36" t="s">
        <v>587</v>
      </c>
      <c r="D448" s="37"/>
      <c r="E448" s="38" t="s">
        <v>33</v>
      </c>
      <c r="F448" s="27">
        <v>1</v>
      </c>
      <c r="G448" s="40"/>
      <c r="H448" s="41">
        <f>ROUND(G448*F448,2)</f>
        <v>0</v>
      </c>
    </row>
    <row r="449" spans="1:8" ht="36" customHeight="1">
      <c r="A449" s="70" t="s">
        <v>166</v>
      </c>
      <c r="B449" s="78" t="s">
        <v>604</v>
      </c>
      <c r="C449" s="36" t="s">
        <v>167</v>
      </c>
      <c r="D449" s="37" t="s">
        <v>168</v>
      </c>
      <c r="E449" s="38" t="s">
        <v>33</v>
      </c>
      <c r="F449" s="27">
        <v>1</v>
      </c>
      <c r="G449" s="40"/>
      <c r="H449" s="41">
        <f>ROUND(G449*F449,2)</f>
        <v>0</v>
      </c>
    </row>
    <row r="450" spans="1:8" ht="36" customHeight="1">
      <c r="A450" s="98"/>
      <c r="B450" s="60"/>
      <c r="C450" s="68" t="s">
        <v>19</v>
      </c>
      <c r="D450" s="66"/>
      <c r="E450" s="67"/>
      <c r="F450" s="30"/>
      <c r="G450" s="34"/>
      <c r="H450" s="29"/>
    </row>
    <row r="451" spans="1:8" ht="49.5" customHeight="1">
      <c r="A451" s="100" t="s">
        <v>61</v>
      </c>
      <c r="B451" s="60" t="s">
        <v>605</v>
      </c>
      <c r="C451" s="61" t="s">
        <v>92</v>
      </c>
      <c r="D451" s="62" t="s">
        <v>172</v>
      </c>
      <c r="E451" s="63" t="s">
        <v>33</v>
      </c>
      <c r="F451" s="27">
        <v>3</v>
      </c>
      <c r="G451" s="40"/>
      <c r="H451" s="41">
        <f>ROUND(G451*F451,2)</f>
        <v>0</v>
      </c>
    </row>
    <row r="452" spans="1:8" ht="36" customHeight="1">
      <c r="A452" s="70" t="s">
        <v>62</v>
      </c>
      <c r="B452" s="78" t="s">
        <v>606</v>
      </c>
      <c r="C452" s="36" t="s">
        <v>95</v>
      </c>
      <c r="D452" s="37" t="s">
        <v>172</v>
      </c>
      <c r="E452" s="38"/>
      <c r="F452" s="43"/>
      <c r="G452" s="42"/>
      <c r="H452" s="74"/>
    </row>
    <row r="453" spans="1:8" ht="36" customHeight="1">
      <c r="A453" s="70" t="s">
        <v>63</v>
      </c>
      <c r="B453" s="44" t="s">
        <v>27</v>
      </c>
      <c r="C453" s="36" t="s">
        <v>174</v>
      </c>
      <c r="D453" s="37"/>
      <c r="E453" s="38" t="s">
        <v>33</v>
      </c>
      <c r="F453" s="27">
        <v>1</v>
      </c>
      <c r="G453" s="40"/>
      <c r="H453" s="41">
        <f>ROUND(G453*F453,2)</f>
        <v>0</v>
      </c>
    </row>
    <row r="454" spans="1:8" ht="36" customHeight="1">
      <c r="A454" s="102"/>
      <c r="B454" s="60"/>
      <c r="C454" s="72" t="s">
        <v>20</v>
      </c>
      <c r="D454" s="62"/>
      <c r="E454" s="63"/>
      <c r="F454" s="30"/>
      <c r="G454" s="34"/>
      <c r="H454" s="29"/>
    </row>
    <row r="455" spans="1:8" ht="36" customHeight="1">
      <c r="A455" s="105" t="s">
        <v>65</v>
      </c>
      <c r="B455" s="60" t="s">
        <v>607</v>
      </c>
      <c r="C455" s="61" t="s">
        <v>66</v>
      </c>
      <c r="D455" s="62" t="s">
        <v>175</v>
      </c>
      <c r="E455" s="63"/>
      <c r="F455" s="30"/>
      <c r="G455" s="34"/>
      <c r="H455" s="29"/>
    </row>
    <row r="456" spans="1:8" ht="36" customHeight="1">
      <c r="A456" s="105" t="s">
        <v>176</v>
      </c>
      <c r="B456" s="64" t="s">
        <v>27</v>
      </c>
      <c r="C456" s="61" t="s">
        <v>177</v>
      </c>
      <c r="D456" s="62"/>
      <c r="E456" s="63" t="s">
        <v>26</v>
      </c>
      <c r="F456" s="27">
        <v>50</v>
      </c>
      <c r="G456" s="28"/>
      <c r="H456" s="29">
        <f>ROUND(G456*F456,2)</f>
        <v>0</v>
      </c>
    </row>
    <row r="457" spans="1:8" ht="36" customHeight="1">
      <c r="A457" s="105" t="s">
        <v>67</v>
      </c>
      <c r="B457" s="64" t="s">
        <v>36</v>
      </c>
      <c r="C457" s="61" t="s">
        <v>178</v>
      </c>
      <c r="D457" s="62"/>
      <c r="E457" s="63" t="s">
        <v>26</v>
      </c>
      <c r="F457" s="27">
        <v>200</v>
      </c>
      <c r="G457" s="28"/>
      <c r="H457" s="29">
        <f>ROUND(G457*F457,2)</f>
        <v>0</v>
      </c>
    </row>
    <row r="458" spans="1:8" ht="36" customHeight="1" thickBot="1">
      <c r="A458" s="171"/>
      <c r="B458" s="6" t="str">
        <f>+B401</f>
        <v>F</v>
      </c>
      <c r="C458" s="198" t="str">
        <f>+C401</f>
        <v>REHABILITATION: LODGEPINE BAY - MEADOWOOD DRIVE TO MEADOWOOD DRIVE</v>
      </c>
      <c r="D458" s="199"/>
      <c r="E458" s="199"/>
      <c r="F458" s="200"/>
      <c r="G458" s="7" t="s">
        <v>181</v>
      </c>
      <c r="H458" s="103">
        <f>SUM(H402:H457)</f>
        <v>0</v>
      </c>
    </row>
    <row r="459" spans="1:8" ht="36" customHeight="1" thickTop="1">
      <c r="A459" s="107"/>
      <c r="B459" s="17" t="s">
        <v>241</v>
      </c>
      <c r="C459" s="196" t="s">
        <v>446</v>
      </c>
      <c r="D459" s="196"/>
      <c r="E459" s="196"/>
      <c r="F459" s="196"/>
      <c r="G459" s="196"/>
      <c r="H459" s="197"/>
    </row>
    <row r="460" spans="1:8" ht="36" customHeight="1">
      <c r="A460" s="96"/>
      <c r="B460" s="82"/>
      <c r="C460" s="18" t="s">
        <v>16</v>
      </c>
      <c r="D460" s="19"/>
      <c r="E460" s="20" t="s">
        <v>1</v>
      </c>
      <c r="F460" s="20" t="s">
        <v>1</v>
      </c>
      <c r="G460" s="45" t="s">
        <v>1</v>
      </c>
      <c r="H460" s="97"/>
    </row>
    <row r="461" spans="1:8" ht="36" customHeight="1">
      <c r="A461" s="70" t="s">
        <v>99</v>
      </c>
      <c r="B461" s="78" t="s">
        <v>447</v>
      </c>
      <c r="C461" s="36" t="s">
        <v>100</v>
      </c>
      <c r="D461" s="37" t="s">
        <v>179</v>
      </c>
      <c r="E461" s="38" t="s">
        <v>25</v>
      </c>
      <c r="F461" s="49">
        <v>80</v>
      </c>
      <c r="G461" s="40"/>
      <c r="H461" s="41">
        <f>ROUND(G461*F461,2)</f>
        <v>0</v>
      </c>
    </row>
    <row r="462" spans="1:8" ht="49.5" customHeight="1">
      <c r="A462" s="108" t="s">
        <v>29</v>
      </c>
      <c r="B462" s="23" t="s">
        <v>448</v>
      </c>
      <c r="C462" s="24" t="s">
        <v>30</v>
      </c>
      <c r="D462" s="25" t="s">
        <v>179</v>
      </c>
      <c r="E462" s="26" t="s">
        <v>25</v>
      </c>
      <c r="F462" s="49">
        <v>80</v>
      </c>
      <c r="G462" s="28"/>
      <c r="H462" s="29">
        <f>ROUND(G462*F462,2)</f>
        <v>0</v>
      </c>
    </row>
    <row r="463" spans="1:8" ht="36" customHeight="1">
      <c r="A463" s="109" t="s">
        <v>31</v>
      </c>
      <c r="B463" s="23" t="s">
        <v>449</v>
      </c>
      <c r="C463" s="24" t="s">
        <v>32</v>
      </c>
      <c r="D463" s="25" t="s">
        <v>179</v>
      </c>
      <c r="E463" s="26" t="s">
        <v>26</v>
      </c>
      <c r="F463" s="49">
        <v>850</v>
      </c>
      <c r="G463" s="28"/>
      <c r="H463" s="29">
        <f>ROUND(G463*F463,2)</f>
        <v>0</v>
      </c>
    </row>
    <row r="464" spans="1:8" ht="36" customHeight="1">
      <c r="A464" s="96"/>
      <c r="B464" s="23"/>
      <c r="C464" s="32" t="s">
        <v>109</v>
      </c>
      <c r="D464" s="19"/>
      <c r="E464" s="33"/>
      <c r="F464" s="73"/>
      <c r="G464" s="45"/>
      <c r="H464" s="97"/>
    </row>
    <row r="465" spans="1:8" ht="36" customHeight="1">
      <c r="A465" s="71" t="s">
        <v>69</v>
      </c>
      <c r="B465" s="78" t="s">
        <v>450</v>
      </c>
      <c r="C465" s="36" t="s">
        <v>70</v>
      </c>
      <c r="D465" s="37" t="s">
        <v>179</v>
      </c>
      <c r="E465" s="38"/>
      <c r="F465" s="39"/>
      <c r="G465" s="42"/>
      <c r="H465" s="41"/>
    </row>
    <row r="466" spans="1:8" ht="36" customHeight="1">
      <c r="A466" s="71" t="s">
        <v>71</v>
      </c>
      <c r="B466" s="44" t="s">
        <v>27</v>
      </c>
      <c r="C466" s="36" t="s">
        <v>72</v>
      </c>
      <c r="D466" s="37" t="s">
        <v>1</v>
      </c>
      <c r="E466" s="38" t="s">
        <v>26</v>
      </c>
      <c r="F466" s="49">
        <v>180</v>
      </c>
      <c r="G466" s="40"/>
      <c r="H466" s="41">
        <f>ROUND(G466*F466,2)</f>
        <v>0</v>
      </c>
    </row>
    <row r="467" spans="1:8" ht="36" customHeight="1">
      <c r="A467" s="71" t="s">
        <v>247</v>
      </c>
      <c r="B467" s="78" t="s">
        <v>451</v>
      </c>
      <c r="C467" s="36" t="s">
        <v>248</v>
      </c>
      <c r="D467" s="37" t="s">
        <v>180</v>
      </c>
      <c r="E467" s="38"/>
      <c r="F467" s="39"/>
      <c r="G467" s="42"/>
      <c r="H467" s="41"/>
    </row>
    <row r="468" spans="1:8" ht="36" customHeight="1">
      <c r="A468" s="71" t="s">
        <v>608</v>
      </c>
      <c r="B468" s="44" t="s">
        <v>27</v>
      </c>
      <c r="C468" s="36" t="s">
        <v>249</v>
      </c>
      <c r="D468" s="37" t="s">
        <v>1</v>
      </c>
      <c r="E468" s="38" t="s">
        <v>26</v>
      </c>
      <c r="F468" s="49">
        <v>210</v>
      </c>
      <c r="G468" s="40"/>
      <c r="H468" s="41">
        <f>ROUND(G468*F468,2)</f>
        <v>0</v>
      </c>
    </row>
    <row r="469" spans="1:8" ht="36" customHeight="1">
      <c r="A469" s="71" t="s">
        <v>34</v>
      </c>
      <c r="B469" s="78" t="s">
        <v>452</v>
      </c>
      <c r="C469" s="36" t="s">
        <v>35</v>
      </c>
      <c r="D469" s="37" t="s">
        <v>180</v>
      </c>
      <c r="E469" s="38"/>
      <c r="F469" s="39"/>
      <c r="G469" s="42"/>
      <c r="H469" s="41"/>
    </row>
    <row r="470" spans="1:8" ht="36" customHeight="1">
      <c r="A470" s="71" t="s">
        <v>544</v>
      </c>
      <c r="B470" s="44" t="s">
        <v>27</v>
      </c>
      <c r="C470" s="36" t="s">
        <v>546</v>
      </c>
      <c r="D470" s="37" t="s">
        <v>1</v>
      </c>
      <c r="E470" s="38" t="s">
        <v>26</v>
      </c>
      <c r="F470" s="49">
        <v>10</v>
      </c>
      <c r="G470" s="40"/>
      <c r="H470" s="41">
        <f>ROUND(G470*F470,2)</f>
        <v>0</v>
      </c>
    </row>
    <row r="471" spans="1:8" ht="36" customHeight="1">
      <c r="A471" s="71" t="s">
        <v>609</v>
      </c>
      <c r="B471" s="44" t="s">
        <v>36</v>
      </c>
      <c r="C471" s="36" t="s">
        <v>610</v>
      </c>
      <c r="D471" s="37" t="s">
        <v>1</v>
      </c>
      <c r="E471" s="38" t="s">
        <v>26</v>
      </c>
      <c r="F471" s="49">
        <v>50</v>
      </c>
      <c r="G471" s="40"/>
      <c r="H471" s="41">
        <f>ROUND(G471*F471,2)</f>
        <v>0</v>
      </c>
    </row>
    <row r="472" spans="1:8" ht="49.5" customHeight="1">
      <c r="A472" s="71" t="s">
        <v>250</v>
      </c>
      <c r="B472" s="78" t="s">
        <v>453</v>
      </c>
      <c r="C472" s="36" t="s">
        <v>251</v>
      </c>
      <c r="D472" s="37" t="s">
        <v>180</v>
      </c>
      <c r="E472" s="38"/>
      <c r="F472" s="39"/>
      <c r="G472" s="42"/>
      <c r="H472" s="41"/>
    </row>
    <row r="473" spans="1:8" ht="36" customHeight="1">
      <c r="A473" s="71" t="s">
        <v>334</v>
      </c>
      <c r="B473" s="44" t="s">
        <v>27</v>
      </c>
      <c r="C473" s="36" t="s">
        <v>335</v>
      </c>
      <c r="D473" s="37" t="s">
        <v>1</v>
      </c>
      <c r="E473" s="38" t="s">
        <v>26</v>
      </c>
      <c r="F473" s="49">
        <v>210</v>
      </c>
      <c r="G473" s="40"/>
      <c r="H473" s="41">
        <f>ROUND(G473*F473,2)</f>
        <v>0</v>
      </c>
    </row>
    <row r="474" spans="1:8" ht="49.5" customHeight="1">
      <c r="A474" s="71" t="s">
        <v>228</v>
      </c>
      <c r="B474" s="83" t="s">
        <v>454</v>
      </c>
      <c r="C474" s="36" t="s">
        <v>229</v>
      </c>
      <c r="D474" s="37" t="s">
        <v>180</v>
      </c>
      <c r="E474" s="38"/>
      <c r="F474" s="39"/>
      <c r="G474" s="42"/>
      <c r="H474" s="41"/>
    </row>
    <row r="475" spans="1:8" ht="36" customHeight="1">
      <c r="A475" s="71" t="s">
        <v>611</v>
      </c>
      <c r="B475" s="44" t="s">
        <v>27</v>
      </c>
      <c r="C475" s="36" t="s">
        <v>546</v>
      </c>
      <c r="D475" s="37" t="s">
        <v>1</v>
      </c>
      <c r="E475" s="38" t="s">
        <v>26</v>
      </c>
      <c r="F475" s="49">
        <v>10</v>
      </c>
      <c r="G475" s="40"/>
      <c r="H475" s="41">
        <f>ROUND(G475*F475,2)</f>
        <v>0</v>
      </c>
    </row>
    <row r="476" spans="1:8" ht="36" customHeight="1">
      <c r="A476" s="71" t="s">
        <v>612</v>
      </c>
      <c r="B476" s="44" t="s">
        <v>36</v>
      </c>
      <c r="C476" s="36" t="s">
        <v>610</v>
      </c>
      <c r="D476" s="37" t="s">
        <v>1</v>
      </c>
      <c r="E476" s="38" t="s">
        <v>26</v>
      </c>
      <c r="F476" s="49">
        <v>50</v>
      </c>
      <c r="G476" s="40"/>
      <c r="H476" s="41">
        <f>ROUND(G476*F476,2)</f>
        <v>0</v>
      </c>
    </row>
    <row r="477" spans="1:8" ht="36" customHeight="1">
      <c r="A477" s="71" t="s">
        <v>37</v>
      </c>
      <c r="B477" s="78" t="s">
        <v>455</v>
      </c>
      <c r="C477" s="36" t="s">
        <v>38</v>
      </c>
      <c r="D477" s="37" t="s">
        <v>180</v>
      </c>
      <c r="E477" s="38"/>
      <c r="F477" s="39"/>
      <c r="G477" s="42"/>
      <c r="H477" s="41"/>
    </row>
    <row r="478" spans="1:8" ht="36" customHeight="1">
      <c r="A478" s="71" t="s">
        <v>39</v>
      </c>
      <c r="B478" s="44" t="s">
        <v>27</v>
      </c>
      <c r="C478" s="36" t="s">
        <v>40</v>
      </c>
      <c r="D478" s="37" t="s">
        <v>1</v>
      </c>
      <c r="E478" s="38" t="s">
        <v>33</v>
      </c>
      <c r="F478" s="49">
        <v>235</v>
      </c>
      <c r="G478" s="40"/>
      <c r="H478" s="41">
        <f>ROUND(G478*F478,2)</f>
        <v>0</v>
      </c>
    </row>
    <row r="479" spans="1:8" ht="36" customHeight="1">
      <c r="A479" s="71" t="s">
        <v>41</v>
      </c>
      <c r="B479" s="78" t="s">
        <v>456</v>
      </c>
      <c r="C479" s="36" t="s">
        <v>42</v>
      </c>
      <c r="D479" s="37" t="s">
        <v>180</v>
      </c>
      <c r="E479" s="38"/>
      <c r="F479" s="39"/>
      <c r="G479" s="42"/>
      <c r="H479" s="41"/>
    </row>
    <row r="480" spans="1:8" ht="36" customHeight="1">
      <c r="A480" s="139" t="s">
        <v>43</v>
      </c>
      <c r="B480" s="146" t="s">
        <v>27</v>
      </c>
      <c r="C480" s="141" t="s">
        <v>44</v>
      </c>
      <c r="D480" s="142" t="s">
        <v>1</v>
      </c>
      <c r="E480" s="143" t="s">
        <v>33</v>
      </c>
      <c r="F480" s="157">
        <v>220</v>
      </c>
      <c r="G480" s="147"/>
      <c r="H480" s="148">
        <f>ROUND(G480*F480,2)</f>
        <v>0</v>
      </c>
    </row>
    <row r="481" spans="1:8" ht="49.5" customHeight="1">
      <c r="A481" s="71"/>
      <c r="B481" s="44"/>
      <c r="C481" s="32" t="s">
        <v>401</v>
      </c>
      <c r="D481" s="37"/>
      <c r="E481" s="38"/>
      <c r="F481" s="43"/>
      <c r="G481" s="42"/>
      <c r="H481" s="74"/>
    </row>
    <row r="482" spans="1:8" ht="36" customHeight="1">
      <c r="A482" s="71" t="s">
        <v>110</v>
      </c>
      <c r="B482" s="78" t="s">
        <v>457</v>
      </c>
      <c r="C482" s="36" t="s">
        <v>45</v>
      </c>
      <c r="D482" s="37" t="s">
        <v>230</v>
      </c>
      <c r="E482" s="38"/>
      <c r="F482" s="39"/>
      <c r="G482" s="42"/>
      <c r="H482" s="41"/>
    </row>
    <row r="483" spans="1:8" ht="36" customHeight="1">
      <c r="A483" s="71" t="s">
        <v>111</v>
      </c>
      <c r="B483" s="44" t="s">
        <v>320</v>
      </c>
      <c r="C483" s="36" t="s">
        <v>112</v>
      </c>
      <c r="D483" s="37" t="s">
        <v>46</v>
      </c>
      <c r="E483" s="38"/>
      <c r="F483" s="39"/>
      <c r="G483" s="42"/>
      <c r="H483" s="41"/>
    </row>
    <row r="484" spans="1:8" ht="36" customHeight="1">
      <c r="A484" s="71" t="s">
        <v>113</v>
      </c>
      <c r="B484" s="44" t="s">
        <v>114</v>
      </c>
      <c r="C484" s="36" t="s">
        <v>115</v>
      </c>
      <c r="D484" s="37"/>
      <c r="E484" s="38" t="s">
        <v>26</v>
      </c>
      <c r="F484" s="49">
        <v>15</v>
      </c>
      <c r="G484" s="40"/>
      <c r="H484" s="41">
        <f>ROUND(G484*F484,2)</f>
        <v>0</v>
      </c>
    </row>
    <row r="485" spans="1:8" ht="36" customHeight="1">
      <c r="A485" s="71" t="s">
        <v>116</v>
      </c>
      <c r="B485" s="44" t="s">
        <v>182</v>
      </c>
      <c r="C485" s="36" t="s">
        <v>117</v>
      </c>
      <c r="D485" s="37"/>
      <c r="E485" s="38" t="s">
        <v>26</v>
      </c>
      <c r="F485" s="49">
        <v>100</v>
      </c>
      <c r="G485" s="40"/>
      <c r="H485" s="41">
        <f>ROUND(G485*F485,2)</f>
        <v>0</v>
      </c>
    </row>
    <row r="486" spans="1:8" ht="36" customHeight="1">
      <c r="A486" s="71" t="s">
        <v>118</v>
      </c>
      <c r="B486" s="44" t="s">
        <v>507</v>
      </c>
      <c r="C486" s="36" t="s">
        <v>119</v>
      </c>
      <c r="D486" s="37" t="s">
        <v>1</v>
      </c>
      <c r="E486" s="38" t="s">
        <v>26</v>
      </c>
      <c r="F486" s="49">
        <v>570</v>
      </c>
      <c r="G486" s="40"/>
      <c r="H486" s="41">
        <f>ROUND(G486*F486,2)</f>
        <v>0</v>
      </c>
    </row>
    <row r="487" spans="1:8" ht="36" customHeight="1">
      <c r="A487" s="71" t="s">
        <v>183</v>
      </c>
      <c r="B487" s="78" t="s">
        <v>458</v>
      </c>
      <c r="C487" s="36" t="s">
        <v>184</v>
      </c>
      <c r="D487" s="37" t="s">
        <v>271</v>
      </c>
      <c r="E487" s="38"/>
      <c r="F487" s="39"/>
      <c r="G487" s="42"/>
      <c r="H487" s="41"/>
    </row>
    <row r="488" spans="1:8" ht="36" customHeight="1">
      <c r="A488" s="71" t="s">
        <v>572</v>
      </c>
      <c r="B488" s="44" t="s">
        <v>27</v>
      </c>
      <c r="C488" s="36" t="s">
        <v>575</v>
      </c>
      <c r="D488" s="37" t="s">
        <v>50</v>
      </c>
      <c r="E488" s="38" t="s">
        <v>47</v>
      </c>
      <c r="F488" s="49">
        <v>125</v>
      </c>
      <c r="G488" s="40"/>
      <c r="H488" s="41">
        <f>ROUND(G488*F488,2)</f>
        <v>0</v>
      </c>
    </row>
    <row r="489" spans="1:8" ht="49.5" customHeight="1">
      <c r="A489" s="71" t="s">
        <v>194</v>
      </c>
      <c r="B489" s="44" t="s">
        <v>36</v>
      </c>
      <c r="C489" s="36" t="s">
        <v>126</v>
      </c>
      <c r="D489" s="37" t="s">
        <v>127</v>
      </c>
      <c r="E489" s="38" t="s">
        <v>47</v>
      </c>
      <c r="F489" s="49">
        <v>40</v>
      </c>
      <c r="G489" s="40"/>
      <c r="H489" s="41">
        <f>ROUND(G489*F489,2)</f>
        <v>0</v>
      </c>
    </row>
    <row r="490" spans="1:8" ht="36" customHeight="1">
      <c r="A490" s="71" t="s">
        <v>125</v>
      </c>
      <c r="B490" s="78" t="s">
        <v>459</v>
      </c>
      <c r="C490" s="36" t="s">
        <v>49</v>
      </c>
      <c r="D490" s="37" t="s">
        <v>271</v>
      </c>
      <c r="E490" s="38"/>
      <c r="F490" s="39"/>
      <c r="G490" s="42"/>
      <c r="H490" s="41"/>
    </row>
    <row r="491" spans="1:8" ht="36" customHeight="1">
      <c r="A491" s="71" t="s">
        <v>185</v>
      </c>
      <c r="B491" s="44" t="s">
        <v>27</v>
      </c>
      <c r="C491" s="36" t="s">
        <v>186</v>
      </c>
      <c r="D491" s="37" t="s">
        <v>187</v>
      </c>
      <c r="E491" s="38"/>
      <c r="F491" s="39"/>
      <c r="G491" s="41"/>
      <c r="H491" s="41"/>
    </row>
    <row r="492" spans="1:8" ht="36" customHeight="1">
      <c r="A492" s="71" t="s">
        <v>188</v>
      </c>
      <c r="B492" s="44" t="s">
        <v>114</v>
      </c>
      <c r="C492" s="36" t="s">
        <v>189</v>
      </c>
      <c r="D492" s="37"/>
      <c r="E492" s="38" t="s">
        <v>47</v>
      </c>
      <c r="F492" s="49">
        <v>50</v>
      </c>
      <c r="G492" s="40"/>
      <c r="H492" s="41">
        <f>ROUND(G492*F492,2)</f>
        <v>0</v>
      </c>
    </row>
    <row r="493" spans="1:8" ht="36" customHeight="1">
      <c r="A493" s="71" t="s">
        <v>128</v>
      </c>
      <c r="B493" s="44" t="s">
        <v>36</v>
      </c>
      <c r="C493" s="36" t="s">
        <v>645</v>
      </c>
      <c r="D493" s="37" t="s">
        <v>129</v>
      </c>
      <c r="E493" s="38" t="s">
        <v>47</v>
      </c>
      <c r="F493" s="49">
        <v>140</v>
      </c>
      <c r="G493" s="40"/>
      <c r="H493" s="41">
        <f>ROUND(G493*F493,2)</f>
        <v>0</v>
      </c>
    </row>
    <row r="494" spans="1:8" ht="36" customHeight="1">
      <c r="A494" s="71" t="s">
        <v>51</v>
      </c>
      <c r="B494" s="78" t="s">
        <v>460</v>
      </c>
      <c r="C494" s="36" t="s">
        <v>52</v>
      </c>
      <c r="D494" s="37" t="s">
        <v>286</v>
      </c>
      <c r="E494" s="104"/>
      <c r="F494" s="39"/>
      <c r="G494" s="42"/>
      <c r="H494" s="41"/>
    </row>
    <row r="495" spans="1:8" ht="36" customHeight="1">
      <c r="A495" s="71" t="s">
        <v>53</v>
      </c>
      <c r="B495" s="44" t="s">
        <v>27</v>
      </c>
      <c r="C495" s="36" t="s">
        <v>54</v>
      </c>
      <c r="D495" s="37"/>
      <c r="E495" s="38"/>
      <c r="F495" s="39"/>
      <c r="G495" s="42"/>
      <c r="H495" s="41"/>
    </row>
    <row r="496" spans="1:8" ht="36" customHeight="1">
      <c r="A496" s="71" t="s">
        <v>55</v>
      </c>
      <c r="B496" s="44" t="s">
        <v>114</v>
      </c>
      <c r="C496" s="36" t="s">
        <v>141</v>
      </c>
      <c r="D496" s="37"/>
      <c r="E496" s="38" t="s">
        <v>28</v>
      </c>
      <c r="F496" s="49">
        <v>575</v>
      </c>
      <c r="G496" s="40"/>
      <c r="H496" s="41">
        <f>ROUND(G496*F496,2)</f>
        <v>0</v>
      </c>
    </row>
    <row r="497" spans="1:8" ht="36" customHeight="1">
      <c r="A497" s="71" t="s">
        <v>73</v>
      </c>
      <c r="B497" s="44" t="s">
        <v>36</v>
      </c>
      <c r="C497" s="36" t="s">
        <v>74</v>
      </c>
      <c r="D497" s="37"/>
      <c r="E497" s="38"/>
      <c r="F497" s="39"/>
      <c r="G497" s="42"/>
      <c r="H497" s="41"/>
    </row>
    <row r="498" spans="1:8" ht="36" customHeight="1">
      <c r="A498" s="71" t="s">
        <v>75</v>
      </c>
      <c r="B498" s="44" t="s">
        <v>114</v>
      </c>
      <c r="C498" s="36" t="s">
        <v>141</v>
      </c>
      <c r="D498" s="37"/>
      <c r="E498" s="38" t="s">
        <v>28</v>
      </c>
      <c r="F498" s="49">
        <v>85</v>
      </c>
      <c r="G498" s="40"/>
      <c r="H498" s="41">
        <f>ROUND(G498*F498,2)</f>
        <v>0</v>
      </c>
    </row>
    <row r="499" spans="1:8" ht="36" customHeight="1">
      <c r="A499" s="71" t="s">
        <v>232</v>
      </c>
      <c r="B499" s="78" t="s">
        <v>461</v>
      </c>
      <c r="C499" s="36" t="s">
        <v>233</v>
      </c>
      <c r="D499" s="37" t="s">
        <v>234</v>
      </c>
      <c r="E499" s="38"/>
      <c r="F499" s="39"/>
      <c r="G499" s="42"/>
      <c r="H499" s="41"/>
    </row>
    <row r="500" spans="1:8" ht="36" customHeight="1">
      <c r="A500" s="71" t="s">
        <v>235</v>
      </c>
      <c r="B500" s="44" t="s">
        <v>27</v>
      </c>
      <c r="C500" s="36" t="s">
        <v>236</v>
      </c>
      <c r="D500" s="37" t="s">
        <v>1</v>
      </c>
      <c r="E500" s="38" t="s">
        <v>26</v>
      </c>
      <c r="F500" s="49">
        <v>2700</v>
      </c>
      <c r="G500" s="40"/>
      <c r="H500" s="41">
        <f>ROUND(G500*F500,2)</f>
        <v>0</v>
      </c>
    </row>
    <row r="501" spans="1:8" ht="36" customHeight="1">
      <c r="A501" s="71" t="s">
        <v>346</v>
      </c>
      <c r="B501" s="44" t="s">
        <v>36</v>
      </c>
      <c r="C501" s="36" t="s">
        <v>347</v>
      </c>
      <c r="D501" s="37" t="s">
        <v>1</v>
      </c>
      <c r="E501" s="38" t="s">
        <v>26</v>
      </c>
      <c r="F501" s="49">
        <v>600</v>
      </c>
      <c r="G501" s="40"/>
      <c r="H501" s="41">
        <f>ROUND(G501*F501,2)</f>
        <v>0</v>
      </c>
    </row>
    <row r="502" spans="1:8" ht="36" customHeight="1">
      <c r="A502" s="139" t="s">
        <v>82</v>
      </c>
      <c r="B502" s="140" t="s">
        <v>462</v>
      </c>
      <c r="C502" s="141" t="s">
        <v>83</v>
      </c>
      <c r="D502" s="142" t="s">
        <v>237</v>
      </c>
      <c r="E502" s="143" t="s">
        <v>26</v>
      </c>
      <c r="F502" s="157">
        <v>1300</v>
      </c>
      <c r="G502" s="147"/>
      <c r="H502" s="148">
        <f>ROUND(G502*F502,2)</f>
        <v>0</v>
      </c>
    </row>
    <row r="503" spans="1:8" ht="36" customHeight="1">
      <c r="A503" s="119"/>
      <c r="B503" s="115"/>
      <c r="C503" s="116" t="s">
        <v>131</v>
      </c>
      <c r="D503" s="117"/>
      <c r="E503" s="117"/>
      <c r="F503" s="117"/>
      <c r="G503" s="42"/>
      <c r="H503" s="118"/>
    </row>
    <row r="504" spans="1:8" ht="49.5" customHeight="1">
      <c r="A504" s="70" t="s">
        <v>205</v>
      </c>
      <c r="B504" s="78" t="s">
        <v>463</v>
      </c>
      <c r="C504" s="36" t="s">
        <v>206</v>
      </c>
      <c r="D504" s="37" t="s">
        <v>132</v>
      </c>
      <c r="E504" s="38"/>
      <c r="F504" s="43"/>
      <c r="G504" s="42"/>
      <c r="H504" s="74"/>
    </row>
    <row r="505" spans="1:8" ht="49.5" customHeight="1">
      <c r="A505" s="70" t="s">
        <v>522</v>
      </c>
      <c r="B505" s="44" t="s">
        <v>27</v>
      </c>
      <c r="C505" s="36" t="s">
        <v>422</v>
      </c>
      <c r="D505" s="37" t="s">
        <v>1</v>
      </c>
      <c r="E505" s="38" t="s">
        <v>26</v>
      </c>
      <c r="F505" s="49">
        <v>180</v>
      </c>
      <c r="G505" s="40"/>
      <c r="H505" s="41">
        <f>ROUND(G505*F505,2)</f>
        <v>0</v>
      </c>
    </row>
    <row r="506" spans="1:8" ht="36" customHeight="1">
      <c r="A506" s="106"/>
      <c r="B506" s="23"/>
      <c r="C506" s="32" t="s">
        <v>17</v>
      </c>
      <c r="D506" s="25"/>
      <c r="E506" s="26"/>
      <c r="F506" s="49"/>
      <c r="G506" s="29"/>
      <c r="H506" s="29"/>
    </row>
    <row r="507" spans="1:8" ht="36" customHeight="1">
      <c r="A507" s="109" t="s">
        <v>58</v>
      </c>
      <c r="B507" s="23" t="s">
        <v>464</v>
      </c>
      <c r="C507" s="24" t="s">
        <v>59</v>
      </c>
      <c r="D507" s="25" t="s">
        <v>190</v>
      </c>
      <c r="E507" s="26" t="s">
        <v>47</v>
      </c>
      <c r="F507" s="49">
        <v>900</v>
      </c>
      <c r="G507" s="28"/>
      <c r="H507" s="29">
        <f>ROUND(G507*F507,2)</f>
        <v>0</v>
      </c>
    </row>
    <row r="508" spans="1:8" ht="49.5" customHeight="1">
      <c r="A508" s="106"/>
      <c r="B508" s="23"/>
      <c r="C508" s="32" t="s">
        <v>18</v>
      </c>
      <c r="D508" s="25"/>
      <c r="E508" s="26"/>
      <c r="F508" s="49"/>
      <c r="G508" s="29"/>
      <c r="H508" s="29"/>
    </row>
    <row r="509" spans="1:8" ht="36" customHeight="1">
      <c r="A509" s="70" t="s">
        <v>144</v>
      </c>
      <c r="B509" s="78" t="s">
        <v>465</v>
      </c>
      <c r="C509" s="36" t="s">
        <v>145</v>
      </c>
      <c r="D509" s="37" t="s">
        <v>146</v>
      </c>
      <c r="E509" s="38"/>
      <c r="F509" s="43"/>
      <c r="G509" s="42"/>
      <c r="H509" s="74"/>
    </row>
    <row r="510" spans="1:8" ht="36" customHeight="1">
      <c r="A510" s="70" t="s">
        <v>147</v>
      </c>
      <c r="B510" s="44" t="s">
        <v>27</v>
      </c>
      <c r="C510" s="36" t="s">
        <v>148</v>
      </c>
      <c r="D510" s="37"/>
      <c r="E510" s="38" t="s">
        <v>33</v>
      </c>
      <c r="F510" s="49">
        <v>6</v>
      </c>
      <c r="G510" s="40"/>
      <c r="H510" s="41">
        <f>ROUND(G510*F510,2)</f>
        <v>0</v>
      </c>
    </row>
    <row r="511" spans="1:8" ht="36" customHeight="1">
      <c r="A511" s="70" t="s">
        <v>322</v>
      </c>
      <c r="B511" s="78" t="s">
        <v>466</v>
      </c>
      <c r="C511" s="36" t="s">
        <v>324</v>
      </c>
      <c r="D511" s="37" t="s">
        <v>146</v>
      </c>
      <c r="E511" s="38"/>
      <c r="F511" s="43"/>
      <c r="G511" s="42"/>
      <c r="H511" s="74"/>
    </row>
    <row r="512" spans="1:8" ht="36" customHeight="1">
      <c r="A512" s="70" t="s">
        <v>325</v>
      </c>
      <c r="B512" s="44" t="s">
        <v>27</v>
      </c>
      <c r="C512" s="36" t="s">
        <v>326</v>
      </c>
      <c r="D512" s="37"/>
      <c r="E512" s="38" t="s">
        <v>33</v>
      </c>
      <c r="F512" s="49">
        <v>6</v>
      </c>
      <c r="G512" s="40"/>
      <c r="H512" s="41">
        <f>ROUND(G512*F512,2)</f>
        <v>0</v>
      </c>
    </row>
    <row r="513" spans="1:8" ht="36" customHeight="1">
      <c r="A513" s="70" t="s">
        <v>238</v>
      </c>
      <c r="B513" s="78" t="s">
        <v>467</v>
      </c>
      <c r="C513" s="36" t="s">
        <v>239</v>
      </c>
      <c r="D513" s="37" t="s">
        <v>146</v>
      </c>
      <c r="E513" s="38" t="s">
        <v>47</v>
      </c>
      <c r="F513" s="49">
        <v>20</v>
      </c>
      <c r="G513" s="40"/>
      <c r="H513" s="41">
        <f>ROUND(G513*F513,2)</f>
        <v>0</v>
      </c>
    </row>
    <row r="514" spans="1:8" ht="49.5" customHeight="1">
      <c r="A514" s="70" t="s">
        <v>84</v>
      </c>
      <c r="B514" s="78" t="s">
        <v>468</v>
      </c>
      <c r="C514" s="79" t="s">
        <v>154</v>
      </c>
      <c r="D514" s="37" t="s">
        <v>146</v>
      </c>
      <c r="E514" s="38"/>
      <c r="F514" s="43"/>
      <c r="G514" s="42"/>
      <c r="H514" s="74"/>
    </row>
    <row r="515" spans="1:8" ht="49.5" customHeight="1">
      <c r="A515" s="70" t="s">
        <v>85</v>
      </c>
      <c r="B515" s="44" t="s">
        <v>27</v>
      </c>
      <c r="C515" s="36" t="s">
        <v>86</v>
      </c>
      <c r="D515" s="37"/>
      <c r="E515" s="38" t="s">
        <v>33</v>
      </c>
      <c r="F515" s="49">
        <v>12</v>
      </c>
      <c r="G515" s="40"/>
      <c r="H515" s="41">
        <f>ROUND(G515*F515,2)</f>
        <v>0</v>
      </c>
    </row>
    <row r="516" spans="1:8" ht="49.5" customHeight="1">
      <c r="A516" s="70" t="s">
        <v>87</v>
      </c>
      <c r="B516" s="44" t="s">
        <v>36</v>
      </c>
      <c r="C516" s="36" t="s">
        <v>88</v>
      </c>
      <c r="D516" s="37"/>
      <c r="E516" s="38" t="s">
        <v>33</v>
      </c>
      <c r="F516" s="49">
        <v>12</v>
      </c>
      <c r="G516" s="40"/>
      <c r="H516" s="41">
        <f>ROUND(G516*F516,2)</f>
        <v>0</v>
      </c>
    </row>
    <row r="517" spans="1:8" ht="36" customHeight="1">
      <c r="A517" s="70" t="s">
        <v>328</v>
      </c>
      <c r="B517" s="78" t="s">
        <v>469</v>
      </c>
      <c r="C517" s="79" t="s">
        <v>330</v>
      </c>
      <c r="D517" s="37" t="s">
        <v>146</v>
      </c>
      <c r="E517" s="38"/>
      <c r="F517" s="43"/>
      <c r="G517" s="42"/>
      <c r="H517" s="74"/>
    </row>
    <row r="518" spans="1:8" ht="36" customHeight="1">
      <c r="A518" s="70" t="s">
        <v>157</v>
      </c>
      <c r="B518" s="44" t="s">
        <v>27</v>
      </c>
      <c r="C518" s="79" t="s">
        <v>158</v>
      </c>
      <c r="D518" s="37"/>
      <c r="E518" s="38" t="s">
        <v>33</v>
      </c>
      <c r="F518" s="49">
        <v>6</v>
      </c>
      <c r="G518" s="40"/>
      <c r="H518" s="41">
        <f>ROUND(G518*F518,2)</f>
        <v>0</v>
      </c>
    </row>
    <row r="519" spans="1:8" ht="36" customHeight="1">
      <c r="A519" s="70" t="s">
        <v>166</v>
      </c>
      <c r="B519" s="78" t="s">
        <v>470</v>
      </c>
      <c r="C519" s="36" t="s">
        <v>167</v>
      </c>
      <c r="D519" s="37" t="s">
        <v>168</v>
      </c>
      <c r="E519" s="38" t="s">
        <v>33</v>
      </c>
      <c r="F519" s="49">
        <v>6</v>
      </c>
      <c r="G519" s="40"/>
      <c r="H519" s="41">
        <f>ROUND(G519*F519,2)</f>
        <v>0</v>
      </c>
    </row>
    <row r="520" spans="1:8" ht="36" customHeight="1">
      <c r="A520" s="70" t="s">
        <v>510</v>
      </c>
      <c r="B520" s="78" t="s">
        <v>471</v>
      </c>
      <c r="C520" s="36" t="s">
        <v>511</v>
      </c>
      <c r="D520" s="37" t="s">
        <v>146</v>
      </c>
      <c r="E520" s="38"/>
      <c r="F520" s="43"/>
      <c r="G520" s="42"/>
      <c r="H520" s="74"/>
    </row>
    <row r="521" spans="1:8" ht="36" customHeight="1">
      <c r="A521" s="70" t="s">
        <v>512</v>
      </c>
      <c r="B521" s="44" t="s">
        <v>27</v>
      </c>
      <c r="C521" s="36" t="s">
        <v>598</v>
      </c>
      <c r="D521" s="37"/>
      <c r="E521" s="38"/>
      <c r="F521" s="43"/>
      <c r="G521" s="42"/>
      <c r="H521" s="74"/>
    </row>
    <row r="522" spans="1:8" ht="36" customHeight="1">
      <c r="A522" s="145" t="s">
        <v>513</v>
      </c>
      <c r="B522" s="146" t="s">
        <v>114</v>
      </c>
      <c r="C522" s="141" t="s">
        <v>637</v>
      </c>
      <c r="D522" s="142"/>
      <c r="E522" s="143" t="s">
        <v>33</v>
      </c>
      <c r="F522" s="157">
        <v>1</v>
      </c>
      <c r="G522" s="147"/>
      <c r="H522" s="148">
        <f>ROUND(G522*F522,2)</f>
        <v>0</v>
      </c>
    </row>
    <row r="523" spans="1:8" ht="49.5" customHeight="1">
      <c r="A523" s="160"/>
      <c r="B523" s="44"/>
      <c r="C523" s="32" t="s">
        <v>402</v>
      </c>
      <c r="D523" s="37"/>
      <c r="E523" s="162"/>
      <c r="F523" s="43"/>
      <c r="G523" s="42"/>
      <c r="H523" s="74"/>
    </row>
    <row r="524" spans="1:8" ht="36" customHeight="1">
      <c r="A524" s="160"/>
      <c r="B524" s="78" t="s">
        <v>472</v>
      </c>
      <c r="C524" s="161" t="s">
        <v>516</v>
      </c>
      <c r="D524" s="37" t="s">
        <v>518</v>
      </c>
      <c r="E524" s="162"/>
      <c r="F524" s="43"/>
      <c r="G524" s="42"/>
      <c r="H524" s="74"/>
    </row>
    <row r="525" spans="1:8" ht="36" customHeight="1">
      <c r="A525" s="160"/>
      <c r="B525" s="44" t="s">
        <v>27</v>
      </c>
      <c r="C525" s="161" t="s">
        <v>517</v>
      </c>
      <c r="D525" s="37"/>
      <c r="E525" s="162" t="s">
        <v>47</v>
      </c>
      <c r="F525" s="49">
        <v>35</v>
      </c>
      <c r="G525" s="40"/>
      <c r="H525" s="41">
        <f>ROUND(G525*F525,2)</f>
        <v>0</v>
      </c>
    </row>
    <row r="526" spans="1:8" ht="36" customHeight="1">
      <c r="A526" s="160"/>
      <c r="B526" s="44" t="s">
        <v>36</v>
      </c>
      <c r="C526" s="161" t="s">
        <v>638</v>
      </c>
      <c r="D526" s="37"/>
      <c r="E526" s="162" t="s">
        <v>47</v>
      </c>
      <c r="F526" s="49">
        <v>20</v>
      </c>
      <c r="G526" s="40"/>
      <c r="H526" s="41">
        <f>ROUND(G526*F526,2)</f>
        <v>0</v>
      </c>
    </row>
    <row r="527" spans="1:8" ht="36" customHeight="1">
      <c r="A527" s="70" t="s">
        <v>510</v>
      </c>
      <c r="B527" s="78" t="s">
        <v>473</v>
      </c>
      <c r="C527" s="36" t="s">
        <v>511</v>
      </c>
      <c r="D527" s="37" t="s">
        <v>146</v>
      </c>
      <c r="E527" s="38"/>
      <c r="F527" s="43"/>
      <c r="G527" s="42"/>
      <c r="H527" s="74"/>
    </row>
    <row r="528" spans="1:8" ht="36" customHeight="1">
      <c r="A528" s="70" t="s">
        <v>512</v>
      </c>
      <c r="B528" s="44" t="s">
        <v>27</v>
      </c>
      <c r="C528" s="36" t="s">
        <v>514</v>
      </c>
      <c r="D528" s="37"/>
      <c r="E528" s="38"/>
      <c r="F528" s="43"/>
      <c r="G528" s="42"/>
      <c r="H528" s="74"/>
    </row>
    <row r="529" spans="1:8" ht="36" customHeight="1">
      <c r="A529" s="70" t="s">
        <v>513</v>
      </c>
      <c r="B529" s="44" t="s">
        <v>114</v>
      </c>
      <c r="C529" s="36" t="s">
        <v>637</v>
      </c>
      <c r="D529" s="37"/>
      <c r="E529" s="38" t="s">
        <v>33</v>
      </c>
      <c r="F529" s="49">
        <v>1</v>
      </c>
      <c r="G529" s="40"/>
      <c r="H529" s="41">
        <f>ROUND(G529*F529,2)</f>
        <v>0</v>
      </c>
    </row>
    <row r="530" spans="1:8" ht="49.5" customHeight="1">
      <c r="A530" s="70" t="s">
        <v>529</v>
      </c>
      <c r="B530" s="78" t="s">
        <v>474</v>
      </c>
      <c r="C530" s="36" t="s">
        <v>530</v>
      </c>
      <c r="D530" s="37" t="s">
        <v>146</v>
      </c>
      <c r="E530" s="38"/>
      <c r="F530" s="43"/>
      <c r="G530" s="42"/>
      <c r="H530" s="74"/>
    </row>
    <row r="531" spans="1:8" ht="36" customHeight="1">
      <c r="A531" s="70" t="s">
        <v>531</v>
      </c>
      <c r="B531" s="44" t="s">
        <v>27</v>
      </c>
      <c r="C531" s="36" t="s">
        <v>514</v>
      </c>
      <c r="D531" s="37"/>
      <c r="E531" s="38"/>
      <c r="F531" s="43"/>
      <c r="G531" s="42"/>
      <c r="H531" s="74"/>
    </row>
    <row r="532" spans="1:8" ht="36" customHeight="1">
      <c r="A532" s="70" t="s">
        <v>532</v>
      </c>
      <c r="B532" s="44" t="s">
        <v>114</v>
      </c>
      <c r="C532" s="36" t="s">
        <v>637</v>
      </c>
      <c r="D532" s="37"/>
      <c r="E532" s="38" t="s">
        <v>47</v>
      </c>
      <c r="F532" s="49">
        <v>0.5</v>
      </c>
      <c r="G532" s="40"/>
      <c r="H532" s="41">
        <f>ROUND(G532*F532,2)</f>
        <v>0</v>
      </c>
    </row>
    <row r="533" spans="1:8" ht="36" customHeight="1">
      <c r="A533" s="96"/>
      <c r="B533" s="23"/>
      <c r="C533" s="32" t="s">
        <v>19</v>
      </c>
      <c r="D533" s="19"/>
      <c r="E533" s="33"/>
      <c r="F533" s="49"/>
      <c r="G533" s="45"/>
      <c r="H533" s="97"/>
    </row>
    <row r="534" spans="1:8" ht="49.5" customHeight="1">
      <c r="A534" s="109" t="s">
        <v>61</v>
      </c>
      <c r="B534" s="23" t="s">
        <v>475</v>
      </c>
      <c r="C534" s="24" t="s">
        <v>92</v>
      </c>
      <c r="D534" s="25" t="s">
        <v>172</v>
      </c>
      <c r="E534" s="26" t="s">
        <v>33</v>
      </c>
      <c r="F534" s="49">
        <v>12</v>
      </c>
      <c r="G534" s="28"/>
      <c r="H534" s="29">
        <f>ROUND(G534*F534,2)</f>
        <v>0</v>
      </c>
    </row>
    <row r="535" spans="1:8" ht="36" customHeight="1">
      <c r="A535" s="70" t="s">
        <v>76</v>
      </c>
      <c r="B535" s="78" t="s">
        <v>476</v>
      </c>
      <c r="C535" s="36" t="s">
        <v>93</v>
      </c>
      <c r="D535" s="37" t="s">
        <v>146</v>
      </c>
      <c r="E535" s="38"/>
      <c r="F535" s="43"/>
      <c r="G535" s="41"/>
      <c r="H535" s="74"/>
    </row>
    <row r="536" spans="1:8" ht="36" customHeight="1">
      <c r="A536" s="70" t="s">
        <v>94</v>
      </c>
      <c r="B536" s="44" t="s">
        <v>27</v>
      </c>
      <c r="C536" s="36" t="s">
        <v>173</v>
      </c>
      <c r="D536" s="37"/>
      <c r="E536" s="38" t="s">
        <v>77</v>
      </c>
      <c r="F536" s="49">
        <v>1</v>
      </c>
      <c r="G536" s="40"/>
      <c r="H536" s="41">
        <f>ROUND(G536*F536,2)</f>
        <v>0</v>
      </c>
    </row>
    <row r="537" spans="1:8" ht="36" customHeight="1">
      <c r="A537" s="70" t="s">
        <v>62</v>
      </c>
      <c r="B537" s="78" t="s">
        <v>477</v>
      </c>
      <c r="C537" s="36" t="s">
        <v>95</v>
      </c>
      <c r="D537" s="37" t="s">
        <v>172</v>
      </c>
      <c r="E537" s="38"/>
      <c r="F537" s="43"/>
      <c r="G537" s="42"/>
      <c r="H537" s="74"/>
    </row>
    <row r="538" spans="1:8" ht="36" customHeight="1">
      <c r="A538" s="70" t="s">
        <v>63</v>
      </c>
      <c r="B538" s="44" t="s">
        <v>27</v>
      </c>
      <c r="C538" s="36" t="s">
        <v>174</v>
      </c>
      <c r="D538" s="37"/>
      <c r="E538" s="38" t="s">
        <v>33</v>
      </c>
      <c r="F538" s="49">
        <v>10</v>
      </c>
      <c r="G538" s="40"/>
      <c r="H538" s="41">
        <f>ROUND(G538*F538,2)</f>
        <v>0</v>
      </c>
    </row>
    <row r="539" spans="1:8" ht="36" customHeight="1">
      <c r="A539" s="70" t="s">
        <v>78</v>
      </c>
      <c r="B539" s="78" t="s">
        <v>478</v>
      </c>
      <c r="C539" s="36" t="s">
        <v>96</v>
      </c>
      <c r="D539" s="37" t="s">
        <v>172</v>
      </c>
      <c r="E539" s="38" t="s">
        <v>33</v>
      </c>
      <c r="F539" s="49">
        <v>10</v>
      </c>
      <c r="G539" s="40"/>
      <c r="H539" s="41">
        <f>ROUND(G539*F539,2)</f>
        <v>0</v>
      </c>
    </row>
    <row r="540" spans="1:8" ht="36" customHeight="1">
      <c r="A540" s="70" t="s">
        <v>210</v>
      </c>
      <c r="B540" s="78" t="s">
        <v>613</v>
      </c>
      <c r="C540" s="36" t="s">
        <v>211</v>
      </c>
      <c r="D540" s="37" t="s">
        <v>172</v>
      </c>
      <c r="E540" s="38" t="s">
        <v>33</v>
      </c>
      <c r="F540" s="49">
        <v>2</v>
      </c>
      <c r="G540" s="40"/>
      <c r="H540" s="41">
        <f>ROUND(G540*F540,2)</f>
        <v>0</v>
      </c>
    </row>
    <row r="541" spans="1:8" ht="36" customHeight="1">
      <c r="A541" s="145" t="s">
        <v>79</v>
      </c>
      <c r="B541" s="140" t="s">
        <v>614</v>
      </c>
      <c r="C541" s="141" t="s">
        <v>97</v>
      </c>
      <c r="D541" s="142" t="s">
        <v>172</v>
      </c>
      <c r="E541" s="143" t="s">
        <v>33</v>
      </c>
      <c r="F541" s="157">
        <v>2</v>
      </c>
      <c r="G541" s="147"/>
      <c r="H541" s="148">
        <f>ROUND(G541*F541,2)</f>
        <v>0</v>
      </c>
    </row>
    <row r="542" spans="1:8" ht="36" customHeight="1">
      <c r="A542" s="96"/>
      <c r="B542" s="23"/>
      <c r="C542" s="32" t="s">
        <v>20</v>
      </c>
      <c r="D542" s="19"/>
      <c r="E542" s="33"/>
      <c r="F542" s="49"/>
      <c r="G542" s="45"/>
      <c r="H542" s="97"/>
    </row>
    <row r="543" spans="1:8" ht="36" customHeight="1">
      <c r="A543" s="110" t="s">
        <v>65</v>
      </c>
      <c r="B543" s="23" t="s">
        <v>644</v>
      </c>
      <c r="C543" s="24" t="s">
        <v>66</v>
      </c>
      <c r="D543" s="25" t="s">
        <v>175</v>
      </c>
      <c r="E543" s="26"/>
      <c r="F543" s="49"/>
      <c r="G543" s="46"/>
      <c r="H543" s="29"/>
    </row>
    <row r="544" spans="1:8" ht="36" customHeight="1">
      <c r="A544" s="110" t="s">
        <v>176</v>
      </c>
      <c r="B544" s="31" t="s">
        <v>27</v>
      </c>
      <c r="C544" s="24" t="s">
        <v>177</v>
      </c>
      <c r="D544" s="25"/>
      <c r="E544" s="26" t="s">
        <v>26</v>
      </c>
      <c r="F544" s="49">
        <v>100</v>
      </c>
      <c r="G544" s="28"/>
      <c r="H544" s="29">
        <f>ROUND(G544*F544,2)</f>
        <v>0</v>
      </c>
    </row>
    <row r="545" spans="1:8" ht="36" customHeight="1">
      <c r="A545" s="110" t="s">
        <v>67</v>
      </c>
      <c r="B545" s="31" t="s">
        <v>36</v>
      </c>
      <c r="C545" s="24" t="s">
        <v>178</v>
      </c>
      <c r="D545" s="25"/>
      <c r="E545" s="26" t="s">
        <v>26</v>
      </c>
      <c r="F545" s="49">
        <v>750</v>
      </c>
      <c r="G545" s="28"/>
      <c r="H545" s="29">
        <f>ROUND(G545*F545,2)</f>
        <v>0</v>
      </c>
    </row>
    <row r="546" spans="1:8" ht="45" customHeight="1" thickBot="1">
      <c r="A546" s="171"/>
      <c r="B546" s="6" t="str">
        <f>+B459</f>
        <v>G</v>
      </c>
      <c r="C546" s="198" t="str">
        <f>+C459</f>
        <v>REHABILITATION:  WATT STREET - SYDNEY AVENUE TO BRONX AVENUE</v>
      </c>
      <c r="D546" s="199"/>
      <c r="E546" s="199"/>
      <c r="F546" s="200"/>
      <c r="G546" s="7" t="s">
        <v>181</v>
      </c>
      <c r="H546" s="103">
        <f>SUM(H460:H545)</f>
        <v>0</v>
      </c>
    </row>
    <row r="547" spans="1:8" ht="49.5" customHeight="1" thickBot="1" thickTop="1">
      <c r="A547" s="96"/>
      <c r="B547" s="201" t="s">
        <v>242</v>
      </c>
      <c r="C547" s="202"/>
      <c r="D547" s="202"/>
      <c r="E547" s="202"/>
      <c r="F547" s="202"/>
      <c r="G547" s="202"/>
      <c r="H547" s="203"/>
    </row>
    <row r="548" spans="1:8" ht="36" customHeight="1" thickBot="1" thickTop="1">
      <c r="A548" s="107"/>
      <c r="B548" s="130" t="s">
        <v>245</v>
      </c>
      <c r="C548" s="194" t="s">
        <v>195</v>
      </c>
      <c r="D548" s="194"/>
      <c r="E548" s="194"/>
      <c r="F548" s="194"/>
      <c r="G548" s="194"/>
      <c r="H548" s="195"/>
    </row>
    <row r="549" spans="1:8" ht="49.5" customHeight="1" thickTop="1">
      <c r="A549" s="96"/>
      <c r="B549" s="131"/>
      <c r="C549" s="75" t="s">
        <v>479</v>
      </c>
      <c r="D549" s="19"/>
      <c r="E549" s="20" t="s">
        <v>1</v>
      </c>
      <c r="F549" s="20" t="s">
        <v>1</v>
      </c>
      <c r="G549" s="45" t="s">
        <v>1</v>
      </c>
      <c r="H549" s="97"/>
    </row>
    <row r="550" spans="1:8" ht="36" customHeight="1">
      <c r="A550" s="96"/>
      <c r="B550" s="132"/>
      <c r="C550" s="32" t="s">
        <v>196</v>
      </c>
      <c r="D550" s="47"/>
      <c r="E550" s="48"/>
      <c r="F550" s="48"/>
      <c r="G550" s="22"/>
      <c r="H550" s="97"/>
    </row>
    <row r="551" spans="1:8" ht="93.75" customHeight="1">
      <c r="A551" s="96"/>
      <c r="B551" s="23" t="s">
        <v>486</v>
      </c>
      <c r="C551" s="24" t="s">
        <v>480</v>
      </c>
      <c r="D551" s="25" t="s">
        <v>198</v>
      </c>
      <c r="E551" s="26" t="s">
        <v>33</v>
      </c>
      <c r="F551" s="49">
        <v>4</v>
      </c>
      <c r="G551" s="28"/>
      <c r="H551" s="29">
        <f>ROUND(G551*F551,2)</f>
        <v>0</v>
      </c>
    </row>
    <row r="552" spans="1:8" ht="49.5" customHeight="1">
      <c r="A552" s="96"/>
      <c r="B552" s="23" t="s">
        <v>487</v>
      </c>
      <c r="C552" s="24" t="s">
        <v>481</v>
      </c>
      <c r="D552" s="25" t="s">
        <v>198</v>
      </c>
      <c r="E552" s="26" t="s">
        <v>199</v>
      </c>
      <c r="F552" s="49">
        <f>(51.669+53.011+46.08)</f>
        <v>150.8</v>
      </c>
      <c r="G552" s="28"/>
      <c r="H552" s="29">
        <f>ROUND(G552*F552,2)</f>
        <v>0</v>
      </c>
    </row>
    <row r="553" spans="1:8" ht="63.75" customHeight="1">
      <c r="A553" s="96"/>
      <c r="B553" s="23" t="s">
        <v>488</v>
      </c>
      <c r="C553" s="61" t="s">
        <v>197</v>
      </c>
      <c r="D553" s="25" t="s">
        <v>198</v>
      </c>
      <c r="E553" s="26" t="s">
        <v>33</v>
      </c>
      <c r="F553" s="49">
        <v>4</v>
      </c>
      <c r="G553" s="28"/>
      <c r="H553" s="29">
        <f aca="true" t="shared" si="4" ref="H553:H573">ROUND(G553*F553,2)</f>
        <v>0</v>
      </c>
    </row>
    <row r="554" spans="1:8" ht="93" customHeight="1">
      <c r="A554" s="96"/>
      <c r="B554" s="23" t="s">
        <v>489</v>
      </c>
      <c r="C554" s="128" t="s">
        <v>482</v>
      </c>
      <c r="D554" s="25" t="s">
        <v>198</v>
      </c>
      <c r="E554" s="26" t="s">
        <v>33</v>
      </c>
      <c r="F554" s="49">
        <v>1</v>
      </c>
      <c r="G554" s="28"/>
      <c r="H554" s="29">
        <f t="shared" si="4"/>
        <v>0</v>
      </c>
    </row>
    <row r="555" spans="1:8" ht="60.75" customHeight="1">
      <c r="A555" s="96"/>
      <c r="B555" s="23" t="s">
        <v>490</v>
      </c>
      <c r="C555" s="129" t="s">
        <v>484</v>
      </c>
      <c r="D555" s="25" t="s">
        <v>198</v>
      </c>
      <c r="E555" s="26" t="s">
        <v>33</v>
      </c>
      <c r="F555" s="49">
        <v>4</v>
      </c>
      <c r="G555" s="28"/>
      <c r="H555" s="29">
        <f t="shared" si="4"/>
        <v>0</v>
      </c>
    </row>
    <row r="556" spans="1:8" ht="49.5" customHeight="1">
      <c r="A556" s="96"/>
      <c r="B556" s="132"/>
      <c r="C556" s="75" t="s">
        <v>244</v>
      </c>
      <c r="D556" s="19"/>
      <c r="E556" s="20" t="s">
        <v>1</v>
      </c>
      <c r="F556" s="20" t="s">
        <v>1</v>
      </c>
      <c r="G556" s="45"/>
      <c r="H556" s="29"/>
    </row>
    <row r="557" spans="1:8" ht="36" customHeight="1">
      <c r="A557" s="138"/>
      <c r="B557" s="132"/>
      <c r="C557" s="32" t="s">
        <v>196</v>
      </c>
      <c r="D557" s="47"/>
      <c r="E557" s="48"/>
      <c r="F557" s="48"/>
      <c r="G557" s="22"/>
      <c r="H557" s="29">
        <f t="shared" si="4"/>
        <v>0</v>
      </c>
    </row>
    <row r="558" spans="1:8" ht="63.75" customHeight="1">
      <c r="A558" s="138"/>
      <c r="B558" s="23" t="s">
        <v>493</v>
      </c>
      <c r="C558" s="24" t="s">
        <v>480</v>
      </c>
      <c r="D558" s="25" t="s">
        <v>198</v>
      </c>
      <c r="E558" s="26" t="s">
        <v>33</v>
      </c>
      <c r="F558" s="49">
        <v>6</v>
      </c>
      <c r="G558" s="28"/>
      <c r="H558" s="29">
        <f t="shared" si="4"/>
        <v>0</v>
      </c>
    </row>
    <row r="559" spans="1:8" ht="45" customHeight="1">
      <c r="A559" s="138"/>
      <c r="B559" s="23" t="s">
        <v>494</v>
      </c>
      <c r="C559" s="24" t="s">
        <v>481</v>
      </c>
      <c r="D559" s="25" t="s">
        <v>198</v>
      </c>
      <c r="E559" s="26" t="s">
        <v>199</v>
      </c>
      <c r="F559" s="49">
        <f>((17.36*3)+(25.889*2)+(13.904*2)+13.856+17.273+31.48+60.806+56.233+53.581+55.211)</f>
        <v>420.1</v>
      </c>
      <c r="G559" s="28"/>
      <c r="H559" s="29">
        <f t="shared" si="4"/>
        <v>0</v>
      </c>
    </row>
    <row r="560" spans="1:8" ht="60.75" customHeight="1">
      <c r="A560" s="158"/>
      <c r="B560" s="154" t="s">
        <v>495</v>
      </c>
      <c r="C560" s="150" t="s">
        <v>197</v>
      </c>
      <c r="D560" s="155" t="s">
        <v>198</v>
      </c>
      <c r="E560" s="156" t="s">
        <v>33</v>
      </c>
      <c r="F560" s="49">
        <v>6</v>
      </c>
      <c r="G560" s="28"/>
      <c r="H560" s="29">
        <f t="shared" si="4"/>
        <v>0</v>
      </c>
    </row>
    <row r="561" spans="1:8" ht="49.5" customHeight="1">
      <c r="A561" s="138"/>
      <c r="B561" s="23"/>
      <c r="C561" s="32" t="s">
        <v>506</v>
      </c>
      <c r="D561" s="25"/>
      <c r="E561" s="26"/>
      <c r="F561" s="133"/>
      <c r="G561" s="134"/>
      <c r="H561" s="29"/>
    </row>
    <row r="562" spans="1:8" ht="90.75" customHeight="1">
      <c r="A562" s="138"/>
      <c r="B562" s="23" t="s">
        <v>496</v>
      </c>
      <c r="C562" s="128" t="s">
        <v>482</v>
      </c>
      <c r="D562" s="25" t="s">
        <v>198</v>
      </c>
      <c r="E562" s="26" t="s">
        <v>33</v>
      </c>
      <c r="F562" s="49">
        <v>1</v>
      </c>
      <c r="G562" s="28"/>
      <c r="H562" s="29">
        <f t="shared" si="4"/>
        <v>0</v>
      </c>
    </row>
    <row r="563" spans="1:8" ht="67.5" customHeight="1">
      <c r="A563" s="138"/>
      <c r="B563" s="23" t="s">
        <v>497</v>
      </c>
      <c r="C563" s="129" t="s">
        <v>483</v>
      </c>
      <c r="D563" s="25" t="s">
        <v>198</v>
      </c>
      <c r="E563" s="26" t="s">
        <v>33</v>
      </c>
      <c r="F563" s="49">
        <v>1</v>
      </c>
      <c r="G563" s="28"/>
      <c r="H563" s="29">
        <f t="shared" si="4"/>
        <v>0</v>
      </c>
    </row>
    <row r="564" spans="1:8" ht="54" customHeight="1">
      <c r="A564" s="138"/>
      <c r="B564" s="23" t="s">
        <v>498</v>
      </c>
      <c r="C564" s="129" t="s">
        <v>484</v>
      </c>
      <c r="D564" s="25" t="s">
        <v>198</v>
      </c>
      <c r="E564" s="26" t="s">
        <v>33</v>
      </c>
      <c r="F564" s="49">
        <v>3</v>
      </c>
      <c r="G564" s="28"/>
      <c r="H564" s="29">
        <f t="shared" si="4"/>
        <v>0</v>
      </c>
    </row>
    <row r="565" spans="1:8" ht="49.5" customHeight="1">
      <c r="A565" s="138"/>
      <c r="B565" s="132"/>
      <c r="C565" s="75" t="s">
        <v>485</v>
      </c>
      <c r="D565" s="19"/>
      <c r="E565" s="20" t="s">
        <v>1</v>
      </c>
      <c r="F565" s="20" t="s">
        <v>1</v>
      </c>
      <c r="G565" s="45" t="s">
        <v>1</v>
      </c>
      <c r="H565" s="29"/>
    </row>
    <row r="566" spans="1:8" ht="36" customHeight="1">
      <c r="A566" s="138"/>
      <c r="B566" s="132"/>
      <c r="C566" s="32" t="s">
        <v>196</v>
      </c>
      <c r="D566" s="47"/>
      <c r="E566" s="48"/>
      <c r="F566" s="48"/>
      <c r="G566" s="22"/>
      <c r="H566" s="29">
        <f t="shared" si="4"/>
        <v>0</v>
      </c>
    </row>
    <row r="567" spans="1:8" ht="88.5" customHeight="1">
      <c r="A567" s="138"/>
      <c r="B567" s="23" t="s">
        <v>499</v>
      </c>
      <c r="C567" s="24" t="s">
        <v>480</v>
      </c>
      <c r="D567" s="25" t="s">
        <v>198</v>
      </c>
      <c r="E567" s="26" t="s">
        <v>33</v>
      </c>
      <c r="F567" s="49">
        <v>9</v>
      </c>
      <c r="G567" s="28"/>
      <c r="H567" s="29">
        <f t="shared" si="4"/>
        <v>0</v>
      </c>
    </row>
    <row r="568" spans="1:8" ht="47.25" customHeight="1">
      <c r="A568" s="138"/>
      <c r="B568" s="23" t="s">
        <v>500</v>
      </c>
      <c r="C568" s="24" t="s">
        <v>481</v>
      </c>
      <c r="D568" s="25" t="s">
        <v>198</v>
      </c>
      <c r="E568" s="26" t="s">
        <v>199</v>
      </c>
      <c r="F568" s="49">
        <f>(14.002+27.333+54.994+30.025+53.773+8.228+56.546+56.787+58.849+59.472)</f>
        <v>420</v>
      </c>
      <c r="G568" s="28"/>
      <c r="H568" s="29">
        <f t="shared" si="4"/>
        <v>0</v>
      </c>
    </row>
    <row r="569" spans="1:8" ht="63.75" customHeight="1">
      <c r="A569" s="138"/>
      <c r="B569" s="23" t="s">
        <v>501</v>
      </c>
      <c r="C569" s="61" t="s">
        <v>197</v>
      </c>
      <c r="D569" s="25" t="s">
        <v>198</v>
      </c>
      <c r="E569" s="26" t="s">
        <v>33</v>
      </c>
      <c r="F569" s="49">
        <v>9</v>
      </c>
      <c r="G569" s="28"/>
      <c r="H569" s="29">
        <f t="shared" si="4"/>
        <v>0</v>
      </c>
    </row>
    <row r="570" spans="1:8" ht="90" customHeight="1">
      <c r="A570" s="138"/>
      <c r="B570" s="23" t="s">
        <v>502</v>
      </c>
      <c r="C570" s="128" t="s">
        <v>482</v>
      </c>
      <c r="D570" s="25" t="s">
        <v>198</v>
      </c>
      <c r="E570" s="26" t="s">
        <v>33</v>
      </c>
      <c r="F570" s="49">
        <v>2</v>
      </c>
      <c r="G570" s="28"/>
      <c r="H570" s="29">
        <f t="shared" si="4"/>
        <v>0</v>
      </c>
    </row>
    <row r="571" spans="1:8" ht="56.25" customHeight="1">
      <c r="A571" s="138"/>
      <c r="B571" s="23" t="s">
        <v>503</v>
      </c>
      <c r="C571" s="129" t="s">
        <v>201</v>
      </c>
      <c r="D571" s="25" t="s">
        <v>198</v>
      </c>
      <c r="E571" s="26" t="s">
        <v>33</v>
      </c>
      <c r="F571" s="49">
        <v>2</v>
      </c>
      <c r="G571" s="28"/>
      <c r="H571" s="29">
        <f t="shared" si="4"/>
        <v>0</v>
      </c>
    </row>
    <row r="572" spans="1:8" ht="59.25" customHeight="1">
      <c r="A572" s="138"/>
      <c r="B572" s="23" t="s">
        <v>504</v>
      </c>
      <c r="C572" s="129" t="s">
        <v>484</v>
      </c>
      <c r="D572" s="25" t="s">
        <v>198</v>
      </c>
      <c r="E572" s="26" t="s">
        <v>33</v>
      </c>
      <c r="F572" s="49">
        <v>9</v>
      </c>
      <c r="G572" s="28"/>
      <c r="H572" s="29">
        <f t="shared" si="4"/>
        <v>0</v>
      </c>
    </row>
    <row r="573" spans="1:8" ht="49.5" customHeight="1">
      <c r="A573" s="138"/>
      <c r="B573" s="23" t="s">
        <v>505</v>
      </c>
      <c r="C573" s="128" t="s">
        <v>200</v>
      </c>
      <c r="D573" s="25" t="s">
        <v>198</v>
      </c>
      <c r="E573" s="26" t="s">
        <v>33</v>
      </c>
      <c r="F573" s="49">
        <v>2</v>
      </c>
      <c r="G573" s="28"/>
      <c r="H573" s="29">
        <f t="shared" si="4"/>
        <v>0</v>
      </c>
    </row>
    <row r="574" spans="1:8" ht="49.5" customHeight="1" thickBot="1">
      <c r="A574" s="172"/>
      <c r="B574" s="6" t="str">
        <f>+B548</f>
        <v>H</v>
      </c>
      <c r="C574" s="198" t="str">
        <f>+C548</f>
        <v>STREET LIGHT INSTALLATION</v>
      </c>
      <c r="D574" s="199"/>
      <c r="E574" s="199"/>
      <c r="F574" s="200"/>
      <c r="G574" s="7" t="s">
        <v>181</v>
      </c>
      <c r="H574" s="103">
        <f>SUM(H549:H573)</f>
        <v>0</v>
      </c>
    </row>
    <row r="575" spans="1:8" ht="49.5" customHeight="1" thickTop="1">
      <c r="A575" s="111"/>
      <c r="B575" s="84"/>
      <c r="C575" s="50" t="s">
        <v>15</v>
      </c>
      <c r="D575" s="51"/>
      <c r="E575" s="52"/>
      <c r="F575" s="52"/>
      <c r="G575" s="53"/>
      <c r="H575" s="112"/>
    </row>
    <row r="576" spans="1:8" ht="49.5" customHeight="1">
      <c r="A576" s="111"/>
      <c r="B576" s="174" t="str">
        <f>+B7</f>
        <v>   PART 1:  CITY FUNDED WORK</v>
      </c>
      <c r="C576" s="175"/>
      <c r="D576" s="175"/>
      <c r="E576" s="175"/>
      <c r="F576" s="175"/>
      <c r="G576" s="175"/>
      <c r="H576" s="176"/>
    </row>
    <row r="577" spans="1:8" ht="49.5" customHeight="1">
      <c r="A577" s="96"/>
      <c r="B577" s="54" t="str">
        <f>+B10</f>
        <v>A</v>
      </c>
      <c r="C577" s="177" t="str">
        <f>+C10</f>
        <v>CONCRETE RECONSTRUCTION:  MULVEY AVENUE - HUGO STREET TO COCKBURN STREET N.</v>
      </c>
      <c r="D577" s="178"/>
      <c r="E577" s="178"/>
      <c r="F577" s="179"/>
      <c r="G577" s="59" t="s">
        <v>202</v>
      </c>
      <c r="H577" s="113">
        <f>+H82</f>
        <v>0</v>
      </c>
    </row>
    <row r="578" spans="1:8" ht="49.5" customHeight="1">
      <c r="A578" s="96"/>
      <c r="B578" s="54" t="str">
        <f>+B83</f>
        <v>B</v>
      </c>
      <c r="C578" s="177" t="str">
        <f>+C83</f>
        <v>ASPHALT RECONSTRUCTION:  ROYSE AVENUE - PEMBINA HIGHWAY TO HUDSON STREET</v>
      </c>
      <c r="D578" s="178"/>
      <c r="E578" s="178"/>
      <c r="F578" s="179"/>
      <c r="G578" s="59" t="s">
        <v>202</v>
      </c>
      <c r="H578" s="113">
        <f>+H158</f>
        <v>0</v>
      </c>
    </row>
    <row r="579" spans="1:8" ht="49.5" customHeight="1">
      <c r="A579" s="96"/>
      <c r="B579" s="54" t="str">
        <f>+B159</f>
        <v>C</v>
      </c>
      <c r="C579" s="177" t="str">
        <f>+C159</f>
        <v>ASPHALT RECONSTRUCTION:  WOODHAVEN BOULEVARD - EMO AVENUE TO ASSINIBOINE AVENUE </v>
      </c>
      <c r="D579" s="178"/>
      <c r="E579" s="178"/>
      <c r="F579" s="179"/>
      <c r="G579" s="59" t="s">
        <v>202</v>
      </c>
      <c r="H579" s="113">
        <f>+H240</f>
        <v>0</v>
      </c>
    </row>
    <row r="580" spans="1:8" ht="49.5" customHeight="1">
      <c r="A580" s="96"/>
      <c r="B580" s="54" t="str">
        <f>+B241</f>
        <v>D</v>
      </c>
      <c r="C580" s="177" t="str">
        <f>+C241</f>
        <v>REHABILITATION:  SUTHERLAND AVENUE FROM HIGGINS AVENUE TO STEPHENS STREET</v>
      </c>
      <c r="D580" s="178"/>
      <c r="E580" s="178"/>
      <c r="F580" s="179"/>
      <c r="G580" s="59" t="s">
        <v>202</v>
      </c>
      <c r="H580" s="113">
        <f>+H329</f>
        <v>0</v>
      </c>
    </row>
    <row r="581" spans="1:8" ht="49.5" customHeight="1">
      <c r="A581" s="96"/>
      <c r="B581" s="54" t="str">
        <f>+B330</f>
        <v>E</v>
      </c>
      <c r="C581" s="177" t="str">
        <f>+C330</f>
        <v>ASPHALT RECONSTRUCTION:  DIPLOMAT DRIVE - LEILA AVENUE TO TEMPLETON AVENUE</v>
      </c>
      <c r="D581" s="178"/>
      <c r="E581" s="178"/>
      <c r="F581" s="179"/>
      <c r="G581" s="59" t="s">
        <v>202</v>
      </c>
      <c r="H581" s="113">
        <f>+H400</f>
        <v>0</v>
      </c>
    </row>
    <row r="582" spans="1:8" ht="49.5" customHeight="1">
      <c r="A582" s="96"/>
      <c r="B582" s="54" t="str">
        <f>+B401</f>
        <v>F</v>
      </c>
      <c r="C582" s="177" t="str">
        <f>+C401</f>
        <v>REHABILITATION: LODGEPINE BAY - MEADOWOOD DRIVE TO MEADOWOOD DRIVE</v>
      </c>
      <c r="D582" s="178"/>
      <c r="E582" s="178"/>
      <c r="F582" s="179"/>
      <c r="G582" s="59" t="s">
        <v>202</v>
      </c>
      <c r="H582" s="113">
        <f>+H458</f>
        <v>0</v>
      </c>
    </row>
    <row r="583" spans="1:8" ht="49.5" customHeight="1">
      <c r="A583" s="96"/>
      <c r="B583" s="76" t="str">
        <f>+B459</f>
        <v>G</v>
      </c>
      <c r="C583" s="177" t="str">
        <f>+C459</f>
        <v>REHABILITATION:  WATT STREET - SYDNEY AVENUE TO BRONX AVENUE</v>
      </c>
      <c r="D583" s="178"/>
      <c r="E583" s="178"/>
      <c r="F583" s="179"/>
      <c r="G583" s="59" t="s">
        <v>202</v>
      </c>
      <c r="H583" s="113">
        <f>+H546</f>
        <v>0</v>
      </c>
    </row>
    <row r="584" spans="1:8" ht="49.5" customHeight="1">
      <c r="A584" s="96"/>
      <c r="B584" s="56"/>
      <c r="C584" s="57"/>
      <c r="D584" s="57"/>
      <c r="E584" s="57"/>
      <c r="F584" s="190" t="s">
        <v>203</v>
      </c>
      <c r="G584" s="190"/>
      <c r="H584" s="113">
        <f>SUM(H577:H583)</f>
        <v>0</v>
      </c>
    </row>
    <row r="585" spans="1:8" ht="49.5" customHeight="1">
      <c r="A585" s="96"/>
      <c r="B585" s="191" t="str">
        <f>+B547</f>
        <v>   PART 2:  MANITOBA HYDRO FUNDED WORK</v>
      </c>
      <c r="C585" s="192"/>
      <c r="D585" s="192"/>
      <c r="E585" s="192"/>
      <c r="F585" s="192"/>
      <c r="G585" s="192"/>
      <c r="H585" s="193"/>
    </row>
    <row r="586" spans="1:8" s="5" customFormat="1" ht="49.5" customHeight="1">
      <c r="A586" s="96"/>
      <c r="B586" s="54" t="str">
        <f>+B574</f>
        <v>H</v>
      </c>
      <c r="C586" s="177" t="str">
        <f>+C574</f>
        <v>STREET LIGHT INSTALLATION</v>
      </c>
      <c r="D586" s="178"/>
      <c r="E586" s="178"/>
      <c r="F586" s="179"/>
      <c r="G586" s="59" t="s">
        <v>202</v>
      </c>
      <c r="H586" s="113">
        <f>+H574</f>
        <v>0</v>
      </c>
    </row>
    <row r="587" spans="1:8" ht="37.5" customHeight="1" thickBot="1">
      <c r="A587" s="96"/>
      <c r="B587" s="58"/>
      <c r="C587" s="55"/>
      <c r="D587" s="55"/>
      <c r="E587" s="55"/>
      <c r="F587" s="190" t="s">
        <v>204</v>
      </c>
      <c r="G587" s="190"/>
      <c r="H587" s="113">
        <f>SUM(H586)</f>
        <v>0</v>
      </c>
    </row>
    <row r="588" spans="1:8" ht="37.5" customHeight="1" thickTop="1">
      <c r="A588" s="95"/>
      <c r="B588" s="183" t="s">
        <v>24</v>
      </c>
      <c r="C588" s="184"/>
      <c r="D588" s="184"/>
      <c r="E588" s="184"/>
      <c r="F588" s="184"/>
      <c r="G588" s="185">
        <f>SUM(H584+H587)</f>
        <v>0</v>
      </c>
      <c r="H588" s="186"/>
    </row>
    <row r="589" spans="1:8" ht="15.75" customHeight="1">
      <c r="A589" s="95"/>
      <c r="B589" s="187" t="s">
        <v>22</v>
      </c>
      <c r="C589" s="188"/>
      <c r="D589" s="188"/>
      <c r="E589" s="188"/>
      <c r="F589" s="188"/>
      <c r="G589" s="188"/>
      <c r="H589" s="189"/>
    </row>
    <row r="590" spans="1:8" ht="15">
      <c r="A590" s="95"/>
      <c r="B590" s="180" t="s">
        <v>23</v>
      </c>
      <c r="C590" s="181"/>
      <c r="D590" s="181"/>
      <c r="E590" s="181"/>
      <c r="F590" s="181"/>
      <c r="G590" s="181"/>
      <c r="H590" s="182"/>
    </row>
    <row r="591" spans="1:8" ht="15">
      <c r="A591" s="114"/>
      <c r="B591" s="85"/>
      <c r="C591" s="13"/>
      <c r="D591" s="14"/>
      <c r="E591" s="13"/>
      <c r="F591" s="13"/>
      <c r="G591" s="3"/>
      <c r="H591" s="4"/>
    </row>
  </sheetData>
  <sheetProtection password="CC3D" sheet="1" selectLockedCells="1"/>
  <mergeCells count="37">
    <mergeCell ref="C574:F574"/>
    <mergeCell ref="B547:H547"/>
    <mergeCell ref="A1:H1"/>
    <mergeCell ref="A2:H2"/>
    <mergeCell ref="A3:H3"/>
    <mergeCell ref="C10:H10"/>
    <mergeCell ref="B7:H9"/>
    <mergeCell ref="C401:H401"/>
    <mergeCell ref="C158:F158"/>
    <mergeCell ref="C83:H83"/>
    <mergeCell ref="C240:F240"/>
    <mergeCell ref="C329:F329"/>
    <mergeCell ref="C82:F82"/>
    <mergeCell ref="C546:F546"/>
    <mergeCell ref="C459:H459"/>
    <mergeCell ref="C458:F458"/>
    <mergeCell ref="C400:F400"/>
    <mergeCell ref="C159:H159"/>
    <mergeCell ref="C548:H548"/>
    <mergeCell ref="C330:H330"/>
    <mergeCell ref="C241:H241"/>
    <mergeCell ref="C583:F583"/>
    <mergeCell ref="F584:G584"/>
    <mergeCell ref="C579:F579"/>
    <mergeCell ref="C578:F578"/>
    <mergeCell ref="C580:F580"/>
    <mergeCell ref="C581:F581"/>
    <mergeCell ref="C582:F582"/>
    <mergeCell ref="B576:H576"/>
    <mergeCell ref="C577:F577"/>
    <mergeCell ref="B590:H590"/>
    <mergeCell ref="B588:F588"/>
    <mergeCell ref="G588:H588"/>
    <mergeCell ref="B589:H589"/>
    <mergeCell ref="C586:F586"/>
    <mergeCell ref="F587:G587"/>
    <mergeCell ref="B585:H585"/>
  </mergeCells>
  <conditionalFormatting sqref="D549:D573 D460:D545 D242:D329 D402:D457 D69:D81 D11:D65 D84:D142 D144:D157 D160:D239 D331:D399">
    <cfRule type="cellIs" priority="801" dxfId="7" operator="equal" stopIfTrue="1">
      <formula>"CW 2130-R11"</formula>
    </cfRule>
    <cfRule type="cellIs" priority="802" dxfId="7" operator="equal" stopIfTrue="1">
      <formula>"CW 3120-R2"</formula>
    </cfRule>
    <cfRule type="cellIs" priority="803" dxfId="7" operator="equal" stopIfTrue="1">
      <formula>"CW 3240-R7"</formula>
    </cfRule>
  </conditionalFormatting>
  <conditionalFormatting sqref="D539:D545 D535:D536 D507:D532 D446:D454 D402:D404 D406:D443 D297:D329 D167 D160 D91 D84 D77:D78 D69:D72 D44 D46:D56 D59:D65 D102:D142 D144:D157 D173:D239 D331:D399">
    <cfRule type="cellIs" priority="799" dxfId="7" operator="equal" stopIfTrue="1">
      <formula>"CW 3120-R2"</formula>
    </cfRule>
    <cfRule type="cellIs" priority="800" dxfId="7" operator="equal" stopIfTrue="1">
      <formula>"CW 3240-R7"</formula>
    </cfRule>
  </conditionalFormatting>
  <conditionalFormatting sqref="D544:D545 D519:D532 D449 D386 D379 D324:D328 D161:D162 D144:D145 D65 D85:D86 D69 D142 D190:D229">
    <cfRule type="cellIs" priority="797" dxfId="7" operator="equal" stopIfTrue="1">
      <formula>"CW 2130-R11"</formula>
    </cfRule>
    <cfRule type="cellIs" priority="798" dxfId="7" operator="equal" stopIfTrue="1">
      <formula>"CW 3240-R7"</formula>
    </cfRule>
  </conditionalFormatting>
  <dataValidations count="6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544:G545 G534 G456:G457 G462:G463 G507 G405 G325:G328 G297 G245:G246 G238:G239 G398:G399 G391:G395 G403 G441 G551:G555 G558:G560 G562:G573 G57:G58 G12:G13 G42 G52 G17:G18 G156:G157 G149:G153 G147 G145">
      <formula1>IF(G544&gt;=0.01,ROUND(G544,2),0.01)</formula1>
    </dataValidation>
    <dataValidation type="custom" allowBlank="1" showInputMessage="1" showErrorMessage="1" error="If you can enter a Unit  Price in this cell, pLease contact the Contract Administrator immediately!" sqref="G543 G517 G520:G521 G527:G528 G530:G531 G537 G494:G495 G497 G499 G481:G483 G490 G479 G487 G477 G472 G469 G467 G465 G452 F454:F455 G474 F450 G503:G504 G511 G514 G509 G420 G416 G414 G412 G425 G433 G361:G362 F439 G442:G443 G324 G316 G318 G310:G311 G304:G305 G301:G302 G299 G290:G291 G285:G286 G283 G280:G281 G270 G267 G248 G253 G233 F236:F237 G250 G257 G260 G265 G430:G431 F229 G364 G366:G367 G372 G346:G347 G342 G381:G382 F386 G375:G376 G334 G331 G351:G352 G344 G339:G340 G263 G369:G370 G410 F396:F397 G354 G406:G407 G427 G384 G388 G390 G423 G436 G445 G523:G524 G226:G227 G218:G219 G214:G216 G211 G209 G206:G207 G148 G146 G78:G79 G36:G37 G19:G20 G14 G204 G118:G119 G109">
      <formula1>"isblank(G3)"</formula1>
    </dataValidation>
    <dataValidation type="custom" allowBlank="1" showInputMessage="1" showErrorMessage="1" error="If you can enter a Unit  Price in this cell, pLease contact the Contract Administrator immediately!" sqref="G125:G126 G100:G101 G96 G92:G93 G73 G87 G67 G98 G105:G106 F123 G129 G31 G26:G27 G22 G34 G24 G53:G54 G49:G51 G43:G44 G46:G47 G59:G60 G56 F69 G71 G131:G132 G135 G138 G121 F144 G200:G202 G191 F154:F155 G168:G169 G163 G171:G172 G188 G185:G186 G195:G196 F180 G178 G174:G176 G182:G183 G198 G224 G221:G222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536 G480 G529 G532 G512:G513 G496 G498 G500:G502 G492:G493 G488:G489 G484:G486 G446:G449 G478 G461 G466 G468 G470:G471 G453 G475:G476 G473 G451 G515:G516 G505 G510 G538:G541 G518:G519 G417:G419 G303 G415 G413 G426 G437:G438 G432 G440 G424 G312:G315 G317 G319:G322 G292:G295 G300 G306:G309 G264 G282 G287:G289 G266 G271:G279 G268:G269 G254:G256 G234:G235 G232 G249 G251:G252 G258:G259 G525:G526 G243:G244 G429 G230 G284 G389 G387 G371 G363 G365 G355:G360 G368 G373:G374 G383 G377:G380 G348:G350 G353 G335:G338 G341 G343 G345 G332:G333 G385 G404 G408:G409 G411 G261:G262 G422 G434:G435 G444 G522 G217 G223 G228 G48 G210 G208 G205 G203 G139:G143 G120 G102:G104 G107:G108 G124 G122 G94:G95 G99">
      <formula1>IF(G536&gt;=0.01,ROUND(G536,2),0.01)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97 G80:G81 G85:G86 G88:G91 G110:G117 G35 G32:G33 G15:G16 G38:G41 G28:G30 G45 G55 G61:G66 G68 G70 G72 G74:G77 G127:G128 G133:G134 G136:G137 G130 G192:G194 G189:G190 G161:G162 G164:G167 G173 G170 G179 G177 G181 G184 G187 G199 G197 G212:G213 G225 G220">
      <formula1>IF(G536&gt;=0.01,ROUND(G536,2),0.01)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535 G231">
      <formula1>0</formula1>
    </dataValidation>
  </dataValidations>
  <printOptions horizontalCentered="1"/>
  <pageMargins left="0.511811023622047" right="0.511811023622047" top="0.748031496062992" bottom="0.748031496062992" header="0.236220472440945" footer="0.236220472440945"/>
  <pageSetup horizontalDpi="600" verticalDpi="600" orientation="portrait" scale="70" r:id="rId1"/>
  <headerFooter alignWithMargins="0">
    <oddHeader>&amp;L&amp;10The City of Winnipeg
Bid Opportunity No. 506-2013 Addendum No. 1
&amp;XTemplate Version: C420110107 - RW&amp;R&amp;10Bid Submission
Page &amp;P+3 of 39</oddHeader>
    <oddFooter xml:space="preserve">&amp;R__________________
Name of Bidder                    </oddFooter>
  </headerFooter>
  <rowBreaks count="31" manualBreakCount="31">
    <brk id="30" max="7" man="1"/>
    <brk id="48" max="7" man="1"/>
    <brk id="68" max="7" man="1"/>
    <brk id="82" max="7" man="1"/>
    <brk id="104" max="7" man="1"/>
    <brk id="122" max="7" man="1"/>
    <brk id="143" max="7" man="1"/>
    <brk id="158" max="7" man="1"/>
    <brk id="179" max="7" man="1"/>
    <brk id="199" max="7" man="1"/>
    <brk id="220" max="7" man="1"/>
    <brk id="240" max="7" man="1"/>
    <brk id="262" max="7" man="1"/>
    <brk id="284" max="7" man="1"/>
    <brk id="303" max="7" man="1"/>
    <brk id="322" max="7" man="1"/>
    <brk id="329" max="7" man="1"/>
    <brk id="350" max="7" man="1"/>
    <brk id="365" max="7" man="1"/>
    <brk id="385" max="7" man="1"/>
    <brk id="400" max="7" man="1"/>
    <brk id="422" max="7" man="1"/>
    <brk id="444" max="7" man="1"/>
    <brk id="458" max="7" man="1"/>
    <brk id="480" max="7" man="1"/>
    <brk id="502" max="7" man="1"/>
    <brk id="522" max="7" man="1"/>
    <brk id="541" max="7" man="1"/>
    <brk id="546" max="7" man="1"/>
    <brk id="560" max="7" man="1"/>
    <brk id="5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June 26 
File Size 136192</dc:description>
  <cp:lastModifiedBy>mcdonaldc</cp:lastModifiedBy>
  <cp:lastPrinted>2013-06-26T14:36:19Z</cp:lastPrinted>
  <dcterms:created xsi:type="dcterms:W3CDTF">1999-03-31T15:44:33Z</dcterms:created>
  <dcterms:modified xsi:type="dcterms:W3CDTF">2013-06-26T15:25:45Z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  <property fmtid="{D5CDD505-2E9C-101B-9397-08002B2CF9AE}" pid="3" name="_NewReviewCycle">
    <vt:lpwstr/>
  </property>
  <property fmtid="{D5CDD505-2E9C-101B-9397-08002B2CF9AE}" pid="4" name="_AdHocReviewCycleID">
    <vt:i4>-1017100281</vt:i4>
  </property>
  <property fmtid="{D5CDD505-2E9C-101B-9397-08002B2CF9AE}" pid="5" name="_EmailSubject">
    <vt:lpwstr>Form B Revised for Review and Approval - Bid Opportunity #506-2013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