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60592047\500-Deliverables\501 Bid Opportunity\481-2019\"/>
    </mc:Choice>
  </mc:AlternateContent>
  <xr:revisionPtr revIDLastSave="0" documentId="13_ncr:1_{1CA11CE6-D857-4C0B-9BC1-398F54A87E2F}" xr6:coauthVersionLast="41" xr6:coauthVersionMax="41" xr10:uidLastSave="{00000000-0000-0000-0000-000000000000}"/>
  <bookViews>
    <workbookView xWindow="-109" yWindow="-109" windowWidth="26301" windowHeight="1430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prices'!$A$5:$G$165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prices'!$A$1:$G$185</definedName>
    <definedName name="Print_Area_1">'Unit prices'!$A$6:$G$181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0" i="2" l="1"/>
  <c r="G164" i="2"/>
  <c r="G110" i="2" l="1"/>
  <c r="G127" i="2" l="1"/>
  <c r="G33" i="2" l="1"/>
  <c r="G124" i="2" l="1"/>
  <c r="G123" i="2"/>
  <c r="G130" i="2" l="1"/>
  <c r="G103" i="2"/>
  <c r="G38" i="2" l="1"/>
  <c r="G25" i="2"/>
  <c r="G26" i="2"/>
  <c r="G27" i="2"/>
  <c r="G58" i="2" l="1"/>
  <c r="G57" i="2"/>
  <c r="G56" i="2"/>
  <c r="G55" i="2"/>
  <c r="G54" i="2"/>
  <c r="G53" i="2"/>
  <c r="G52" i="2"/>
  <c r="G51" i="2"/>
  <c r="G50" i="2"/>
  <c r="G49" i="2"/>
  <c r="G48" i="2"/>
  <c r="G61" i="2"/>
  <c r="G60" i="2"/>
  <c r="G24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142" i="2" l="1"/>
  <c r="G135" i="2"/>
  <c r="G160" i="2"/>
  <c r="G157" i="2"/>
  <c r="G65" i="2"/>
  <c r="G101" i="2"/>
  <c r="G145" i="2" l="1"/>
  <c r="G121" i="2"/>
  <c r="G100" i="2"/>
  <c r="G35" i="2" l="1"/>
  <c r="G30" i="2"/>
  <c r="G133" i="2"/>
  <c r="G162" i="2"/>
  <c r="G155" i="2"/>
  <c r="G118" i="2"/>
  <c r="G117" i="2"/>
  <c r="G116" i="2"/>
  <c r="G115" i="2"/>
  <c r="G40" i="2"/>
  <c r="G36" i="2"/>
  <c r="G34" i="2"/>
  <c r="G17" i="2"/>
  <c r="G16" i="2"/>
  <c r="G6" i="2" l="1"/>
  <c r="G64" i="2" l="1"/>
  <c r="G66" i="2"/>
  <c r="G67" i="2"/>
  <c r="G68" i="2"/>
  <c r="G69" i="2"/>
  <c r="G70" i="2"/>
  <c r="G71" i="2"/>
  <c r="G72" i="2"/>
  <c r="G73" i="2"/>
  <c r="G74" i="2"/>
  <c r="G75" i="2"/>
  <c r="G76" i="2"/>
  <c r="G98" i="2"/>
  <c r="G99" i="2"/>
  <c r="G106" i="2"/>
  <c r="G107" i="2"/>
  <c r="G108" i="2"/>
  <c r="G112" i="2"/>
  <c r="G139" i="2"/>
  <c r="G140" i="2"/>
  <c r="G141" i="2"/>
  <c r="G144" i="2"/>
  <c r="G146" i="2"/>
  <c r="G147" i="2"/>
  <c r="G149" i="2"/>
  <c r="G152" i="2"/>
  <c r="G10" i="2"/>
  <c r="G11" i="2"/>
  <c r="G13" i="2"/>
  <c r="G14" i="2"/>
  <c r="G19" i="2"/>
  <c r="G20" i="2"/>
  <c r="G29" i="2"/>
  <c r="G31" i="2"/>
  <c r="G39" i="2"/>
  <c r="G41" i="2"/>
  <c r="G45" i="2"/>
  <c r="G46" i="2"/>
  <c r="A8" i="2" l="1"/>
  <c r="A22" i="2" s="1"/>
  <c r="A43" i="2" s="1"/>
  <c r="A63" i="2" s="1"/>
  <c r="A78" i="2" s="1"/>
  <c r="A103" i="2" s="1"/>
  <c r="F168" i="2" l="1"/>
  <c r="A105" i="2" l="1"/>
  <c r="A110" i="2" l="1"/>
  <c r="A112" i="2" s="1"/>
  <c r="A114" i="2" s="1"/>
  <c r="A120" i="2" s="1"/>
  <c r="A126" i="2" l="1"/>
  <c r="A129" i="2" s="1"/>
  <c r="A132" i="2" s="1"/>
  <c r="A135" i="2" s="1"/>
  <c r="A137" i="2" s="1"/>
  <c r="A138" i="2" l="1"/>
  <c r="A149" i="2" s="1"/>
  <c r="A151" i="2" s="1"/>
  <c r="A154" i="2" s="1"/>
  <c r="A157" i="2" s="1"/>
  <c r="A159" i="2" s="1"/>
  <c r="A162" i="2"/>
  <c r="A16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<sst xmlns="http://schemas.openxmlformats.org/spreadsheetml/2006/main" count="279" uniqueCount="147">
  <si>
    <t>Item</t>
  </si>
  <si>
    <t>Description</t>
  </si>
  <si>
    <t>Approximate Quantity</t>
  </si>
  <si>
    <t>Unit</t>
  </si>
  <si>
    <t>Unit Price</t>
  </si>
  <si>
    <t>Amount</t>
  </si>
  <si>
    <t>Lump Sum</t>
  </si>
  <si>
    <t>each</t>
  </si>
  <si>
    <t>Name of Bidder</t>
  </si>
  <si>
    <t>Spec.
Ref</t>
  </si>
  <si>
    <t>FORM B:PRICES</t>
  </si>
  <si>
    <t>UNIT PRICES</t>
  </si>
  <si>
    <t>E12</t>
  </si>
  <si>
    <t>vert. m</t>
  </si>
  <si>
    <t>Mobilization and Demobilization</t>
  </si>
  <si>
    <t>Sewer Cleaning</t>
  </si>
  <si>
    <t>(a) 600-750 mm</t>
  </si>
  <si>
    <t>ii) Warranty (1 sewers)</t>
  </si>
  <si>
    <t>m</t>
  </si>
  <si>
    <t>Sewer Inspection</t>
  </si>
  <si>
    <t>Full Segment CIPP Lining</t>
  </si>
  <si>
    <t>(a) 600 mm</t>
  </si>
  <si>
    <t>(b) 900 mm</t>
  </si>
  <si>
    <t>iii) Warranty (1 sewer)</t>
  </si>
  <si>
    <t>Flow Control</t>
  </si>
  <si>
    <t>Reinstatement of Sewer Services</t>
  </si>
  <si>
    <t>Solid Debris Cutting</t>
  </si>
  <si>
    <t>(b) Longer than 3 Meters
(16 sewers)</t>
  </si>
  <si>
    <t>(c) At Pipe Joints and Services
(23 sewers)</t>
  </si>
  <si>
    <t>Removal of Grease and Roots
(per sewer segment)</t>
  </si>
  <si>
    <t>Removal of Intruding Sewer Services</t>
  </si>
  <si>
    <t>Provisional Items</t>
  </si>
  <si>
    <t>Manhole and Catch Basin Repairs</t>
  </si>
  <si>
    <t>Manhole Inspections</t>
  </si>
  <si>
    <t>Catchbasin Lead Cleaning</t>
  </si>
  <si>
    <t>(a) 150mm-250mm dia.</t>
  </si>
  <si>
    <t>Catchbasin Lead Inspection</t>
  </si>
  <si>
    <t>Cash Allowance for Provisional Manhole Construction</t>
  </si>
  <si>
    <t>Sewer Abandonment</t>
  </si>
  <si>
    <t>(c) 900x600 mm Egg</t>
  </si>
  <si>
    <t>(a) Sutherland Ave - Cross Bore Grouting</t>
  </si>
  <si>
    <t>i) Supply Standard Manhole Frame (AP-006)</t>
  </si>
  <si>
    <t>ii) Supply and Install Standard Manhole Frame (AP-006)</t>
  </si>
  <si>
    <t>iii) Supply and Install Standard Manhole Solid Cover (AP-007)</t>
  </si>
  <si>
    <t>iv) Supply and Install Open Grate Manhole Cover (AP-008)</t>
  </si>
  <si>
    <t>(e) Sheet 8 - S-MA70033475</t>
  </si>
  <si>
    <t>(d) Sheet 7 - S-MA70033476</t>
  </si>
  <si>
    <t>(c) Sheet 6 - S-MA20017229</t>
  </si>
  <si>
    <t>(a) Sheet 1 - S-MA00017553</t>
  </si>
  <si>
    <t>(f) Sheet 11 - S-MA20009763</t>
  </si>
  <si>
    <t>(g) Sheet 12 - S-MA20007628</t>
  </si>
  <si>
    <t>(h) Sheet 13 - S-MA20007627</t>
  </si>
  <si>
    <t>(i) Sheet 14 - S-MA20005155</t>
  </si>
  <si>
    <t>(j) Sheet 15 - S-MA60003590</t>
  </si>
  <si>
    <t>(k) Sheet 20 - S-MA50001846</t>
  </si>
  <si>
    <t>(m) Sheet 30 - S-MA70018583</t>
  </si>
  <si>
    <t>(i) Up to 1.0 m Long</t>
  </si>
  <si>
    <t>(ii) Greater than 1.0 m Long</t>
  </si>
  <si>
    <t>(b) Sheet 3-4 - McPhillips Street Underpass (S-MA70012139 and S-MA70066235)</t>
  </si>
  <si>
    <t>(l) Sheet 23-29 - Sutherland Avenue</t>
  </si>
  <si>
    <t>(a) Patching Existing Manholes</t>
  </si>
  <si>
    <t>(c) Repair of Concrete Benching
(up to 0.5m3)</t>
  </si>
  <si>
    <t>(b) Re-Pointing Existing Brickwork</t>
  </si>
  <si>
    <t>E11</t>
  </si>
  <si>
    <t>E13</t>
  </si>
  <si>
    <t>E10</t>
  </si>
  <si>
    <t>E9</t>
  </si>
  <si>
    <t>E8</t>
  </si>
  <si>
    <t>E7</t>
  </si>
  <si>
    <t>E4</t>
  </si>
  <si>
    <t>Pipeline Access</t>
  </si>
  <si>
    <t>(d) Replace Existing Manhole Rungs</t>
  </si>
  <si>
    <t>(e) Manhole Frame and Covers</t>
  </si>
  <si>
    <t>TOTAL BID PRICE (GST and MRST extra) (in numbers)</t>
  </si>
  <si>
    <t>(d) 1100-1125 mm</t>
  </si>
  <si>
    <t>(See "B10: Prices" clause in tender document)</t>
  </si>
  <si>
    <t>ii) Pre-Lining (19 sewers)</t>
  </si>
  <si>
    <t>iii) Post-Lining (19 sewers)</t>
  </si>
  <si>
    <t>iv) Warranty (2 sewers)</t>
  </si>
  <si>
    <t>i) Pre-Repair (1 sewer)</t>
  </si>
  <si>
    <t>iv) Warranty (1 sewer)</t>
  </si>
  <si>
    <t>(b) 750-1125 mm (18 sewers)</t>
  </si>
  <si>
    <t>i) Sheet 1 - S-MA00017553 (750 mm)</t>
  </si>
  <si>
    <t>ii) Sheet 6 - S-MA20017229 (750/900 mm)</t>
  </si>
  <si>
    <t>iii) Sheet 7 - S-MA70033476 (750 mm)</t>
  </si>
  <si>
    <t>iv) Sheet 8 - S-MA70033475 (750 mm)</t>
  </si>
  <si>
    <t>v) Sheet 11 - S-MA20009763 (750 mm)</t>
  </si>
  <si>
    <t>vi) Sheet 12 - S-MA20007628 (750 mm)</t>
  </si>
  <si>
    <t>vii) Sheet 13 - S-MA20007627 (750 mm)</t>
  </si>
  <si>
    <t>viii) Sheet 14 - S-MA20005155 (900 mm)</t>
  </si>
  <si>
    <t>ix) Sheet 15 - S-MA60003590 (750 mm)</t>
  </si>
  <si>
    <t>x) Sheet 20 - S-MA50001846 (900x600 mm Egg)</t>
  </si>
  <si>
    <t>(a) First 3 meters (20 sewers)</t>
  </si>
  <si>
    <t>Modifications to Manhole (S-MH20017433) at Main Street and Sutherland Avenue</t>
  </si>
  <si>
    <t>External Point Repairs</t>
  </si>
  <si>
    <t>(a) S-MA70012140 up to 3.0 m</t>
  </si>
  <si>
    <t>i) Pre-Repair (8 sewers)</t>
  </si>
  <si>
    <t>ii) Pre-Lining (8 sewers)</t>
  </si>
  <si>
    <t>iii) Post-Lining (8 sewers)</t>
  </si>
  <si>
    <t>i) Sutherland Ave (900 mm)</t>
  </si>
  <si>
    <t>xi) Sheet 30 - S-MA70018583 (1125 mm)</t>
  </si>
  <si>
    <t>ii) Sutherland Ave (1100mm)</t>
  </si>
  <si>
    <t>Internal Sewer Repairs
(900 mm Dia or Greater)</t>
  </si>
  <si>
    <t>(b) Concrete Patching</t>
  </si>
  <si>
    <t>(c) Sheet 23-29 - Sutherland Ave</t>
  </si>
  <si>
    <t>i) Pre-Lining (19 sewers)</t>
  </si>
  <si>
    <t>ii) Warranty (2 sewers)</t>
  </si>
  <si>
    <t>i) Pre-Lining (1 sewers)</t>
  </si>
  <si>
    <t>i) Pre-Lining (8 sewers)</t>
  </si>
  <si>
    <t>ii) Pre-Lining (1 sewer)</t>
  </si>
  <si>
    <t>iii) Post-Lining (1 sewer)</t>
  </si>
  <si>
    <t>i) 1.5 m - 5.0 m deep (7 sewers)</t>
  </si>
  <si>
    <t>ii) 5.0 m - 7.5 m deep (5 sewers)</t>
  </si>
  <si>
    <t>(a) Vialoux Dr - Grout Hole at Tee Junction</t>
  </si>
  <si>
    <t>Sewer Service Grouting (900 mm Dia. and greater)</t>
  </si>
  <si>
    <t>Removal of Large Debris and Obstructions - S-MA70018583</t>
  </si>
  <si>
    <t>ii) Warranty (3 sewers)</t>
  </si>
  <si>
    <t>iv) Warranty (3 sewers)</t>
  </si>
  <si>
    <t>Internal Sewer Repairs - S-MA60003590
(750 mm Dia)</t>
  </si>
  <si>
    <t>ii) Post-Lining (2 sewers)</t>
  </si>
  <si>
    <t>(a) Sheet 1 - S-MA00017553 (750 mm)</t>
  </si>
  <si>
    <t>(b) Sheet 2 - S-MA00012214 (600 mm)</t>
  </si>
  <si>
    <t>(c) Sheet 3-4 -  McPhillips Street Underpass (S-MA70012139 and S-MA70066235) (600 mm)</t>
  </si>
  <si>
    <t>(d) Sheet 5 - S-MA20018718 (600 mm)</t>
  </si>
  <si>
    <t>(e) Sheet 6 - S-MA20017229 (750/900 mm)</t>
  </si>
  <si>
    <t>(f) Sheet 7 - S-MA70033476 (750 mm)</t>
  </si>
  <si>
    <t>(g) Sheet 8 - S-MA70033475 (750 mm)</t>
  </si>
  <si>
    <t>(h) Sheet 9 - S-MA20009654 (600 mm)</t>
  </si>
  <si>
    <t>(i) Sheet 10 - S-MA20009441 (600 mm)</t>
  </si>
  <si>
    <t>(j) Sheet 11 - S-MA20009763 (750 mm)</t>
  </si>
  <si>
    <t>(k) Sheet 12 - S-MA20007628 (750 mm)</t>
  </si>
  <si>
    <t>(l) Sheet 13 - S-MA20007627 (750 mm)</t>
  </si>
  <si>
    <t>(m) Sheet 14 - S-MA20005155 (900 mm)</t>
  </si>
  <si>
    <t>(n) Sheet 15 - S-MA60003590 (750 mm)</t>
  </si>
  <si>
    <t>(o) Sheet 16 - S-MA60008616 (600 mm)</t>
  </si>
  <si>
    <t>(p) Sheet 17 - S-MA60011130 (600 mm)</t>
  </si>
  <si>
    <t>(q) Sheet 18 - S-MA60011099 (600 mm)</t>
  </si>
  <si>
    <t>(r) Sheet 19 - S-MA50001861 (600 mm)</t>
  </si>
  <si>
    <t>(s) Sheet 20 - S-MA50001846 (900x600 mm Egg)</t>
  </si>
  <si>
    <t>(t) Sheet 21 - S-MA50014097 (600 mm)</t>
  </si>
  <si>
    <t>(u) Sheet 22 - S-MA50005448 (600 mm)</t>
  </si>
  <si>
    <t>(w) Sheet 30 - S-MA70018583 (1125 mm)</t>
  </si>
  <si>
    <t>(v) Sheet 23-29 Sutherland Avenue (900-1100 mm)</t>
  </si>
  <si>
    <t>(a) S-MA60008616 up to 8.0 m (600 mm)</t>
  </si>
  <si>
    <t>(a) Abandon upstream dead-end sewer on St Matthews Avenue (S-MA20009441) (600 mm)</t>
  </si>
  <si>
    <t>Cash Allowance for Provisional External Point Repairs</t>
  </si>
  <si>
    <t>i) Pre-Lining (3 sewers)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</si>
</sst>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#,##0.0"/>
    <numFmt numFmtId="177" formatCode="0.0"/>
  </numFmts>
  <fonts count="4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8"/>
      <color rgb="FF000000"/>
      <name val="Arial"/>
      <family val="2"/>
    </font>
    <font>
      <b/>
      <sz val="11"/>
      <name val="Arial"/>
      <family val="2"/>
    </font>
    <font>
      <u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117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165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0" fontId="3" fillId="0" borderId="20" xfId="0" applyFont="1" applyBorder="1" applyAlignment="1" applyProtection="1">
      <alignment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20" xfId="0" applyFont="1" applyBorder="1" applyAlignment="1" applyProtection="1">
      <alignment horizontal="center" wrapText="1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5" fontId="0" fillId="0" borderId="21" xfId="0" applyNumberFormat="1" applyBorder="1" applyAlignment="1"/>
    <xf numFmtId="165" fontId="0" fillId="0" borderId="16" xfId="0" applyNumberFormat="1" applyBorder="1" applyAlignment="1"/>
    <xf numFmtId="165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4" fontId="0" fillId="0" borderId="24" xfId="0" applyNumberFormat="1" applyBorder="1" applyAlignment="1" applyProtection="1">
      <alignment horizontal="right"/>
      <protection locked="0"/>
    </xf>
    <xf numFmtId="0" fontId="37" fillId="24" borderId="25" xfId="1" applyNumberFormat="1" applyFont="1" applyBorder="1" applyAlignment="1">
      <alignment horizontal="left"/>
    </xf>
    <xf numFmtId="0" fontId="3" fillId="0" borderId="27" xfId="0" applyFont="1" applyBorder="1" applyAlignment="1" applyProtection="1">
      <alignment horizontal="center" wrapText="1"/>
    </xf>
    <xf numFmtId="4" fontId="0" fillId="0" borderId="27" xfId="0" applyNumberFormat="1" applyBorder="1" applyAlignment="1" applyProtection="1">
      <alignment horizontal="right"/>
      <protection locked="0"/>
    </xf>
    <xf numFmtId="4" fontId="0" fillId="0" borderId="28" xfId="0" applyNumberFormat="1" applyBorder="1" applyAlignment="1" applyProtection="1">
      <alignment horizontal="right"/>
    </xf>
    <xf numFmtId="165" fontId="0" fillId="0" borderId="29" xfId="0" applyNumberFormat="1" applyBorder="1" applyAlignment="1" applyProtection="1"/>
    <xf numFmtId="0" fontId="0" fillId="0" borderId="30" xfId="0" applyBorder="1" applyAlignment="1" applyProtection="1">
      <alignment wrapText="1"/>
    </xf>
    <xf numFmtId="0" fontId="0" fillId="0" borderId="0" xfId="0" applyAlignment="1" applyProtection="1">
      <protection locked="0"/>
    </xf>
    <xf numFmtId="0" fontId="3" fillId="0" borderId="30" xfId="0" applyFont="1" applyBorder="1" applyAlignment="1" applyProtection="1">
      <alignment horizontal="center" wrapText="1"/>
    </xf>
    <xf numFmtId="3" fontId="0" fillId="0" borderId="27" xfId="0" applyNumberFormat="1" applyBorder="1" applyAlignment="1" applyProtection="1">
      <alignment horizontal="center"/>
    </xf>
    <xf numFmtId="3" fontId="3" fillId="0" borderId="20" xfId="0" applyNumberFormat="1" applyFon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2" fillId="0" borderId="27" xfId="0" applyFont="1" applyBorder="1" applyAlignment="1" applyProtection="1">
      <alignment wrapText="1"/>
    </xf>
    <xf numFmtId="0" fontId="3" fillId="0" borderId="30" xfId="0" applyFont="1" applyBorder="1" applyAlignment="1" applyProtection="1">
      <alignment wrapText="1"/>
    </xf>
    <xf numFmtId="0" fontId="2" fillId="0" borderId="30" xfId="0" applyFont="1" applyBorder="1" applyAlignment="1" applyProtection="1">
      <alignment wrapText="1"/>
    </xf>
    <xf numFmtId="0" fontId="3" fillId="0" borderId="30" xfId="0" applyFont="1" applyBorder="1" applyAlignment="1" applyProtection="1">
      <alignment horizontal="left" wrapText="1" indent="1"/>
    </xf>
    <xf numFmtId="165" fontId="2" fillId="0" borderId="29" xfId="0" applyNumberFormat="1" applyFont="1" applyBorder="1" applyAlignment="1" applyProtection="1"/>
    <xf numFmtId="165" fontId="2" fillId="0" borderId="26" xfId="0" applyNumberFormat="1" applyFont="1" applyBorder="1" applyAlignment="1" applyProtection="1"/>
    <xf numFmtId="176" fontId="0" fillId="0" borderId="27" xfId="0" applyNumberFormat="1" applyBorder="1" applyAlignment="1" applyProtection="1">
      <alignment horizontal="center"/>
    </xf>
    <xf numFmtId="177" fontId="0" fillId="0" borderId="27" xfId="0" applyNumberFormat="1" applyBorder="1" applyAlignment="1" applyProtection="1">
      <alignment horizontal="center"/>
    </xf>
    <xf numFmtId="1" fontId="0" fillId="0" borderId="27" xfId="0" applyNumberFormat="1" applyBorder="1" applyAlignment="1" applyProtection="1">
      <alignment horizontal="center"/>
    </xf>
    <xf numFmtId="0" fontId="0" fillId="0" borderId="30" xfId="0" applyBorder="1" applyAlignment="1" applyProtection="1">
      <alignment horizontal="left" wrapText="1" indent="1"/>
    </xf>
    <xf numFmtId="165" fontId="2" fillId="0" borderId="29" xfId="0" applyNumberFormat="1" applyFont="1" applyBorder="1" applyAlignment="1" applyProtection="1">
      <alignment vertical="top"/>
    </xf>
    <xf numFmtId="165" fontId="0" fillId="0" borderId="29" xfId="0" applyNumberFormat="1" applyBorder="1" applyAlignment="1" applyProtection="1">
      <alignment vertical="top"/>
    </xf>
    <xf numFmtId="0" fontId="3" fillId="0" borderId="30" xfId="0" applyFont="1" applyBorder="1" applyAlignment="1" applyProtection="1">
      <alignment horizontal="left" wrapText="1"/>
    </xf>
    <xf numFmtId="3" fontId="0" fillId="0" borderId="27" xfId="0" applyNumberFormat="1" applyFill="1" applyBorder="1" applyAlignment="1" applyProtection="1">
      <alignment horizontal="center"/>
    </xf>
    <xf numFmtId="165" fontId="2" fillId="0" borderId="32" xfId="0" applyNumberFormat="1" applyFont="1" applyBorder="1" applyAlignment="1" applyProtection="1"/>
    <xf numFmtId="0" fontId="2" fillId="0" borderId="31" xfId="0" applyFont="1" applyBorder="1" applyAlignment="1" applyProtection="1">
      <alignment wrapText="1"/>
    </xf>
    <xf numFmtId="165" fontId="2" fillId="0" borderId="29" xfId="0" applyNumberFormat="1" applyFont="1" applyFill="1" applyBorder="1" applyAlignment="1" applyProtection="1"/>
    <xf numFmtId="0" fontId="3" fillId="0" borderId="30" xfId="0" applyFont="1" applyFill="1" applyBorder="1" applyAlignment="1" applyProtection="1">
      <alignment wrapText="1"/>
    </xf>
    <xf numFmtId="0" fontId="3" fillId="0" borderId="30" xfId="0" applyFont="1" applyFill="1" applyBorder="1" applyAlignment="1" applyProtection="1">
      <alignment horizontal="center" wrapText="1"/>
    </xf>
    <xf numFmtId="4" fontId="0" fillId="0" borderId="27" xfId="0" applyNumberFormat="1" applyFill="1" applyBorder="1" applyAlignment="1" applyProtection="1">
      <alignment horizontal="right"/>
      <protection locked="0"/>
    </xf>
    <xf numFmtId="0" fontId="0" fillId="0" borderId="0" xfId="0" applyFill="1"/>
    <xf numFmtId="176" fontId="0" fillId="0" borderId="27" xfId="0" applyNumberFormat="1" applyFill="1" applyBorder="1" applyAlignment="1" applyProtection="1">
      <alignment horizontal="center"/>
    </xf>
    <xf numFmtId="0" fontId="3" fillId="0" borderId="30" xfId="0" applyFont="1" applyFill="1" applyBorder="1" applyAlignment="1" applyProtection="1">
      <alignment horizontal="left" wrapText="1" indent="1"/>
    </xf>
    <xf numFmtId="177" fontId="0" fillId="0" borderId="29" xfId="0" applyNumberFormat="1" applyBorder="1" applyAlignment="1" applyProtection="1"/>
    <xf numFmtId="165" fontId="2" fillId="0" borderId="0" xfId="0" applyNumberFormat="1" applyFont="1" applyAlignment="1" applyProtection="1"/>
    <xf numFmtId="0" fontId="2" fillId="0" borderId="20" xfId="0" applyFont="1" applyBorder="1" applyAlignment="1" applyProtection="1">
      <alignment wrapText="1"/>
    </xf>
    <xf numFmtId="177" fontId="0" fillId="0" borderId="29" xfId="0" applyNumberFormat="1" applyFill="1" applyBorder="1" applyAlignment="1" applyProtection="1">
      <alignment vertical="top"/>
    </xf>
    <xf numFmtId="165" fontId="0" fillId="0" borderId="29" xfId="0" applyNumberFormat="1" applyFill="1" applyBorder="1" applyAlignment="1" applyProtection="1"/>
    <xf numFmtId="0" fontId="3" fillId="0" borderId="30" xfId="0" applyFont="1" applyFill="1" applyBorder="1" applyAlignment="1" applyProtection="1">
      <alignment horizontal="left" vertical="top" wrapText="1"/>
    </xf>
    <xf numFmtId="0" fontId="2" fillId="0" borderId="30" xfId="0" applyFont="1" applyFill="1" applyBorder="1" applyAlignment="1" applyProtection="1">
      <alignment wrapText="1"/>
    </xf>
    <xf numFmtId="165" fontId="2" fillId="0" borderId="29" xfId="0" applyNumberFormat="1" applyFont="1" applyFill="1" applyBorder="1" applyAlignment="1" applyProtection="1">
      <alignment vertical="top"/>
    </xf>
    <xf numFmtId="0" fontId="0" fillId="0" borderId="27" xfId="0" applyBorder="1" applyAlignment="1" applyProtection="1">
      <alignment horizontal="center" wrapText="1"/>
    </xf>
    <xf numFmtId="0" fontId="0" fillId="0" borderId="31" xfId="0" applyBorder="1" applyAlignment="1" applyProtection="1">
      <alignment horizontal="center" wrapText="1"/>
    </xf>
    <xf numFmtId="0" fontId="0" fillId="0" borderId="30" xfId="0" applyBorder="1" applyAlignment="1" applyProtection="1">
      <alignment horizontal="center" wrapText="1"/>
    </xf>
    <xf numFmtId="0" fontId="0" fillId="0" borderId="30" xfId="0" applyFill="1" applyBorder="1" applyAlignment="1" applyProtection="1">
      <alignment horizontal="center" wrapText="1"/>
    </xf>
    <xf numFmtId="0" fontId="3" fillId="0" borderId="0" xfId="0" applyFont="1"/>
    <xf numFmtId="0" fontId="3" fillId="0" borderId="27" xfId="0" applyFont="1" applyFill="1" applyBorder="1" applyAlignment="1" applyProtection="1">
      <alignment horizontal="center" wrapText="1"/>
    </xf>
    <xf numFmtId="0" fontId="40" fillId="0" borderId="0" xfId="0" applyFont="1"/>
    <xf numFmtId="0" fontId="3" fillId="25" borderId="0" xfId="0" applyFont="1" applyFill="1"/>
    <xf numFmtId="0" fontId="0" fillId="25" borderId="0" xfId="0" applyFill="1"/>
    <xf numFmtId="0" fontId="3" fillId="0" borderId="30" xfId="0" applyFont="1" applyFill="1" applyBorder="1" applyAlignment="1" applyProtection="1">
      <alignment horizontal="left" wrapText="1"/>
    </xf>
    <xf numFmtId="0" fontId="42" fillId="0" borderId="0" xfId="0" applyFont="1"/>
    <xf numFmtId="3" fontId="3" fillId="0" borderId="27" xfId="0" applyNumberFormat="1" applyFont="1" applyBorder="1" applyAlignment="1" applyProtection="1">
      <alignment horizontal="center"/>
    </xf>
    <xf numFmtId="1" fontId="0" fillId="0" borderId="27" xfId="0" applyNumberFormat="1" applyFill="1" applyBorder="1" applyAlignment="1" applyProtection="1">
      <alignment horizontal="center"/>
    </xf>
    <xf numFmtId="0" fontId="3" fillId="0" borderId="0" xfId="0" quotePrefix="1" applyFont="1"/>
    <xf numFmtId="4" fontId="0" fillId="0" borderId="27" xfId="0" applyNumberFormat="1" applyBorder="1" applyAlignment="1" applyProtection="1">
      <alignment horizontal="right"/>
    </xf>
    <xf numFmtId="4" fontId="0" fillId="0" borderId="27" xfId="0" applyNumberFormat="1" applyFill="1" applyBorder="1" applyAlignment="1" applyProtection="1">
      <alignment horizontal="right"/>
    </xf>
    <xf numFmtId="4" fontId="1" fillId="0" borderId="12" xfId="0" applyNumberFormat="1" applyFont="1" applyBorder="1" applyAlignment="1" applyProtection="1">
      <alignment horizontal="left" wrapText="1"/>
    </xf>
    <xf numFmtId="4" fontId="0" fillId="0" borderId="28" xfId="0" applyNumberForma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4" fontId="41" fillId="24" borderId="14" xfId="1" applyNumberFormat="1" applyFont="1" applyBorder="1" applyAlignment="1">
      <alignment horizontal="center"/>
    </xf>
    <xf numFmtId="0" fontId="41" fillId="24" borderId="23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5" fontId="0" fillId="0" borderId="0" xfId="0" applyNumberFormat="1" applyAlignment="1" applyProtection="1">
      <alignment wrapText="1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164" fontId="37" fillId="24" borderId="0" xfId="1" applyNumberFormat="1" applyFont="1" applyBorder="1" applyAlignment="1">
      <alignment horizontal="center"/>
    </xf>
    <xf numFmtId="0" fontId="37" fillId="24" borderId="24" xfId="1" applyNumberFormat="1" applyFont="1" applyBorder="1" applyAlignment="1"/>
    <xf numFmtId="0" fontId="3" fillId="0" borderId="0" xfId="0" applyNumberFormat="1" applyFont="1" applyAlignment="1">
      <alignment horizontal="left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  <pageSetUpPr fitToPage="1"/>
  </sheetPr>
  <dimension ref="A1:M181"/>
  <sheetViews>
    <sheetView showGridLines="0" tabSelected="1" view="pageBreakPreview" zoomScale="145" zoomScaleNormal="100" zoomScaleSheetLayoutView="145" workbookViewId="0">
      <selection activeCell="F11" sqref="F11"/>
    </sheetView>
  </sheetViews>
  <sheetFormatPr defaultRowHeight="12.9" x14ac:dyDescent="0.2"/>
  <cols>
    <col min="1" max="1" width="5.75" style="54" customWidth="1"/>
    <col min="2" max="2" width="36.75" style="54" customWidth="1"/>
    <col min="3" max="3" width="12.625" style="54" customWidth="1"/>
    <col min="4" max="4" width="13.75" style="29" customWidth="1"/>
    <col min="5" max="5" width="10.75" style="19" customWidth="1"/>
    <col min="6" max="6" width="12.375" style="1" customWidth="1"/>
    <col min="7" max="7" width="13.875" style="1" customWidth="1"/>
    <col min="10" max="11" width="14.75" bestFit="1" customWidth="1"/>
  </cols>
  <sheetData>
    <row r="1" spans="1:10" x14ac:dyDescent="0.2">
      <c r="A1" s="113"/>
      <c r="B1" s="113"/>
      <c r="C1" s="112" t="s">
        <v>10</v>
      </c>
      <c r="D1" s="112"/>
      <c r="G1" s="13"/>
    </row>
    <row r="2" spans="1:10" x14ac:dyDescent="0.2">
      <c r="A2" s="111"/>
      <c r="B2" s="111"/>
      <c r="C2" s="56" t="s">
        <v>75</v>
      </c>
      <c r="D2" s="56"/>
      <c r="F2" s="3"/>
      <c r="G2" s="14"/>
      <c r="J2" s="98"/>
    </row>
    <row r="3" spans="1:10" x14ac:dyDescent="0.2">
      <c r="A3" s="116"/>
      <c r="B3" s="111"/>
      <c r="C3" s="53"/>
      <c r="D3" s="30"/>
      <c r="F3" s="3"/>
      <c r="G3" s="14"/>
      <c r="J3" s="92"/>
    </row>
    <row r="4" spans="1:10" x14ac:dyDescent="0.2">
      <c r="A4" s="54" t="s">
        <v>11</v>
      </c>
      <c r="F4" s="3"/>
      <c r="G4" s="14"/>
      <c r="I4" s="94"/>
      <c r="J4" s="92"/>
    </row>
    <row r="5" spans="1:10" ht="21.75" x14ac:dyDescent="0.2">
      <c r="A5" s="24" t="s">
        <v>0</v>
      </c>
      <c r="B5" s="24" t="s">
        <v>1</v>
      </c>
      <c r="C5" s="25" t="s">
        <v>9</v>
      </c>
      <c r="D5" s="25" t="s">
        <v>3</v>
      </c>
      <c r="E5" s="26" t="s">
        <v>2</v>
      </c>
      <c r="F5" s="27" t="s">
        <v>4</v>
      </c>
      <c r="G5" s="104" t="s">
        <v>5</v>
      </c>
      <c r="J5" s="92"/>
    </row>
    <row r="6" spans="1:10" ht="13.6" x14ac:dyDescent="0.25">
      <c r="A6" s="62">
        <v>1</v>
      </c>
      <c r="B6" s="57" t="s">
        <v>14</v>
      </c>
      <c r="C6" s="88" t="s">
        <v>69</v>
      </c>
      <c r="D6" s="44" t="s">
        <v>6</v>
      </c>
      <c r="E6" s="51">
        <v>1</v>
      </c>
      <c r="F6" s="76"/>
      <c r="G6" s="46">
        <f>ROUND(E6*F6,2)</f>
        <v>0</v>
      </c>
      <c r="J6" s="92"/>
    </row>
    <row r="7" spans="1:10" ht="13.6" x14ac:dyDescent="0.25">
      <c r="A7" s="71"/>
      <c r="B7" s="72"/>
      <c r="C7" s="89"/>
      <c r="D7" s="44"/>
      <c r="E7" s="51"/>
      <c r="F7" s="102"/>
      <c r="G7" s="46"/>
      <c r="J7" s="92"/>
    </row>
    <row r="8" spans="1:10" ht="13.6" x14ac:dyDescent="0.25">
      <c r="A8" s="61">
        <f>A6+1</f>
        <v>2</v>
      </c>
      <c r="B8" s="59" t="s">
        <v>15</v>
      </c>
      <c r="C8" s="50" t="s">
        <v>12</v>
      </c>
      <c r="D8" s="44"/>
      <c r="E8" s="51"/>
      <c r="F8" s="102"/>
      <c r="G8" s="46"/>
    </row>
    <row r="9" spans="1:10" x14ac:dyDescent="0.2">
      <c r="A9" s="47"/>
      <c r="B9" s="58" t="s">
        <v>16</v>
      </c>
      <c r="C9" s="90"/>
      <c r="D9" s="44"/>
      <c r="E9" s="51"/>
      <c r="F9" s="102"/>
      <c r="G9" s="46"/>
    </row>
    <row r="10" spans="1:10" x14ac:dyDescent="0.2">
      <c r="A10" s="47"/>
      <c r="B10" s="79" t="s">
        <v>105</v>
      </c>
      <c r="C10" s="91"/>
      <c r="D10" s="93" t="s">
        <v>18</v>
      </c>
      <c r="E10" s="70">
        <v>1453</v>
      </c>
      <c r="F10" s="45"/>
      <c r="G10" s="46">
        <f t="shared" ref="G10:G106" si="0">ROUND(E10*F10,2)</f>
        <v>0</v>
      </c>
    </row>
    <row r="11" spans="1:10" x14ac:dyDescent="0.2">
      <c r="A11" s="47"/>
      <c r="B11" s="79" t="s">
        <v>116</v>
      </c>
      <c r="C11" s="91"/>
      <c r="D11" s="93" t="s">
        <v>18</v>
      </c>
      <c r="E11" s="70">
        <v>172</v>
      </c>
      <c r="F11" s="45"/>
      <c r="G11" s="46">
        <f t="shared" si="0"/>
        <v>0</v>
      </c>
    </row>
    <row r="12" spans="1:10" x14ac:dyDescent="0.2">
      <c r="A12" s="47"/>
      <c r="B12" s="74" t="s">
        <v>22</v>
      </c>
      <c r="C12" s="91"/>
      <c r="D12" s="93"/>
      <c r="E12" s="70"/>
      <c r="F12" s="102"/>
      <c r="G12" s="46"/>
    </row>
    <row r="13" spans="1:10" x14ac:dyDescent="0.2">
      <c r="A13" s="47"/>
      <c r="B13" s="60" t="s">
        <v>146</v>
      </c>
      <c r="C13" s="90"/>
      <c r="D13" s="44" t="s">
        <v>18</v>
      </c>
      <c r="E13" s="99">
        <v>290</v>
      </c>
      <c r="F13" s="45"/>
      <c r="G13" s="46">
        <f t="shared" si="0"/>
        <v>0</v>
      </c>
      <c r="H13" s="101"/>
    </row>
    <row r="14" spans="1:10" x14ac:dyDescent="0.2">
      <c r="A14" s="47"/>
      <c r="B14" s="60" t="s">
        <v>17</v>
      </c>
      <c r="C14" s="90"/>
      <c r="D14" s="44" t="s">
        <v>18</v>
      </c>
      <c r="E14" s="51">
        <v>171</v>
      </c>
      <c r="F14" s="45"/>
      <c r="G14" s="46">
        <f t="shared" si="0"/>
        <v>0</v>
      </c>
    </row>
    <row r="15" spans="1:10" x14ac:dyDescent="0.2">
      <c r="A15" s="47"/>
      <c r="B15" s="58" t="s">
        <v>39</v>
      </c>
      <c r="C15" s="90"/>
      <c r="D15" s="44"/>
      <c r="E15" s="51"/>
      <c r="F15" s="102"/>
      <c r="G15" s="46"/>
    </row>
    <row r="16" spans="1:10" x14ac:dyDescent="0.2">
      <c r="A16" s="47"/>
      <c r="B16" s="60" t="s">
        <v>107</v>
      </c>
      <c r="C16" s="90"/>
      <c r="D16" s="44" t="s">
        <v>18</v>
      </c>
      <c r="E16" s="51">
        <v>154</v>
      </c>
      <c r="F16" s="45"/>
      <c r="G16" s="46">
        <f t="shared" ref="G16:G17" si="1">ROUND(E16*F16,2)</f>
        <v>0</v>
      </c>
    </row>
    <row r="17" spans="1:8" x14ac:dyDescent="0.2">
      <c r="A17" s="47"/>
      <c r="B17" s="60" t="s">
        <v>17</v>
      </c>
      <c r="C17" s="90"/>
      <c r="D17" s="44" t="s">
        <v>18</v>
      </c>
      <c r="E17" s="51">
        <v>154</v>
      </c>
      <c r="F17" s="45"/>
      <c r="G17" s="46">
        <f t="shared" si="1"/>
        <v>0</v>
      </c>
    </row>
    <row r="18" spans="1:8" x14ac:dyDescent="0.2">
      <c r="A18" s="47"/>
      <c r="B18" s="58" t="s">
        <v>74</v>
      </c>
      <c r="C18" s="90"/>
      <c r="D18" s="44"/>
      <c r="E18" s="51"/>
      <c r="F18" s="102"/>
      <c r="G18" s="46"/>
    </row>
    <row r="19" spans="1:8" x14ac:dyDescent="0.2">
      <c r="A19" s="47"/>
      <c r="B19" s="60" t="s">
        <v>108</v>
      </c>
      <c r="C19" s="90"/>
      <c r="D19" s="44" t="s">
        <v>18</v>
      </c>
      <c r="E19" s="51">
        <v>1175</v>
      </c>
      <c r="F19" s="45"/>
      <c r="G19" s="46">
        <f t="shared" si="0"/>
        <v>0</v>
      </c>
    </row>
    <row r="20" spans="1:8" x14ac:dyDescent="0.2">
      <c r="A20" s="47"/>
      <c r="B20" s="60" t="s">
        <v>106</v>
      </c>
      <c r="C20" s="90"/>
      <c r="D20" s="44" t="s">
        <v>18</v>
      </c>
      <c r="E20" s="51">
        <v>225</v>
      </c>
      <c r="F20" s="45"/>
      <c r="G20" s="46">
        <f t="shared" si="0"/>
        <v>0</v>
      </c>
    </row>
    <row r="21" spans="1:8" x14ac:dyDescent="0.2">
      <c r="A21" s="47"/>
      <c r="B21" s="60"/>
      <c r="C21" s="90"/>
      <c r="D21" s="44"/>
      <c r="E21" s="63"/>
      <c r="F21" s="102"/>
      <c r="G21" s="46"/>
    </row>
    <row r="22" spans="1:8" ht="13.6" x14ac:dyDescent="0.25">
      <c r="A22" s="61">
        <f>A8+1</f>
        <v>3</v>
      </c>
      <c r="B22" s="59" t="s">
        <v>19</v>
      </c>
      <c r="C22" s="50" t="s">
        <v>67</v>
      </c>
      <c r="D22" s="44"/>
      <c r="E22" s="63"/>
      <c r="F22" s="102"/>
      <c r="G22" s="46"/>
    </row>
    <row r="23" spans="1:8" x14ac:dyDescent="0.2">
      <c r="A23" s="47"/>
      <c r="B23" s="58" t="s">
        <v>16</v>
      </c>
      <c r="C23" s="90"/>
      <c r="D23" s="44"/>
      <c r="E23" s="63"/>
      <c r="F23" s="102"/>
      <c r="G23" s="46"/>
    </row>
    <row r="24" spans="1:8" x14ac:dyDescent="0.2">
      <c r="A24" s="47"/>
      <c r="B24" s="60" t="s">
        <v>96</v>
      </c>
      <c r="C24" s="90"/>
      <c r="D24" s="44" t="s">
        <v>18</v>
      </c>
      <c r="E24" s="51">
        <v>645</v>
      </c>
      <c r="F24" s="45"/>
      <c r="G24" s="46">
        <f t="shared" ref="G24" si="2">ROUND(E24*F24,2)</f>
        <v>0</v>
      </c>
    </row>
    <row r="25" spans="1:8" x14ac:dyDescent="0.2">
      <c r="A25" s="47"/>
      <c r="B25" s="60" t="s">
        <v>76</v>
      </c>
      <c r="C25" s="90"/>
      <c r="D25" s="44" t="s">
        <v>18</v>
      </c>
      <c r="E25" s="51">
        <v>1453</v>
      </c>
      <c r="F25" s="45"/>
      <c r="G25" s="46">
        <f t="shared" si="0"/>
        <v>0</v>
      </c>
    </row>
    <row r="26" spans="1:8" x14ac:dyDescent="0.2">
      <c r="A26" s="47"/>
      <c r="B26" s="60" t="s">
        <v>77</v>
      </c>
      <c r="C26" s="90"/>
      <c r="D26" s="44" t="s">
        <v>18</v>
      </c>
      <c r="E26" s="51">
        <v>1453</v>
      </c>
      <c r="F26" s="45"/>
      <c r="G26" s="46">
        <f t="shared" ref="G26" si="3">ROUND(E26*F26,2)</f>
        <v>0</v>
      </c>
    </row>
    <row r="27" spans="1:8" x14ac:dyDescent="0.2">
      <c r="A27" s="47"/>
      <c r="B27" s="60" t="s">
        <v>117</v>
      </c>
      <c r="C27" s="90"/>
      <c r="D27" s="44" t="s">
        <v>18</v>
      </c>
      <c r="E27" s="51">
        <v>172</v>
      </c>
      <c r="F27" s="45"/>
      <c r="G27" s="46">
        <f t="shared" si="0"/>
        <v>0</v>
      </c>
    </row>
    <row r="28" spans="1:8" x14ac:dyDescent="0.2">
      <c r="A28" s="47"/>
      <c r="B28" s="58" t="s">
        <v>22</v>
      </c>
      <c r="C28" s="90"/>
      <c r="D28" s="44"/>
      <c r="E28" s="51"/>
      <c r="F28" s="102"/>
      <c r="G28" s="46"/>
    </row>
    <row r="29" spans="1:8" x14ac:dyDescent="0.2">
      <c r="A29" s="47"/>
      <c r="B29" s="60" t="s">
        <v>146</v>
      </c>
      <c r="C29" s="90"/>
      <c r="D29" s="44" t="s">
        <v>18</v>
      </c>
      <c r="E29" s="51">
        <v>290</v>
      </c>
      <c r="F29" s="45"/>
      <c r="G29" s="46">
        <f t="shared" si="0"/>
        <v>0</v>
      </c>
      <c r="H29" s="92"/>
    </row>
    <row r="30" spans="1:8" x14ac:dyDescent="0.2">
      <c r="A30" s="47"/>
      <c r="B30" s="60" t="s">
        <v>119</v>
      </c>
      <c r="C30" s="90"/>
      <c r="D30" s="44" t="s">
        <v>18</v>
      </c>
      <c r="E30" s="51">
        <v>290</v>
      </c>
      <c r="F30" s="45"/>
      <c r="G30" s="46">
        <f t="shared" ref="G30" si="4">ROUND(E30*F30,2)</f>
        <v>0</v>
      </c>
    </row>
    <row r="31" spans="1:8" x14ac:dyDescent="0.2">
      <c r="A31" s="47"/>
      <c r="B31" s="60" t="s">
        <v>23</v>
      </c>
      <c r="C31" s="90"/>
      <c r="D31" s="44" t="s">
        <v>18</v>
      </c>
      <c r="E31" s="51">
        <v>171</v>
      </c>
      <c r="F31" s="45"/>
      <c r="G31" s="46">
        <f t="shared" si="0"/>
        <v>0</v>
      </c>
    </row>
    <row r="32" spans="1:8" x14ac:dyDescent="0.2">
      <c r="A32" s="47"/>
      <c r="B32" s="58" t="s">
        <v>39</v>
      </c>
      <c r="C32" s="90"/>
      <c r="D32" s="44"/>
      <c r="E32" s="51"/>
      <c r="F32" s="102"/>
      <c r="G32" s="46"/>
    </row>
    <row r="33" spans="1:8" x14ac:dyDescent="0.2">
      <c r="A33" s="47"/>
      <c r="B33" s="60" t="s">
        <v>79</v>
      </c>
      <c r="C33" s="90"/>
      <c r="D33" s="44" t="s">
        <v>18</v>
      </c>
      <c r="E33" s="51">
        <v>154</v>
      </c>
      <c r="F33" s="45"/>
      <c r="G33" s="46">
        <f>ROUND(E33*F33,2)</f>
        <v>0</v>
      </c>
    </row>
    <row r="34" spans="1:8" x14ac:dyDescent="0.2">
      <c r="A34" s="47"/>
      <c r="B34" s="60" t="s">
        <v>109</v>
      </c>
      <c r="C34" s="90"/>
      <c r="D34" s="44" t="s">
        <v>18</v>
      </c>
      <c r="E34" s="51">
        <v>154</v>
      </c>
      <c r="F34" s="45"/>
      <c r="G34" s="46">
        <f t="shared" ref="G34" si="5">ROUND(E34*F34,2)</f>
        <v>0</v>
      </c>
    </row>
    <row r="35" spans="1:8" x14ac:dyDescent="0.2">
      <c r="A35" s="47"/>
      <c r="B35" s="60" t="s">
        <v>110</v>
      </c>
      <c r="C35" s="90"/>
      <c r="D35" s="44" t="s">
        <v>18</v>
      </c>
      <c r="E35" s="51">
        <v>154</v>
      </c>
      <c r="F35" s="45"/>
      <c r="G35" s="46">
        <f t="shared" ref="G35" si="6">ROUND(E35*F35,2)</f>
        <v>0</v>
      </c>
    </row>
    <row r="36" spans="1:8" x14ac:dyDescent="0.2">
      <c r="A36" s="47"/>
      <c r="B36" s="60" t="s">
        <v>80</v>
      </c>
      <c r="C36" s="90"/>
      <c r="D36" s="44" t="s">
        <v>18</v>
      </c>
      <c r="E36" s="51">
        <v>154</v>
      </c>
      <c r="F36" s="45"/>
      <c r="G36" s="46">
        <f t="shared" ref="G36" si="7">ROUND(E36*F36,2)</f>
        <v>0</v>
      </c>
    </row>
    <row r="37" spans="1:8" x14ac:dyDescent="0.2">
      <c r="A37" s="47"/>
      <c r="B37" s="58" t="s">
        <v>74</v>
      </c>
      <c r="C37" s="90"/>
      <c r="D37" s="44"/>
      <c r="E37" s="51"/>
      <c r="F37" s="102"/>
      <c r="G37" s="46"/>
    </row>
    <row r="38" spans="1:8" x14ac:dyDescent="0.2">
      <c r="A38" s="47"/>
      <c r="B38" s="60" t="s">
        <v>79</v>
      </c>
      <c r="C38" s="90"/>
      <c r="D38" s="44" t="s">
        <v>18</v>
      </c>
      <c r="E38" s="51">
        <v>69</v>
      </c>
      <c r="F38" s="45"/>
      <c r="G38" s="46">
        <f t="shared" si="0"/>
        <v>0</v>
      </c>
    </row>
    <row r="39" spans="1:8" x14ac:dyDescent="0.2">
      <c r="A39" s="47"/>
      <c r="B39" s="60" t="s">
        <v>97</v>
      </c>
      <c r="C39" s="90"/>
      <c r="D39" s="44" t="s">
        <v>18</v>
      </c>
      <c r="E39" s="51">
        <v>1175</v>
      </c>
      <c r="F39" s="45"/>
      <c r="G39" s="46">
        <f t="shared" si="0"/>
        <v>0</v>
      </c>
      <c r="H39" s="92"/>
    </row>
    <row r="40" spans="1:8" x14ac:dyDescent="0.2">
      <c r="A40" s="47"/>
      <c r="B40" s="60" t="s">
        <v>98</v>
      </c>
      <c r="C40" s="90"/>
      <c r="D40" s="44" t="s">
        <v>18</v>
      </c>
      <c r="E40" s="51">
        <v>1175</v>
      </c>
      <c r="F40" s="45"/>
      <c r="G40" s="46">
        <f t="shared" ref="G40" si="8">ROUND(E40*F40,2)</f>
        <v>0</v>
      </c>
    </row>
    <row r="41" spans="1:8" x14ac:dyDescent="0.2">
      <c r="A41" s="47"/>
      <c r="B41" s="60" t="s">
        <v>78</v>
      </c>
      <c r="C41" s="90"/>
      <c r="D41" s="44" t="s">
        <v>18</v>
      </c>
      <c r="E41" s="51">
        <v>225</v>
      </c>
      <c r="F41" s="45"/>
      <c r="G41" s="46">
        <f t="shared" si="0"/>
        <v>0</v>
      </c>
    </row>
    <row r="42" spans="1:8" x14ac:dyDescent="0.2">
      <c r="A42" s="47"/>
      <c r="B42" s="60"/>
      <c r="C42" s="90"/>
      <c r="D42" s="44"/>
      <c r="E42" s="63"/>
      <c r="F42" s="102"/>
      <c r="G42" s="46"/>
    </row>
    <row r="43" spans="1:8" ht="13.6" x14ac:dyDescent="0.25">
      <c r="A43" s="61">
        <f>A22+1</f>
        <v>4</v>
      </c>
      <c r="B43" s="59" t="s">
        <v>20</v>
      </c>
      <c r="C43" s="50" t="s">
        <v>12</v>
      </c>
      <c r="D43" s="44"/>
      <c r="E43" s="51"/>
      <c r="F43" s="102"/>
      <c r="G43" s="46"/>
    </row>
    <row r="44" spans="1:8" x14ac:dyDescent="0.2">
      <c r="A44" s="47"/>
      <c r="B44" s="58" t="s">
        <v>21</v>
      </c>
      <c r="C44" s="90"/>
      <c r="D44" s="44"/>
      <c r="E44" s="51"/>
      <c r="F44" s="102"/>
      <c r="G44" s="46"/>
    </row>
    <row r="45" spans="1:8" x14ac:dyDescent="0.2">
      <c r="A45" s="47"/>
      <c r="B45" s="79" t="s">
        <v>111</v>
      </c>
      <c r="C45" s="90"/>
      <c r="D45" s="44" t="s">
        <v>18</v>
      </c>
      <c r="E45" s="65">
        <v>659</v>
      </c>
      <c r="F45" s="45"/>
      <c r="G45" s="46">
        <f t="shared" si="0"/>
        <v>0</v>
      </c>
    </row>
    <row r="46" spans="1:8" x14ac:dyDescent="0.2">
      <c r="A46" s="47"/>
      <c r="B46" s="60" t="s">
        <v>112</v>
      </c>
      <c r="C46" s="90"/>
      <c r="D46" s="44" t="s">
        <v>18</v>
      </c>
      <c r="E46" s="65">
        <v>381</v>
      </c>
      <c r="F46" s="45"/>
      <c r="G46" s="46">
        <f t="shared" si="0"/>
        <v>0</v>
      </c>
    </row>
    <row r="47" spans="1:8" x14ac:dyDescent="0.2">
      <c r="A47" s="47"/>
      <c r="B47" s="58" t="s">
        <v>81</v>
      </c>
      <c r="C47" s="90"/>
      <c r="D47" s="44"/>
      <c r="E47" s="65"/>
      <c r="F47" s="102"/>
      <c r="G47" s="46"/>
    </row>
    <row r="48" spans="1:8" x14ac:dyDescent="0.2">
      <c r="A48" s="47"/>
      <c r="B48" s="79" t="s">
        <v>82</v>
      </c>
      <c r="C48" s="90"/>
      <c r="D48" s="44" t="s">
        <v>18</v>
      </c>
      <c r="E48" s="65">
        <v>98</v>
      </c>
      <c r="F48" s="45"/>
      <c r="G48" s="46">
        <f t="shared" ref="G48:G61" si="9">ROUND(E48*F48,2)</f>
        <v>0</v>
      </c>
      <c r="H48" s="92"/>
    </row>
    <row r="49" spans="1:13" ht="11.55" customHeight="1" x14ac:dyDescent="0.2">
      <c r="A49" s="47"/>
      <c r="B49" s="60" t="s">
        <v>83</v>
      </c>
      <c r="C49" s="90"/>
      <c r="D49" s="44" t="s">
        <v>18</v>
      </c>
      <c r="E49" s="65">
        <v>80</v>
      </c>
      <c r="F49" s="45"/>
      <c r="G49" s="46">
        <f t="shared" si="9"/>
        <v>0</v>
      </c>
      <c r="H49" s="92"/>
    </row>
    <row r="50" spans="1:13" x14ac:dyDescent="0.2">
      <c r="A50" s="47"/>
      <c r="B50" s="60" t="s">
        <v>84</v>
      </c>
      <c r="C50" s="90"/>
      <c r="D50" s="44" t="s">
        <v>18</v>
      </c>
      <c r="E50" s="65">
        <v>8</v>
      </c>
      <c r="F50" s="45"/>
      <c r="G50" s="46">
        <f t="shared" si="9"/>
        <v>0</v>
      </c>
    </row>
    <row r="51" spans="1:13" x14ac:dyDescent="0.2">
      <c r="A51" s="47"/>
      <c r="B51" s="60" t="s">
        <v>85</v>
      </c>
      <c r="C51" s="90"/>
      <c r="D51" s="44" t="s">
        <v>18</v>
      </c>
      <c r="E51" s="65">
        <v>74</v>
      </c>
      <c r="F51" s="45"/>
      <c r="G51" s="46">
        <f t="shared" si="9"/>
        <v>0</v>
      </c>
    </row>
    <row r="52" spans="1:13" x14ac:dyDescent="0.2">
      <c r="A52" s="47"/>
      <c r="B52" s="60" t="s">
        <v>86</v>
      </c>
      <c r="C52" s="90"/>
      <c r="D52" s="44" t="s">
        <v>18</v>
      </c>
      <c r="E52" s="65">
        <v>37</v>
      </c>
      <c r="F52" s="45"/>
      <c r="G52" s="46">
        <f t="shared" si="9"/>
        <v>0</v>
      </c>
    </row>
    <row r="53" spans="1:13" x14ac:dyDescent="0.2">
      <c r="A53" s="47"/>
      <c r="B53" s="60" t="s">
        <v>87</v>
      </c>
      <c r="C53" s="90"/>
      <c r="D53" s="44" t="s">
        <v>18</v>
      </c>
      <c r="E53" s="65">
        <v>91</v>
      </c>
      <c r="F53" s="45"/>
      <c r="G53" s="46">
        <f t="shared" si="9"/>
        <v>0</v>
      </c>
    </row>
    <row r="54" spans="1:13" x14ac:dyDescent="0.2">
      <c r="A54" s="47"/>
      <c r="B54" s="60" t="s">
        <v>88</v>
      </c>
      <c r="C54" s="90"/>
      <c r="D54" s="44" t="s">
        <v>18</v>
      </c>
      <c r="E54" s="65">
        <v>90</v>
      </c>
      <c r="F54" s="45"/>
      <c r="G54" s="46">
        <f t="shared" si="9"/>
        <v>0</v>
      </c>
    </row>
    <row r="55" spans="1:13" x14ac:dyDescent="0.2">
      <c r="A55" s="47"/>
      <c r="B55" s="60" t="s">
        <v>89</v>
      </c>
      <c r="C55" s="90"/>
      <c r="D55" s="50" t="s">
        <v>18</v>
      </c>
      <c r="E55" s="65">
        <v>171</v>
      </c>
      <c r="F55" s="45"/>
      <c r="G55" s="46">
        <f t="shared" si="9"/>
        <v>0</v>
      </c>
    </row>
    <row r="56" spans="1:13" x14ac:dyDescent="0.2">
      <c r="A56" s="47"/>
      <c r="B56" s="60" t="s">
        <v>90</v>
      </c>
      <c r="C56" s="90"/>
      <c r="D56" s="50" t="s">
        <v>18</v>
      </c>
      <c r="E56" s="65">
        <v>21</v>
      </c>
      <c r="F56" s="45"/>
      <c r="G56" s="46">
        <f t="shared" si="9"/>
        <v>0</v>
      </c>
    </row>
    <row r="57" spans="1:13" ht="25.85" x14ac:dyDescent="0.2">
      <c r="A57" s="47"/>
      <c r="B57" s="60" t="s">
        <v>91</v>
      </c>
      <c r="C57" s="90"/>
      <c r="D57" s="50" t="s">
        <v>18</v>
      </c>
      <c r="E57" s="65">
        <v>154</v>
      </c>
      <c r="F57" s="45"/>
      <c r="G57" s="46">
        <f t="shared" si="9"/>
        <v>0</v>
      </c>
    </row>
    <row r="58" spans="1:13" x14ac:dyDescent="0.2">
      <c r="A58" s="47"/>
      <c r="B58" s="60" t="s">
        <v>100</v>
      </c>
      <c r="C58" s="90"/>
      <c r="D58" s="50" t="s">
        <v>18</v>
      </c>
      <c r="E58" s="65">
        <v>69</v>
      </c>
      <c r="F58" s="45"/>
      <c r="G58" s="46">
        <f>ROUND(E58*F58,2)</f>
        <v>0</v>
      </c>
    </row>
    <row r="59" spans="1:13" x14ac:dyDescent="0.2">
      <c r="A59" s="47"/>
      <c r="B59" s="97" t="s">
        <v>104</v>
      </c>
      <c r="C59" s="90"/>
      <c r="D59" s="50"/>
      <c r="E59" s="65"/>
      <c r="F59" s="102"/>
      <c r="G59" s="46"/>
    </row>
    <row r="60" spans="1:13" x14ac:dyDescent="0.2">
      <c r="A60" s="47"/>
      <c r="B60" s="79" t="s">
        <v>99</v>
      </c>
      <c r="C60" s="91"/>
      <c r="D60" s="75" t="s">
        <v>18</v>
      </c>
      <c r="E60" s="100">
        <v>48</v>
      </c>
      <c r="F60" s="76"/>
      <c r="G60" s="105">
        <f t="shared" si="9"/>
        <v>0</v>
      </c>
      <c r="H60" s="92"/>
      <c r="M60">
        <f>8.7+39.5</f>
        <v>48.2</v>
      </c>
    </row>
    <row r="61" spans="1:13" x14ac:dyDescent="0.2">
      <c r="A61" s="47"/>
      <c r="B61" s="60" t="s">
        <v>101</v>
      </c>
      <c r="C61" s="90"/>
      <c r="D61" s="50" t="s">
        <v>18</v>
      </c>
      <c r="E61" s="65">
        <v>1099</v>
      </c>
      <c r="F61" s="45"/>
      <c r="G61" s="46">
        <f t="shared" si="9"/>
        <v>0</v>
      </c>
    </row>
    <row r="62" spans="1:13" x14ac:dyDescent="0.2">
      <c r="A62" s="47"/>
      <c r="B62" s="60"/>
      <c r="C62" s="90"/>
      <c r="D62" s="50"/>
      <c r="E62" s="64"/>
      <c r="F62" s="102"/>
      <c r="G62" s="46"/>
    </row>
    <row r="63" spans="1:13" ht="13.6" x14ac:dyDescent="0.25">
      <c r="A63" s="67">
        <f>A43+1</f>
        <v>5</v>
      </c>
      <c r="B63" s="59" t="s">
        <v>70</v>
      </c>
      <c r="C63" s="50" t="s">
        <v>65</v>
      </c>
      <c r="D63" s="50"/>
      <c r="E63" s="64"/>
      <c r="F63" s="102"/>
      <c r="G63" s="46"/>
    </row>
    <row r="64" spans="1:13" x14ac:dyDescent="0.2">
      <c r="A64" s="68"/>
      <c r="B64" s="58" t="s">
        <v>48</v>
      </c>
      <c r="C64" s="90"/>
      <c r="D64" s="50" t="s">
        <v>6</v>
      </c>
      <c r="E64" s="65">
        <v>1</v>
      </c>
      <c r="F64" s="45"/>
      <c r="G64" s="46">
        <f t="shared" si="0"/>
        <v>0</v>
      </c>
    </row>
    <row r="65" spans="1:7" ht="25.85" x14ac:dyDescent="0.2">
      <c r="A65" s="68"/>
      <c r="B65" s="58" t="s">
        <v>58</v>
      </c>
      <c r="C65" s="90"/>
      <c r="D65" s="50" t="s">
        <v>6</v>
      </c>
      <c r="E65" s="65">
        <v>1</v>
      </c>
      <c r="F65" s="76"/>
      <c r="G65" s="46">
        <f t="shared" ref="G65" si="10">ROUND(E65*F65,2)</f>
        <v>0</v>
      </c>
    </row>
    <row r="66" spans="1:7" x14ac:dyDescent="0.2">
      <c r="A66" s="68"/>
      <c r="B66" s="58" t="s">
        <v>47</v>
      </c>
      <c r="C66" s="90"/>
      <c r="D66" s="50" t="s">
        <v>6</v>
      </c>
      <c r="E66" s="51">
        <v>1</v>
      </c>
      <c r="F66" s="45"/>
      <c r="G66" s="46">
        <f t="shared" si="0"/>
        <v>0</v>
      </c>
    </row>
    <row r="67" spans="1:7" x14ac:dyDescent="0.2">
      <c r="A67" s="47"/>
      <c r="B67" s="58" t="s">
        <v>46</v>
      </c>
      <c r="C67" s="90"/>
      <c r="D67" s="50" t="s">
        <v>6</v>
      </c>
      <c r="E67" s="51">
        <v>1</v>
      </c>
      <c r="F67" s="45"/>
      <c r="G67" s="46">
        <f t="shared" si="0"/>
        <v>0</v>
      </c>
    </row>
    <row r="68" spans="1:7" x14ac:dyDescent="0.2">
      <c r="A68" s="47"/>
      <c r="B68" s="58" t="s">
        <v>45</v>
      </c>
      <c r="C68" s="90"/>
      <c r="D68" s="50" t="s">
        <v>6</v>
      </c>
      <c r="E68" s="51">
        <v>1</v>
      </c>
      <c r="F68" s="45"/>
      <c r="G68" s="46">
        <f t="shared" si="0"/>
        <v>0</v>
      </c>
    </row>
    <row r="69" spans="1:7" x14ac:dyDescent="0.2">
      <c r="A69" s="47"/>
      <c r="B69" s="58" t="s">
        <v>49</v>
      </c>
      <c r="C69" s="90"/>
      <c r="D69" s="50" t="s">
        <v>6</v>
      </c>
      <c r="E69" s="51">
        <v>1</v>
      </c>
      <c r="F69" s="45"/>
      <c r="G69" s="46">
        <f t="shared" si="0"/>
        <v>0</v>
      </c>
    </row>
    <row r="70" spans="1:7" x14ac:dyDescent="0.2">
      <c r="A70" s="47"/>
      <c r="B70" s="58" t="s">
        <v>50</v>
      </c>
      <c r="C70" s="90"/>
      <c r="D70" s="50" t="s">
        <v>6</v>
      </c>
      <c r="E70" s="51">
        <v>1</v>
      </c>
      <c r="F70" s="45"/>
      <c r="G70" s="46">
        <f t="shared" si="0"/>
        <v>0</v>
      </c>
    </row>
    <row r="71" spans="1:7" x14ac:dyDescent="0.2">
      <c r="A71" s="47"/>
      <c r="B71" s="58" t="s">
        <v>51</v>
      </c>
      <c r="C71" s="90"/>
      <c r="D71" s="50" t="s">
        <v>6</v>
      </c>
      <c r="E71" s="51">
        <v>1</v>
      </c>
      <c r="F71" s="45"/>
      <c r="G71" s="46">
        <f t="shared" si="0"/>
        <v>0</v>
      </c>
    </row>
    <row r="72" spans="1:7" x14ac:dyDescent="0.2">
      <c r="A72" s="47"/>
      <c r="B72" s="58" t="s">
        <v>52</v>
      </c>
      <c r="C72" s="90"/>
      <c r="D72" s="50" t="s">
        <v>6</v>
      </c>
      <c r="E72" s="51">
        <v>1</v>
      </c>
      <c r="F72" s="45"/>
      <c r="G72" s="46">
        <f t="shared" si="0"/>
        <v>0</v>
      </c>
    </row>
    <row r="73" spans="1:7" x14ac:dyDescent="0.2">
      <c r="A73" s="47"/>
      <c r="B73" s="58" t="s">
        <v>53</v>
      </c>
      <c r="C73" s="90"/>
      <c r="D73" s="50" t="s">
        <v>6</v>
      </c>
      <c r="E73" s="51">
        <v>1</v>
      </c>
      <c r="F73" s="76"/>
      <c r="G73" s="46">
        <f t="shared" si="0"/>
        <v>0</v>
      </c>
    </row>
    <row r="74" spans="1:7" x14ac:dyDescent="0.2">
      <c r="A74" s="47"/>
      <c r="B74" s="58" t="s">
        <v>54</v>
      </c>
      <c r="C74" s="90"/>
      <c r="D74" s="50" t="s">
        <v>6</v>
      </c>
      <c r="E74" s="51">
        <v>1</v>
      </c>
      <c r="F74" s="76"/>
      <c r="G74" s="46">
        <f t="shared" si="0"/>
        <v>0</v>
      </c>
    </row>
    <row r="75" spans="1:7" x14ac:dyDescent="0.2">
      <c r="A75" s="47"/>
      <c r="B75" s="58" t="s">
        <v>59</v>
      </c>
      <c r="C75" s="90"/>
      <c r="D75" s="50" t="s">
        <v>6</v>
      </c>
      <c r="E75" s="51">
        <v>1</v>
      </c>
      <c r="F75" s="76"/>
      <c r="G75" s="46">
        <f t="shared" si="0"/>
        <v>0</v>
      </c>
    </row>
    <row r="76" spans="1:7" x14ac:dyDescent="0.2">
      <c r="A76" s="47"/>
      <c r="B76" s="58" t="s">
        <v>55</v>
      </c>
      <c r="C76" s="90"/>
      <c r="D76" s="50" t="s">
        <v>6</v>
      </c>
      <c r="E76" s="51">
        <v>1</v>
      </c>
      <c r="F76" s="76"/>
      <c r="G76" s="46">
        <f t="shared" si="0"/>
        <v>0</v>
      </c>
    </row>
    <row r="77" spans="1:7" x14ac:dyDescent="0.2">
      <c r="A77" s="47"/>
      <c r="B77" s="66"/>
      <c r="C77" s="90"/>
      <c r="D77" s="50"/>
      <c r="E77" s="51"/>
      <c r="F77" s="103"/>
      <c r="G77" s="46"/>
    </row>
    <row r="78" spans="1:7" ht="13.6" x14ac:dyDescent="0.25">
      <c r="A78" s="61">
        <f>A63+1</f>
        <v>6</v>
      </c>
      <c r="B78" s="59" t="s">
        <v>24</v>
      </c>
      <c r="C78" s="50" t="s">
        <v>68</v>
      </c>
      <c r="D78" s="50"/>
      <c r="E78" s="51"/>
      <c r="F78" s="103"/>
      <c r="G78" s="46"/>
    </row>
    <row r="79" spans="1:7" x14ac:dyDescent="0.2">
      <c r="A79" s="47"/>
      <c r="B79" s="69" t="s">
        <v>120</v>
      </c>
      <c r="C79" s="90"/>
      <c r="D79" s="50" t="s">
        <v>6</v>
      </c>
      <c r="E79" s="51">
        <v>1</v>
      </c>
      <c r="F79" s="76"/>
      <c r="G79" s="46">
        <f t="shared" ref="G79" si="11">ROUND(E79*F79,2)</f>
        <v>0</v>
      </c>
    </row>
    <row r="80" spans="1:7" x14ac:dyDescent="0.2">
      <c r="A80" s="47"/>
      <c r="B80" s="69" t="s">
        <v>121</v>
      </c>
      <c r="C80" s="90"/>
      <c r="D80" s="50" t="s">
        <v>6</v>
      </c>
      <c r="E80" s="51">
        <v>1</v>
      </c>
      <c r="F80" s="76"/>
      <c r="G80" s="46">
        <f t="shared" ref="G80:G88" si="12">ROUND(E80*F80,2)</f>
        <v>0</v>
      </c>
    </row>
    <row r="81" spans="1:11" ht="38.75" x14ac:dyDescent="0.2">
      <c r="A81" s="47"/>
      <c r="B81" s="69" t="s">
        <v>122</v>
      </c>
      <c r="C81" s="90"/>
      <c r="D81" s="50" t="s">
        <v>6</v>
      </c>
      <c r="E81" s="51">
        <v>1</v>
      </c>
      <c r="F81" s="76"/>
      <c r="G81" s="46">
        <f t="shared" si="12"/>
        <v>0</v>
      </c>
      <c r="H81" s="92"/>
    </row>
    <row r="82" spans="1:11" x14ac:dyDescent="0.2">
      <c r="A82" s="47"/>
      <c r="B82" s="69" t="s">
        <v>123</v>
      </c>
      <c r="C82" s="90"/>
      <c r="D82" s="50" t="s">
        <v>6</v>
      </c>
      <c r="E82" s="51">
        <v>1</v>
      </c>
      <c r="F82" s="76"/>
      <c r="G82" s="46">
        <f t="shared" si="12"/>
        <v>0</v>
      </c>
      <c r="K82" s="77"/>
    </row>
    <row r="83" spans="1:11" x14ac:dyDescent="0.2">
      <c r="A83" s="47"/>
      <c r="B83" s="69" t="s">
        <v>124</v>
      </c>
      <c r="C83" s="90"/>
      <c r="D83" s="50" t="s">
        <v>6</v>
      </c>
      <c r="E83" s="51">
        <v>1</v>
      </c>
      <c r="F83" s="76"/>
      <c r="G83" s="46">
        <f t="shared" si="12"/>
        <v>0</v>
      </c>
    </row>
    <row r="84" spans="1:11" x14ac:dyDescent="0.2">
      <c r="A84" s="47"/>
      <c r="B84" s="69" t="s">
        <v>125</v>
      </c>
      <c r="C84" s="90"/>
      <c r="D84" s="50" t="s">
        <v>6</v>
      </c>
      <c r="E84" s="51">
        <v>1</v>
      </c>
      <c r="F84" s="76"/>
      <c r="G84" s="46">
        <f t="shared" si="12"/>
        <v>0</v>
      </c>
    </row>
    <row r="85" spans="1:11" x14ac:dyDescent="0.2">
      <c r="A85" s="47"/>
      <c r="B85" s="69" t="s">
        <v>126</v>
      </c>
      <c r="C85" s="90"/>
      <c r="D85" s="50" t="s">
        <v>6</v>
      </c>
      <c r="E85" s="51">
        <v>1</v>
      </c>
      <c r="F85" s="76"/>
      <c r="G85" s="46">
        <f t="shared" si="12"/>
        <v>0</v>
      </c>
    </row>
    <row r="86" spans="1:11" x14ac:dyDescent="0.2">
      <c r="A86" s="47"/>
      <c r="B86" s="69" t="s">
        <v>127</v>
      </c>
      <c r="C86" s="90"/>
      <c r="D86" s="50" t="s">
        <v>6</v>
      </c>
      <c r="E86" s="51">
        <v>1</v>
      </c>
      <c r="F86" s="76"/>
      <c r="G86" s="46">
        <f t="shared" si="12"/>
        <v>0</v>
      </c>
    </row>
    <row r="87" spans="1:11" x14ac:dyDescent="0.2">
      <c r="A87" s="47"/>
      <c r="B87" s="69" t="s">
        <v>128</v>
      </c>
      <c r="C87" s="90"/>
      <c r="D87" s="50" t="s">
        <v>6</v>
      </c>
      <c r="E87" s="51">
        <v>1</v>
      </c>
      <c r="F87" s="76"/>
      <c r="G87" s="46">
        <f t="shared" si="12"/>
        <v>0</v>
      </c>
      <c r="H87" s="92"/>
    </row>
    <row r="88" spans="1:11" x14ac:dyDescent="0.2">
      <c r="A88" s="47"/>
      <c r="B88" s="69" t="s">
        <v>129</v>
      </c>
      <c r="C88" s="90"/>
      <c r="D88" s="50" t="s">
        <v>6</v>
      </c>
      <c r="E88" s="51">
        <v>1</v>
      </c>
      <c r="F88" s="76"/>
      <c r="G88" s="46">
        <f t="shared" si="12"/>
        <v>0</v>
      </c>
    </row>
    <row r="89" spans="1:11" x14ac:dyDescent="0.2">
      <c r="A89" s="47"/>
      <c r="B89" s="69" t="s">
        <v>130</v>
      </c>
      <c r="C89" s="90"/>
      <c r="D89" s="50" t="s">
        <v>6</v>
      </c>
      <c r="E89" s="51">
        <v>1</v>
      </c>
      <c r="F89" s="76"/>
      <c r="G89" s="46">
        <f t="shared" ref="G89:G95" si="13">ROUND(E89*F89,2)</f>
        <v>0</v>
      </c>
    </row>
    <row r="90" spans="1:11" x14ac:dyDescent="0.2">
      <c r="A90" s="47"/>
      <c r="B90" s="69" t="s">
        <v>131</v>
      </c>
      <c r="C90" s="90"/>
      <c r="D90" s="50" t="s">
        <v>6</v>
      </c>
      <c r="E90" s="51">
        <v>1</v>
      </c>
      <c r="F90" s="76"/>
      <c r="G90" s="46">
        <f t="shared" si="13"/>
        <v>0</v>
      </c>
    </row>
    <row r="91" spans="1:11" x14ac:dyDescent="0.2">
      <c r="A91" s="47"/>
      <c r="B91" s="69" t="s">
        <v>132</v>
      </c>
      <c r="C91" s="90"/>
      <c r="D91" s="50" t="s">
        <v>6</v>
      </c>
      <c r="E91" s="51">
        <v>1</v>
      </c>
      <c r="F91" s="76"/>
      <c r="G91" s="46">
        <f t="shared" si="13"/>
        <v>0</v>
      </c>
    </row>
    <row r="92" spans="1:11" x14ac:dyDescent="0.2">
      <c r="A92" s="47"/>
      <c r="B92" s="69" t="s">
        <v>133</v>
      </c>
      <c r="C92" s="90"/>
      <c r="D92" s="50" t="s">
        <v>6</v>
      </c>
      <c r="E92" s="51">
        <v>1</v>
      </c>
      <c r="F92" s="76"/>
      <c r="G92" s="46">
        <f t="shared" si="13"/>
        <v>0</v>
      </c>
      <c r="H92" s="92"/>
    </row>
    <row r="93" spans="1:11" x14ac:dyDescent="0.2">
      <c r="A93" s="47"/>
      <c r="B93" s="69" t="s">
        <v>134</v>
      </c>
      <c r="C93" s="90"/>
      <c r="D93" s="50" t="s">
        <v>6</v>
      </c>
      <c r="E93" s="51">
        <v>1</v>
      </c>
      <c r="F93" s="76"/>
      <c r="G93" s="46">
        <f t="shared" si="13"/>
        <v>0</v>
      </c>
    </row>
    <row r="94" spans="1:11" x14ac:dyDescent="0.2">
      <c r="A94" s="47"/>
      <c r="B94" s="69" t="s">
        <v>135</v>
      </c>
      <c r="C94" s="90"/>
      <c r="D94" s="50" t="s">
        <v>6</v>
      </c>
      <c r="E94" s="51">
        <v>1</v>
      </c>
      <c r="F94" s="76"/>
      <c r="G94" s="46">
        <f t="shared" si="13"/>
        <v>0</v>
      </c>
    </row>
    <row r="95" spans="1:11" x14ac:dyDescent="0.2">
      <c r="A95" s="47"/>
      <c r="B95" s="69" t="s">
        <v>136</v>
      </c>
      <c r="C95" s="90"/>
      <c r="D95" s="50" t="s">
        <v>6</v>
      </c>
      <c r="E95" s="51">
        <v>1</v>
      </c>
      <c r="F95" s="76"/>
      <c r="G95" s="46">
        <f t="shared" si="13"/>
        <v>0</v>
      </c>
    </row>
    <row r="96" spans="1:11" x14ac:dyDescent="0.2">
      <c r="A96" s="47"/>
      <c r="B96" s="69" t="s">
        <v>137</v>
      </c>
      <c r="C96" s="90"/>
      <c r="D96" s="50" t="s">
        <v>6</v>
      </c>
      <c r="E96" s="51">
        <v>1</v>
      </c>
      <c r="F96" s="76"/>
      <c r="G96" s="46">
        <f t="shared" ref="G96:G97" si="14">ROUND(E96*F96,2)</f>
        <v>0</v>
      </c>
    </row>
    <row r="97" spans="1:11" ht="25.85" x14ac:dyDescent="0.2">
      <c r="A97" s="47"/>
      <c r="B97" s="69" t="s">
        <v>138</v>
      </c>
      <c r="C97" s="90"/>
      <c r="D97" s="50" t="s">
        <v>6</v>
      </c>
      <c r="E97" s="51">
        <v>1</v>
      </c>
      <c r="F97" s="76"/>
      <c r="G97" s="46">
        <f t="shared" si="14"/>
        <v>0</v>
      </c>
    </row>
    <row r="98" spans="1:11" x14ac:dyDescent="0.2">
      <c r="A98" s="47"/>
      <c r="B98" s="58" t="s">
        <v>139</v>
      </c>
      <c r="C98" s="90"/>
      <c r="D98" s="50" t="s">
        <v>6</v>
      </c>
      <c r="E98" s="51">
        <v>1</v>
      </c>
      <c r="F98" s="76"/>
      <c r="G98" s="46">
        <f t="shared" si="0"/>
        <v>0</v>
      </c>
      <c r="H98" s="92"/>
    </row>
    <row r="99" spans="1:11" x14ac:dyDescent="0.2">
      <c r="A99" s="47"/>
      <c r="B99" s="58" t="s">
        <v>140</v>
      </c>
      <c r="C99" s="90"/>
      <c r="D99" s="50" t="s">
        <v>6</v>
      </c>
      <c r="E99" s="51">
        <v>1</v>
      </c>
      <c r="F99" s="76"/>
      <c r="G99" s="46">
        <f t="shared" si="0"/>
        <v>0</v>
      </c>
    </row>
    <row r="100" spans="1:11" ht="25.85" x14ac:dyDescent="0.2">
      <c r="A100" s="47"/>
      <c r="B100" s="58" t="s">
        <v>142</v>
      </c>
      <c r="C100" s="90"/>
      <c r="D100" s="50" t="s">
        <v>6</v>
      </c>
      <c r="E100" s="51">
        <v>1</v>
      </c>
      <c r="F100" s="76"/>
      <c r="G100" s="46">
        <f t="shared" ref="G100" si="15">ROUND(E100*F100,2)</f>
        <v>0</v>
      </c>
      <c r="H100" s="92"/>
    </row>
    <row r="101" spans="1:11" x14ac:dyDescent="0.2">
      <c r="A101" s="47"/>
      <c r="B101" s="58" t="s">
        <v>141</v>
      </c>
      <c r="C101" s="90"/>
      <c r="D101" s="50" t="s">
        <v>6</v>
      </c>
      <c r="E101" s="51">
        <v>1</v>
      </c>
      <c r="F101" s="76"/>
      <c r="G101" s="46">
        <f t="shared" ref="G101" si="16">ROUND(E101*F101,2)</f>
        <v>0</v>
      </c>
    </row>
    <row r="102" spans="1:11" x14ac:dyDescent="0.2">
      <c r="A102" s="47"/>
      <c r="B102" s="58"/>
      <c r="C102" s="90"/>
      <c r="D102" s="50"/>
      <c r="E102" s="51"/>
      <c r="F102" s="103"/>
      <c r="G102" s="46"/>
    </row>
    <row r="103" spans="1:11" ht="13.6" x14ac:dyDescent="0.25">
      <c r="A103" s="61">
        <f>A78+1</f>
        <v>7</v>
      </c>
      <c r="B103" s="59" t="s">
        <v>25</v>
      </c>
      <c r="C103" s="50" t="s">
        <v>12</v>
      </c>
      <c r="D103" s="50" t="s">
        <v>7</v>
      </c>
      <c r="E103" s="51">
        <v>165</v>
      </c>
      <c r="F103" s="76"/>
      <c r="G103" s="46">
        <f t="shared" si="0"/>
        <v>0</v>
      </c>
    </row>
    <row r="104" spans="1:11" ht="13.6" x14ac:dyDescent="0.25">
      <c r="A104" s="61"/>
      <c r="B104" s="59"/>
      <c r="C104" s="90"/>
      <c r="D104" s="50"/>
      <c r="E104" s="51"/>
      <c r="F104" s="103"/>
      <c r="G104" s="46"/>
    </row>
    <row r="105" spans="1:11" ht="13.6" x14ac:dyDescent="0.25">
      <c r="A105" s="61">
        <f t="shared" ref="A105" si="17">A103+1</f>
        <v>8</v>
      </c>
      <c r="B105" s="59" t="s">
        <v>26</v>
      </c>
      <c r="C105" s="50" t="s">
        <v>12</v>
      </c>
      <c r="D105" s="50"/>
      <c r="E105" s="51"/>
      <c r="F105" s="103"/>
      <c r="G105" s="46"/>
    </row>
    <row r="106" spans="1:11" x14ac:dyDescent="0.2">
      <c r="A106" s="47"/>
      <c r="B106" s="58" t="s">
        <v>92</v>
      </c>
      <c r="C106" s="90"/>
      <c r="D106" s="50" t="s">
        <v>7</v>
      </c>
      <c r="E106" s="51">
        <v>27</v>
      </c>
      <c r="F106" s="76"/>
      <c r="G106" s="46">
        <f t="shared" si="0"/>
        <v>0</v>
      </c>
    </row>
    <row r="107" spans="1:11" ht="25.85" x14ac:dyDescent="0.2">
      <c r="A107" s="47"/>
      <c r="B107" s="69" t="s">
        <v>27</v>
      </c>
      <c r="C107" s="90"/>
      <c r="D107" s="50" t="s">
        <v>18</v>
      </c>
      <c r="E107" s="100">
        <v>120</v>
      </c>
      <c r="F107" s="76"/>
      <c r="G107" s="46">
        <f t="shared" ref="G107:G152" si="18">ROUND(E107*F107,2)</f>
        <v>0</v>
      </c>
      <c r="H107" s="95"/>
      <c r="I107" s="96"/>
      <c r="J107" s="96"/>
      <c r="K107" s="96"/>
    </row>
    <row r="108" spans="1:11" ht="25.85" x14ac:dyDescent="0.2">
      <c r="A108" s="47"/>
      <c r="B108" s="58" t="s">
        <v>28</v>
      </c>
      <c r="C108" s="90"/>
      <c r="D108" s="50" t="s">
        <v>7</v>
      </c>
      <c r="E108" s="70">
        <v>290</v>
      </c>
      <c r="F108" s="76"/>
      <c r="G108" s="46">
        <f t="shared" si="18"/>
        <v>0</v>
      </c>
      <c r="H108" s="95"/>
      <c r="I108" s="96"/>
      <c r="J108" s="96"/>
      <c r="K108" s="96"/>
    </row>
    <row r="109" spans="1:11" ht="13.6" x14ac:dyDescent="0.25">
      <c r="A109" s="87"/>
      <c r="B109" s="86"/>
      <c r="C109" s="50"/>
      <c r="D109" s="50"/>
      <c r="E109" s="51"/>
      <c r="F109" s="103"/>
      <c r="G109" s="46"/>
    </row>
    <row r="110" spans="1:11" ht="27.2" x14ac:dyDescent="0.25">
      <c r="A110" s="87">
        <f>A105+1</f>
        <v>9</v>
      </c>
      <c r="B110" s="86" t="s">
        <v>115</v>
      </c>
      <c r="C110" s="50" t="s">
        <v>12</v>
      </c>
      <c r="D110" s="50" t="s">
        <v>6</v>
      </c>
      <c r="E110" s="51">
        <v>1</v>
      </c>
      <c r="F110" s="76"/>
      <c r="G110" s="46">
        <f t="shared" ref="G110" si="19">ROUND(E110*F110,2)</f>
        <v>0</v>
      </c>
    </row>
    <row r="111" spans="1:11" x14ac:dyDescent="0.2">
      <c r="A111" s="47"/>
      <c r="B111" s="58"/>
      <c r="C111" s="90"/>
      <c r="D111" s="50"/>
      <c r="E111" s="51"/>
      <c r="F111" s="103"/>
      <c r="G111" s="46"/>
    </row>
    <row r="112" spans="1:11" ht="27.2" x14ac:dyDescent="0.25">
      <c r="A112" s="67">
        <f>A110+1</f>
        <v>10</v>
      </c>
      <c r="B112" s="59" t="s">
        <v>29</v>
      </c>
      <c r="C112" s="50" t="s">
        <v>12</v>
      </c>
      <c r="D112" s="50" t="s">
        <v>7</v>
      </c>
      <c r="E112" s="51">
        <v>21</v>
      </c>
      <c r="F112" s="76"/>
      <c r="G112" s="46">
        <f t="shared" si="18"/>
        <v>0</v>
      </c>
    </row>
    <row r="113" spans="1:9" ht="13.6" x14ac:dyDescent="0.25">
      <c r="A113" s="61"/>
      <c r="B113" s="59"/>
      <c r="C113" s="90"/>
      <c r="D113" s="50"/>
      <c r="E113" s="51"/>
      <c r="F113" s="103"/>
      <c r="G113" s="46"/>
    </row>
    <row r="114" spans="1:9" ht="13.6" x14ac:dyDescent="0.25">
      <c r="A114" s="67">
        <f>A112+1</f>
        <v>11</v>
      </c>
      <c r="B114" s="59" t="s">
        <v>30</v>
      </c>
      <c r="C114" s="50" t="s">
        <v>12</v>
      </c>
      <c r="D114" s="50"/>
      <c r="E114" s="51"/>
      <c r="F114" s="103"/>
      <c r="G114" s="46"/>
    </row>
    <row r="115" spans="1:9" ht="13.6" x14ac:dyDescent="0.25">
      <c r="A115" s="61"/>
      <c r="B115" s="58" t="s">
        <v>16</v>
      </c>
      <c r="C115" s="90"/>
      <c r="D115" s="50" t="s">
        <v>7</v>
      </c>
      <c r="E115" s="51">
        <v>20</v>
      </c>
      <c r="F115" s="45"/>
      <c r="G115" s="46">
        <f t="shared" ref="G115" si="20">ROUND(E115*F115,2)</f>
        <v>0</v>
      </c>
    </row>
    <row r="116" spans="1:9" ht="13.6" x14ac:dyDescent="0.25">
      <c r="A116" s="61"/>
      <c r="B116" s="58" t="s">
        <v>22</v>
      </c>
      <c r="C116" s="90"/>
      <c r="D116" s="50" t="s">
        <v>7</v>
      </c>
      <c r="E116" s="51">
        <v>5</v>
      </c>
      <c r="F116" s="45"/>
      <c r="G116" s="46">
        <f t="shared" ref="G116" si="21">ROUND(E116*F116,2)</f>
        <v>0</v>
      </c>
      <c r="H116" s="92"/>
    </row>
    <row r="117" spans="1:9" ht="13.6" x14ac:dyDescent="0.25">
      <c r="A117" s="73"/>
      <c r="B117" s="74" t="s">
        <v>39</v>
      </c>
      <c r="C117" s="91"/>
      <c r="D117" s="75" t="s">
        <v>7</v>
      </c>
      <c r="E117" s="70">
        <v>5</v>
      </c>
      <c r="F117" s="76"/>
      <c r="G117" s="46">
        <f t="shared" ref="G117" si="22">ROUND(E117*F117,2)</f>
        <v>0</v>
      </c>
      <c r="H117" s="92"/>
    </row>
    <row r="118" spans="1:9" ht="13.6" x14ac:dyDescent="0.25">
      <c r="A118" s="73"/>
      <c r="B118" s="74" t="s">
        <v>74</v>
      </c>
      <c r="C118" s="91"/>
      <c r="D118" s="75" t="s">
        <v>7</v>
      </c>
      <c r="E118" s="70">
        <v>5</v>
      </c>
      <c r="F118" s="76"/>
      <c r="G118" s="46">
        <f t="shared" ref="G118" si="23">ROUND(E118*F118,2)</f>
        <v>0</v>
      </c>
      <c r="H118" s="92"/>
    </row>
    <row r="119" spans="1:9" s="77" customFormat="1" ht="13.6" x14ac:dyDescent="0.25">
      <c r="A119" s="73"/>
      <c r="B119" s="74"/>
      <c r="C119" s="91"/>
      <c r="D119" s="75"/>
      <c r="E119" s="70"/>
      <c r="F119" s="102"/>
      <c r="G119" s="105"/>
    </row>
    <row r="120" spans="1:9" ht="27.2" x14ac:dyDescent="0.25">
      <c r="A120" s="87">
        <f>A114+1</f>
        <v>12</v>
      </c>
      <c r="B120" s="86" t="s">
        <v>102</v>
      </c>
      <c r="C120" s="75" t="s">
        <v>63</v>
      </c>
      <c r="D120" s="75"/>
      <c r="E120" s="70"/>
      <c r="F120" s="102"/>
      <c r="G120" s="105"/>
    </row>
    <row r="121" spans="1:9" ht="13.6" x14ac:dyDescent="0.25">
      <c r="A121" s="73"/>
      <c r="B121" s="74" t="s">
        <v>40</v>
      </c>
      <c r="C121" s="91"/>
      <c r="D121" s="75" t="s">
        <v>7</v>
      </c>
      <c r="E121" s="70">
        <v>2</v>
      </c>
      <c r="F121" s="76"/>
      <c r="G121" s="105">
        <f t="shared" ref="G121" si="24">ROUND(E121*F121,2)</f>
        <v>0</v>
      </c>
      <c r="H121" s="95"/>
      <c r="I121" s="96"/>
    </row>
    <row r="122" spans="1:9" x14ac:dyDescent="0.2">
      <c r="A122" s="84"/>
      <c r="B122" s="74" t="s">
        <v>103</v>
      </c>
      <c r="C122" s="91"/>
      <c r="D122" s="75"/>
      <c r="E122" s="70"/>
      <c r="F122" s="102"/>
      <c r="G122" s="46"/>
    </row>
    <row r="123" spans="1:9" x14ac:dyDescent="0.2">
      <c r="A123" s="84"/>
      <c r="B123" s="79" t="s">
        <v>56</v>
      </c>
      <c r="C123" s="91"/>
      <c r="D123" s="75" t="s">
        <v>7</v>
      </c>
      <c r="E123" s="70">
        <v>5</v>
      </c>
      <c r="F123" s="45"/>
      <c r="G123" s="46">
        <f t="shared" ref="G123:G124" si="25">ROUND(E123*F123,2)</f>
        <v>0</v>
      </c>
    </row>
    <row r="124" spans="1:9" x14ac:dyDescent="0.2">
      <c r="A124" s="84"/>
      <c r="B124" s="79" t="s">
        <v>57</v>
      </c>
      <c r="C124" s="91"/>
      <c r="D124" s="75" t="s">
        <v>18</v>
      </c>
      <c r="E124" s="70">
        <v>5</v>
      </c>
      <c r="F124" s="45"/>
      <c r="G124" s="46">
        <f t="shared" si="25"/>
        <v>0</v>
      </c>
    </row>
    <row r="125" spans="1:9" ht="13.6" x14ac:dyDescent="0.25">
      <c r="A125" s="73"/>
      <c r="B125" s="74"/>
      <c r="C125" s="91"/>
      <c r="D125" s="75"/>
      <c r="E125" s="70"/>
      <c r="F125" s="102"/>
      <c r="G125" s="105"/>
    </row>
    <row r="126" spans="1:9" ht="27.2" x14ac:dyDescent="0.25">
      <c r="A126" s="87">
        <f>A120+1</f>
        <v>13</v>
      </c>
      <c r="B126" s="86" t="s">
        <v>118</v>
      </c>
      <c r="C126" s="75" t="s">
        <v>63</v>
      </c>
      <c r="D126" s="75"/>
      <c r="E126" s="70"/>
      <c r="F126" s="102"/>
      <c r="G126" s="105"/>
    </row>
    <row r="127" spans="1:9" x14ac:dyDescent="0.2">
      <c r="A127" s="84"/>
      <c r="B127" s="74" t="s">
        <v>113</v>
      </c>
      <c r="C127" s="91"/>
      <c r="D127" s="75" t="s">
        <v>6</v>
      </c>
      <c r="E127" s="70">
        <v>1</v>
      </c>
      <c r="F127" s="45"/>
      <c r="G127" s="46">
        <f t="shared" ref="G127" si="26">ROUND(E127*F127,2)</f>
        <v>0</v>
      </c>
    </row>
    <row r="128" spans="1:9" ht="13.6" x14ac:dyDescent="0.25">
      <c r="A128" s="73"/>
      <c r="B128" s="74"/>
      <c r="C128" s="91"/>
      <c r="D128" s="75"/>
      <c r="E128" s="70"/>
      <c r="F128" s="102"/>
      <c r="G128" s="46"/>
    </row>
    <row r="129" spans="1:7" ht="13.6" x14ac:dyDescent="0.25">
      <c r="A129" s="73">
        <f>A126+1</f>
        <v>14</v>
      </c>
      <c r="B129" s="86" t="s">
        <v>94</v>
      </c>
      <c r="C129" s="75" t="s">
        <v>63</v>
      </c>
      <c r="D129" s="75"/>
      <c r="E129" s="70"/>
      <c r="F129" s="102"/>
      <c r="G129" s="46"/>
    </row>
    <row r="130" spans="1:7" ht="13.6" x14ac:dyDescent="0.25">
      <c r="A130" s="73"/>
      <c r="B130" s="74" t="s">
        <v>143</v>
      </c>
      <c r="C130" s="75"/>
      <c r="D130" s="75" t="s">
        <v>6</v>
      </c>
      <c r="E130" s="70">
        <v>1</v>
      </c>
      <c r="F130" s="76"/>
      <c r="G130" s="105">
        <f t="shared" ref="G130" si="27">ROUND(E130*F130,2)</f>
        <v>0</v>
      </c>
    </row>
    <row r="131" spans="1:7" ht="13.6" x14ac:dyDescent="0.25">
      <c r="A131" s="73"/>
      <c r="B131" s="74"/>
      <c r="C131" s="91"/>
      <c r="D131" s="75"/>
      <c r="E131" s="78"/>
      <c r="F131" s="102"/>
      <c r="G131" s="46"/>
    </row>
    <row r="132" spans="1:7" ht="13.6" x14ac:dyDescent="0.25">
      <c r="A132" s="73">
        <f>A129+1</f>
        <v>15</v>
      </c>
      <c r="B132" s="86" t="s">
        <v>38</v>
      </c>
      <c r="C132" s="75" t="s">
        <v>63</v>
      </c>
      <c r="D132" s="75"/>
      <c r="E132" s="70"/>
      <c r="F132" s="102"/>
      <c r="G132" s="46"/>
    </row>
    <row r="133" spans="1:7" ht="38.75" x14ac:dyDescent="0.2">
      <c r="A133" s="47"/>
      <c r="B133" s="85" t="s">
        <v>144</v>
      </c>
      <c r="C133" s="90"/>
      <c r="D133" s="50" t="s">
        <v>6</v>
      </c>
      <c r="E133" s="51">
        <v>1</v>
      </c>
      <c r="F133" s="76"/>
      <c r="G133" s="46">
        <f t="shared" ref="G133" si="28">ROUND(E133*F133,2)</f>
        <v>0</v>
      </c>
    </row>
    <row r="134" spans="1:7" x14ac:dyDescent="0.2">
      <c r="A134" s="47"/>
      <c r="B134" s="85"/>
      <c r="C134" s="90"/>
      <c r="D134" s="50"/>
      <c r="E134" s="51"/>
      <c r="F134" s="102"/>
      <c r="G134" s="46"/>
    </row>
    <row r="135" spans="1:7" ht="40.75" x14ac:dyDescent="0.25">
      <c r="A135" s="87">
        <f>A132+1</f>
        <v>16</v>
      </c>
      <c r="B135" s="86" t="s">
        <v>93</v>
      </c>
      <c r="C135" s="50" t="s">
        <v>65</v>
      </c>
      <c r="D135" s="50" t="s">
        <v>6</v>
      </c>
      <c r="E135" s="51">
        <v>1</v>
      </c>
      <c r="F135" s="76"/>
      <c r="G135" s="46">
        <f t="shared" ref="G135" si="29">ROUND(E135*F135,2)</f>
        <v>0</v>
      </c>
    </row>
    <row r="136" spans="1:7" x14ac:dyDescent="0.2">
      <c r="A136" s="47"/>
      <c r="B136" s="74"/>
      <c r="C136" s="90"/>
      <c r="D136" s="50"/>
      <c r="E136" s="51"/>
      <c r="F136" s="102"/>
      <c r="G136" s="46"/>
    </row>
    <row r="137" spans="1:7" ht="13.6" x14ac:dyDescent="0.25">
      <c r="A137" s="61">
        <f>A135+1</f>
        <v>17</v>
      </c>
      <c r="B137" s="59" t="s">
        <v>31</v>
      </c>
      <c r="C137" s="90"/>
      <c r="D137" s="50"/>
      <c r="E137" s="51"/>
      <c r="F137" s="102"/>
      <c r="G137" s="46"/>
    </row>
    <row r="138" spans="1:7" x14ac:dyDescent="0.2">
      <c r="A138" s="80">
        <f>A137+0.1</f>
        <v>17.100000000000001</v>
      </c>
      <c r="B138" s="58" t="s">
        <v>32</v>
      </c>
      <c r="C138" s="50" t="s">
        <v>63</v>
      </c>
      <c r="D138" s="50"/>
      <c r="E138" s="51"/>
      <c r="F138" s="102"/>
      <c r="G138" s="46"/>
    </row>
    <row r="139" spans="1:7" x14ac:dyDescent="0.2">
      <c r="A139" s="47"/>
      <c r="B139" s="58" t="s">
        <v>60</v>
      </c>
      <c r="C139" s="90"/>
      <c r="D139" s="50" t="s">
        <v>13</v>
      </c>
      <c r="E139" s="51">
        <v>5</v>
      </c>
      <c r="F139" s="45"/>
      <c r="G139" s="46">
        <f t="shared" si="18"/>
        <v>0</v>
      </c>
    </row>
    <row r="140" spans="1:7" x14ac:dyDescent="0.2">
      <c r="A140" s="47"/>
      <c r="B140" s="58" t="s">
        <v>62</v>
      </c>
      <c r="C140" s="90"/>
      <c r="D140" s="50" t="s">
        <v>13</v>
      </c>
      <c r="E140" s="51">
        <v>5</v>
      </c>
      <c r="F140" s="45"/>
      <c r="G140" s="46">
        <f t="shared" si="18"/>
        <v>0</v>
      </c>
    </row>
    <row r="141" spans="1:7" ht="25.85" x14ac:dyDescent="0.2">
      <c r="A141" s="47"/>
      <c r="B141" s="58" t="s">
        <v>61</v>
      </c>
      <c r="C141" s="90"/>
      <c r="D141" s="50" t="s">
        <v>7</v>
      </c>
      <c r="E141" s="51">
        <v>5</v>
      </c>
      <c r="F141" s="45"/>
      <c r="G141" s="46">
        <f t="shared" si="18"/>
        <v>0</v>
      </c>
    </row>
    <row r="142" spans="1:7" x14ac:dyDescent="0.2">
      <c r="A142" s="47"/>
      <c r="B142" s="58" t="s">
        <v>71</v>
      </c>
      <c r="C142" s="90"/>
      <c r="D142" s="50" t="s">
        <v>7</v>
      </c>
      <c r="E142" s="51">
        <v>50</v>
      </c>
      <c r="F142" s="45"/>
      <c r="G142" s="46">
        <f t="shared" ref="G142" si="30">ROUND(E142*F142,2)</f>
        <v>0</v>
      </c>
    </row>
    <row r="143" spans="1:7" x14ac:dyDescent="0.2">
      <c r="A143" s="47"/>
      <c r="B143" s="58" t="s">
        <v>72</v>
      </c>
      <c r="C143" s="50"/>
      <c r="D143" s="50"/>
      <c r="E143" s="51"/>
      <c r="F143" s="102"/>
      <c r="G143" s="46"/>
    </row>
    <row r="144" spans="1:7" ht="25.85" x14ac:dyDescent="0.2">
      <c r="A144" s="47"/>
      <c r="B144" s="60" t="s">
        <v>41</v>
      </c>
      <c r="C144" s="90"/>
      <c r="D144" s="50" t="s">
        <v>7</v>
      </c>
      <c r="E144" s="51">
        <v>5</v>
      </c>
      <c r="F144" s="45"/>
      <c r="G144" s="46">
        <f t="shared" si="18"/>
        <v>0</v>
      </c>
    </row>
    <row r="145" spans="1:7" ht="25.85" x14ac:dyDescent="0.2">
      <c r="A145" s="47"/>
      <c r="B145" s="60" t="s">
        <v>42</v>
      </c>
      <c r="C145" s="90"/>
      <c r="D145" s="50" t="s">
        <v>7</v>
      </c>
      <c r="E145" s="51">
        <v>5</v>
      </c>
      <c r="F145" s="45"/>
      <c r="G145" s="46">
        <f t="shared" ref="G145" si="31">ROUND(E145*F145,2)</f>
        <v>0</v>
      </c>
    </row>
    <row r="146" spans="1:7" ht="25.85" x14ac:dyDescent="0.2">
      <c r="A146" s="47"/>
      <c r="B146" s="60" t="s">
        <v>43</v>
      </c>
      <c r="C146" s="90"/>
      <c r="D146" s="50" t="s">
        <v>7</v>
      </c>
      <c r="E146" s="51">
        <v>5</v>
      </c>
      <c r="F146" s="45"/>
      <c r="G146" s="46">
        <f t="shared" si="18"/>
        <v>0</v>
      </c>
    </row>
    <row r="147" spans="1:7" ht="25.85" x14ac:dyDescent="0.2">
      <c r="A147" s="47"/>
      <c r="B147" s="60" t="s">
        <v>44</v>
      </c>
      <c r="C147" s="90"/>
      <c r="D147" s="50" t="s">
        <v>7</v>
      </c>
      <c r="E147" s="51">
        <v>5</v>
      </c>
      <c r="F147" s="45"/>
      <c r="G147" s="46">
        <f t="shared" si="18"/>
        <v>0</v>
      </c>
    </row>
    <row r="148" spans="1:7" x14ac:dyDescent="0.2">
      <c r="A148" s="47"/>
      <c r="B148" s="48"/>
      <c r="C148" s="90"/>
      <c r="D148" s="50"/>
      <c r="E148" s="51"/>
      <c r="F148" s="45"/>
      <c r="G148" s="46"/>
    </row>
    <row r="149" spans="1:7" x14ac:dyDescent="0.2">
      <c r="A149" s="80">
        <f>A138+0.1</f>
        <v>17.200000000000003</v>
      </c>
      <c r="B149" s="58" t="s">
        <v>33</v>
      </c>
      <c r="C149" s="50" t="s">
        <v>66</v>
      </c>
      <c r="D149" s="50" t="s">
        <v>7</v>
      </c>
      <c r="E149" s="51">
        <v>5</v>
      </c>
      <c r="F149" s="45"/>
      <c r="G149" s="46">
        <f t="shared" si="18"/>
        <v>0</v>
      </c>
    </row>
    <row r="150" spans="1:7" x14ac:dyDescent="0.2">
      <c r="A150" s="47"/>
      <c r="B150" s="48"/>
      <c r="C150" s="90"/>
      <c r="D150" s="50"/>
      <c r="E150" s="51"/>
      <c r="F150" s="102"/>
      <c r="G150" s="46"/>
    </row>
    <row r="151" spans="1:7" x14ac:dyDescent="0.2">
      <c r="A151" s="80">
        <f>A149+0.1</f>
        <v>17.300000000000004</v>
      </c>
      <c r="B151" s="58" t="s">
        <v>34</v>
      </c>
      <c r="C151" s="50" t="s">
        <v>64</v>
      </c>
      <c r="D151" s="50"/>
      <c r="E151" s="51"/>
      <c r="F151" s="102"/>
      <c r="G151" s="46"/>
    </row>
    <row r="152" spans="1:7" x14ac:dyDescent="0.2">
      <c r="A152" s="47"/>
      <c r="B152" s="58" t="s">
        <v>35</v>
      </c>
      <c r="C152" s="90"/>
      <c r="D152" s="50" t="s">
        <v>18</v>
      </c>
      <c r="E152" s="51">
        <v>10</v>
      </c>
      <c r="F152" s="45"/>
      <c r="G152" s="46">
        <f t="shared" si="18"/>
        <v>0</v>
      </c>
    </row>
    <row r="153" spans="1:7" x14ac:dyDescent="0.2">
      <c r="A153" s="47"/>
      <c r="B153" s="48"/>
      <c r="C153" s="90"/>
      <c r="D153" s="50"/>
      <c r="E153" s="51"/>
      <c r="F153" s="102"/>
      <c r="G153" s="46"/>
    </row>
    <row r="154" spans="1:7" x14ac:dyDescent="0.2">
      <c r="A154" s="80">
        <f>A151+0.1</f>
        <v>17.400000000000006</v>
      </c>
      <c r="B154" s="58" t="s">
        <v>36</v>
      </c>
      <c r="C154" s="50" t="s">
        <v>64</v>
      </c>
      <c r="D154" s="50"/>
      <c r="E154" s="51"/>
      <c r="F154" s="102"/>
      <c r="G154" s="46"/>
    </row>
    <row r="155" spans="1:7" x14ac:dyDescent="0.2">
      <c r="A155" s="47"/>
      <c r="B155" s="58" t="s">
        <v>35</v>
      </c>
      <c r="C155" s="90"/>
      <c r="D155" s="50" t="s">
        <v>18</v>
      </c>
      <c r="E155" s="51">
        <v>10</v>
      </c>
      <c r="F155" s="45"/>
      <c r="G155" s="46">
        <f t="shared" ref="G155" si="32">ROUND(E155*F155,2)</f>
        <v>0</v>
      </c>
    </row>
    <row r="156" spans="1:7" x14ac:dyDescent="0.2">
      <c r="A156" s="47"/>
      <c r="B156" s="58"/>
      <c r="C156" s="90"/>
      <c r="D156" s="50"/>
      <c r="E156" s="51"/>
      <c r="F156" s="102"/>
      <c r="G156" s="46"/>
    </row>
    <row r="157" spans="1:7" ht="25.85" x14ac:dyDescent="0.2">
      <c r="A157" s="83">
        <f>A154+0.1</f>
        <v>17.500000000000007</v>
      </c>
      <c r="B157" s="74" t="s">
        <v>114</v>
      </c>
      <c r="C157" s="50" t="s">
        <v>63</v>
      </c>
      <c r="D157" s="50" t="s">
        <v>7</v>
      </c>
      <c r="E157" s="51">
        <v>10</v>
      </c>
      <c r="F157" s="45"/>
      <c r="G157" s="46">
        <f t="shared" ref="G157" si="33">ROUND(E157*F157,2)</f>
        <v>0</v>
      </c>
    </row>
    <row r="158" spans="1:7" x14ac:dyDescent="0.2">
      <c r="A158" s="47"/>
      <c r="B158" s="58"/>
      <c r="C158" s="90"/>
      <c r="D158" s="50"/>
      <c r="E158" s="51"/>
      <c r="F158" s="102"/>
      <c r="G158" s="46"/>
    </row>
    <row r="159" spans="1:7" x14ac:dyDescent="0.2">
      <c r="A159" s="83">
        <f>A157+0.1</f>
        <v>17.600000000000009</v>
      </c>
      <c r="B159" s="58" t="s">
        <v>94</v>
      </c>
      <c r="C159" s="50" t="s">
        <v>63</v>
      </c>
      <c r="D159" s="50"/>
      <c r="E159" s="51"/>
      <c r="F159" s="102"/>
      <c r="G159" s="46"/>
    </row>
    <row r="160" spans="1:7" x14ac:dyDescent="0.2">
      <c r="A160" s="83"/>
      <c r="B160" s="74" t="s">
        <v>95</v>
      </c>
      <c r="C160" s="50"/>
      <c r="D160" s="50" t="s">
        <v>6</v>
      </c>
      <c r="E160" s="51">
        <v>1</v>
      </c>
      <c r="F160" s="45"/>
      <c r="G160" s="46">
        <f t="shared" ref="G160" si="34">ROUND(E160*F160,2)</f>
        <v>0</v>
      </c>
    </row>
    <row r="161" spans="1:7" x14ac:dyDescent="0.2">
      <c r="A161" s="47"/>
      <c r="B161" s="58"/>
      <c r="C161" s="90"/>
      <c r="D161" s="50"/>
      <c r="E161" s="51"/>
      <c r="F161" s="102"/>
      <c r="G161" s="46"/>
    </row>
    <row r="162" spans="1:7" ht="27.2" x14ac:dyDescent="0.25">
      <c r="A162" s="67">
        <f>A137+1</f>
        <v>18</v>
      </c>
      <c r="B162" s="59" t="s">
        <v>37</v>
      </c>
      <c r="C162" s="50" t="s">
        <v>63</v>
      </c>
      <c r="D162" s="50" t="s">
        <v>6</v>
      </c>
      <c r="E162" s="51">
        <v>1</v>
      </c>
      <c r="F162" s="45">
        <v>100000</v>
      </c>
      <c r="G162" s="46">
        <f t="shared" ref="G162" si="35">ROUND(E162*F162,2)</f>
        <v>100000</v>
      </c>
    </row>
    <row r="163" spans="1:7" x14ac:dyDescent="0.2">
      <c r="A163" s="47"/>
      <c r="B163" s="58"/>
      <c r="C163" s="90"/>
      <c r="D163" s="50"/>
      <c r="E163" s="51"/>
      <c r="F163" s="102"/>
      <c r="G163" s="46"/>
    </row>
    <row r="164" spans="1:7" ht="27.2" x14ac:dyDescent="0.25">
      <c r="A164" s="67">
        <f>A162+1</f>
        <v>19</v>
      </c>
      <c r="B164" s="59" t="s">
        <v>145</v>
      </c>
      <c r="C164" s="50" t="s">
        <v>63</v>
      </c>
      <c r="D164" s="50" t="s">
        <v>6</v>
      </c>
      <c r="E164" s="51">
        <v>1</v>
      </c>
      <c r="F164" s="45">
        <v>100000</v>
      </c>
      <c r="G164" s="46">
        <f t="shared" ref="G164" si="36">ROUND(E164*F164,2)</f>
        <v>100000</v>
      </c>
    </row>
    <row r="165" spans="1:7" ht="14.3" thickBot="1" x14ac:dyDescent="0.3">
      <c r="A165" s="81"/>
      <c r="B165" s="82"/>
      <c r="C165" s="28"/>
      <c r="D165" s="31"/>
      <c r="E165" s="52"/>
      <c r="F165" s="102"/>
      <c r="G165" s="106"/>
    </row>
    <row r="166" spans="1:7" ht="14.3" thickTop="1" x14ac:dyDescent="0.2">
      <c r="A166" s="4"/>
      <c r="B166" s="5"/>
      <c r="C166" s="5"/>
      <c r="D166" s="32"/>
      <c r="E166" s="20"/>
      <c r="F166" s="15"/>
      <c r="G166" s="43"/>
    </row>
    <row r="167" spans="1:7" ht="13.6" x14ac:dyDescent="0.2">
      <c r="A167" s="6"/>
      <c r="B167" s="7"/>
      <c r="C167" s="7"/>
      <c r="D167" s="33"/>
      <c r="E167" s="21"/>
      <c r="F167" s="114"/>
      <c r="G167" s="115"/>
    </row>
    <row r="168" spans="1:7" ht="14.3" x14ac:dyDescent="0.25">
      <c r="A168" s="6" t="s">
        <v>73</v>
      </c>
      <c r="C168" s="49"/>
      <c r="D168" s="33"/>
      <c r="E168" s="21"/>
      <c r="F168" s="107">
        <f>SUM(G6:G165)</f>
        <v>200000</v>
      </c>
      <c r="G168" s="108"/>
    </row>
    <row r="169" spans="1:7" ht="13.6" x14ac:dyDescent="0.2">
      <c r="A169" s="9"/>
      <c r="B169" s="10"/>
      <c r="C169" s="10"/>
      <c r="D169" s="55"/>
      <c r="E169" s="22"/>
      <c r="F169" s="16"/>
      <c r="G169" s="10"/>
    </row>
    <row r="170" spans="1:7" x14ac:dyDescent="0.2">
      <c r="A170" s="35"/>
      <c r="B170" s="8"/>
      <c r="C170" s="8"/>
      <c r="D170" s="34"/>
      <c r="E170" s="18"/>
      <c r="F170" s="2"/>
      <c r="G170" s="40"/>
    </row>
    <row r="171" spans="1:7" x14ac:dyDescent="0.2">
      <c r="A171" s="36"/>
      <c r="B171" s="8"/>
      <c r="C171" s="8"/>
      <c r="D171" s="34"/>
      <c r="E171" s="23"/>
      <c r="F171" s="17"/>
      <c r="G171" s="41"/>
    </row>
    <row r="172" spans="1:7" x14ac:dyDescent="0.2">
      <c r="A172" s="36"/>
      <c r="B172" s="8"/>
      <c r="C172" s="8"/>
      <c r="D172" s="34"/>
      <c r="E172" s="109" t="s">
        <v>8</v>
      </c>
      <c r="F172" s="109"/>
      <c r="G172" s="42"/>
    </row>
    <row r="173" spans="1:7" x14ac:dyDescent="0.2">
      <c r="A173" s="37"/>
      <c r="B173" s="38"/>
      <c r="C173" s="38"/>
      <c r="D173" s="39"/>
      <c r="E173" s="23"/>
      <c r="F173" s="17"/>
      <c r="G173" s="41"/>
    </row>
    <row r="174" spans="1:7" x14ac:dyDescent="0.2">
      <c r="A174" s="11"/>
      <c r="B174" s="110"/>
      <c r="C174" s="110"/>
      <c r="D174" s="110"/>
      <c r="E174" s="110"/>
      <c r="F174" s="12"/>
      <c r="G174" s="12"/>
    </row>
    <row r="175" spans="1:7" x14ac:dyDescent="0.2">
      <c r="A175" s="11"/>
      <c r="B175" s="110"/>
      <c r="C175" s="110"/>
      <c r="D175" s="110"/>
      <c r="E175" s="110"/>
      <c r="F175" s="12"/>
      <c r="G175" s="12"/>
    </row>
    <row r="176" spans="1:7" x14ac:dyDescent="0.2">
      <c r="A176" s="11"/>
      <c r="B176" s="110"/>
      <c r="C176" s="110"/>
      <c r="D176" s="110"/>
      <c r="E176" s="110"/>
      <c r="F176" s="12"/>
      <c r="G176" s="12"/>
    </row>
    <row r="177" spans="1:7" x14ac:dyDescent="0.2">
      <c r="A177" s="11"/>
      <c r="B177" s="110"/>
      <c r="C177" s="110"/>
      <c r="D177" s="110"/>
      <c r="E177" s="110"/>
      <c r="F177" s="12"/>
      <c r="G177" s="12"/>
    </row>
    <row r="178" spans="1:7" x14ac:dyDescent="0.2">
      <c r="A178" s="11"/>
      <c r="B178" s="110"/>
      <c r="C178" s="110"/>
      <c r="D178" s="110"/>
      <c r="E178" s="110"/>
      <c r="F178" s="12"/>
      <c r="G178" s="12"/>
    </row>
    <row r="179" spans="1:7" x14ac:dyDescent="0.2">
      <c r="A179" s="11"/>
      <c r="B179" s="110"/>
      <c r="C179" s="110"/>
      <c r="D179" s="110"/>
      <c r="E179" s="110"/>
      <c r="F179" s="12"/>
      <c r="G179" s="12"/>
    </row>
    <row r="180" spans="1:7" x14ac:dyDescent="0.2">
      <c r="A180" s="11"/>
      <c r="B180" s="110"/>
      <c r="C180" s="110"/>
      <c r="D180" s="110"/>
      <c r="E180" s="110"/>
      <c r="F180" s="12"/>
      <c r="G180" s="12"/>
    </row>
    <row r="181" spans="1:7" x14ac:dyDescent="0.2">
      <c r="A181" s="11"/>
      <c r="B181" s="110"/>
      <c r="C181" s="110"/>
      <c r="D181" s="110"/>
      <c r="E181" s="110"/>
      <c r="F181" s="12"/>
      <c r="G181" s="12"/>
    </row>
  </sheetData>
  <sheetProtection algorithmName="SHA-512" hashValue="h5lEZ9VTmgOG+XjOw9LJID/I9sgCBw5+mnUjPba2/CGbckgOX0wng7D35NzqnXbyIETsbSJEHX/NflyKzt+ZNA==" saltValue="J2jw9+iwr7zJ2YSNQGCh/g==" spinCount="100000" sheet="1" selectLockedCells="1"/>
  <mergeCells count="15">
    <mergeCell ref="A2:B2"/>
    <mergeCell ref="C1:D1"/>
    <mergeCell ref="A1:B1"/>
    <mergeCell ref="F167:G167"/>
    <mergeCell ref="A3:B3"/>
    <mergeCell ref="F168:G168"/>
    <mergeCell ref="E172:F172"/>
    <mergeCell ref="B180:E180"/>
    <mergeCell ref="B181:E181"/>
    <mergeCell ref="B174:E174"/>
    <mergeCell ref="B175:E175"/>
    <mergeCell ref="B178:E178"/>
    <mergeCell ref="B179:E179"/>
    <mergeCell ref="B177:E177"/>
    <mergeCell ref="B176:E176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65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2" firstPageNumber="4" fitToHeight="0" orientation="portrait" useFirstPageNumber="1" r:id="rId1"/>
  <headerFooter alignWithMargins="0">
    <oddHeader xml:space="preserve">&amp;LThe City of Winnipeg
Tender No.481-2019
&amp;C                     &amp;R Bid Submission
Page &amp;P  </oddHeader>
    <oddFooter xml:space="preserve">&amp;R____________________________
Name of Bidder                    </oddFooter>
  </headerFooter>
  <rowBreaks count="1" manualBreakCount="1">
    <brk id="104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9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Shiells, Glenda</cp:lastModifiedBy>
  <cp:lastPrinted>2019-11-28T17:48:28Z</cp:lastPrinted>
  <dcterms:created xsi:type="dcterms:W3CDTF">1999-10-18T14:40:40Z</dcterms:created>
  <dcterms:modified xsi:type="dcterms:W3CDTF">2019-11-28T18:56:48Z</dcterms:modified>
</cp:coreProperties>
</file>