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codeName="{3D1A710C-6663-3D7B-7F91-EC182F24A4BC}"/>
  <workbookPr showInkAnnotation="0" updateLinks="never" codeName="ThisWorkbook"/>
  <mc:AlternateContent xmlns:mc="http://schemas.openxmlformats.org/markup-compatibility/2006">
    <mc:Choice Requires="x15">
      <x15ac:absPath xmlns:x15ac="http://schemas.microsoft.com/office/spreadsheetml/2010/11/ac" url="Z:\Asset Management\2 - Investment Planning\4 - BoE\"/>
    </mc:Choice>
  </mc:AlternateContent>
  <xr:revisionPtr revIDLastSave="0" documentId="13_ncr:1_{26F452D1-CE97-486C-92CD-56BE29289E85}" xr6:coauthVersionLast="36" xr6:coauthVersionMax="36" xr10:uidLastSave="{00000000-0000-0000-0000-000000000000}"/>
  <workbookProtection workbookPassword="B698" lockStructure="1"/>
  <bookViews>
    <workbookView xWindow="0" yWindow="780" windowWidth="12795" windowHeight="2685" tabRatio="917" xr2:uid="{00000000-000D-0000-FFFF-FFFF00000000}"/>
  </bookViews>
  <sheets>
    <sheet name="BoE Template Instructions " sheetId="4" r:id="rId1"/>
    <sheet name="Rate Table" sheetId="18" r:id="rId2"/>
    <sheet name="BoE Summary" sheetId="10" r:id="rId3"/>
    <sheet name="BoE Capital Cost Detail" sheetId="1" r:id="rId4"/>
    <sheet name="BoE Operating Cost Detail" sheetId="16" r:id="rId5"/>
    <sheet name="Class of Estimate Instructions" sheetId="19" r:id="rId6"/>
    <sheet name="Class of Estimate" sheetId="20" r:id="rId7"/>
    <sheet name="Data" sheetId="12" state="veryHidden" r:id="rId8"/>
    <sheet name="Rationale" sheetId="21" r:id="rId9"/>
    <sheet name="Master Data" sheetId="23" state="veryHidden" r:id="rId10"/>
    <sheet name="MD OLD" sheetId="22" state="veryHidden" r:id="rId11"/>
  </sheets>
  <externalReferences>
    <externalReference r:id="rId12"/>
  </externalReferences>
  <definedNames>
    <definedName name="_GoBack" localSheetId="6">'Class of Estimate'!$I$39</definedName>
    <definedName name="_xlnm.Print_Area" localSheetId="3">'BoE Capital Cost Detail'!$A$1:$J$220</definedName>
    <definedName name="_xlnm.Print_Area" localSheetId="2">'BoE Summary'!$A$1:$G$43</definedName>
    <definedName name="_xlnm.Print_Area" localSheetId="6">'Class of Estimate'!$A$1:$I$117</definedName>
    <definedName name="Print_Area_Formula">Print_Area_Formula</definedName>
    <definedName name="_xlnm.Print_Titles" localSheetId="6">'Class of Estimate'!$36:$36</definedName>
    <definedName name="ProjectType">[1]!Table2[Project Type]</definedName>
    <definedName name="SelectionColour">Data!#REF!</definedName>
  </definedNames>
  <calcPr calcId="191029"/>
</workbook>
</file>

<file path=xl/calcChain.xml><?xml version="1.0" encoding="utf-8"?>
<calcChain xmlns="http://schemas.openxmlformats.org/spreadsheetml/2006/main">
  <c r="C3" i="18" l="1"/>
  <c r="R19" i="1" l="1"/>
  <c r="R20" i="1"/>
  <c r="R21" i="1"/>
  <c r="R22" i="1"/>
  <c r="R23" i="1"/>
  <c r="R24" i="1"/>
  <c r="R25" i="1"/>
  <c r="R26" i="1"/>
  <c r="R27" i="1"/>
  <c r="R28" i="1"/>
  <c r="R29" i="1"/>
  <c r="R30" i="1"/>
  <c r="R31" i="1"/>
  <c r="R32" i="1"/>
  <c r="R33" i="1"/>
  <c r="D19" i="1"/>
  <c r="E19" i="1"/>
  <c r="F19" i="1"/>
  <c r="G19" i="1"/>
  <c r="H19" i="1"/>
  <c r="I19" i="1"/>
  <c r="D20" i="1"/>
  <c r="E20" i="1"/>
  <c r="F20" i="1"/>
  <c r="G20" i="1"/>
  <c r="H20" i="1"/>
  <c r="I20" i="1"/>
  <c r="D21" i="1"/>
  <c r="E21" i="1"/>
  <c r="F21" i="1"/>
  <c r="G21" i="1"/>
  <c r="H21" i="1"/>
  <c r="I21" i="1"/>
  <c r="D22" i="1"/>
  <c r="E22" i="1"/>
  <c r="F22" i="1"/>
  <c r="G22" i="1"/>
  <c r="H22" i="1"/>
  <c r="I22" i="1"/>
  <c r="D23" i="1"/>
  <c r="E23" i="1"/>
  <c r="F23" i="1"/>
  <c r="G23" i="1"/>
  <c r="H23" i="1"/>
  <c r="I23" i="1"/>
  <c r="D24" i="1"/>
  <c r="E24" i="1"/>
  <c r="F24" i="1"/>
  <c r="G24" i="1"/>
  <c r="H24" i="1"/>
  <c r="I24" i="1"/>
  <c r="D25" i="1"/>
  <c r="E25" i="1"/>
  <c r="F25" i="1"/>
  <c r="G25" i="1"/>
  <c r="H25" i="1"/>
  <c r="I25" i="1"/>
  <c r="D26" i="1"/>
  <c r="E26" i="1"/>
  <c r="F26" i="1"/>
  <c r="G26" i="1"/>
  <c r="H26" i="1"/>
  <c r="I26" i="1"/>
  <c r="D27" i="1"/>
  <c r="E27" i="1"/>
  <c r="F27" i="1"/>
  <c r="G27" i="1"/>
  <c r="H27" i="1"/>
  <c r="I27" i="1"/>
  <c r="D28" i="1"/>
  <c r="E28" i="1"/>
  <c r="F28" i="1"/>
  <c r="G28" i="1"/>
  <c r="H28" i="1"/>
  <c r="I28" i="1"/>
  <c r="D29" i="1"/>
  <c r="E29" i="1"/>
  <c r="F29" i="1"/>
  <c r="G29" i="1"/>
  <c r="H29" i="1"/>
  <c r="I29" i="1"/>
  <c r="D30" i="1"/>
  <c r="E30" i="1"/>
  <c r="F30" i="1"/>
  <c r="G30" i="1"/>
  <c r="H30" i="1"/>
  <c r="I30" i="1"/>
  <c r="D31" i="1"/>
  <c r="E31" i="1"/>
  <c r="F31" i="1"/>
  <c r="G31" i="1"/>
  <c r="H31" i="1"/>
  <c r="I31" i="1"/>
  <c r="D32" i="1"/>
  <c r="E32" i="1"/>
  <c r="F32" i="1"/>
  <c r="G32" i="1"/>
  <c r="H32" i="1"/>
  <c r="I32" i="1"/>
  <c r="D33" i="1"/>
  <c r="E33" i="1"/>
  <c r="F33" i="1"/>
  <c r="G33" i="1"/>
  <c r="H33" i="1"/>
  <c r="I33" i="1"/>
  <c r="J30" i="1" l="1"/>
  <c r="J26" i="1"/>
  <c r="J22" i="1"/>
  <c r="J31" i="1"/>
  <c r="J27" i="1"/>
  <c r="J23" i="1"/>
  <c r="J19" i="1"/>
  <c r="J33" i="1"/>
  <c r="J29" i="1"/>
  <c r="J25" i="1"/>
  <c r="J21" i="1"/>
  <c r="J32" i="1"/>
  <c r="J28" i="1"/>
  <c r="J24" i="1"/>
  <c r="J20" i="1"/>
  <c r="I6" i="1"/>
  <c r="B30" i="10" l="1"/>
  <c r="D19" i="20" l="1"/>
  <c r="L32" i="23" l="1"/>
  <c r="M32" i="23"/>
  <c r="L33" i="23"/>
  <c r="M33" i="23"/>
  <c r="L34" i="23"/>
  <c r="M34" i="23"/>
  <c r="L35" i="23"/>
  <c r="M35" i="23"/>
  <c r="L36" i="23"/>
  <c r="M36" i="23"/>
  <c r="L37" i="23"/>
  <c r="M37" i="23"/>
  <c r="L38" i="23"/>
  <c r="M38" i="23"/>
  <c r="L39" i="23"/>
  <c r="M39" i="23" s="1"/>
  <c r="L40" i="23"/>
  <c r="M40" i="23"/>
  <c r="L41" i="23"/>
  <c r="M41" i="23" s="1"/>
  <c r="L42" i="23"/>
  <c r="M42" i="23"/>
  <c r="L43" i="23"/>
  <c r="M43" i="23"/>
  <c r="L44" i="23"/>
  <c r="M44" i="23"/>
  <c r="L45" i="23"/>
  <c r="M45" i="23"/>
  <c r="L46" i="23"/>
  <c r="M46" i="23" s="1"/>
  <c r="L47" i="23"/>
  <c r="M47" i="23" s="1"/>
  <c r="L48" i="23"/>
  <c r="M48" i="23"/>
  <c r="L49" i="23"/>
  <c r="M49" i="23" s="1"/>
  <c r="L50" i="23"/>
  <c r="M50" i="23"/>
  <c r="L51" i="23"/>
  <c r="M51" i="23"/>
  <c r="L52" i="23"/>
  <c r="M52" i="23"/>
  <c r="L53" i="23"/>
  <c r="M53" i="23"/>
  <c r="L54" i="23"/>
  <c r="M54" i="23" s="1"/>
  <c r="L55" i="23"/>
  <c r="M55" i="23" s="1"/>
  <c r="L56" i="23"/>
  <c r="M56" i="23"/>
  <c r="L57" i="23"/>
  <c r="M57" i="23" s="1"/>
  <c r="L58" i="23"/>
  <c r="M58" i="23"/>
  <c r="L59" i="23"/>
  <c r="M59" i="23"/>
  <c r="L60" i="23"/>
  <c r="M60" i="23"/>
  <c r="L61" i="23"/>
  <c r="M61" i="23"/>
  <c r="L62" i="23"/>
  <c r="M62" i="23" s="1"/>
  <c r="L63" i="23"/>
  <c r="M63" i="23" s="1"/>
  <c r="L64" i="23"/>
  <c r="M64" i="23"/>
  <c r="L65" i="23"/>
  <c r="M65" i="23" s="1"/>
  <c r="L66" i="23"/>
  <c r="M66" i="23"/>
  <c r="L67" i="23"/>
  <c r="M67" i="23"/>
  <c r="L68" i="23"/>
  <c r="M68" i="23"/>
  <c r="L69" i="23"/>
  <c r="M69" i="23"/>
  <c r="L70" i="23"/>
  <c r="M70" i="23" s="1"/>
  <c r="L71" i="23"/>
  <c r="M71" i="23" s="1"/>
  <c r="L72" i="23"/>
  <c r="M72" i="23"/>
  <c r="L73" i="23"/>
  <c r="M73" i="23" s="1"/>
  <c r="L74" i="23"/>
  <c r="M74" i="23"/>
  <c r="L75" i="23"/>
  <c r="M75" i="23"/>
  <c r="L76" i="23"/>
  <c r="M76" i="23"/>
  <c r="L77" i="23"/>
  <c r="M77" i="23"/>
  <c r="L78" i="23"/>
  <c r="M78" i="23" s="1"/>
  <c r="L79" i="23"/>
  <c r="M79" i="23" s="1"/>
  <c r="L80" i="23"/>
  <c r="M80" i="23"/>
  <c r="L81" i="23"/>
  <c r="M81" i="23" s="1"/>
  <c r="L82" i="23"/>
  <c r="M82" i="23"/>
  <c r="L83" i="23"/>
  <c r="M83" i="23"/>
  <c r="L84" i="23"/>
  <c r="M84" i="23"/>
  <c r="L85" i="23"/>
  <c r="M85" i="23"/>
  <c r="L86" i="23"/>
  <c r="M86" i="23" s="1"/>
  <c r="L87" i="23"/>
  <c r="M87" i="23" s="1"/>
  <c r="L88" i="23"/>
  <c r="M88" i="23"/>
  <c r="L89" i="23"/>
  <c r="M89" i="23" s="1"/>
  <c r="L90" i="23"/>
  <c r="M90" i="23"/>
  <c r="L91" i="23"/>
  <c r="M91" i="23"/>
  <c r="L92" i="23"/>
  <c r="M92" i="23"/>
  <c r="L93" i="23"/>
  <c r="M93" i="23"/>
  <c r="L94" i="23"/>
  <c r="M94" i="23" s="1"/>
  <c r="L95" i="23"/>
  <c r="M95" i="23" s="1"/>
  <c r="L96" i="23"/>
  <c r="M96" i="23"/>
  <c r="L97" i="23"/>
  <c r="M97" i="23" s="1"/>
  <c r="L98" i="23"/>
  <c r="M98" i="23"/>
  <c r="L99" i="23"/>
  <c r="M99" i="23"/>
  <c r="L100" i="23"/>
  <c r="M100" i="23"/>
  <c r="L101" i="23"/>
  <c r="M101" i="23"/>
  <c r="L102" i="23"/>
  <c r="M102" i="23" s="1"/>
  <c r="L103" i="23"/>
  <c r="M103" i="23" s="1"/>
  <c r="L104" i="23"/>
  <c r="M104" i="23"/>
  <c r="L105" i="23"/>
  <c r="M105" i="23" s="1"/>
  <c r="L106" i="23"/>
  <c r="M106" i="23"/>
  <c r="L107" i="23"/>
  <c r="M107" i="23"/>
  <c r="L108" i="23"/>
  <c r="M108" i="23"/>
  <c r="L109" i="23"/>
  <c r="M109" i="23"/>
  <c r="L110" i="23"/>
  <c r="M110" i="23" s="1"/>
  <c r="L111" i="23"/>
  <c r="M111" i="23" s="1"/>
  <c r="L112" i="23"/>
  <c r="M112" i="23"/>
  <c r="L113" i="23"/>
  <c r="M113" i="23" s="1"/>
  <c r="L114" i="23"/>
  <c r="M114" i="23"/>
  <c r="L115" i="23"/>
  <c r="M115" i="23"/>
  <c r="L116" i="23"/>
  <c r="M116" i="23"/>
  <c r="L117" i="23"/>
  <c r="M117" i="23"/>
  <c r="L118" i="23"/>
  <c r="M118" i="23"/>
  <c r="L119" i="23"/>
  <c r="M119" i="23"/>
  <c r="L120" i="23"/>
  <c r="M120" i="23" s="1"/>
  <c r="L121" i="23"/>
  <c r="M121" i="23"/>
  <c r="L122" i="23"/>
  <c r="M122" i="23" s="1"/>
  <c r="L123" i="23"/>
  <c r="M123" i="23"/>
  <c r="L124" i="23"/>
  <c r="M124" i="23"/>
  <c r="L125" i="23"/>
  <c r="M125" i="23"/>
  <c r="L126" i="23"/>
  <c r="M126" i="23"/>
  <c r="L127" i="23"/>
  <c r="M127" i="23"/>
  <c r="L128" i="23"/>
  <c r="M128" i="23"/>
  <c r="L129" i="23"/>
  <c r="M129" i="23"/>
  <c r="L130" i="23"/>
  <c r="M130" i="23"/>
  <c r="L131" i="23"/>
  <c r="M131" i="23"/>
  <c r="L132" i="23"/>
  <c r="M132" i="23"/>
  <c r="L133" i="23"/>
  <c r="M133" i="23"/>
  <c r="L134" i="23"/>
  <c r="M134" i="23"/>
  <c r="L135" i="23"/>
  <c r="M135" i="23"/>
  <c r="L136" i="23"/>
  <c r="M136" i="23"/>
  <c r="L137" i="23"/>
  <c r="M137" i="23"/>
  <c r="L138" i="23"/>
  <c r="M138" i="23"/>
  <c r="L139" i="23"/>
  <c r="M139" i="23"/>
  <c r="L140" i="23"/>
  <c r="M140" i="23"/>
  <c r="L141" i="23"/>
  <c r="M141" i="23"/>
  <c r="L142" i="23"/>
  <c r="M142" i="23"/>
  <c r="L143" i="23"/>
  <c r="M143" i="23"/>
  <c r="L144" i="23"/>
  <c r="M144" i="23"/>
  <c r="L145" i="23"/>
  <c r="M145" i="23" s="1"/>
  <c r="L146" i="23"/>
  <c r="M146" i="23" s="1"/>
  <c r="L147" i="23"/>
  <c r="M147" i="23" s="1"/>
  <c r="L148" i="23"/>
  <c r="M148" i="23" s="1"/>
  <c r="L149" i="23"/>
  <c r="M149" i="23" s="1"/>
  <c r="L150" i="23"/>
  <c r="M150" i="23" s="1"/>
  <c r="L151" i="23"/>
  <c r="M151" i="23" s="1"/>
  <c r="L152" i="23"/>
  <c r="M152" i="23" s="1"/>
  <c r="L153" i="23"/>
  <c r="M153" i="23" s="1"/>
  <c r="L154" i="23"/>
  <c r="M154" i="23" s="1"/>
  <c r="L155" i="23"/>
  <c r="M155" i="23" s="1"/>
  <c r="L156" i="23"/>
  <c r="M156" i="23" s="1"/>
  <c r="L157" i="23"/>
  <c r="M157" i="23" s="1"/>
  <c r="L158" i="23"/>
  <c r="M158" i="23" s="1"/>
  <c r="L159" i="23"/>
  <c r="M159" i="23" s="1"/>
  <c r="L160" i="23"/>
  <c r="M160" i="23" s="1"/>
  <c r="L161" i="23"/>
  <c r="M161" i="23" s="1"/>
  <c r="L162" i="23"/>
  <c r="M162" i="23" s="1"/>
  <c r="L163" i="23"/>
  <c r="M163" i="23" s="1"/>
  <c r="L164" i="23"/>
  <c r="M164" i="23" s="1"/>
  <c r="L165" i="23"/>
  <c r="M165" i="23" s="1"/>
  <c r="L166" i="23"/>
  <c r="M166" i="23" s="1"/>
  <c r="L167" i="23"/>
  <c r="M167" i="23" s="1"/>
  <c r="L168" i="23"/>
  <c r="M168" i="23" s="1"/>
  <c r="L169" i="23"/>
  <c r="M169" i="23" s="1"/>
  <c r="L170" i="23"/>
  <c r="M170" i="23" s="1"/>
  <c r="L171" i="23"/>
  <c r="M171" i="23" s="1"/>
  <c r="L172" i="23"/>
  <c r="M172" i="23" s="1"/>
  <c r="L173" i="23"/>
  <c r="M173" i="23" s="1"/>
  <c r="L174" i="23"/>
  <c r="M174" i="23" s="1"/>
  <c r="L175" i="23"/>
  <c r="M175" i="23" s="1"/>
  <c r="L176" i="23"/>
  <c r="M176" i="23" s="1"/>
  <c r="L177" i="23"/>
  <c r="M177" i="23" s="1"/>
  <c r="L178" i="23"/>
  <c r="M178" i="23" s="1"/>
  <c r="L179" i="23"/>
  <c r="M179" i="23" s="1"/>
  <c r="L180" i="23"/>
  <c r="M180" i="23" s="1"/>
  <c r="L181" i="23"/>
  <c r="M181" i="23" s="1"/>
  <c r="L182" i="23"/>
  <c r="M182" i="23" s="1"/>
  <c r="L183" i="23"/>
  <c r="M183" i="23" s="1"/>
  <c r="L184" i="23"/>
  <c r="M184" i="23" s="1"/>
  <c r="L185" i="23"/>
  <c r="M185" i="23" s="1"/>
  <c r="L186" i="23"/>
  <c r="M186" i="23" s="1"/>
  <c r="L187" i="23"/>
  <c r="M187" i="23" s="1"/>
  <c r="L188" i="23"/>
  <c r="M188" i="23" s="1"/>
  <c r="L189" i="23"/>
  <c r="M189" i="23" s="1"/>
  <c r="L190" i="23"/>
  <c r="M190" i="23" s="1"/>
  <c r="L191" i="23"/>
  <c r="M191" i="23" s="1"/>
  <c r="L192" i="23"/>
  <c r="M192" i="23" s="1"/>
  <c r="L193" i="23"/>
  <c r="M193" i="23"/>
  <c r="L194" i="23"/>
  <c r="M194" i="23"/>
  <c r="L195" i="23"/>
  <c r="M195" i="23"/>
  <c r="L196" i="23"/>
  <c r="M196" i="23"/>
  <c r="L197" i="23"/>
  <c r="M197" i="23"/>
  <c r="L198" i="23"/>
  <c r="M198" i="23"/>
  <c r="L199" i="23"/>
  <c r="M199" i="23"/>
  <c r="L200" i="23"/>
  <c r="M200" i="23"/>
  <c r="L201" i="23"/>
  <c r="M201" i="23"/>
  <c r="L202" i="23"/>
  <c r="M202" i="23"/>
  <c r="L203" i="23"/>
  <c r="M203" i="23"/>
  <c r="L204" i="23"/>
  <c r="M204" i="23"/>
  <c r="L205" i="23"/>
  <c r="M205" i="23"/>
  <c r="L206" i="23"/>
  <c r="M206" i="23"/>
  <c r="L207" i="23"/>
  <c r="M207" i="23"/>
  <c r="L208" i="23"/>
  <c r="M208" i="23"/>
  <c r="L209" i="23"/>
  <c r="M209" i="23"/>
  <c r="L210" i="23"/>
  <c r="M210" i="23"/>
  <c r="L211" i="23"/>
  <c r="M211" i="23"/>
  <c r="L212" i="23"/>
  <c r="M212" i="23"/>
  <c r="L213" i="23"/>
  <c r="M213" i="23"/>
  <c r="L214" i="23"/>
  <c r="M214" i="23"/>
  <c r="L215" i="23"/>
  <c r="M215" i="23"/>
  <c r="L216" i="23"/>
  <c r="M216" i="23"/>
  <c r="L217" i="23"/>
  <c r="M217" i="23"/>
  <c r="L218" i="23"/>
  <c r="M218" i="23"/>
  <c r="L219" i="23"/>
  <c r="M219" i="23"/>
  <c r="L220" i="23"/>
  <c r="M220" i="23"/>
  <c r="L221" i="23"/>
  <c r="M221" i="23"/>
  <c r="L222" i="23"/>
  <c r="M222" i="23"/>
  <c r="L223" i="23"/>
  <c r="M223" i="23"/>
  <c r="L224" i="23"/>
  <c r="M224" i="23"/>
  <c r="L225" i="23"/>
  <c r="M225" i="23"/>
  <c r="L226" i="23"/>
  <c r="M226" i="23"/>
  <c r="L227" i="23"/>
  <c r="M227" i="23"/>
  <c r="L228" i="23"/>
  <c r="M228" i="23"/>
  <c r="L229" i="23"/>
  <c r="M229" i="23"/>
  <c r="L230" i="23"/>
  <c r="M230" i="23"/>
  <c r="L231" i="23"/>
  <c r="M231" i="23"/>
  <c r="L232" i="23"/>
  <c r="M232" i="23"/>
  <c r="L233" i="23"/>
  <c r="M233" i="23"/>
  <c r="L234" i="23"/>
  <c r="M234" i="23"/>
  <c r="L235" i="23"/>
  <c r="M235" i="23"/>
  <c r="L236" i="23"/>
  <c r="M236" i="23"/>
  <c r="L237" i="23"/>
  <c r="M237" i="23"/>
  <c r="L238" i="23"/>
  <c r="M238" i="23"/>
  <c r="L239" i="23"/>
  <c r="M239" i="23"/>
  <c r="L240" i="23"/>
  <c r="M240" i="23"/>
  <c r="L241" i="23"/>
  <c r="M241" i="23"/>
  <c r="L242" i="23"/>
  <c r="M242" i="23"/>
  <c r="L243" i="23"/>
  <c r="M243" i="23"/>
  <c r="L244" i="23"/>
  <c r="M244" i="23"/>
  <c r="L245" i="23"/>
  <c r="M245" i="23"/>
  <c r="L246" i="23"/>
  <c r="M246" i="23"/>
  <c r="L247" i="23"/>
  <c r="M247" i="23"/>
  <c r="L248" i="23"/>
  <c r="M248" i="23"/>
  <c r="L249" i="23"/>
  <c r="M249" i="23"/>
  <c r="L250" i="23"/>
  <c r="M250" i="23"/>
  <c r="L251" i="23"/>
  <c r="M251" i="23"/>
  <c r="L252" i="23"/>
  <c r="M252" i="23"/>
  <c r="L253" i="23"/>
  <c r="M253" i="23"/>
  <c r="L254" i="23"/>
  <c r="M254" i="23"/>
  <c r="L255" i="23"/>
  <c r="M255" i="23"/>
  <c r="L256" i="23"/>
  <c r="M256" i="23"/>
  <c r="L257" i="23"/>
  <c r="M257" i="23"/>
  <c r="L258" i="23"/>
  <c r="M258" i="23"/>
  <c r="L259" i="23"/>
  <c r="M259" i="23"/>
  <c r="L260" i="23"/>
  <c r="M260" i="23"/>
  <c r="L261" i="23"/>
  <c r="M261" i="23"/>
  <c r="L262" i="23"/>
  <c r="M262" i="23"/>
  <c r="L263" i="23"/>
  <c r="M263" i="23"/>
  <c r="L264" i="23"/>
  <c r="M264" i="23"/>
  <c r="L265" i="23"/>
  <c r="M265" i="23"/>
  <c r="L266" i="23"/>
  <c r="M266" i="23"/>
  <c r="L267" i="23"/>
  <c r="M267" i="23"/>
  <c r="L268" i="23"/>
  <c r="M268" i="23"/>
  <c r="L269" i="23"/>
  <c r="M269" i="23"/>
  <c r="L270" i="23"/>
  <c r="M270" i="23"/>
  <c r="L271" i="23"/>
  <c r="M271" i="23"/>
  <c r="L272" i="23"/>
  <c r="M272" i="23"/>
  <c r="L273" i="23"/>
  <c r="M273" i="23"/>
  <c r="L274" i="23"/>
  <c r="M274" i="23"/>
  <c r="L275" i="23"/>
  <c r="M275" i="23"/>
  <c r="L276" i="23"/>
  <c r="M276" i="23"/>
  <c r="L277" i="23"/>
  <c r="M277" i="23"/>
  <c r="L278" i="23"/>
  <c r="M278" i="23"/>
  <c r="L279" i="23"/>
  <c r="M279" i="23"/>
  <c r="L280" i="23"/>
  <c r="M280" i="23"/>
  <c r="L281" i="23"/>
  <c r="M281" i="23"/>
  <c r="L282" i="23"/>
  <c r="M282" i="23"/>
  <c r="L283" i="23"/>
  <c r="M283" i="23"/>
  <c r="L284" i="23"/>
  <c r="M284" i="23"/>
  <c r="L285" i="23"/>
  <c r="M285" i="23"/>
  <c r="L286" i="23"/>
  <c r="M286" i="23"/>
  <c r="L287" i="23"/>
  <c r="M287" i="23"/>
  <c r="L288" i="23"/>
  <c r="M288" i="23"/>
  <c r="L289" i="23"/>
  <c r="M289" i="23"/>
  <c r="L290" i="23"/>
  <c r="M290" i="23"/>
  <c r="L291" i="23"/>
  <c r="M291" i="23"/>
  <c r="L292" i="23"/>
  <c r="M292" i="23"/>
  <c r="L293" i="23"/>
  <c r="M293" i="23"/>
  <c r="L294" i="23"/>
  <c r="M294" i="23"/>
  <c r="L295" i="23"/>
  <c r="M295" i="23"/>
  <c r="L296" i="23"/>
  <c r="M296" i="23"/>
  <c r="L297" i="23"/>
  <c r="M297" i="23"/>
  <c r="L298" i="23"/>
  <c r="M298" i="23"/>
  <c r="L299" i="23"/>
  <c r="M299" i="23"/>
  <c r="L300" i="23"/>
  <c r="M300" i="23"/>
  <c r="L301" i="23"/>
  <c r="M301" i="23"/>
  <c r="L302" i="23"/>
  <c r="M302" i="23"/>
  <c r="L303" i="23"/>
  <c r="M303" i="23"/>
  <c r="L304" i="23"/>
  <c r="M304" i="23"/>
  <c r="L305" i="23"/>
  <c r="M305" i="23"/>
  <c r="L306" i="23"/>
  <c r="M306" i="23"/>
  <c r="L307" i="23"/>
  <c r="M307" i="23"/>
  <c r="L308" i="23"/>
  <c r="M308" i="23"/>
  <c r="L309" i="23"/>
  <c r="M309" i="23"/>
  <c r="L310" i="23"/>
  <c r="M310" i="23"/>
  <c r="L311" i="23"/>
  <c r="M311" i="23"/>
  <c r="L312" i="23"/>
  <c r="M312" i="23"/>
  <c r="L313" i="23"/>
  <c r="M313" i="23"/>
  <c r="L314" i="23"/>
  <c r="M314" i="23"/>
  <c r="L315" i="23"/>
  <c r="M315" i="23"/>
  <c r="L316" i="23"/>
  <c r="M316" i="23"/>
  <c r="L317" i="23"/>
  <c r="M317" i="23"/>
  <c r="L318" i="23"/>
  <c r="M318" i="23"/>
  <c r="L319" i="23"/>
  <c r="M319" i="23"/>
  <c r="L320" i="23"/>
  <c r="M320" i="23"/>
  <c r="L321" i="23"/>
  <c r="M321" i="23"/>
  <c r="L322" i="23"/>
  <c r="M322" i="23"/>
  <c r="L323" i="23"/>
  <c r="M323" i="23"/>
  <c r="L324" i="23"/>
  <c r="M324" i="23"/>
  <c r="L325" i="23"/>
  <c r="M325" i="23"/>
  <c r="L326" i="23"/>
  <c r="M326" i="23"/>
  <c r="L327" i="23"/>
  <c r="M327" i="23"/>
  <c r="L328" i="23"/>
  <c r="M328" i="23"/>
  <c r="L329" i="23"/>
  <c r="M329" i="23"/>
  <c r="L330" i="23"/>
  <c r="M330" i="23"/>
  <c r="L331" i="23"/>
  <c r="M331" i="23"/>
  <c r="L332" i="23"/>
  <c r="M332" i="23"/>
  <c r="L333" i="23"/>
  <c r="M333" i="23"/>
  <c r="L334" i="23"/>
  <c r="M334" i="23"/>
  <c r="L335" i="23"/>
  <c r="M335" i="23"/>
  <c r="L336" i="23"/>
  <c r="M336" i="23"/>
  <c r="L337" i="23"/>
  <c r="M337" i="23"/>
  <c r="L338" i="23"/>
  <c r="M338" i="23"/>
  <c r="L339" i="23"/>
  <c r="M339" i="23"/>
  <c r="L340" i="23"/>
  <c r="M340" i="23"/>
  <c r="L341" i="23"/>
  <c r="M341" i="23"/>
  <c r="L342" i="23"/>
  <c r="M342" i="23"/>
  <c r="L343" i="23"/>
  <c r="M343" i="23"/>
  <c r="L344" i="23"/>
  <c r="M344" i="23"/>
  <c r="L345" i="23"/>
  <c r="M345" i="23"/>
  <c r="L346" i="23"/>
  <c r="M346" i="23"/>
  <c r="L347" i="23"/>
  <c r="M347" i="23"/>
  <c r="L348" i="23"/>
  <c r="M348" i="23"/>
  <c r="L349" i="23"/>
  <c r="M349" i="23"/>
  <c r="L350" i="23"/>
  <c r="M350" i="23"/>
  <c r="L351" i="23"/>
  <c r="M351" i="23"/>
  <c r="L352" i="23"/>
  <c r="M352" i="23"/>
  <c r="L353" i="23"/>
  <c r="M353" i="23"/>
  <c r="L354" i="23"/>
  <c r="M354" i="23"/>
  <c r="L355" i="23"/>
  <c r="M355" i="23"/>
  <c r="L356" i="23"/>
  <c r="M356" i="23"/>
  <c r="L357" i="23"/>
  <c r="M357" i="23"/>
  <c r="L358" i="23"/>
  <c r="M358" i="23"/>
  <c r="L359" i="23"/>
  <c r="M359" i="23"/>
  <c r="L360" i="23"/>
  <c r="M360" i="23"/>
  <c r="L361" i="23"/>
  <c r="M361" i="23"/>
  <c r="L362" i="23"/>
  <c r="M362" i="23"/>
  <c r="L363" i="23"/>
  <c r="M363" i="23"/>
  <c r="L364" i="23"/>
  <c r="M364" i="23"/>
  <c r="L365" i="23"/>
  <c r="M365" i="23"/>
  <c r="L366" i="23"/>
  <c r="M366" i="23"/>
  <c r="L367" i="23"/>
  <c r="M367" i="23"/>
  <c r="L368" i="23"/>
  <c r="M368" i="23"/>
  <c r="L369" i="23"/>
  <c r="M369" i="23"/>
  <c r="L370" i="23"/>
  <c r="M370" i="23"/>
  <c r="L371" i="23"/>
  <c r="M371" i="23"/>
  <c r="L372" i="23"/>
  <c r="M372" i="23"/>
  <c r="L373" i="23"/>
  <c r="M373" i="23"/>
  <c r="L374" i="23"/>
  <c r="M374" i="23"/>
  <c r="L375" i="23"/>
  <c r="M375" i="23"/>
  <c r="L376" i="23"/>
  <c r="M376" i="23"/>
  <c r="L377" i="23"/>
  <c r="M377" i="23"/>
  <c r="L378" i="23"/>
  <c r="M378" i="23"/>
  <c r="L379" i="23"/>
  <c r="M379" i="23"/>
  <c r="L380" i="23"/>
  <c r="M380" i="23"/>
  <c r="L381" i="23"/>
  <c r="M381" i="23"/>
  <c r="L382" i="23"/>
  <c r="M382" i="23"/>
  <c r="L383" i="23"/>
  <c r="M383" i="23"/>
  <c r="L384" i="23"/>
  <c r="M384" i="23"/>
  <c r="L385" i="23"/>
  <c r="M385" i="23"/>
  <c r="L386" i="23"/>
  <c r="M386" i="23"/>
  <c r="L387" i="23"/>
  <c r="M387" i="23"/>
  <c r="L388" i="23"/>
  <c r="M388" i="23"/>
  <c r="L389" i="23"/>
  <c r="M389" i="23"/>
  <c r="L390" i="23"/>
  <c r="M390" i="23"/>
  <c r="L391" i="23"/>
  <c r="M391" i="23"/>
  <c r="L392" i="23"/>
  <c r="M392" i="23"/>
  <c r="L393" i="23"/>
  <c r="M393" i="23"/>
  <c r="L394" i="23"/>
  <c r="M394" i="23"/>
  <c r="L395" i="23"/>
  <c r="M395" i="23"/>
  <c r="L396" i="23"/>
  <c r="M396" i="23"/>
  <c r="L397" i="23"/>
  <c r="M397" i="23"/>
  <c r="L398" i="23"/>
  <c r="M398" i="23"/>
  <c r="L399" i="23"/>
  <c r="M399" i="23"/>
  <c r="L400" i="23"/>
  <c r="M400" i="23"/>
  <c r="L401" i="23"/>
  <c r="M401" i="23"/>
  <c r="L402" i="23"/>
  <c r="M402" i="23"/>
  <c r="L403" i="23"/>
  <c r="M403" i="23"/>
  <c r="L404" i="23"/>
  <c r="M404" i="23"/>
  <c r="L405" i="23"/>
  <c r="M405" i="23"/>
  <c r="L406" i="23"/>
  <c r="M406" i="23"/>
  <c r="L407" i="23"/>
  <c r="M407" i="23"/>
  <c r="L408" i="23"/>
  <c r="M408" i="23"/>
  <c r="L409" i="23"/>
  <c r="M409" i="23"/>
  <c r="L410" i="23"/>
  <c r="M410" i="23"/>
  <c r="L411" i="23"/>
  <c r="M411" i="23"/>
  <c r="L412" i="23"/>
  <c r="M412" i="23"/>
  <c r="L413" i="23"/>
  <c r="M413" i="23"/>
  <c r="L414" i="23"/>
  <c r="M414" i="23"/>
  <c r="L415" i="23"/>
  <c r="M415" i="23"/>
  <c r="L416" i="23"/>
  <c r="M416" i="23"/>
  <c r="L417" i="23"/>
  <c r="M417" i="23"/>
  <c r="L418" i="23"/>
  <c r="M418" i="23"/>
  <c r="L419" i="23"/>
  <c r="M419" i="23"/>
  <c r="L420" i="23"/>
  <c r="M420" i="23"/>
  <c r="L421" i="23"/>
  <c r="M421" i="23"/>
  <c r="L422" i="23"/>
  <c r="M422" i="23"/>
  <c r="L423" i="23"/>
  <c r="M423" i="23"/>
  <c r="L424" i="23"/>
  <c r="M424" i="23"/>
  <c r="L425" i="23"/>
  <c r="M425" i="23"/>
  <c r="L426" i="23"/>
  <c r="M426" i="23"/>
  <c r="L427" i="23"/>
  <c r="M427" i="23"/>
  <c r="L428" i="23"/>
  <c r="M428" i="23"/>
  <c r="L429" i="23"/>
  <c r="M429" i="23"/>
  <c r="L430" i="23"/>
  <c r="M430" i="23"/>
  <c r="L431" i="23"/>
  <c r="M431" i="23"/>
  <c r="L432" i="23"/>
  <c r="M432" i="23"/>
  <c r="L433" i="23"/>
  <c r="M433" i="23"/>
  <c r="L434" i="23"/>
  <c r="M434" i="23"/>
  <c r="L435" i="23"/>
  <c r="M435" i="23"/>
  <c r="L436" i="23"/>
  <c r="M436" i="23"/>
  <c r="L437" i="23"/>
  <c r="M437" i="23"/>
  <c r="L438" i="23"/>
  <c r="M438" i="23"/>
  <c r="L439" i="23"/>
  <c r="M439" i="23"/>
  <c r="L440" i="23"/>
  <c r="M440" i="23"/>
  <c r="L441" i="23"/>
  <c r="M441" i="23"/>
  <c r="L442" i="23"/>
  <c r="M442" i="23"/>
  <c r="L443" i="23"/>
  <c r="M443" i="23"/>
  <c r="L444" i="23"/>
  <c r="M444" i="23"/>
  <c r="L445" i="23"/>
  <c r="M445" i="23"/>
  <c r="L446" i="23"/>
  <c r="M446" i="23"/>
  <c r="L447" i="23"/>
  <c r="M447" i="23"/>
  <c r="L448" i="23"/>
  <c r="M448" i="23"/>
  <c r="L449" i="23"/>
  <c r="M449" i="23"/>
  <c r="L450" i="23"/>
  <c r="M450" i="23"/>
  <c r="L451" i="23"/>
  <c r="M451" i="23"/>
  <c r="L452" i="23"/>
  <c r="M452" i="23"/>
  <c r="L453" i="23"/>
  <c r="M453" i="23"/>
  <c r="L454" i="23"/>
  <c r="M454" i="23"/>
  <c r="L455" i="23"/>
  <c r="M455" i="23"/>
  <c r="L456" i="23"/>
  <c r="M456" i="23"/>
  <c r="L457" i="23"/>
  <c r="M457" i="23"/>
  <c r="L458" i="23"/>
  <c r="M458" i="23"/>
  <c r="L459" i="23"/>
  <c r="M459" i="23"/>
  <c r="L460" i="23"/>
  <c r="M460" i="23"/>
  <c r="L461" i="23"/>
  <c r="M461" i="23"/>
  <c r="L462" i="23"/>
  <c r="M462" i="23"/>
  <c r="L463" i="23"/>
  <c r="M463" i="23"/>
  <c r="L464" i="23"/>
  <c r="M464" i="23"/>
  <c r="L465" i="23"/>
  <c r="M465" i="23"/>
  <c r="L466" i="23"/>
  <c r="M466" i="23"/>
  <c r="L467" i="23"/>
  <c r="M467" i="23"/>
  <c r="L468" i="23"/>
  <c r="M468" i="23"/>
  <c r="L469" i="23"/>
  <c r="M469" i="23"/>
  <c r="L470" i="23"/>
  <c r="M470" i="23"/>
  <c r="L471" i="23"/>
  <c r="M471" i="23"/>
  <c r="L472" i="23"/>
  <c r="M472" i="23"/>
  <c r="L473" i="23"/>
  <c r="M473" i="23"/>
  <c r="L474" i="23"/>
  <c r="M474" i="23"/>
  <c r="L475" i="23"/>
  <c r="M475" i="23"/>
  <c r="L476" i="23"/>
  <c r="M476" i="23"/>
  <c r="L477" i="23"/>
  <c r="M477" i="23"/>
  <c r="L478" i="23"/>
  <c r="M478" i="23"/>
  <c r="L479" i="23"/>
  <c r="M479" i="23"/>
  <c r="L480" i="23"/>
  <c r="M480" i="23"/>
  <c r="L481" i="23"/>
  <c r="M481" i="23"/>
  <c r="L482" i="23"/>
  <c r="M482" i="23"/>
  <c r="L483" i="23"/>
  <c r="M483" i="23"/>
  <c r="L484" i="23"/>
  <c r="M484" i="23"/>
  <c r="L485" i="23"/>
  <c r="M485" i="23"/>
  <c r="L486" i="23"/>
  <c r="M486" i="23"/>
  <c r="L487" i="23"/>
  <c r="M487" i="23"/>
  <c r="L488" i="23"/>
  <c r="M488" i="23"/>
  <c r="L489" i="23"/>
  <c r="M489" i="23"/>
  <c r="L490" i="23"/>
  <c r="M490" i="23"/>
  <c r="L491" i="23"/>
  <c r="M491" i="23"/>
  <c r="L492" i="23"/>
  <c r="M492" i="23"/>
  <c r="L493" i="23"/>
  <c r="M493" i="23"/>
  <c r="L494" i="23"/>
  <c r="M494" i="23"/>
  <c r="L495" i="23"/>
  <c r="M495" i="23"/>
  <c r="L496" i="23"/>
  <c r="M496" i="23"/>
  <c r="L497" i="23"/>
  <c r="M497" i="23"/>
  <c r="L498" i="23"/>
  <c r="M498" i="23"/>
  <c r="L499" i="23"/>
  <c r="M499" i="23"/>
  <c r="L500" i="23"/>
  <c r="M500" i="23"/>
  <c r="L501" i="23"/>
  <c r="M501" i="23"/>
  <c r="L502" i="23"/>
  <c r="M502" i="23"/>
  <c r="L503" i="23"/>
  <c r="M503" i="23"/>
  <c r="L504" i="23"/>
  <c r="M504" i="23"/>
  <c r="L505" i="23"/>
  <c r="M505" i="23"/>
  <c r="L506" i="23"/>
  <c r="M506" i="23"/>
  <c r="L507" i="23"/>
  <c r="M507" i="23"/>
  <c r="L508" i="23"/>
  <c r="M508" i="23"/>
  <c r="L509" i="23"/>
  <c r="M509" i="23"/>
  <c r="L510" i="23"/>
  <c r="M510" i="23"/>
  <c r="L511" i="23"/>
  <c r="M511" i="23"/>
  <c r="L512" i="23"/>
  <c r="M512" i="23"/>
  <c r="L513" i="23"/>
  <c r="M513" i="23"/>
  <c r="L514" i="23"/>
  <c r="M514" i="23"/>
  <c r="L515" i="23"/>
  <c r="M515" i="23"/>
  <c r="L516" i="23"/>
  <c r="M516" i="23"/>
  <c r="L517" i="23"/>
  <c r="M517" i="23"/>
  <c r="L518" i="23"/>
  <c r="M518" i="23"/>
  <c r="L519" i="23"/>
  <c r="M519" i="23"/>
  <c r="L520" i="23"/>
  <c r="M520" i="23"/>
  <c r="L521" i="23"/>
  <c r="M521" i="23"/>
  <c r="L522" i="23"/>
  <c r="M522" i="23"/>
  <c r="L523" i="23"/>
  <c r="M523" i="23"/>
  <c r="L524" i="23"/>
  <c r="M524" i="23"/>
  <c r="L525" i="23"/>
  <c r="M525" i="23"/>
  <c r="L526" i="23"/>
  <c r="M526" i="23"/>
  <c r="L527" i="23"/>
  <c r="M527" i="23"/>
  <c r="L528" i="23"/>
  <c r="M528" i="23"/>
  <c r="L529" i="23"/>
  <c r="M529" i="23"/>
  <c r="L530" i="23"/>
  <c r="M530" i="23"/>
  <c r="L531" i="23"/>
  <c r="M531" i="23"/>
  <c r="L532" i="23"/>
  <c r="M532" i="23"/>
  <c r="L533" i="23"/>
  <c r="M533" i="23"/>
  <c r="L534" i="23"/>
  <c r="M534" i="23"/>
  <c r="L535" i="23"/>
  <c r="M535" i="23"/>
  <c r="L536" i="23"/>
  <c r="M536" i="23"/>
  <c r="L537" i="23"/>
  <c r="M537" i="23"/>
  <c r="L538" i="23"/>
  <c r="M538" i="23"/>
  <c r="L539" i="23"/>
  <c r="M539" i="23"/>
  <c r="L540" i="23"/>
  <c r="M540" i="23"/>
  <c r="L541" i="23"/>
  <c r="M541" i="23"/>
  <c r="L542" i="23"/>
  <c r="M542" i="23"/>
  <c r="L543" i="23"/>
  <c r="M543" i="23"/>
  <c r="L544" i="23"/>
  <c r="M544" i="23"/>
  <c r="L545" i="23"/>
  <c r="M545" i="23"/>
  <c r="L546" i="23"/>
  <c r="M546" i="23"/>
  <c r="L547" i="23"/>
  <c r="M547" i="23"/>
  <c r="L548" i="23"/>
  <c r="M548" i="23"/>
  <c r="L549" i="23"/>
  <c r="M549" i="23"/>
  <c r="L550" i="23"/>
  <c r="M550" i="23"/>
  <c r="L551" i="23"/>
  <c r="M551" i="23"/>
  <c r="L552" i="23"/>
  <c r="M552" i="23"/>
  <c r="L553" i="23"/>
  <c r="M553" i="23"/>
  <c r="L554" i="23"/>
  <c r="M554" i="23"/>
  <c r="L555" i="23"/>
  <c r="M555" i="23"/>
  <c r="L556" i="23"/>
  <c r="M556" i="23"/>
  <c r="L557" i="23"/>
  <c r="M557" i="23"/>
  <c r="L558" i="23"/>
  <c r="M558" i="23"/>
  <c r="L559" i="23"/>
  <c r="M559" i="23"/>
  <c r="L560" i="23"/>
  <c r="M560" i="23"/>
  <c r="L561" i="23"/>
  <c r="M561" i="23"/>
  <c r="L562" i="23"/>
  <c r="M562" i="23"/>
  <c r="L563" i="23"/>
  <c r="M563" i="23"/>
  <c r="L564" i="23"/>
  <c r="M564" i="23"/>
  <c r="M17" i="23" l="1"/>
  <c r="M18" i="23"/>
  <c r="M19" i="23"/>
  <c r="M20" i="23"/>
  <c r="M21" i="23"/>
  <c r="M22" i="23"/>
  <c r="M23" i="23"/>
  <c r="M24" i="23"/>
  <c r="M25" i="23"/>
  <c r="M26" i="23"/>
  <c r="M27" i="23"/>
  <c r="M28" i="23"/>
  <c r="M29" i="23"/>
  <c r="L17" i="23"/>
  <c r="L18" i="23"/>
  <c r="L19" i="23"/>
  <c r="L20" i="23"/>
  <c r="L21" i="23"/>
  <c r="L22" i="23"/>
  <c r="L23" i="23"/>
  <c r="L24" i="23"/>
  <c r="L25" i="23"/>
  <c r="L26" i="23"/>
  <c r="L27" i="23"/>
  <c r="L28" i="23"/>
  <c r="L29" i="23"/>
  <c r="C3" i="20" l="1"/>
  <c r="G3" i="20"/>
  <c r="M9" i="23" l="1"/>
  <c r="M10" i="23"/>
  <c r="M11" i="23"/>
  <c r="M12" i="23"/>
  <c r="M13" i="23"/>
  <c r="M14" i="23"/>
  <c r="M15" i="23"/>
  <c r="M16" i="23"/>
  <c r="M30" i="23"/>
  <c r="M31" i="23"/>
  <c r="M8" i="23"/>
  <c r="L8" i="23"/>
  <c r="M7" i="23"/>
  <c r="L9" i="23"/>
  <c r="L10" i="23"/>
  <c r="L11" i="23"/>
  <c r="L12" i="23"/>
  <c r="L13" i="23"/>
  <c r="L14" i="23"/>
  <c r="L15" i="23"/>
  <c r="L16" i="23"/>
  <c r="L30" i="23"/>
  <c r="L31" i="23"/>
  <c r="L7" i="23"/>
  <c r="N499" i="23" l="1"/>
  <c r="N496" i="23"/>
  <c r="N489" i="23"/>
  <c r="N539" i="23"/>
  <c r="N536" i="23"/>
  <c r="N435" i="23"/>
  <c r="N555" i="23"/>
  <c r="N432" i="23"/>
  <c r="N483" i="23"/>
  <c r="N552" i="23"/>
  <c r="N425" i="23"/>
  <c r="N467" i="23"/>
  <c r="N541" i="23"/>
  <c r="N497" i="23"/>
  <c r="N242" i="23"/>
  <c r="N434" i="23"/>
  <c r="N189" i="23"/>
  <c r="I219" i="20" s="1"/>
  <c r="N232" i="23"/>
  <c r="N339" i="23"/>
  <c r="N185" i="23"/>
  <c r="I215" i="20" s="1"/>
  <c r="N525" i="23"/>
  <c r="N400" i="23"/>
  <c r="N403" i="23"/>
  <c r="N544" i="23"/>
  <c r="N218" i="23"/>
  <c r="I248" i="20" s="1"/>
  <c r="N553" i="23"/>
  <c r="N416" i="23"/>
  <c r="N274" i="23"/>
  <c r="N338" i="23"/>
  <c r="N402" i="23"/>
  <c r="N466" i="23"/>
  <c r="N530" i="23"/>
  <c r="N469" i="23"/>
  <c r="N93" i="23"/>
  <c r="I123" i="20" s="1"/>
  <c r="N157" i="23"/>
  <c r="I187" i="20" s="1"/>
  <c r="N221" i="23"/>
  <c r="I251" i="20" s="1"/>
  <c r="N285" i="23"/>
  <c r="N349" i="23"/>
  <c r="N72" i="23"/>
  <c r="I102" i="20" s="1"/>
  <c r="N136" i="23"/>
  <c r="I166" i="20" s="1"/>
  <c r="N200" i="23"/>
  <c r="I230" i="20" s="1"/>
  <c r="N264" i="23"/>
  <c r="N328" i="23"/>
  <c r="N51" i="23"/>
  <c r="I81" i="20" s="1"/>
  <c r="N115" i="23"/>
  <c r="I145" i="20" s="1"/>
  <c r="N179" i="23"/>
  <c r="I209" i="20" s="1"/>
  <c r="N243" i="23"/>
  <c r="N307" i="23"/>
  <c r="N408" i="23"/>
  <c r="N488" i="23"/>
  <c r="N528" i="23"/>
  <c r="N505" i="23"/>
  <c r="N507" i="23"/>
  <c r="N226" i="23"/>
  <c r="N290" i="23"/>
  <c r="N354" i="23"/>
  <c r="N418" i="23"/>
  <c r="N482" i="23"/>
  <c r="N546" i="23"/>
  <c r="N45" i="23"/>
  <c r="I75" i="20" s="1"/>
  <c r="N109" i="23"/>
  <c r="I139" i="20" s="1"/>
  <c r="N173" i="23"/>
  <c r="I203" i="20" s="1"/>
  <c r="N237" i="23"/>
  <c r="N301" i="23"/>
  <c r="N453" i="23"/>
  <c r="N88" i="23"/>
  <c r="I118" i="20" s="1"/>
  <c r="N152" i="23"/>
  <c r="I182" i="20" s="1"/>
  <c r="N216" i="23"/>
  <c r="I246" i="20" s="1"/>
  <c r="N280" i="23"/>
  <c r="N344" i="23"/>
  <c r="N67" i="23"/>
  <c r="I97" i="20" s="1"/>
  <c r="N131" i="23"/>
  <c r="I161" i="20" s="1"/>
  <c r="N195" i="23"/>
  <c r="I225" i="20" s="1"/>
  <c r="N259" i="23"/>
  <c r="N323" i="23"/>
  <c r="N246" i="23"/>
  <c r="N310" i="23"/>
  <c r="N374" i="23"/>
  <c r="N438" i="23"/>
  <c r="N502" i="23"/>
  <c r="N345" i="23"/>
  <c r="N417" i="23"/>
  <c r="N105" i="23"/>
  <c r="I135" i="20" s="1"/>
  <c r="N169" i="23"/>
  <c r="I199" i="20" s="1"/>
  <c r="N233" i="23"/>
  <c r="N297" i="23"/>
  <c r="N276" i="23"/>
  <c r="N340" i="23"/>
  <c r="N404" i="23"/>
  <c r="N468" i="23"/>
  <c r="N532" i="23"/>
  <c r="N477" i="23"/>
  <c r="N311" i="23"/>
  <c r="N375" i="23"/>
  <c r="N439" i="23"/>
  <c r="N503" i="23"/>
  <c r="N365" i="23"/>
  <c r="N473" i="23"/>
  <c r="N513" i="23"/>
  <c r="N263" i="23"/>
  <c r="N199" i="23"/>
  <c r="I229" i="20" s="1"/>
  <c r="N135" i="23"/>
  <c r="I165" i="20" s="1"/>
  <c r="N71" i="23"/>
  <c r="I101" i="20" s="1"/>
  <c r="N236" i="23"/>
  <c r="N172" i="23"/>
  <c r="I202" i="20" s="1"/>
  <c r="N108" i="23"/>
  <c r="I138" i="20" s="1"/>
  <c r="N44" i="23"/>
  <c r="I74" i="20" s="1"/>
  <c r="N190" i="23"/>
  <c r="I220" i="20" s="1"/>
  <c r="N126" i="23"/>
  <c r="I156" i="20" s="1"/>
  <c r="N62" i="23"/>
  <c r="I92" i="20" s="1"/>
  <c r="N202" i="23"/>
  <c r="I232" i="20" s="1"/>
  <c r="N138" i="23"/>
  <c r="I168" i="20" s="1"/>
  <c r="N74" i="23"/>
  <c r="I104" i="20" s="1"/>
  <c r="N392" i="23"/>
  <c r="N370" i="23"/>
  <c r="N357" i="23"/>
  <c r="N125" i="23"/>
  <c r="I155" i="20" s="1"/>
  <c r="N317" i="23"/>
  <c r="N104" i="23"/>
  <c r="I134" i="20" s="1"/>
  <c r="N296" i="23"/>
  <c r="N83" i="23"/>
  <c r="I113" i="20" s="1"/>
  <c r="N211" i="23"/>
  <c r="I241" i="20" s="1"/>
  <c r="N262" i="23"/>
  <c r="N454" i="23"/>
  <c r="N369" i="23"/>
  <c r="N121" i="23"/>
  <c r="I151" i="20" s="1"/>
  <c r="N313" i="23"/>
  <c r="N356" i="23"/>
  <c r="N484" i="23"/>
  <c r="N327" i="23"/>
  <c r="N519" i="23"/>
  <c r="N472" i="23"/>
  <c r="N424" i="23"/>
  <c r="N521" i="23"/>
  <c r="N451" i="23"/>
  <c r="N504" i="23"/>
  <c r="N234" i="23"/>
  <c r="N298" i="23"/>
  <c r="N362" i="23"/>
  <c r="N426" i="23"/>
  <c r="N490" i="23"/>
  <c r="N554" i="23"/>
  <c r="N53" i="23"/>
  <c r="I83" i="20" s="1"/>
  <c r="N117" i="23"/>
  <c r="I147" i="20" s="1"/>
  <c r="N181" i="23"/>
  <c r="I211" i="20" s="1"/>
  <c r="N245" i="23"/>
  <c r="N309" i="23"/>
  <c r="N485" i="23"/>
  <c r="N96" i="23"/>
  <c r="I126" i="20" s="1"/>
  <c r="N160" i="23"/>
  <c r="I190" i="20" s="1"/>
  <c r="N224" i="23"/>
  <c r="N288" i="23"/>
  <c r="N352" i="23"/>
  <c r="N75" i="23"/>
  <c r="I105" i="20" s="1"/>
  <c r="N139" i="23"/>
  <c r="I169" i="20" s="1"/>
  <c r="N203" i="23"/>
  <c r="I233" i="20" s="1"/>
  <c r="N267" i="23"/>
  <c r="N331" i="23"/>
  <c r="N254" i="23"/>
  <c r="N318" i="23"/>
  <c r="N382" i="23"/>
  <c r="N446" i="23"/>
  <c r="N510" i="23"/>
  <c r="N353" i="23"/>
  <c r="N49" i="23"/>
  <c r="I79" i="20" s="1"/>
  <c r="N113" i="23"/>
  <c r="I143" i="20" s="1"/>
  <c r="N177" i="23"/>
  <c r="I207" i="20" s="1"/>
  <c r="N241" i="23"/>
  <c r="N305" i="23"/>
  <c r="N284" i="23"/>
  <c r="N348" i="23"/>
  <c r="N412" i="23"/>
  <c r="N476" i="23"/>
  <c r="N540" i="23"/>
  <c r="N509" i="23"/>
  <c r="N319" i="23"/>
  <c r="N383" i="23"/>
  <c r="N447" i="23"/>
  <c r="N511" i="23"/>
  <c r="N381" i="23"/>
  <c r="N480" i="23"/>
  <c r="N459" i="23"/>
  <c r="N255" i="23"/>
  <c r="N191" i="23"/>
  <c r="I221" i="20" s="1"/>
  <c r="N127" i="23"/>
  <c r="I157" i="20" s="1"/>
  <c r="N63" i="23"/>
  <c r="I93" i="20" s="1"/>
  <c r="N228" i="23"/>
  <c r="N164" i="23"/>
  <c r="I194" i="20" s="1"/>
  <c r="N100" i="23"/>
  <c r="I130" i="20" s="1"/>
  <c r="N36" i="23"/>
  <c r="I66" i="20" s="1"/>
  <c r="N182" i="23"/>
  <c r="I212" i="20" s="1"/>
  <c r="N118" i="23"/>
  <c r="I148" i="20" s="1"/>
  <c r="N54" i="23"/>
  <c r="I84" i="20" s="1"/>
  <c r="N194" i="23"/>
  <c r="I224" i="20" s="1"/>
  <c r="N130" i="23"/>
  <c r="I160" i="20" s="1"/>
  <c r="N66" i="23"/>
  <c r="I96" i="20" s="1"/>
  <c r="N561" i="23"/>
  <c r="N306" i="23"/>
  <c r="N498" i="23"/>
  <c r="N61" i="23"/>
  <c r="I91" i="20" s="1"/>
  <c r="N253" i="23"/>
  <c r="N40" i="23"/>
  <c r="I70" i="20" s="1"/>
  <c r="N168" i="23"/>
  <c r="I198" i="20" s="1"/>
  <c r="N360" i="23"/>
  <c r="N147" i="23"/>
  <c r="I177" i="20" s="1"/>
  <c r="N275" i="23"/>
  <c r="N326" i="23"/>
  <c r="N390" i="23"/>
  <c r="N518" i="23"/>
  <c r="N57" i="23"/>
  <c r="I87" i="20" s="1"/>
  <c r="N249" i="23"/>
  <c r="N292" i="23"/>
  <c r="N420" i="23"/>
  <c r="N548" i="23"/>
  <c r="N391" i="23"/>
  <c r="N455" i="23"/>
  <c r="N437" i="23"/>
  <c r="N558" i="23"/>
  <c r="N508" i="23"/>
  <c r="N559" i="23"/>
  <c r="N207" i="23"/>
  <c r="I237" i="20" s="1"/>
  <c r="N180" i="23"/>
  <c r="I210" i="20" s="1"/>
  <c r="N134" i="23"/>
  <c r="I164" i="20" s="1"/>
  <c r="N82" i="23"/>
  <c r="I112" i="20" s="1"/>
  <c r="N427" i="23"/>
  <c r="N522" i="23"/>
  <c r="N341" i="23"/>
  <c r="N43" i="23"/>
  <c r="I73" i="20" s="1"/>
  <c r="N278" i="23"/>
  <c r="N377" i="23"/>
  <c r="N289" i="23"/>
  <c r="N516" i="23"/>
  <c r="N479" i="23"/>
  <c r="N515" i="23"/>
  <c r="N252" i="23"/>
  <c r="N76" i="23"/>
  <c r="I106" i="20" s="1"/>
  <c r="N465" i="23"/>
  <c r="N464" i="23"/>
  <c r="N443" i="23"/>
  <c r="N314" i="23"/>
  <c r="N442" i="23"/>
  <c r="N373" i="23"/>
  <c r="N133" i="23"/>
  <c r="I163" i="20" s="1"/>
  <c r="N261" i="23"/>
  <c r="N48" i="23"/>
  <c r="I78" i="20" s="1"/>
  <c r="N176" i="23"/>
  <c r="I206" i="20" s="1"/>
  <c r="N304" i="23"/>
  <c r="N91" i="23"/>
  <c r="I121" i="20" s="1"/>
  <c r="N219" i="23"/>
  <c r="I249" i="20" s="1"/>
  <c r="N347" i="23"/>
  <c r="N294" i="23"/>
  <c r="N406" i="23"/>
  <c r="N494" i="23"/>
  <c r="N393" i="23"/>
  <c r="N129" i="23"/>
  <c r="I159" i="20" s="1"/>
  <c r="N217" i="23"/>
  <c r="I247" i="20" s="1"/>
  <c r="N329" i="23"/>
  <c r="N332" i="23"/>
  <c r="N444" i="23"/>
  <c r="N556" i="23"/>
  <c r="N295" i="23"/>
  <c r="N407" i="23"/>
  <c r="N495" i="23"/>
  <c r="N421" i="23"/>
  <c r="N523" i="23"/>
  <c r="N247" i="23"/>
  <c r="N167" i="23"/>
  <c r="I197" i="20" s="1"/>
  <c r="N87" i="23"/>
  <c r="I117" i="20" s="1"/>
  <c r="N220" i="23"/>
  <c r="I250" i="20" s="1"/>
  <c r="N140" i="23"/>
  <c r="I170" i="20" s="1"/>
  <c r="N60" i="23"/>
  <c r="I90" i="20" s="1"/>
  <c r="N174" i="23"/>
  <c r="I204" i="20" s="1"/>
  <c r="N94" i="23"/>
  <c r="I124" i="20" s="1"/>
  <c r="N37" i="23"/>
  <c r="I67" i="20" s="1"/>
  <c r="N122" i="23"/>
  <c r="I152" i="20" s="1"/>
  <c r="N42" i="23"/>
  <c r="I72" i="20" s="1"/>
  <c r="N441" i="23"/>
  <c r="N395" i="23"/>
  <c r="N433" i="23"/>
  <c r="N330" i="23"/>
  <c r="N458" i="23"/>
  <c r="N445" i="23"/>
  <c r="N149" i="23"/>
  <c r="I179" i="20" s="1"/>
  <c r="N277" i="23"/>
  <c r="N64" i="23"/>
  <c r="I94" i="20" s="1"/>
  <c r="N192" i="23"/>
  <c r="I222" i="20" s="1"/>
  <c r="N320" i="23"/>
  <c r="N107" i="23"/>
  <c r="I137" i="20" s="1"/>
  <c r="N235" i="23"/>
  <c r="N363" i="23"/>
  <c r="N334" i="23"/>
  <c r="N422" i="23"/>
  <c r="N534" i="23"/>
  <c r="N409" i="23"/>
  <c r="N145" i="23"/>
  <c r="I175" i="20" s="1"/>
  <c r="N257" i="23"/>
  <c r="N361" i="23"/>
  <c r="N372" i="23"/>
  <c r="N460" i="23"/>
  <c r="N562" i="23"/>
  <c r="N335" i="23"/>
  <c r="N423" i="23"/>
  <c r="N535" i="23"/>
  <c r="N493" i="23"/>
  <c r="N456" i="23"/>
  <c r="N231" i="23"/>
  <c r="N151" i="23"/>
  <c r="I181" i="20" s="1"/>
  <c r="N55" i="23"/>
  <c r="I85" i="20" s="1"/>
  <c r="N204" i="23"/>
  <c r="I234" i="20" s="1"/>
  <c r="N124" i="23"/>
  <c r="I154" i="20" s="1"/>
  <c r="N41" i="23"/>
  <c r="I71" i="20" s="1"/>
  <c r="N158" i="23"/>
  <c r="I188" i="20" s="1"/>
  <c r="N78" i="23"/>
  <c r="I108" i="20" s="1"/>
  <c r="N186" i="23"/>
  <c r="I216" i="20" s="1"/>
  <c r="N106" i="23"/>
  <c r="I136" i="20" s="1"/>
  <c r="N563" i="23"/>
  <c r="N491" i="23"/>
  <c r="N378" i="23"/>
  <c r="N69" i="23"/>
  <c r="I99" i="20" s="1"/>
  <c r="N325" i="23"/>
  <c r="N240" i="23"/>
  <c r="N155" i="23"/>
  <c r="I185" i="20" s="1"/>
  <c r="N350" i="23"/>
  <c r="N550" i="23"/>
  <c r="N161" i="23"/>
  <c r="I191" i="20" s="1"/>
  <c r="N300" i="23"/>
  <c r="N500" i="23"/>
  <c r="N463" i="23"/>
  <c r="N419" i="23"/>
  <c r="N215" i="23"/>
  <c r="I245" i="20" s="1"/>
  <c r="N39" i="23"/>
  <c r="I69" i="20" s="1"/>
  <c r="N92" i="23"/>
  <c r="I122" i="20" s="1"/>
  <c r="N142" i="23"/>
  <c r="I172" i="20" s="1"/>
  <c r="N170" i="23"/>
  <c r="I200" i="20" s="1"/>
  <c r="N411" i="23"/>
  <c r="N258" i="23"/>
  <c r="N514" i="23"/>
  <c r="N205" i="23"/>
  <c r="I235" i="20" s="1"/>
  <c r="N120" i="23"/>
  <c r="I150" i="20" s="1"/>
  <c r="N376" i="23"/>
  <c r="N291" i="23"/>
  <c r="N358" i="23"/>
  <c r="N81" i="23"/>
  <c r="I111" i="20" s="1"/>
  <c r="N281" i="23"/>
  <c r="N396" i="23"/>
  <c r="N359" i="23"/>
  <c r="N230" i="23"/>
  <c r="N111" i="23"/>
  <c r="I141" i="20" s="1"/>
  <c r="N84" i="23"/>
  <c r="I114" i="20" s="1"/>
  <c r="N38" i="23"/>
  <c r="I68" i="20" s="1"/>
  <c r="N387" i="23"/>
  <c r="N266" i="23"/>
  <c r="N85" i="23"/>
  <c r="I115" i="20" s="1"/>
  <c r="N256" i="23"/>
  <c r="N299" i="23"/>
  <c r="N366" i="23"/>
  <c r="N89" i="23"/>
  <c r="I119" i="20" s="1"/>
  <c r="N316" i="23"/>
  <c r="N279" i="23"/>
  <c r="N549" i="23"/>
  <c r="N103" i="23"/>
  <c r="I133" i="20" s="1"/>
  <c r="N557" i="23"/>
  <c r="N475" i="23"/>
  <c r="N384" i="23"/>
  <c r="N346" i="23"/>
  <c r="N474" i="23"/>
  <c r="N501" i="23"/>
  <c r="N165" i="23"/>
  <c r="I195" i="20" s="1"/>
  <c r="N293" i="23"/>
  <c r="N80" i="23"/>
  <c r="I110" i="20" s="1"/>
  <c r="N208" i="23"/>
  <c r="I238" i="20" s="1"/>
  <c r="N336" i="23"/>
  <c r="N123" i="23"/>
  <c r="I153" i="20" s="1"/>
  <c r="N251" i="23"/>
  <c r="N371" i="23"/>
  <c r="N342" i="23"/>
  <c r="N430" i="23"/>
  <c r="N542" i="23"/>
  <c r="N65" i="23"/>
  <c r="I95" i="20" s="1"/>
  <c r="N153" i="23"/>
  <c r="I183" i="20" s="1"/>
  <c r="N265" i="23"/>
  <c r="N268" i="23"/>
  <c r="N380" i="23"/>
  <c r="N492" i="23"/>
  <c r="N429" i="23"/>
  <c r="N343" i="23"/>
  <c r="N431" i="23"/>
  <c r="N543" i="23"/>
  <c r="N517" i="23"/>
  <c r="N449" i="23"/>
  <c r="N223" i="23"/>
  <c r="N143" i="23"/>
  <c r="I173" i="20" s="1"/>
  <c r="N47" i="23"/>
  <c r="I77" i="20" s="1"/>
  <c r="N196" i="23"/>
  <c r="I226" i="20" s="1"/>
  <c r="N116" i="23"/>
  <c r="I146" i="20" s="1"/>
  <c r="N33" i="23"/>
  <c r="I63" i="20" s="1"/>
  <c r="N150" i="23"/>
  <c r="I180" i="20" s="1"/>
  <c r="N70" i="23"/>
  <c r="I100" i="20" s="1"/>
  <c r="N178" i="23"/>
  <c r="I208" i="20" s="1"/>
  <c r="N98" i="23"/>
  <c r="I128" i="20" s="1"/>
  <c r="N545" i="23"/>
  <c r="N250" i="23"/>
  <c r="N506" i="23"/>
  <c r="N197" i="23"/>
  <c r="I227" i="20" s="1"/>
  <c r="N112" i="23"/>
  <c r="I142" i="20" s="1"/>
  <c r="N368" i="23"/>
  <c r="N283" i="23"/>
  <c r="N238" i="23"/>
  <c r="N462" i="23"/>
  <c r="N73" i="23"/>
  <c r="I103" i="20" s="1"/>
  <c r="N273" i="23"/>
  <c r="N388" i="23"/>
  <c r="N351" i="23"/>
  <c r="N551" i="23"/>
  <c r="N379" i="23"/>
  <c r="N119" i="23"/>
  <c r="I149" i="20" s="1"/>
  <c r="N188" i="23"/>
  <c r="I218" i="20" s="1"/>
  <c r="N222" i="23"/>
  <c r="I252" i="20" s="1"/>
  <c r="N46" i="23"/>
  <c r="I76" i="20" s="1"/>
  <c r="N90" i="23"/>
  <c r="I120" i="20" s="1"/>
  <c r="N560" i="23"/>
  <c r="N481" i="23"/>
  <c r="N386" i="23"/>
  <c r="N77" i="23"/>
  <c r="I107" i="20" s="1"/>
  <c r="N333" i="23"/>
  <c r="N248" i="23"/>
  <c r="N163" i="23"/>
  <c r="I193" i="20" s="1"/>
  <c r="N270" i="23"/>
  <c r="N470" i="23"/>
  <c r="N193" i="23"/>
  <c r="I223" i="20" s="1"/>
  <c r="N308" i="23"/>
  <c r="N271" i="23"/>
  <c r="N471" i="23"/>
  <c r="N529" i="23"/>
  <c r="N260" i="23"/>
  <c r="N214" i="23"/>
  <c r="I244" i="20" s="1"/>
  <c r="N162" i="23"/>
  <c r="I192" i="20" s="1"/>
  <c r="N547" i="23"/>
  <c r="N394" i="23"/>
  <c r="N213" i="23"/>
  <c r="I243" i="20" s="1"/>
  <c r="N128" i="23"/>
  <c r="I158" i="20" s="1"/>
  <c r="N171" i="23"/>
  <c r="I201" i="20" s="1"/>
  <c r="N478" i="23"/>
  <c r="N201" i="23"/>
  <c r="I231" i="20" s="1"/>
  <c r="N428" i="23"/>
  <c r="N367" i="23"/>
  <c r="N405" i="23"/>
  <c r="N183" i="23"/>
  <c r="I213" i="20" s="1"/>
  <c r="N156" i="23"/>
  <c r="I186" i="20" s="1"/>
  <c r="N440" i="23"/>
  <c r="N141" i="23"/>
  <c r="I171" i="20" s="1"/>
  <c r="N32" i="23"/>
  <c r="I62" i="20" s="1"/>
  <c r="N282" i="23"/>
  <c r="N229" i="23"/>
  <c r="N59" i="23"/>
  <c r="I89" i="20" s="1"/>
  <c r="N398" i="23"/>
  <c r="N209" i="23"/>
  <c r="I239" i="20" s="1"/>
  <c r="N524" i="23"/>
  <c r="N413" i="23"/>
  <c r="N95" i="23"/>
  <c r="I125" i="20" s="1"/>
  <c r="N206" i="23"/>
  <c r="I236" i="20" s="1"/>
  <c r="N210" i="23"/>
  <c r="I240" i="20" s="1"/>
  <c r="N410" i="23"/>
  <c r="N397" i="23"/>
  <c r="N486" i="23"/>
  <c r="N287" i="23"/>
  <c r="N244" i="23"/>
  <c r="N146" i="23"/>
  <c r="I176" i="20" s="1"/>
  <c r="N450" i="23"/>
  <c r="N227" i="23"/>
  <c r="N337" i="23"/>
  <c r="N520" i="23"/>
  <c r="N110" i="23"/>
  <c r="I140" i="20" s="1"/>
  <c r="N538" i="23"/>
  <c r="N144" i="23"/>
  <c r="I174" i="20" s="1"/>
  <c r="N385" i="23"/>
  <c r="N399" i="23"/>
  <c r="N148" i="23"/>
  <c r="I178" i="20" s="1"/>
  <c r="N58" i="23"/>
  <c r="I88" i="20" s="1"/>
  <c r="N457" i="23"/>
  <c r="N184" i="23"/>
  <c r="I214" i="20" s="1"/>
  <c r="N355" i="23"/>
  <c r="N364" i="23"/>
  <c r="N239" i="23"/>
  <c r="N86" i="23"/>
  <c r="I116" i="20" s="1"/>
  <c r="N101" i="23"/>
  <c r="I131" i="20" s="1"/>
  <c r="N286" i="23"/>
  <c r="N436" i="23"/>
  <c r="N175" i="23"/>
  <c r="I205" i="20" s="1"/>
  <c r="N35" i="23"/>
  <c r="I65" i="20" s="1"/>
  <c r="N312" i="23"/>
  <c r="N302" i="23"/>
  <c r="N137" i="23"/>
  <c r="I167" i="20" s="1"/>
  <c r="N452" i="23"/>
  <c r="N527" i="23"/>
  <c r="N159" i="23"/>
  <c r="I189" i="20" s="1"/>
  <c r="N52" i="23"/>
  <c r="I82" i="20" s="1"/>
  <c r="N322" i="23"/>
  <c r="N269" i="23"/>
  <c r="N99" i="23"/>
  <c r="I129" i="20" s="1"/>
  <c r="N414" i="23"/>
  <c r="N225" i="23"/>
  <c r="N564" i="23"/>
  <c r="N461" i="23"/>
  <c r="N79" i="23"/>
  <c r="I109" i="20" s="1"/>
  <c r="N198" i="23"/>
  <c r="I228" i="20" s="1"/>
  <c r="N154" i="23"/>
  <c r="I184" i="20" s="1"/>
  <c r="N448" i="23"/>
  <c r="N187" i="23"/>
  <c r="I217" i="20" s="1"/>
  <c r="N321" i="23"/>
  <c r="N533" i="23"/>
  <c r="N166" i="23"/>
  <c r="I196" i="20" s="1"/>
  <c r="N512" i="23"/>
  <c r="N56" i="23"/>
  <c r="I86" i="20" s="1"/>
  <c r="N526" i="23"/>
  <c r="N303" i="23"/>
  <c r="N212" i="23"/>
  <c r="I242" i="20" s="1"/>
  <c r="N114" i="23"/>
  <c r="I144" i="20" s="1"/>
  <c r="N531" i="23"/>
  <c r="N315" i="23"/>
  <c r="N324" i="23"/>
  <c r="N34" i="23"/>
  <c r="I64" i="20" s="1"/>
  <c r="N102" i="23"/>
  <c r="I132" i="20" s="1"/>
  <c r="N389" i="23"/>
  <c r="N401" i="23"/>
  <c r="N415" i="23"/>
  <c r="N132" i="23"/>
  <c r="I162" i="20" s="1"/>
  <c r="N50" i="23"/>
  <c r="I80" i="20" s="1"/>
  <c r="N537" i="23"/>
  <c r="N272" i="23"/>
  <c r="N97" i="23"/>
  <c r="I127" i="20" s="1"/>
  <c r="N487" i="23"/>
  <c r="N68" i="23"/>
  <c r="I98" i="20" s="1"/>
  <c r="N17" i="23"/>
  <c r="I47" i="20" s="1"/>
  <c r="N25" i="23"/>
  <c r="I55" i="20" s="1"/>
  <c r="N27" i="23"/>
  <c r="I57" i="20" s="1"/>
  <c r="N18" i="23"/>
  <c r="I48" i="20" s="1"/>
  <c r="N26" i="23"/>
  <c r="I56" i="20" s="1"/>
  <c r="N19" i="23"/>
  <c r="I49" i="20" s="1"/>
  <c r="N20" i="23"/>
  <c r="I50" i="20" s="1"/>
  <c r="N28" i="23"/>
  <c r="I58" i="20" s="1"/>
  <c r="N21" i="23"/>
  <c r="I51" i="20" s="1"/>
  <c r="N29" i="23"/>
  <c r="I59" i="20" s="1"/>
  <c r="N22" i="23"/>
  <c r="I52" i="20" s="1"/>
  <c r="N23" i="23"/>
  <c r="I53" i="20" s="1"/>
  <c r="N24" i="23"/>
  <c r="I54" i="20" s="1"/>
  <c r="N7" i="23"/>
  <c r="N10" i="23"/>
  <c r="I40" i="20" s="1"/>
  <c r="N11" i="23"/>
  <c r="I41" i="20" s="1"/>
  <c r="N9" i="23"/>
  <c r="I39" i="20" s="1"/>
  <c r="N16" i="23"/>
  <c r="I46" i="20" s="1"/>
  <c r="N8" i="23"/>
  <c r="B38" i="20" s="1"/>
  <c r="N15" i="23"/>
  <c r="I45" i="20" s="1"/>
  <c r="N31" i="23"/>
  <c r="I61" i="20" s="1"/>
  <c r="N14" i="23"/>
  <c r="I44" i="20" s="1"/>
  <c r="N30" i="23"/>
  <c r="I60" i="20" s="1"/>
  <c r="N13" i="23"/>
  <c r="I43" i="20" s="1"/>
  <c r="N12" i="23"/>
  <c r="I42" i="20" s="1"/>
  <c r="B113" i="20" l="1"/>
  <c r="H54" i="20"/>
  <c r="B54" i="20"/>
  <c r="F54" i="20"/>
  <c r="D54" i="20"/>
  <c r="G54" i="20"/>
  <c r="E54" i="20"/>
  <c r="C54" i="20"/>
  <c r="A54" i="20"/>
  <c r="E45" i="20"/>
  <c r="C45" i="20"/>
  <c r="D45" i="20"/>
  <c r="G45" i="20"/>
  <c r="F45" i="20"/>
  <c r="A45" i="20"/>
  <c r="H45" i="20"/>
  <c r="B45" i="20"/>
  <c r="G109" i="20"/>
  <c r="C109" i="20"/>
  <c r="D109" i="20"/>
  <c r="E109" i="20"/>
  <c r="F109" i="20"/>
  <c r="A109" i="20"/>
  <c r="H109" i="20"/>
  <c r="B109" i="20"/>
  <c r="A205" i="20"/>
  <c r="H205" i="20"/>
  <c r="D205" i="20"/>
  <c r="C205" i="20"/>
  <c r="G205" i="20"/>
  <c r="E205" i="20"/>
  <c r="F205" i="20"/>
  <c r="B205" i="20"/>
  <c r="H52" i="20"/>
  <c r="B52" i="20"/>
  <c r="F52" i="20"/>
  <c r="D52" i="20"/>
  <c r="G52" i="20"/>
  <c r="E52" i="20"/>
  <c r="C52" i="20"/>
  <c r="A52" i="20"/>
  <c r="G57" i="20"/>
  <c r="E57" i="20"/>
  <c r="H57" i="20"/>
  <c r="C57" i="20"/>
  <c r="F57" i="20"/>
  <c r="D57" i="20"/>
  <c r="B57" i="20"/>
  <c r="A57" i="20"/>
  <c r="F80" i="20"/>
  <c r="C80" i="20"/>
  <c r="E80" i="20"/>
  <c r="G80" i="20"/>
  <c r="H80" i="20"/>
  <c r="B80" i="20"/>
  <c r="A80" i="20"/>
  <c r="D80" i="20"/>
  <c r="F196" i="20"/>
  <c r="A196" i="20"/>
  <c r="E196" i="20"/>
  <c r="G196" i="20"/>
  <c r="B196" i="20"/>
  <c r="D196" i="20"/>
  <c r="C196" i="20"/>
  <c r="H196" i="20"/>
  <c r="A189" i="20"/>
  <c r="F189" i="20"/>
  <c r="H189" i="20"/>
  <c r="B189" i="20"/>
  <c r="C189" i="20"/>
  <c r="G189" i="20"/>
  <c r="D189" i="20"/>
  <c r="E189" i="20"/>
  <c r="A213" i="20"/>
  <c r="H213" i="20"/>
  <c r="B213" i="20"/>
  <c r="D213" i="20"/>
  <c r="F213" i="20"/>
  <c r="E213" i="20"/>
  <c r="G213" i="20"/>
  <c r="C213" i="20"/>
  <c r="B243" i="20"/>
  <c r="A243" i="20"/>
  <c r="H243" i="20"/>
  <c r="C243" i="20"/>
  <c r="D243" i="20"/>
  <c r="E243" i="20"/>
  <c r="G243" i="20"/>
  <c r="F243" i="20"/>
  <c r="C107" i="20"/>
  <c r="E107" i="20"/>
  <c r="G107" i="20"/>
  <c r="H107" i="20"/>
  <c r="B107" i="20"/>
  <c r="D107" i="20"/>
  <c r="A107" i="20"/>
  <c r="F107" i="20"/>
  <c r="D149" i="20"/>
  <c r="F149" i="20"/>
  <c r="A149" i="20"/>
  <c r="G149" i="20"/>
  <c r="E149" i="20"/>
  <c r="H149" i="20"/>
  <c r="B149" i="20"/>
  <c r="C149" i="20"/>
  <c r="D128" i="20"/>
  <c r="G128" i="20"/>
  <c r="A128" i="20"/>
  <c r="E128" i="20"/>
  <c r="H128" i="20"/>
  <c r="C128" i="20"/>
  <c r="B128" i="20"/>
  <c r="F128" i="20"/>
  <c r="A173" i="20"/>
  <c r="F173" i="20"/>
  <c r="H173" i="20"/>
  <c r="C173" i="20"/>
  <c r="G173" i="20"/>
  <c r="D173" i="20"/>
  <c r="B173" i="20"/>
  <c r="E173" i="20"/>
  <c r="B195" i="20"/>
  <c r="D195" i="20"/>
  <c r="C195" i="20"/>
  <c r="G195" i="20"/>
  <c r="A195" i="20"/>
  <c r="E195" i="20"/>
  <c r="F195" i="20"/>
  <c r="H195" i="20"/>
  <c r="D188" i="20"/>
  <c r="F188" i="20"/>
  <c r="G188" i="20"/>
  <c r="H188" i="20"/>
  <c r="A188" i="20"/>
  <c r="C188" i="20"/>
  <c r="E188" i="20"/>
  <c r="B188" i="20"/>
  <c r="D137" i="20"/>
  <c r="F137" i="20"/>
  <c r="A137" i="20"/>
  <c r="G137" i="20"/>
  <c r="E137" i="20"/>
  <c r="B137" i="20"/>
  <c r="C137" i="20"/>
  <c r="H137" i="20"/>
  <c r="B204" i="20"/>
  <c r="F204" i="20"/>
  <c r="G204" i="20"/>
  <c r="A204" i="20"/>
  <c r="C204" i="20"/>
  <c r="D204" i="20"/>
  <c r="H204" i="20"/>
  <c r="E204" i="20"/>
  <c r="B247" i="20"/>
  <c r="A247" i="20"/>
  <c r="H247" i="20"/>
  <c r="C247" i="20"/>
  <c r="D247" i="20"/>
  <c r="E247" i="20"/>
  <c r="G247" i="20"/>
  <c r="F247" i="20"/>
  <c r="D121" i="20"/>
  <c r="F121" i="20"/>
  <c r="A121" i="20"/>
  <c r="B121" i="20"/>
  <c r="C121" i="20"/>
  <c r="H121" i="20"/>
  <c r="G121" i="20"/>
  <c r="E121" i="20"/>
  <c r="E112" i="20"/>
  <c r="G112" i="20"/>
  <c r="A112" i="20"/>
  <c r="C112" i="20"/>
  <c r="B112" i="20"/>
  <c r="D112" i="20"/>
  <c r="F112" i="20"/>
  <c r="H112" i="20"/>
  <c r="C91" i="20"/>
  <c r="E91" i="20"/>
  <c r="G91" i="20"/>
  <c r="H91" i="20"/>
  <c r="A91" i="20"/>
  <c r="D91" i="20"/>
  <c r="F91" i="20"/>
  <c r="B91" i="20"/>
  <c r="D148" i="20"/>
  <c r="G148" i="20"/>
  <c r="E148" i="20"/>
  <c r="B148" i="20"/>
  <c r="H148" i="20"/>
  <c r="C148" i="20"/>
  <c r="A148" i="20"/>
  <c r="F148" i="20"/>
  <c r="A221" i="20"/>
  <c r="B221" i="20"/>
  <c r="H221" i="20"/>
  <c r="D221" i="20"/>
  <c r="C221" i="20"/>
  <c r="E221" i="20"/>
  <c r="G221" i="20"/>
  <c r="F221" i="20"/>
  <c r="H147" i="20"/>
  <c r="B147" i="20"/>
  <c r="E147" i="20"/>
  <c r="A147" i="20"/>
  <c r="F147" i="20"/>
  <c r="G147" i="20"/>
  <c r="D147" i="20"/>
  <c r="C147" i="20"/>
  <c r="D168" i="20"/>
  <c r="A168" i="20"/>
  <c r="F168" i="20"/>
  <c r="E168" i="20"/>
  <c r="C168" i="20"/>
  <c r="G168" i="20"/>
  <c r="B168" i="20"/>
  <c r="H168" i="20"/>
  <c r="A161" i="20"/>
  <c r="F161" i="20"/>
  <c r="B161" i="20"/>
  <c r="H161" i="20"/>
  <c r="C161" i="20"/>
  <c r="D161" i="20"/>
  <c r="E161" i="20"/>
  <c r="G161" i="20"/>
  <c r="B166" i="20"/>
  <c r="A166" i="20"/>
  <c r="H166" i="20"/>
  <c r="E166" i="20"/>
  <c r="D166" i="20"/>
  <c r="F166" i="20"/>
  <c r="C166" i="20"/>
  <c r="G166" i="20"/>
  <c r="F56" i="20"/>
  <c r="D56" i="20"/>
  <c r="E56" i="20"/>
  <c r="H56" i="20"/>
  <c r="B56" i="20"/>
  <c r="C56" i="20"/>
  <c r="A56" i="20"/>
  <c r="G56" i="20"/>
  <c r="E53" i="20"/>
  <c r="C53" i="20"/>
  <c r="D53" i="20"/>
  <c r="G53" i="20"/>
  <c r="B53" i="20"/>
  <c r="H53" i="20"/>
  <c r="A53" i="20"/>
  <c r="F53" i="20"/>
  <c r="E82" i="20"/>
  <c r="F82" i="20"/>
  <c r="G82" i="20"/>
  <c r="D82" i="20"/>
  <c r="A82" i="20"/>
  <c r="B82" i="20"/>
  <c r="C82" i="20"/>
  <c r="H82" i="20"/>
  <c r="D140" i="20"/>
  <c r="G140" i="20"/>
  <c r="B140" i="20"/>
  <c r="E140" i="20"/>
  <c r="A140" i="20"/>
  <c r="H140" i="20"/>
  <c r="C140" i="20"/>
  <c r="F140" i="20"/>
  <c r="H46" i="20"/>
  <c r="B46" i="20"/>
  <c r="F46" i="20"/>
  <c r="D46" i="20"/>
  <c r="G46" i="20"/>
  <c r="E46" i="20"/>
  <c r="C46" i="20"/>
  <c r="A46" i="20"/>
  <c r="G59" i="20"/>
  <c r="E59" i="20"/>
  <c r="C59" i="20"/>
  <c r="F59" i="20"/>
  <c r="D59" i="20"/>
  <c r="H59" i="20"/>
  <c r="B59" i="20"/>
  <c r="A59" i="20"/>
  <c r="C55" i="20"/>
  <c r="G55" i="20"/>
  <c r="E55" i="20"/>
  <c r="H55" i="20"/>
  <c r="B55" i="20"/>
  <c r="D55" i="20"/>
  <c r="A55" i="20"/>
  <c r="F55" i="20"/>
  <c r="B162" i="20"/>
  <c r="H162" i="20"/>
  <c r="E162" i="20"/>
  <c r="A162" i="20"/>
  <c r="C162" i="20"/>
  <c r="G162" i="20"/>
  <c r="F162" i="20"/>
  <c r="D162" i="20"/>
  <c r="F88" i="20"/>
  <c r="C88" i="20"/>
  <c r="E88" i="20"/>
  <c r="A88" i="20"/>
  <c r="D88" i="20"/>
  <c r="G88" i="20"/>
  <c r="H88" i="20"/>
  <c r="B88" i="20"/>
  <c r="C89" i="20"/>
  <c r="D89" i="20"/>
  <c r="E89" i="20"/>
  <c r="G89" i="20"/>
  <c r="F89" i="20"/>
  <c r="B89" i="20"/>
  <c r="H89" i="20"/>
  <c r="A89" i="20"/>
  <c r="B208" i="20"/>
  <c r="F208" i="20"/>
  <c r="G208" i="20"/>
  <c r="C208" i="20"/>
  <c r="D208" i="20"/>
  <c r="E208" i="20"/>
  <c r="A208" i="20"/>
  <c r="H208" i="20"/>
  <c r="A253" i="20"/>
  <c r="B253" i="20"/>
  <c r="D253" i="20"/>
  <c r="G253" i="20"/>
  <c r="H253" i="20"/>
  <c r="C253" i="20"/>
  <c r="E253" i="20"/>
  <c r="F253" i="20"/>
  <c r="C111" i="20"/>
  <c r="E111" i="20"/>
  <c r="G111" i="20"/>
  <c r="H111" i="20"/>
  <c r="B111" i="20"/>
  <c r="F111" i="20"/>
  <c r="D111" i="20"/>
  <c r="A111" i="20"/>
  <c r="C99" i="20"/>
  <c r="E99" i="20"/>
  <c r="G99" i="20"/>
  <c r="H99" i="20"/>
  <c r="D99" i="20"/>
  <c r="F99" i="20"/>
  <c r="B99" i="20"/>
  <c r="A99" i="20"/>
  <c r="D71" i="20"/>
  <c r="G71" i="20"/>
  <c r="H71" i="20"/>
  <c r="C71" i="20"/>
  <c r="F71" i="20"/>
  <c r="B71" i="20"/>
  <c r="E71" i="20"/>
  <c r="A71" i="20"/>
  <c r="B175" i="20"/>
  <c r="D175" i="20"/>
  <c r="G175" i="20"/>
  <c r="H175" i="20"/>
  <c r="C175" i="20"/>
  <c r="E175" i="20"/>
  <c r="F175" i="20"/>
  <c r="A175" i="20"/>
  <c r="C90" i="20"/>
  <c r="A90" i="20"/>
  <c r="E90" i="20"/>
  <c r="B90" i="20"/>
  <c r="F90" i="20"/>
  <c r="G90" i="20"/>
  <c r="H90" i="20"/>
  <c r="D90" i="20"/>
  <c r="B159" i="20"/>
  <c r="D159" i="20"/>
  <c r="G159" i="20"/>
  <c r="C159" i="20"/>
  <c r="H159" i="20"/>
  <c r="F159" i="20"/>
  <c r="A159" i="20"/>
  <c r="E159" i="20"/>
  <c r="D164" i="20"/>
  <c r="F164" i="20"/>
  <c r="A164" i="20"/>
  <c r="C164" i="20"/>
  <c r="E164" i="20"/>
  <c r="G164" i="20"/>
  <c r="B164" i="20"/>
  <c r="H164" i="20"/>
  <c r="B212" i="20"/>
  <c r="A212" i="20"/>
  <c r="F212" i="20"/>
  <c r="G212" i="20"/>
  <c r="D212" i="20"/>
  <c r="E212" i="20"/>
  <c r="H212" i="20"/>
  <c r="C212" i="20"/>
  <c r="B207" i="20"/>
  <c r="D207" i="20"/>
  <c r="E207" i="20"/>
  <c r="A207" i="20"/>
  <c r="H207" i="20"/>
  <c r="C207" i="20"/>
  <c r="G207" i="20"/>
  <c r="F207" i="20"/>
  <c r="D83" i="20"/>
  <c r="G83" i="20"/>
  <c r="H83" i="20"/>
  <c r="C83" i="20"/>
  <c r="E83" i="20"/>
  <c r="B83" i="20"/>
  <c r="A83" i="20"/>
  <c r="F83" i="20"/>
  <c r="B134" i="20"/>
  <c r="F134" i="20"/>
  <c r="H134" i="20"/>
  <c r="C134" i="20"/>
  <c r="A134" i="20"/>
  <c r="G134" i="20"/>
  <c r="D134" i="20"/>
  <c r="E134" i="20"/>
  <c r="A232" i="20"/>
  <c r="B232" i="20"/>
  <c r="F232" i="20"/>
  <c r="G232" i="20"/>
  <c r="H232" i="20"/>
  <c r="C232" i="20"/>
  <c r="E232" i="20"/>
  <c r="D232" i="20"/>
  <c r="G101" i="20"/>
  <c r="C101" i="20"/>
  <c r="D101" i="20"/>
  <c r="E101" i="20"/>
  <c r="F101" i="20"/>
  <c r="A101" i="20"/>
  <c r="B101" i="20"/>
  <c r="H101" i="20"/>
  <c r="G97" i="20"/>
  <c r="C97" i="20"/>
  <c r="B97" i="20"/>
  <c r="D97" i="20"/>
  <c r="E97" i="20"/>
  <c r="F97" i="20"/>
  <c r="A97" i="20"/>
  <c r="H97" i="20"/>
  <c r="B102" i="20"/>
  <c r="C102" i="20"/>
  <c r="E102" i="20"/>
  <c r="F102" i="20"/>
  <c r="G102" i="20"/>
  <c r="A102" i="20"/>
  <c r="H102" i="20"/>
  <c r="D102" i="20"/>
  <c r="D42" i="20"/>
  <c r="A42" i="20"/>
  <c r="H42" i="20"/>
  <c r="B42" i="20"/>
  <c r="C42" i="20"/>
  <c r="F42" i="20"/>
  <c r="G42" i="20"/>
  <c r="E42" i="20"/>
  <c r="G39" i="20"/>
  <c r="E39" i="20"/>
  <c r="C39" i="20"/>
  <c r="H39" i="20"/>
  <c r="B39" i="20"/>
  <c r="A39" i="20"/>
  <c r="F39" i="20"/>
  <c r="D39" i="20"/>
  <c r="G51" i="20"/>
  <c r="E51" i="20"/>
  <c r="C51" i="20"/>
  <c r="F51" i="20"/>
  <c r="D51" i="20"/>
  <c r="A51" i="20"/>
  <c r="B51" i="20"/>
  <c r="H51" i="20"/>
  <c r="C47" i="20"/>
  <c r="G47" i="20"/>
  <c r="E47" i="20"/>
  <c r="H47" i="20"/>
  <c r="B47" i="20"/>
  <c r="F47" i="20"/>
  <c r="D47" i="20"/>
  <c r="A47" i="20"/>
  <c r="D144" i="20"/>
  <c r="G144" i="20"/>
  <c r="C144" i="20"/>
  <c r="F144" i="20"/>
  <c r="B144" i="20"/>
  <c r="E144" i="20"/>
  <c r="A144" i="20"/>
  <c r="H144" i="20"/>
  <c r="H131" i="20"/>
  <c r="B131" i="20"/>
  <c r="E131" i="20"/>
  <c r="D131" i="20"/>
  <c r="G131" i="20"/>
  <c r="A131" i="20"/>
  <c r="F131" i="20"/>
  <c r="C131" i="20"/>
  <c r="B178" i="20"/>
  <c r="H178" i="20"/>
  <c r="E178" i="20"/>
  <c r="C178" i="20"/>
  <c r="D178" i="20"/>
  <c r="A178" i="20"/>
  <c r="F178" i="20"/>
  <c r="G178" i="20"/>
  <c r="B240" i="20"/>
  <c r="E240" i="20"/>
  <c r="F240" i="20"/>
  <c r="G240" i="20"/>
  <c r="D240" i="20"/>
  <c r="A240" i="20"/>
  <c r="C240" i="20"/>
  <c r="H240" i="20"/>
  <c r="B223" i="20"/>
  <c r="D223" i="20"/>
  <c r="A223" i="20"/>
  <c r="E223" i="20"/>
  <c r="H223" i="20"/>
  <c r="C223" i="20"/>
  <c r="F223" i="20"/>
  <c r="G223" i="20"/>
  <c r="E100" i="20"/>
  <c r="A100" i="20"/>
  <c r="G100" i="20"/>
  <c r="B100" i="20"/>
  <c r="C100" i="20"/>
  <c r="D100" i="20"/>
  <c r="F100" i="20"/>
  <c r="H100" i="20"/>
  <c r="F68" i="20"/>
  <c r="C68" i="20"/>
  <c r="E68" i="20"/>
  <c r="D68" i="20"/>
  <c r="B68" i="20"/>
  <c r="H68" i="20"/>
  <c r="A68" i="20"/>
  <c r="G68" i="20"/>
  <c r="A200" i="20"/>
  <c r="F200" i="20"/>
  <c r="G200" i="20"/>
  <c r="H200" i="20"/>
  <c r="C200" i="20"/>
  <c r="B200" i="20"/>
  <c r="E200" i="20"/>
  <c r="D200" i="20"/>
  <c r="B154" i="20"/>
  <c r="H154" i="20"/>
  <c r="E154" i="20"/>
  <c r="F154" i="20"/>
  <c r="G154" i="20"/>
  <c r="A154" i="20"/>
  <c r="C154" i="20"/>
  <c r="D154" i="20"/>
  <c r="B222" i="20"/>
  <c r="A222" i="20"/>
  <c r="C222" i="20"/>
  <c r="F222" i="20"/>
  <c r="D222" i="20"/>
  <c r="H222" i="20"/>
  <c r="E222" i="20"/>
  <c r="G222" i="20"/>
  <c r="B170" i="20"/>
  <c r="H170" i="20"/>
  <c r="A170" i="20"/>
  <c r="E170" i="20"/>
  <c r="F170" i="20"/>
  <c r="C170" i="20"/>
  <c r="D170" i="20"/>
  <c r="G170" i="20"/>
  <c r="B206" i="20"/>
  <c r="A206" i="20"/>
  <c r="C206" i="20"/>
  <c r="F206" i="20"/>
  <c r="D206" i="20"/>
  <c r="E206" i="20"/>
  <c r="H206" i="20"/>
  <c r="G206" i="20"/>
  <c r="B210" i="20"/>
  <c r="C210" i="20"/>
  <c r="F210" i="20"/>
  <c r="D210" i="20"/>
  <c r="A210" i="20"/>
  <c r="E210" i="20"/>
  <c r="G210" i="20"/>
  <c r="H210" i="20"/>
  <c r="E66" i="20"/>
  <c r="F66" i="20"/>
  <c r="G66" i="20"/>
  <c r="A66" i="20"/>
  <c r="D66" i="20"/>
  <c r="B66" i="20"/>
  <c r="H66" i="20"/>
  <c r="C66" i="20"/>
  <c r="H143" i="20"/>
  <c r="B143" i="20"/>
  <c r="E143" i="20"/>
  <c r="D143" i="20"/>
  <c r="C143" i="20"/>
  <c r="A143" i="20"/>
  <c r="G143" i="20"/>
  <c r="F143" i="20"/>
  <c r="B190" i="20"/>
  <c r="H190" i="20"/>
  <c r="E190" i="20"/>
  <c r="G190" i="20"/>
  <c r="D190" i="20"/>
  <c r="C190" i="20"/>
  <c r="A190" i="20"/>
  <c r="F190" i="20"/>
  <c r="B151" i="20"/>
  <c r="E151" i="20"/>
  <c r="C151" i="20"/>
  <c r="A151" i="20"/>
  <c r="G151" i="20"/>
  <c r="D151" i="20"/>
  <c r="F151" i="20"/>
  <c r="H151" i="20"/>
  <c r="E92" i="20"/>
  <c r="A92" i="20"/>
  <c r="G92" i="20"/>
  <c r="B92" i="20"/>
  <c r="C92" i="20"/>
  <c r="D92" i="20"/>
  <c r="H92" i="20"/>
  <c r="F92" i="20"/>
  <c r="A165" i="20"/>
  <c r="F165" i="20"/>
  <c r="H165" i="20"/>
  <c r="C165" i="20"/>
  <c r="D165" i="20"/>
  <c r="E165" i="20"/>
  <c r="B165" i="20"/>
  <c r="G165" i="20"/>
  <c r="B203" i="20"/>
  <c r="D203" i="20"/>
  <c r="A203" i="20"/>
  <c r="E203" i="20"/>
  <c r="H203" i="20"/>
  <c r="G203" i="20"/>
  <c r="F203" i="20"/>
  <c r="C203" i="20"/>
  <c r="A209" i="20"/>
  <c r="H209" i="20"/>
  <c r="D209" i="20"/>
  <c r="E209" i="20"/>
  <c r="B209" i="20"/>
  <c r="C209" i="20"/>
  <c r="F209" i="20"/>
  <c r="G209" i="20"/>
  <c r="D58" i="20"/>
  <c r="A58" i="20"/>
  <c r="H58" i="20"/>
  <c r="B58" i="20"/>
  <c r="C58" i="20"/>
  <c r="F58" i="20"/>
  <c r="G58" i="20"/>
  <c r="E58" i="20"/>
  <c r="B242" i="20"/>
  <c r="A242" i="20"/>
  <c r="F242" i="20"/>
  <c r="C242" i="20"/>
  <c r="E242" i="20"/>
  <c r="D242" i="20"/>
  <c r="G242" i="20"/>
  <c r="H242" i="20"/>
  <c r="A217" i="20"/>
  <c r="B217" i="20"/>
  <c r="H217" i="20"/>
  <c r="D217" i="20"/>
  <c r="G217" i="20"/>
  <c r="C217" i="20"/>
  <c r="F217" i="20"/>
  <c r="E217" i="20"/>
  <c r="B167" i="20"/>
  <c r="D167" i="20"/>
  <c r="G167" i="20"/>
  <c r="E167" i="20"/>
  <c r="F167" i="20"/>
  <c r="H167" i="20"/>
  <c r="A167" i="20"/>
  <c r="C167" i="20"/>
  <c r="D116" i="20"/>
  <c r="G116" i="20"/>
  <c r="E116" i="20"/>
  <c r="B116" i="20"/>
  <c r="H116" i="20"/>
  <c r="A116" i="20"/>
  <c r="C116" i="20"/>
  <c r="F116" i="20"/>
  <c r="B236" i="20"/>
  <c r="F236" i="20"/>
  <c r="G236" i="20"/>
  <c r="A236" i="20"/>
  <c r="C236" i="20"/>
  <c r="D236" i="20"/>
  <c r="H236" i="20"/>
  <c r="E236" i="20"/>
  <c r="A192" i="20"/>
  <c r="D192" i="20"/>
  <c r="F192" i="20"/>
  <c r="H192" i="20"/>
  <c r="B192" i="20"/>
  <c r="C192" i="20"/>
  <c r="E192" i="20"/>
  <c r="G192" i="20"/>
  <c r="B142" i="20"/>
  <c r="F142" i="20"/>
  <c r="H142" i="20"/>
  <c r="C142" i="20"/>
  <c r="A142" i="20"/>
  <c r="E142" i="20"/>
  <c r="G142" i="20"/>
  <c r="D142" i="20"/>
  <c r="D180" i="20"/>
  <c r="B180" i="20"/>
  <c r="F180" i="20"/>
  <c r="C180" i="20"/>
  <c r="E180" i="20"/>
  <c r="A180" i="20"/>
  <c r="H180" i="20"/>
  <c r="G180" i="20"/>
  <c r="A153" i="20"/>
  <c r="B153" i="20"/>
  <c r="F153" i="20"/>
  <c r="H153" i="20"/>
  <c r="C153" i="20"/>
  <c r="E153" i="20"/>
  <c r="G153" i="20"/>
  <c r="D153" i="20"/>
  <c r="H119" i="20"/>
  <c r="B119" i="20"/>
  <c r="E119" i="20"/>
  <c r="C119" i="20"/>
  <c r="A119" i="20"/>
  <c r="G119" i="20"/>
  <c r="D119" i="20"/>
  <c r="F119" i="20"/>
  <c r="C114" i="20"/>
  <c r="A114" i="20"/>
  <c r="E114" i="20"/>
  <c r="B114" i="20"/>
  <c r="F114" i="20"/>
  <c r="G114" i="20"/>
  <c r="H114" i="20"/>
  <c r="D114" i="20"/>
  <c r="B172" i="20"/>
  <c r="D172" i="20"/>
  <c r="F172" i="20"/>
  <c r="A172" i="20"/>
  <c r="G172" i="20"/>
  <c r="C172" i="20"/>
  <c r="H172" i="20"/>
  <c r="E172" i="20"/>
  <c r="B191" i="20"/>
  <c r="D191" i="20"/>
  <c r="G191" i="20"/>
  <c r="A191" i="20"/>
  <c r="C191" i="20"/>
  <c r="H191" i="20"/>
  <c r="F191" i="20"/>
  <c r="E191" i="20"/>
  <c r="B234" i="20"/>
  <c r="A234" i="20"/>
  <c r="C234" i="20"/>
  <c r="F234" i="20"/>
  <c r="H234" i="20"/>
  <c r="D234" i="20"/>
  <c r="G234" i="20"/>
  <c r="E234" i="20"/>
  <c r="B94" i="20"/>
  <c r="C94" i="20"/>
  <c r="E94" i="20"/>
  <c r="F94" i="20"/>
  <c r="G94" i="20"/>
  <c r="A94" i="20"/>
  <c r="H94" i="20"/>
  <c r="D94" i="20"/>
  <c r="B250" i="20"/>
  <c r="F250" i="20"/>
  <c r="C250" i="20"/>
  <c r="A250" i="20"/>
  <c r="E250" i="20"/>
  <c r="H250" i="20"/>
  <c r="D250" i="20"/>
  <c r="G250" i="20"/>
  <c r="E78" i="20"/>
  <c r="F78" i="20"/>
  <c r="G78" i="20"/>
  <c r="H78" i="20"/>
  <c r="C78" i="20"/>
  <c r="D78" i="20"/>
  <c r="B78" i="20"/>
  <c r="A78" i="20"/>
  <c r="A237" i="20"/>
  <c r="B237" i="20"/>
  <c r="D237" i="20"/>
  <c r="C237" i="20"/>
  <c r="G237" i="20"/>
  <c r="H237" i="20"/>
  <c r="F237" i="20"/>
  <c r="E237" i="20"/>
  <c r="A177" i="20"/>
  <c r="F177" i="20"/>
  <c r="H177" i="20"/>
  <c r="C177" i="20"/>
  <c r="B177" i="20"/>
  <c r="G177" i="20"/>
  <c r="D177" i="20"/>
  <c r="E177" i="20"/>
  <c r="B130" i="20"/>
  <c r="F130" i="20"/>
  <c r="H130" i="20"/>
  <c r="C130" i="20"/>
  <c r="E130" i="20"/>
  <c r="A130" i="20"/>
  <c r="G130" i="20"/>
  <c r="D130" i="20"/>
  <c r="D79" i="20"/>
  <c r="G79" i="20"/>
  <c r="H79" i="20"/>
  <c r="C79" i="20"/>
  <c r="F79" i="20"/>
  <c r="B79" i="20"/>
  <c r="A79" i="20"/>
  <c r="E79" i="20"/>
  <c r="B126" i="20"/>
  <c r="F126" i="20"/>
  <c r="H126" i="20"/>
  <c r="C126" i="20"/>
  <c r="D126" i="20"/>
  <c r="E126" i="20"/>
  <c r="A126" i="20"/>
  <c r="G126" i="20"/>
  <c r="B155" i="20"/>
  <c r="A155" i="20"/>
  <c r="D155" i="20"/>
  <c r="G155" i="20"/>
  <c r="F155" i="20"/>
  <c r="C155" i="20"/>
  <c r="H155" i="20"/>
  <c r="E155" i="20"/>
  <c r="D156" i="20"/>
  <c r="F156" i="20"/>
  <c r="G156" i="20"/>
  <c r="H156" i="20"/>
  <c r="A156" i="20"/>
  <c r="C156" i="20"/>
  <c r="B156" i="20"/>
  <c r="E156" i="20"/>
  <c r="A229" i="20"/>
  <c r="H229" i="20"/>
  <c r="D229" i="20"/>
  <c r="E229" i="20"/>
  <c r="F229" i="20"/>
  <c r="B229" i="20"/>
  <c r="G229" i="20"/>
  <c r="C229" i="20"/>
  <c r="H139" i="20"/>
  <c r="B139" i="20"/>
  <c r="E139" i="20"/>
  <c r="G139" i="20"/>
  <c r="C139" i="20"/>
  <c r="D139" i="20"/>
  <c r="F139" i="20"/>
  <c r="A139" i="20"/>
  <c r="D145" i="20"/>
  <c r="F145" i="20"/>
  <c r="A145" i="20"/>
  <c r="E145" i="20"/>
  <c r="H145" i="20"/>
  <c r="B145" i="20"/>
  <c r="C145" i="20"/>
  <c r="G145" i="20"/>
  <c r="G41" i="20"/>
  <c r="E41" i="20"/>
  <c r="H41" i="20"/>
  <c r="C41" i="20"/>
  <c r="F41" i="20"/>
  <c r="B41" i="20"/>
  <c r="A41" i="20"/>
  <c r="D41" i="20"/>
  <c r="H60" i="20"/>
  <c r="B60" i="20"/>
  <c r="F60" i="20"/>
  <c r="D60" i="20"/>
  <c r="G60" i="20"/>
  <c r="A60" i="20"/>
  <c r="E60" i="20"/>
  <c r="C60" i="20"/>
  <c r="D50" i="20"/>
  <c r="A50" i="20"/>
  <c r="H50" i="20"/>
  <c r="B50" i="20"/>
  <c r="C50" i="20"/>
  <c r="F50" i="20"/>
  <c r="G50" i="20"/>
  <c r="E50" i="20"/>
  <c r="D176" i="20"/>
  <c r="F176" i="20"/>
  <c r="B176" i="20"/>
  <c r="C176" i="20"/>
  <c r="A176" i="20"/>
  <c r="H176" i="20"/>
  <c r="G176" i="20"/>
  <c r="E176" i="20"/>
  <c r="D125" i="20"/>
  <c r="F125" i="20"/>
  <c r="A125" i="20"/>
  <c r="E125" i="20"/>
  <c r="B125" i="20"/>
  <c r="G125" i="20"/>
  <c r="H125" i="20"/>
  <c r="C125" i="20"/>
  <c r="F62" i="20"/>
  <c r="B62" i="20"/>
  <c r="D62" i="20"/>
  <c r="H62" i="20"/>
  <c r="G62" i="20"/>
  <c r="E62" i="20"/>
  <c r="C62" i="20"/>
  <c r="A62" i="20"/>
  <c r="B231" i="20"/>
  <c r="D231" i="20"/>
  <c r="E231" i="20"/>
  <c r="H231" i="20"/>
  <c r="F231" i="20"/>
  <c r="G231" i="20"/>
  <c r="A231" i="20"/>
  <c r="C231" i="20"/>
  <c r="B244" i="20"/>
  <c r="A244" i="20"/>
  <c r="E244" i="20"/>
  <c r="F244" i="20"/>
  <c r="G244" i="20"/>
  <c r="C244" i="20"/>
  <c r="H244" i="20"/>
  <c r="D244" i="20"/>
  <c r="D120" i="20"/>
  <c r="G120" i="20"/>
  <c r="F120" i="20"/>
  <c r="A120" i="20"/>
  <c r="B120" i="20"/>
  <c r="E120" i="20"/>
  <c r="H120" i="20"/>
  <c r="C120" i="20"/>
  <c r="B227" i="20"/>
  <c r="D227" i="20"/>
  <c r="E227" i="20"/>
  <c r="A227" i="20"/>
  <c r="H227" i="20"/>
  <c r="C227" i="20"/>
  <c r="F227" i="20"/>
  <c r="G227" i="20"/>
  <c r="H63" i="20"/>
  <c r="E63" i="20"/>
  <c r="D63" i="20"/>
  <c r="G63" i="20"/>
  <c r="B63" i="20"/>
  <c r="F63" i="20"/>
  <c r="C63" i="20"/>
  <c r="A63" i="20"/>
  <c r="B183" i="20"/>
  <c r="D183" i="20"/>
  <c r="A183" i="20"/>
  <c r="G183" i="20"/>
  <c r="E183" i="20"/>
  <c r="F183" i="20"/>
  <c r="C183" i="20"/>
  <c r="H183" i="20"/>
  <c r="D141" i="20"/>
  <c r="F141" i="20"/>
  <c r="A141" i="20"/>
  <c r="H141" i="20"/>
  <c r="C141" i="20"/>
  <c r="B141" i="20"/>
  <c r="G141" i="20"/>
  <c r="E141" i="20"/>
  <c r="B122" i="20"/>
  <c r="F122" i="20"/>
  <c r="H122" i="20"/>
  <c r="C122" i="20"/>
  <c r="G122" i="20"/>
  <c r="D122" i="20"/>
  <c r="E122" i="20"/>
  <c r="A122" i="20"/>
  <c r="H85" i="20"/>
  <c r="C85" i="20"/>
  <c r="D85" i="20"/>
  <c r="E85" i="20"/>
  <c r="G85" i="20"/>
  <c r="F85" i="20"/>
  <c r="A85" i="20"/>
  <c r="B85" i="20"/>
  <c r="F72" i="20"/>
  <c r="C72" i="20"/>
  <c r="E72" i="20"/>
  <c r="G72" i="20"/>
  <c r="B72" i="20"/>
  <c r="D72" i="20"/>
  <c r="H72" i="20"/>
  <c r="A72" i="20"/>
  <c r="D117" i="20"/>
  <c r="F117" i="20"/>
  <c r="A117" i="20"/>
  <c r="G117" i="20"/>
  <c r="C117" i="20"/>
  <c r="E117" i="20"/>
  <c r="H117" i="20"/>
  <c r="B117" i="20"/>
  <c r="C106" i="20"/>
  <c r="A106" i="20"/>
  <c r="E106" i="20"/>
  <c r="B106" i="20"/>
  <c r="F106" i="20"/>
  <c r="G106" i="20"/>
  <c r="H106" i="20"/>
  <c r="D106" i="20"/>
  <c r="H73" i="20"/>
  <c r="C73" i="20"/>
  <c r="D73" i="20"/>
  <c r="E73" i="20"/>
  <c r="G73" i="20"/>
  <c r="F73" i="20"/>
  <c r="B73" i="20"/>
  <c r="A73" i="20"/>
  <c r="E96" i="20"/>
  <c r="G96" i="20"/>
  <c r="A96" i="20"/>
  <c r="C96" i="20"/>
  <c r="B96" i="20"/>
  <c r="D96" i="20"/>
  <c r="F96" i="20"/>
  <c r="H96" i="20"/>
  <c r="B194" i="20"/>
  <c r="E194" i="20"/>
  <c r="H194" i="20"/>
  <c r="C194" i="20"/>
  <c r="A194" i="20"/>
  <c r="G194" i="20"/>
  <c r="D194" i="20"/>
  <c r="F194" i="20"/>
  <c r="A233" i="20"/>
  <c r="H233" i="20"/>
  <c r="B233" i="20"/>
  <c r="D233" i="20"/>
  <c r="F233" i="20"/>
  <c r="G233" i="20"/>
  <c r="E233" i="20"/>
  <c r="C233" i="20"/>
  <c r="F220" i="20"/>
  <c r="G220" i="20"/>
  <c r="A220" i="20"/>
  <c r="C220" i="20"/>
  <c r="H220" i="20"/>
  <c r="E220" i="20"/>
  <c r="B220" i="20"/>
  <c r="D220" i="20"/>
  <c r="B199" i="20"/>
  <c r="D199" i="20"/>
  <c r="E199" i="20"/>
  <c r="H199" i="20"/>
  <c r="F199" i="20"/>
  <c r="G199" i="20"/>
  <c r="A199" i="20"/>
  <c r="C199" i="20"/>
  <c r="B246" i="20"/>
  <c r="F246" i="20"/>
  <c r="A246" i="20"/>
  <c r="C246" i="20"/>
  <c r="E246" i="20"/>
  <c r="D246" i="20"/>
  <c r="G246" i="20"/>
  <c r="H246" i="20"/>
  <c r="D75" i="20"/>
  <c r="G75" i="20"/>
  <c r="H75" i="20"/>
  <c r="C75" i="20"/>
  <c r="E75" i="20"/>
  <c r="B75" i="20"/>
  <c r="F75" i="20"/>
  <c r="A75" i="20"/>
  <c r="H81" i="20"/>
  <c r="C81" i="20"/>
  <c r="D81" i="20"/>
  <c r="E81" i="20"/>
  <c r="G81" i="20"/>
  <c r="F81" i="20"/>
  <c r="B81" i="20"/>
  <c r="A81" i="20"/>
  <c r="B251" i="20"/>
  <c r="A251" i="20"/>
  <c r="H251" i="20"/>
  <c r="C251" i="20"/>
  <c r="D251" i="20"/>
  <c r="E251" i="20"/>
  <c r="G251" i="20"/>
  <c r="F251" i="20"/>
  <c r="B215" i="20"/>
  <c r="A215" i="20"/>
  <c r="D215" i="20"/>
  <c r="E215" i="20"/>
  <c r="H215" i="20"/>
  <c r="G215" i="20"/>
  <c r="F215" i="20"/>
  <c r="C215" i="20"/>
  <c r="G43" i="20"/>
  <c r="E43" i="20"/>
  <c r="C43" i="20"/>
  <c r="F43" i="20"/>
  <c r="D43" i="20"/>
  <c r="H43" i="20"/>
  <c r="B43" i="20"/>
  <c r="A43" i="20"/>
  <c r="C98" i="20"/>
  <c r="A98" i="20"/>
  <c r="E98" i="20"/>
  <c r="F98" i="20"/>
  <c r="B98" i="20"/>
  <c r="G98" i="20"/>
  <c r="H98" i="20"/>
  <c r="D98" i="20"/>
  <c r="H40" i="20"/>
  <c r="F40" i="20"/>
  <c r="D40" i="20"/>
  <c r="C40" i="20"/>
  <c r="B40" i="20"/>
  <c r="E40" i="20"/>
  <c r="A40" i="20"/>
  <c r="G40" i="20"/>
  <c r="D129" i="20"/>
  <c r="F129" i="20"/>
  <c r="A129" i="20"/>
  <c r="C129" i="20"/>
  <c r="B129" i="20"/>
  <c r="G129" i="20"/>
  <c r="E129" i="20"/>
  <c r="H129" i="20"/>
  <c r="H44" i="20"/>
  <c r="B44" i="20"/>
  <c r="F44" i="20"/>
  <c r="D44" i="20"/>
  <c r="G44" i="20"/>
  <c r="C44" i="20"/>
  <c r="E44" i="20"/>
  <c r="A44" i="20"/>
  <c r="E37" i="20"/>
  <c r="I37" i="20"/>
  <c r="H37" i="20"/>
  <c r="G37" i="20"/>
  <c r="F37" i="20"/>
  <c r="B37" i="20"/>
  <c r="C37" i="20"/>
  <c r="D37" i="20"/>
  <c r="A37" i="20"/>
  <c r="G49" i="20"/>
  <c r="E49" i="20"/>
  <c r="H49" i="20"/>
  <c r="C49" i="20"/>
  <c r="F49" i="20"/>
  <c r="D49" i="20"/>
  <c r="A49" i="20"/>
  <c r="B49" i="20"/>
  <c r="H127" i="20"/>
  <c r="B127" i="20"/>
  <c r="E127" i="20"/>
  <c r="C127" i="20"/>
  <c r="F127" i="20"/>
  <c r="D127" i="20"/>
  <c r="A127" i="20"/>
  <c r="G127" i="20"/>
  <c r="D132" i="20"/>
  <c r="G132" i="20"/>
  <c r="A132" i="20"/>
  <c r="F132" i="20"/>
  <c r="E132" i="20"/>
  <c r="H132" i="20"/>
  <c r="B132" i="20"/>
  <c r="C132" i="20"/>
  <c r="D184" i="20"/>
  <c r="F184" i="20"/>
  <c r="E184" i="20"/>
  <c r="G184" i="20"/>
  <c r="H184" i="20"/>
  <c r="B184" i="20"/>
  <c r="C184" i="20"/>
  <c r="A184" i="20"/>
  <c r="B174" i="20"/>
  <c r="H174" i="20"/>
  <c r="A174" i="20"/>
  <c r="E174" i="20"/>
  <c r="C174" i="20"/>
  <c r="G174" i="20"/>
  <c r="F174" i="20"/>
  <c r="D174" i="20"/>
  <c r="B171" i="20"/>
  <c r="D171" i="20"/>
  <c r="G171" i="20"/>
  <c r="A171" i="20"/>
  <c r="F171" i="20"/>
  <c r="H171" i="20"/>
  <c r="C171" i="20"/>
  <c r="E171" i="20"/>
  <c r="A193" i="20"/>
  <c r="F193" i="20"/>
  <c r="B193" i="20"/>
  <c r="H193" i="20"/>
  <c r="C193" i="20"/>
  <c r="D193" i="20"/>
  <c r="G193" i="20"/>
  <c r="E193" i="20"/>
  <c r="F76" i="20"/>
  <c r="C76" i="20"/>
  <c r="E76" i="20"/>
  <c r="D76" i="20"/>
  <c r="H76" i="20"/>
  <c r="G76" i="20"/>
  <c r="B76" i="20"/>
  <c r="A76" i="20"/>
  <c r="B146" i="20"/>
  <c r="F146" i="20"/>
  <c r="H146" i="20"/>
  <c r="C146" i="20"/>
  <c r="D146" i="20"/>
  <c r="G146" i="20"/>
  <c r="E146" i="20"/>
  <c r="A146" i="20"/>
  <c r="C95" i="20"/>
  <c r="E95" i="20"/>
  <c r="G95" i="20"/>
  <c r="H95" i="20"/>
  <c r="B95" i="20"/>
  <c r="F95" i="20"/>
  <c r="A95" i="20"/>
  <c r="D95" i="20"/>
  <c r="B238" i="20"/>
  <c r="A238" i="20"/>
  <c r="F238" i="20"/>
  <c r="C238" i="20"/>
  <c r="E238" i="20"/>
  <c r="G238" i="20"/>
  <c r="H238" i="20"/>
  <c r="D238" i="20"/>
  <c r="B150" i="20"/>
  <c r="F150" i="20"/>
  <c r="H150" i="20"/>
  <c r="C150" i="20"/>
  <c r="E150" i="20"/>
  <c r="A150" i="20"/>
  <c r="D150" i="20"/>
  <c r="G150" i="20"/>
  <c r="H69" i="20"/>
  <c r="C69" i="20"/>
  <c r="D69" i="20"/>
  <c r="E69" i="20"/>
  <c r="G69" i="20"/>
  <c r="B69" i="20"/>
  <c r="A69" i="20"/>
  <c r="F69" i="20"/>
  <c r="D136" i="20"/>
  <c r="G136" i="20"/>
  <c r="A136" i="20"/>
  <c r="C136" i="20"/>
  <c r="H136" i="20"/>
  <c r="E136" i="20"/>
  <c r="B136" i="20"/>
  <c r="F136" i="20"/>
  <c r="A181" i="20"/>
  <c r="F181" i="20"/>
  <c r="H181" i="20"/>
  <c r="C181" i="20"/>
  <c r="B181" i="20"/>
  <c r="D181" i="20"/>
  <c r="E181" i="20"/>
  <c r="G181" i="20"/>
  <c r="B179" i="20"/>
  <c r="A179" i="20"/>
  <c r="D179" i="20"/>
  <c r="G179" i="20"/>
  <c r="C179" i="20"/>
  <c r="H179" i="20"/>
  <c r="F179" i="20"/>
  <c r="E179" i="20"/>
  <c r="D152" i="20"/>
  <c r="F152" i="20"/>
  <c r="E152" i="20"/>
  <c r="A152" i="20"/>
  <c r="G152" i="20"/>
  <c r="H152" i="20"/>
  <c r="B152" i="20"/>
  <c r="C152" i="20"/>
  <c r="A197" i="20"/>
  <c r="H197" i="20"/>
  <c r="D197" i="20"/>
  <c r="E197" i="20"/>
  <c r="F197" i="20"/>
  <c r="B197" i="20"/>
  <c r="G197" i="20"/>
  <c r="C197" i="20"/>
  <c r="B163" i="20"/>
  <c r="D163" i="20"/>
  <c r="G163" i="20"/>
  <c r="C163" i="20"/>
  <c r="E163" i="20"/>
  <c r="A163" i="20"/>
  <c r="F163" i="20"/>
  <c r="H163" i="20"/>
  <c r="B198" i="20"/>
  <c r="A198" i="20"/>
  <c r="C198" i="20"/>
  <c r="F198" i="20"/>
  <c r="G198" i="20"/>
  <c r="E198" i="20"/>
  <c r="D198" i="20"/>
  <c r="H198" i="20"/>
  <c r="A160" i="20"/>
  <c r="D160" i="20"/>
  <c r="F160" i="20"/>
  <c r="B160" i="20"/>
  <c r="H160" i="20"/>
  <c r="G160" i="20"/>
  <c r="E160" i="20"/>
  <c r="C160" i="20"/>
  <c r="A169" i="20"/>
  <c r="F169" i="20"/>
  <c r="H169" i="20"/>
  <c r="C169" i="20"/>
  <c r="E169" i="20"/>
  <c r="G169" i="20"/>
  <c r="B169" i="20"/>
  <c r="D169" i="20"/>
  <c r="E74" i="20"/>
  <c r="F74" i="20"/>
  <c r="G74" i="20"/>
  <c r="A74" i="20"/>
  <c r="C74" i="20"/>
  <c r="D74" i="20"/>
  <c r="H74" i="20"/>
  <c r="B74" i="20"/>
  <c r="H135" i="20"/>
  <c r="B135" i="20"/>
  <c r="E135" i="20"/>
  <c r="F135" i="20"/>
  <c r="G135" i="20"/>
  <c r="A135" i="20"/>
  <c r="C135" i="20"/>
  <c r="D135" i="20"/>
  <c r="B182" i="20"/>
  <c r="H182" i="20"/>
  <c r="E182" i="20"/>
  <c r="D182" i="20"/>
  <c r="A182" i="20"/>
  <c r="F182" i="20"/>
  <c r="C182" i="20"/>
  <c r="G182" i="20"/>
  <c r="B187" i="20"/>
  <c r="A187" i="20"/>
  <c r="D187" i="20"/>
  <c r="G187" i="20"/>
  <c r="F187" i="20"/>
  <c r="C187" i="20"/>
  <c r="H187" i="20"/>
  <c r="E187" i="20"/>
  <c r="F64" i="20"/>
  <c r="C64" i="20"/>
  <c r="E64" i="20"/>
  <c r="G64" i="20"/>
  <c r="B64" i="20"/>
  <c r="D64" i="20"/>
  <c r="H64" i="20"/>
  <c r="A64" i="20"/>
  <c r="E86" i="20"/>
  <c r="F86" i="20"/>
  <c r="G86" i="20"/>
  <c r="C86" i="20"/>
  <c r="B86" i="20"/>
  <c r="H86" i="20"/>
  <c r="D86" i="20"/>
  <c r="A86" i="20"/>
  <c r="A228" i="20"/>
  <c r="F228" i="20"/>
  <c r="G228" i="20"/>
  <c r="E228" i="20"/>
  <c r="B228" i="20"/>
  <c r="D228" i="20"/>
  <c r="C228" i="20"/>
  <c r="H228" i="20"/>
  <c r="H65" i="20"/>
  <c r="C65" i="20"/>
  <c r="D65" i="20"/>
  <c r="E65" i="20"/>
  <c r="G65" i="20"/>
  <c r="F65" i="20"/>
  <c r="A65" i="20"/>
  <c r="B65" i="20"/>
  <c r="A201" i="20"/>
  <c r="B201" i="20"/>
  <c r="H201" i="20"/>
  <c r="D201" i="20"/>
  <c r="F201" i="20"/>
  <c r="G201" i="20"/>
  <c r="C201" i="20"/>
  <c r="E201" i="20"/>
  <c r="B252" i="20"/>
  <c r="A252" i="20"/>
  <c r="E252" i="20"/>
  <c r="F252" i="20"/>
  <c r="G252" i="20"/>
  <c r="C252" i="20"/>
  <c r="H252" i="20"/>
  <c r="D252" i="20"/>
  <c r="C103" i="20"/>
  <c r="E103" i="20"/>
  <c r="G103" i="20"/>
  <c r="H103" i="20"/>
  <c r="B103" i="20"/>
  <c r="D103" i="20"/>
  <c r="A103" i="20"/>
  <c r="F103" i="20"/>
  <c r="B226" i="20"/>
  <c r="C226" i="20"/>
  <c r="F226" i="20"/>
  <c r="E226" i="20"/>
  <c r="A226" i="20"/>
  <c r="D226" i="20"/>
  <c r="G226" i="20"/>
  <c r="H226" i="20"/>
  <c r="B110" i="20"/>
  <c r="C110" i="20"/>
  <c r="E110" i="20"/>
  <c r="F110" i="20"/>
  <c r="G110" i="20"/>
  <c r="A110" i="20"/>
  <c r="H110" i="20"/>
  <c r="D110" i="20"/>
  <c r="B235" i="20"/>
  <c r="D235" i="20"/>
  <c r="E235" i="20"/>
  <c r="H235" i="20"/>
  <c r="G235" i="20"/>
  <c r="A235" i="20"/>
  <c r="C235" i="20"/>
  <c r="F235" i="20"/>
  <c r="A245" i="20"/>
  <c r="D245" i="20"/>
  <c r="G245" i="20"/>
  <c r="B245" i="20"/>
  <c r="H245" i="20"/>
  <c r="C245" i="20"/>
  <c r="F245" i="20"/>
  <c r="E245" i="20"/>
  <c r="A185" i="20"/>
  <c r="B185" i="20"/>
  <c r="F185" i="20"/>
  <c r="H185" i="20"/>
  <c r="C185" i="20"/>
  <c r="E185" i="20"/>
  <c r="D185" i="20"/>
  <c r="G185" i="20"/>
  <c r="F216" i="20"/>
  <c r="G216" i="20"/>
  <c r="B216" i="20"/>
  <c r="E216" i="20"/>
  <c r="H216" i="20"/>
  <c r="D216" i="20"/>
  <c r="A216" i="20"/>
  <c r="C216" i="20"/>
  <c r="D67" i="20"/>
  <c r="G67" i="20"/>
  <c r="H67" i="20"/>
  <c r="C67" i="20"/>
  <c r="E67" i="20"/>
  <c r="F67" i="20"/>
  <c r="A67" i="20"/>
  <c r="B67" i="20"/>
  <c r="D87" i="20"/>
  <c r="G87" i="20"/>
  <c r="H87" i="20"/>
  <c r="C87" i="20"/>
  <c r="F87" i="20"/>
  <c r="B87" i="20"/>
  <c r="E87" i="20"/>
  <c r="A87" i="20"/>
  <c r="E70" i="20"/>
  <c r="F70" i="20"/>
  <c r="G70" i="20"/>
  <c r="C70" i="20"/>
  <c r="D70" i="20"/>
  <c r="H70" i="20"/>
  <c r="A70" i="20"/>
  <c r="B70" i="20"/>
  <c r="A224" i="20"/>
  <c r="F224" i="20"/>
  <c r="G224" i="20"/>
  <c r="D224" i="20"/>
  <c r="C224" i="20"/>
  <c r="H224" i="20"/>
  <c r="B224" i="20"/>
  <c r="E224" i="20"/>
  <c r="G93" i="20"/>
  <c r="C93" i="20"/>
  <c r="D93" i="20"/>
  <c r="E93" i="20"/>
  <c r="F93" i="20"/>
  <c r="A93" i="20"/>
  <c r="H93" i="20"/>
  <c r="B93" i="20"/>
  <c r="G105" i="20"/>
  <c r="C105" i="20"/>
  <c r="D105" i="20"/>
  <c r="B105" i="20"/>
  <c r="E105" i="20"/>
  <c r="F105" i="20"/>
  <c r="H105" i="20"/>
  <c r="A105" i="20"/>
  <c r="A241" i="20"/>
  <c r="D241" i="20"/>
  <c r="B241" i="20"/>
  <c r="G241" i="20"/>
  <c r="H241" i="20"/>
  <c r="C241" i="20"/>
  <c r="E241" i="20"/>
  <c r="F241" i="20"/>
  <c r="B138" i="20"/>
  <c r="F138" i="20"/>
  <c r="H138" i="20"/>
  <c r="C138" i="20"/>
  <c r="D138" i="20"/>
  <c r="A138" i="20"/>
  <c r="G138" i="20"/>
  <c r="E138" i="20"/>
  <c r="B118" i="20"/>
  <c r="F118" i="20"/>
  <c r="H118" i="20"/>
  <c r="C118" i="20"/>
  <c r="E118" i="20"/>
  <c r="G118" i="20"/>
  <c r="D118" i="20"/>
  <c r="A118" i="20"/>
  <c r="H123" i="20"/>
  <c r="B123" i="20"/>
  <c r="E123" i="20"/>
  <c r="A123" i="20"/>
  <c r="D123" i="20"/>
  <c r="G123" i="20"/>
  <c r="C123" i="20"/>
  <c r="F123" i="20"/>
  <c r="E61" i="20"/>
  <c r="C61" i="20"/>
  <c r="D61" i="20"/>
  <c r="G61" i="20"/>
  <c r="B61" i="20"/>
  <c r="H61" i="20"/>
  <c r="F61" i="20"/>
  <c r="A61" i="20"/>
  <c r="F48" i="20"/>
  <c r="D48" i="20"/>
  <c r="E48" i="20"/>
  <c r="H48" i="20"/>
  <c r="B48" i="20"/>
  <c r="C48" i="20"/>
  <c r="A48" i="20"/>
  <c r="G48" i="20"/>
  <c r="B214" i="20"/>
  <c r="C214" i="20"/>
  <c r="F214" i="20"/>
  <c r="E214" i="20"/>
  <c r="G214" i="20"/>
  <c r="A214" i="20"/>
  <c r="H214" i="20"/>
  <c r="D214" i="20"/>
  <c r="B239" i="20"/>
  <c r="H239" i="20"/>
  <c r="C239" i="20"/>
  <c r="D239" i="20"/>
  <c r="E239" i="20"/>
  <c r="G239" i="20"/>
  <c r="A239" i="20"/>
  <c r="F239" i="20"/>
  <c r="B186" i="20"/>
  <c r="H186" i="20"/>
  <c r="E186" i="20"/>
  <c r="F186" i="20"/>
  <c r="G186" i="20"/>
  <c r="A186" i="20"/>
  <c r="D186" i="20"/>
  <c r="C186" i="20"/>
  <c r="B158" i="20"/>
  <c r="H158" i="20"/>
  <c r="E158" i="20"/>
  <c r="G158" i="20"/>
  <c r="C158" i="20"/>
  <c r="D158" i="20"/>
  <c r="A158" i="20"/>
  <c r="F158" i="20"/>
  <c r="B218" i="20"/>
  <c r="C218" i="20"/>
  <c r="F218" i="20"/>
  <c r="G218" i="20"/>
  <c r="H218" i="20"/>
  <c r="A218" i="20"/>
  <c r="D218" i="20"/>
  <c r="E218" i="20"/>
  <c r="H77" i="20"/>
  <c r="C77" i="20"/>
  <c r="D77" i="20"/>
  <c r="E77" i="20"/>
  <c r="G77" i="20"/>
  <c r="B77" i="20"/>
  <c r="F77" i="20"/>
  <c r="A77" i="20"/>
  <c r="D133" i="20"/>
  <c r="F133" i="20"/>
  <c r="A133" i="20"/>
  <c r="E133" i="20"/>
  <c r="H133" i="20"/>
  <c r="G133" i="20"/>
  <c r="C133" i="20"/>
  <c r="B133" i="20"/>
  <c r="B115" i="20"/>
  <c r="A115" i="20"/>
  <c r="C115" i="20"/>
  <c r="E115" i="20"/>
  <c r="G115" i="20"/>
  <c r="H115" i="20"/>
  <c r="D115" i="20"/>
  <c r="F115" i="20"/>
  <c r="E108" i="20"/>
  <c r="A108" i="20"/>
  <c r="G108" i="20"/>
  <c r="B108" i="20"/>
  <c r="C108" i="20"/>
  <c r="D108" i="20"/>
  <c r="F108" i="20"/>
  <c r="H108" i="20"/>
  <c r="D124" i="20"/>
  <c r="G124" i="20"/>
  <c r="H124" i="20"/>
  <c r="C124" i="20"/>
  <c r="B124" i="20"/>
  <c r="E124" i="20"/>
  <c r="A124" i="20"/>
  <c r="F124" i="20"/>
  <c r="A249" i="20"/>
  <c r="B249" i="20"/>
  <c r="D249" i="20"/>
  <c r="G249" i="20"/>
  <c r="H249" i="20"/>
  <c r="C249" i="20"/>
  <c r="E249" i="20"/>
  <c r="F249" i="20"/>
  <c r="F84" i="20"/>
  <c r="C84" i="20"/>
  <c r="E84" i="20"/>
  <c r="A84" i="20"/>
  <c r="B84" i="20"/>
  <c r="D84" i="20"/>
  <c r="G84" i="20"/>
  <c r="H84" i="20"/>
  <c r="A157" i="20"/>
  <c r="F157" i="20"/>
  <c r="H157" i="20"/>
  <c r="B157" i="20"/>
  <c r="C157" i="20"/>
  <c r="G157" i="20"/>
  <c r="E157" i="20"/>
  <c r="D157" i="20"/>
  <c r="B211" i="20"/>
  <c r="A211" i="20"/>
  <c r="D211" i="20"/>
  <c r="E211" i="20"/>
  <c r="H211" i="20"/>
  <c r="F211" i="20"/>
  <c r="C211" i="20"/>
  <c r="G211" i="20"/>
  <c r="G113" i="20"/>
  <c r="C113" i="20"/>
  <c r="D113" i="20"/>
  <c r="E113" i="20"/>
  <c r="F113" i="20"/>
  <c r="A113" i="20"/>
  <c r="H113" i="20"/>
  <c r="E104" i="20"/>
  <c r="G104" i="20"/>
  <c r="A104" i="20"/>
  <c r="C104" i="20"/>
  <c r="B104" i="20"/>
  <c r="D104" i="20"/>
  <c r="F104" i="20"/>
  <c r="H104" i="20"/>
  <c r="B202" i="20"/>
  <c r="A202" i="20"/>
  <c r="C202" i="20"/>
  <c r="F202" i="20"/>
  <c r="H202" i="20"/>
  <c r="D202" i="20"/>
  <c r="G202" i="20"/>
  <c r="E202" i="20"/>
  <c r="A225" i="20"/>
  <c r="B225" i="20"/>
  <c r="H225" i="20"/>
  <c r="D225" i="20"/>
  <c r="C225" i="20"/>
  <c r="E225" i="20"/>
  <c r="F225" i="20"/>
  <c r="G225" i="20"/>
  <c r="B230" i="20"/>
  <c r="A230" i="20"/>
  <c r="C230" i="20"/>
  <c r="F230" i="20"/>
  <c r="G230" i="20"/>
  <c r="E230" i="20"/>
  <c r="H230" i="20"/>
  <c r="D230" i="20"/>
  <c r="A248" i="20"/>
  <c r="E248" i="20"/>
  <c r="F248" i="20"/>
  <c r="G248" i="20"/>
  <c r="D248" i="20"/>
  <c r="B248" i="20"/>
  <c r="C248" i="20"/>
  <c r="H248" i="20"/>
  <c r="B219" i="20"/>
  <c r="A219" i="20"/>
  <c r="D219" i="20"/>
  <c r="E219" i="20"/>
  <c r="H219" i="20"/>
  <c r="C219" i="20"/>
  <c r="G219" i="20"/>
  <c r="F219" i="20"/>
  <c r="A38" i="20"/>
  <c r="D153" i="1"/>
  <c r="E154" i="1"/>
  <c r="R145" i="1" l="1"/>
  <c r="R146" i="1"/>
  <c r="R147" i="1"/>
  <c r="R148" i="1"/>
  <c r="R149" i="1"/>
  <c r="R150" i="1"/>
  <c r="R151" i="1"/>
  <c r="R152" i="1"/>
  <c r="R153" i="1"/>
  <c r="R154" i="1"/>
  <c r="R155" i="1"/>
  <c r="R156" i="1"/>
  <c r="R157" i="1"/>
  <c r="R158" i="1"/>
  <c r="R159" i="1"/>
  <c r="R160" i="1"/>
  <c r="R161" i="1"/>
  <c r="D145" i="1"/>
  <c r="E145" i="1"/>
  <c r="F145" i="1"/>
  <c r="G145" i="1"/>
  <c r="H145" i="1"/>
  <c r="I145" i="1"/>
  <c r="D146" i="1"/>
  <c r="E146" i="1"/>
  <c r="F146" i="1"/>
  <c r="G146" i="1"/>
  <c r="H146" i="1"/>
  <c r="I146" i="1"/>
  <c r="D147" i="1"/>
  <c r="E147" i="1"/>
  <c r="F147" i="1"/>
  <c r="G147" i="1"/>
  <c r="H147" i="1"/>
  <c r="I147" i="1"/>
  <c r="D148" i="1"/>
  <c r="E148" i="1"/>
  <c r="F148" i="1"/>
  <c r="G148" i="1"/>
  <c r="H148" i="1"/>
  <c r="I148" i="1"/>
  <c r="D149" i="1"/>
  <c r="E149" i="1"/>
  <c r="F149" i="1"/>
  <c r="G149" i="1"/>
  <c r="H149" i="1"/>
  <c r="I149" i="1"/>
  <c r="D150" i="1"/>
  <c r="E150" i="1"/>
  <c r="F150" i="1"/>
  <c r="G150" i="1"/>
  <c r="H150" i="1"/>
  <c r="I150" i="1"/>
  <c r="D151" i="1"/>
  <c r="E151" i="1"/>
  <c r="F151" i="1"/>
  <c r="G151" i="1"/>
  <c r="H151" i="1"/>
  <c r="I151" i="1"/>
  <c r="D152" i="1"/>
  <c r="E152" i="1"/>
  <c r="F152" i="1"/>
  <c r="G152" i="1"/>
  <c r="H152" i="1"/>
  <c r="I152" i="1"/>
  <c r="E153" i="1"/>
  <c r="F153" i="1"/>
  <c r="G153" i="1"/>
  <c r="H153" i="1"/>
  <c r="I153" i="1"/>
  <c r="D154" i="1"/>
  <c r="F154" i="1"/>
  <c r="G154" i="1"/>
  <c r="H154" i="1"/>
  <c r="I154" i="1"/>
  <c r="D155" i="1"/>
  <c r="E155" i="1"/>
  <c r="F155" i="1"/>
  <c r="G155" i="1"/>
  <c r="H155" i="1"/>
  <c r="I155" i="1"/>
  <c r="D156" i="1"/>
  <c r="E156" i="1"/>
  <c r="F156" i="1"/>
  <c r="G156" i="1"/>
  <c r="H156" i="1"/>
  <c r="I156" i="1"/>
  <c r="D157" i="1"/>
  <c r="E157" i="1"/>
  <c r="F157" i="1"/>
  <c r="G157" i="1"/>
  <c r="H157" i="1"/>
  <c r="I157" i="1"/>
  <c r="D158" i="1"/>
  <c r="E158" i="1"/>
  <c r="F158" i="1"/>
  <c r="G158" i="1"/>
  <c r="H158" i="1"/>
  <c r="I158" i="1"/>
  <c r="D159" i="1"/>
  <c r="E159" i="1"/>
  <c r="F159" i="1"/>
  <c r="G159" i="1"/>
  <c r="H159" i="1"/>
  <c r="I159" i="1"/>
  <c r="D160" i="1"/>
  <c r="E160" i="1"/>
  <c r="F160" i="1"/>
  <c r="G160" i="1"/>
  <c r="H160" i="1"/>
  <c r="I160" i="1"/>
  <c r="D161" i="1"/>
  <c r="E161" i="1"/>
  <c r="F161" i="1"/>
  <c r="G161" i="1"/>
  <c r="H161" i="1"/>
  <c r="I161" i="1"/>
  <c r="R116" i="1"/>
  <c r="R117" i="1"/>
  <c r="R118" i="1"/>
  <c r="R119" i="1"/>
  <c r="R120" i="1"/>
  <c r="R121" i="1"/>
  <c r="R122" i="1"/>
  <c r="R123" i="1"/>
  <c r="R124" i="1"/>
  <c r="R125" i="1"/>
  <c r="R126" i="1"/>
  <c r="R127" i="1"/>
  <c r="R128" i="1"/>
  <c r="R129" i="1"/>
  <c r="R130" i="1"/>
  <c r="R131" i="1"/>
  <c r="R132" i="1"/>
  <c r="R133" i="1"/>
  <c r="R134" i="1"/>
  <c r="D116" i="1"/>
  <c r="E116" i="1"/>
  <c r="F116" i="1"/>
  <c r="G116" i="1"/>
  <c r="H116" i="1"/>
  <c r="I116" i="1"/>
  <c r="D117" i="1"/>
  <c r="E117" i="1"/>
  <c r="F117" i="1"/>
  <c r="G117" i="1"/>
  <c r="H117" i="1"/>
  <c r="I117" i="1"/>
  <c r="D118" i="1"/>
  <c r="E118" i="1"/>
  <c r="F118" i="1"/>
  <c r="G118" i="1"/>
  <c r="H118" i="1"/>
  <c r="I118" i="1"/>
  <c r="D119" i="1"/>
  <c r="E119" i="1"/>
  <c r="F119" i="1"/>
  <c r="G119" i="1"/>
  <c r="H119" i="1"/>
  <c r="I119" i="1"/>
  <c r="D120" i="1"/>
  <c r="E120" i="1"/>
  <c r="F120" i="1"/>
  <c r="G120" i="1"/>
  <c r="H120" i="1"/>
  <c r="I120" i="1"/>
  <c r="D121" i="1"/>
  <c r="E121" i="1"/>
  <c r="F121" i="1"/>
  <c r="G121" i="1"/>
  <c r="H121" i="1"/>
  <c r="I121" i="1"/>
  <c r="D122" i="1"/>
  <c r="E122" i="1"/>
  <c r="F122" i="1"/>
  <c r="G122" i="1"/>
  <c r="H122" i="1"/>
  <c r="I122" i="1"/>
  <c r="D123" i="1"/>
  <c r="E123" i="1"/>
  <c r="F123" i="1"/>
  <c r="G123" i="1"/>
  <c r="H123" i="1"/>
  <c r="I123" i="1"/>
  <c r="D124" i="1"/>
  <c r="E124" i="1"/>
  <c r="F124" i="1"/>
  <c r="G124" i="1"/>
  <c r="H124" i="1"/>
  <c r="I124" i="1"/>
  <c r="D125" i="1"/>
  <c r="E125" i="1"/>
  <c r="F125" i="1"/>
  <c r="G125" i="1"/>
  <c r="H125" i="1"/>
  <c r="I125" i="1"/>
  <c r="D126" i="1"/>
  <c r="E126" i="1"/>
  <c r="F126" i="1"/>
  <c r="G126" i="1"/>
  <c r="H126" i="1"/>
  <c r="I126" i="1"/>
  <c r="D127" i="1"/>
  <c r="E127" i="1"/>
  <c r="F127" i="1"/>
  <c r="G127" i="1"/>
  <c r="H127" i="1"/>
  <c r="I127" i="1"/>
  <c r="D128" i="1"/>
  <c r="E128" i="1"/>
  <c r="F128" i="1"/>
  <c r="G128" i="1"/>
  <c r="H128" i="1"/>
  <c r="I128" i="1"/>
  <c r="D129" i="1"/>
  <c r="E129" i="1"/>
  <c r="F129" i="1"/>
  <c r="G129" i="1"/>
  <c r="H129" i="1"/>
  <c r="I129" i="1"/>
  <c r="D130" i="1"/>
  <c r="E130" i="1"/>
  <c r="F130" i="1"/>
  <c r="G130" i="1"/>
  <c r="H130" i="1"/>
  <c r="I130" i="1"/>
  <c r="D131" i="1"/>
  <c r="E131" i="1"/>
  <c r="F131" i="1"/>
  <c r="G131" i="1"/>
  <c r="H131" i="1"/>
  <c r="I131" i="1"/>
  <c r="D132" i="1"/>
  <c r="E132" i="1"/>
  <c r="F132" i="1"/>
  <c r="G132" i="1"/>
  <c r="H132" i="1"/>
  <c r="I132" i="1"/>
  <c r="D133" i="1"/>
  <c r="E133" i="1"/>
  <c r="F133" i="1"/>
  <c r="G133" i="1"/>
  <c r="H133" i="1"/>
  <c r="I133" i="1"/>
  <c r="D134" i="1"/>
  <c r="E134" i="1"/>
  <c r="F134" i="1"/>
  <c r="G134" i="1"/>
  <c r="H134" i="1"/>
  <c r="I134" i="1"/>
  <c r="R89" i="1"/>
  <c r="R90" i="1"/>
  <c r="R91" i="1"/>
  <c r="R92" i="1"/>
  <c r="R93" i="1"/>
  <c r="R94" i="1"/>
  <c r="R95" i="1"/>
  <c r="R96" i="1"/>
  <c r="R97" i="1"/>
  <c r="R98" i="1"/>
  <c r="R99" i="1"/>
  <c r="R100" i="1"/>
  <c r="R101" i="1"/>
  <c r="R102" i="1"/>
  <c r="R103" i="1"/>
  <c r="R104" i="1"/>
  <c r="R105" i="1"/>
  <c r="R106" i="1"/>
  <c r="R107" i="1"/>
  <c r="R108" i="1"/>
  <c r="D89" i="1"/>
  <c r="E89" i="1"/>
  <c r="F89" i="1"/>
  <c r="G89" i="1"/>
  <c r="H89" i="1"/>
  <c r="I89" i="1"/>
  <c r="D90" i="1"/>
  <c r="E90" i="1"/>
  <c r="F90" i="1"/>
  <c r="G90" i="1"/>
  <c r="H90" i="1"/>
  <c r="I90" i="1"/>
  <c r="D91" i="1"/>
  <c r="E91" i="1"/>
  <c r="F91" i="1"/>
  <c r="G91" i="1"/>
  <c r="H91" i="1"/>
  <c r="I91" i="1"/>
  <c r="D92" i="1"/>
  <c r="E92" i="1"/>
  <c r="F92" i="1"/>
  <c r="G92" i="1"/>
  <c r="H92" i="1"/>
  <c r="I92" i="1"/>
  <c r="D93" i="1"/>
  <c r="E93" i="1"/>
  <c r="F93" i="1"/>
  <c r="G93" i="1"/>
  <c r="H93" i="1"/>
  <c r="I93" i="1"/>
  <c r="D94" i="1"/>
  <c r="E94" i="1"/>
  <c r="F94" i="1"/>
  <c r="G94" i="1"/>
  <c r="H94" i="1"/>
  <c r="I94" i="1"/>
  <c r="D95" i="1"/>
  <c r="E95" i="1"/>
  <c r="F95" i="1"/>
  <c r="G95" i="1"/>
  <c r="H95" i="1"/>
  <c r="I95" i="1"/>
  <c r="D96" i="1"/>
  <c r="E96" i="1"/>
  <c r="F96" i="1"/>
  <c r="G96" i="1"/>
  <c r="H96" i="1"/>
  <c r="I96" i="1"/>
  <c r="D97" i="1"/>
  <c r="E97" i="1"/>
  <c r="F97" i="1"/>
  <c r="G97" i="1"/>
  <c r="H97" i="1"/>
  <c r="I97" i="1"/>
  <c r="D98" i="1"/>
  <c r="E98" i="1"/>
  <c r="F98" i="1"/>
  <c r="G98" i="1"/>
  <c r="H98" i="1"/>
  <c r="I98" i="1"/>
  <c r="D99" i="1"/>
  <c r="E99" i="1"/>
  <c r="F99" i="1"/>
  <c r="G99" i="1"/>
  <c r="H99" i="1"/>
  <c r="I99" i="1"/>
  <c r="D100" i="1"/>
  <c r="E100" i="1"/>
  <c r="F100" i="1"/>
  <c r="G100" i="1"/>
  <c r="H100" i="1"/>
  <c r="I100" i="1"/>
  <c r="D101" i="1"/>
  <c r="E101" i="1"/>
  <c r="F101" i="1"/>
  <c r="G101" i="1"/>
  <c r="H101" i="1"/>
  <c r="I101" i="1"/>
  <c r="D102" i="1"/>
  <c r="E102" i="1"/>
  <c r="F102" i="1"/>
  <c r="G102" i="1"/>
  <c r="H102" i="1"/>
  <c r="I102" i="1"/>
  <c r="D103" i="1"/>
  <c r="E103" i="1"/>
  <c r="F103" i="1"/>
  <c r="G103" i="1"/>
  <c r="H103" i="1"/>
  <c r="I103" i="1"/>
  <c r="D104" i="1"/>
  <c r="E104" i="1"/>
  <c r="F104" i="1"/>
  <c r="G104" i="1"/>
  <c r="H104" i="1"/>
  <c r="I104" i="1"/>
  <c r="D105" i="1"/>
  <c r="E105" i="1"/>
  <c r="F105" i="1"/>
  <c r="G105" i="1"/>
  <c r="H105" i="1"/>
  <c r="I105" i="1"/>
  <c r="D106" i="1"/>
  <c r="E106" i="1"/>
  <c r="F106" i="1"/>
  <c r="G106" i="1"/>
  <c r="H106" i="1"/>
  <c r="I106" i="1"/>
  <c r="D107" i="1"/>
  <c r="E107" i="1"/>
  <c r="F107" i="1"/>
  <c r="G107" i="1"/>
  <c r="H107" i="1"/>
  <c r="I107" i="1"/>
  <c r="D108" i="1"/>
  <c r="E108" i="1"/>
  <c r="F108" i="1"/>
  <c r="G108" i="1"/>
  <c r="H108" i="1"/>
  <c r="I108" i="1"/>
  <c r="R57" i="1"/>
  <c r="R58" i="1"/>
  <c r="R59" i="1"/>
  <c r="R60" i="1"/>
  <c r="R61" i="1"/>
  <c r="R62" i="1"/>
  <c r="R63" i="1"/>
  <c r="R64" i="1"/>
  <c r="R65" i="1"/>
  <c r="R66" i="1"/>
  <c r="R67" i="1"/>
  <c r="R68" i="1"/>
  <c r="R69" i="1"/>
  <c r="R70" i="1"/>
  <c r="R71" i="1"/>
  <c r="R72" i="1"/>
  <c r="R73" i="1"/>
  <c r="R74" i="1"/>
  <c r="R75" i="1"/>
  <c r="R76" i="1"/>
  <c r="R77" i="1"/>
  <c r="D57" i="1"/>
  <c r="E57" i="1"/>
  <c r="F57" i="1"/>
  <c r="G57" i="1"/>
  <c r="H57" i="1"/>
  <c r="I57" i="1"/>
  <c r="D58" i="1"/>
  <c r="E58" i="1"/>
  <c r="F58" i="1"/>
  <c r="G58" i="1"/>
  <c r="H58" i="1"/>
  <c r="I58" i="1"/>
  <c r="D59" i="1"/>
  <c r="E59" i="1"/>
  <c r="F59" i="1"/>
  <c r="G59" i="1"/>
  <c r="H59" i="1"/>
  <c r="I59" i="1"/>
  <c r="D60" i="1"/>
  <c r="E60" i="1"/>
  <c r="F60" i="1"/>
  <c r="G60" i="1"/>
  <c r="H60" i="1"/>
  <c r="I60" i="1"/>
  <c r="D61" i="1"/>
  <c r="E61" i="1"/>
  <c r="F61" i="1"/>
  <c r="G61" i="1"/>
  <c r="H61" i="1"/>
  <c r="I61" i="1"/>
  <c r="D62" i="1"/>
  <c r="E62" i="1"/>
  <c r="F62" i="1"/>
  <c r="G62" i="1"/>
  <c r="H62" i="1"/>
  <c r="I62" i="1"/>
  <c r="D63" i="1"/>
  <c r="E63" i="1"/>
  <c r="F63" i="1"/>
  <c r="G63" i="1"/>
  <c r="H63" i="1"/>
  <c r="I63" i="1"/>
  <c r="D64" i="1"/>
  <c r="E64" i="1"/>
  <c r="F64" i="1"/>
  <c r="G64" i="1"/>
  <c r="H64" i="1"/>
  <c r="I64" i="1"/>
  <c r="D65" i="1"/>
  <c r="E65" i="1"/>
  <c r="F65" i="1"/>
  <c r="G65" i="1"/>
  <c r="H65" i="1"/>
  <c r="I65" i="1"/>
  <c r="D66" i="1"/>
  <c r="E66" i="1"/>
  <c r="F66" i="1"/>
  <c r="G66" i="1"/>
  <c r="H66" i="1"/>
  <c r="I66" i="1"/>
  <c r="D67" i="1"/>
  <c r="E67" i="1"/>
  <c r="F67" i="1"/>
  <c r="G67" i="1"/>
  <c r="H67" i="1"/>
  <c r="I67" i="1"/>
  <c r="D68" i="1"/>
  <c r="E68" i="1"/>
  <c r="F68" i="1"/>
  <c r="G68" i="1"/>
  <c r="H68" i="1"/>
  <c r="I68" i="1"/>
  <c r="D69" i="1"/>
  <c r="E69" i="1"/>
  <c r="F69" i="1"/>
  <c r="G69" i="1"/>
  <c r="H69" i="1"/>
  <c r="I69" i="1"/>
  <c r="D70" i="1"/>
  <c r="E70" i="1"/>
  <c r="F70" i="1"/>
  <c r="G70" i="1"/>
  <c r="H70" i="1"/>
  <c r="I70" i="1"/>
  <c r="D71" i="1"/>
  <c r="E71" i="1"/>
  <c r="F71" i="1"/>
  <c r="G71" i="1"/>
  <c r="H71" i="1"/>
  <c r="I71" i="1"/>
  <c r="D72" i="1"/>
  <c r="E72" i="1"/>
  <c r="F72" i="1"/>
  <c r="G72" i="1"/>
  <c r="H72" i="1"/>
  <c r="I72" i="1"/>
  <c r="D73" i="1"/>
  <c r="E73" i="1"/>
  <c r="F73" i="1"/>
  <c r="G73" i="1"/>
  <c r="H73" i="1"/>
  <c r="I73" i="1"/>
  <c r="D74" i="1"/>
  <c r="E74" i="1"/>
  <c r="F74" i="1"/>
  <c r="G74" i="1"/>
  <c r="H74" i="1"/>
  <c r="I74" i="1"/>
  <c r="D75" i="1"/>
  <c r="E75" i="1"/>
  <c r="F75" i="1"/>
  <c r="G75" i="1"/>
  <c r="H75" i="1"/>
  <c r="I75" i="1"/>
  <c r="D76" i="1"/>
  <c r="E76" i="1"/>
  <c r="F76" i="1"/>
  <c r="G76" i="1"/>
  <c r="H76" i="1"/>
  <c r="I76" i="1"/>
  <c r="D77" i="1"/>
  <c r="E77" i="1"/>
  <c r="F77" i="1"/>
  <c r="G77" i="1"/>
  <c r="H77" i="1"/>
  <c r="I77" i="1"/>
  <c r="R15" i="1"/>
  <c r="R16" i="1"/>
  <c r="R17" i="1"/>
  <c r="R18" i="1"/>
  <c r="R34" i="1"/>
  <c r="R35" i="1"/>
  <c r="R36" i="1"/>
  <c r="R37" i="1"/>
  <c r="R38" i="1"/>
  <c r="R39" i="1"/>
  <c r="R40" i="1"/>
  <c r="R41" i="1"/>
  <c r="R42" i="1"/>
  <c r="R43" i="1"/>
  <c r="R44" i="1"/>
  <c r="R45" i="1"/>
  <c r="R46" i="1"/>
  <c r="R47" i="1"/>
  <c r="D15" i="1"/>
  <c r="E15" i="1"/>
  <c r="F15" i="1"/>
  <c r="G15" i="1"/>
  <c r="H15" i="1"/>
  <c r="I15" i="1"/>
  <c r="D16" i="1"/>
  <c r="E16" i="1"/>
  <c r="F16" i="1"/>
  <c r="G16" i="1"/>
  <c r="H16" i="1"/>
  <c r="I16" i="1"/>
  <c r="D17" i="1"/>
  <c r="E17" i="1"/>
  <c r="F17" i="1"/>
  <c r="G17" i="1"/>
  <c r="H17" i="1"/>
  <c r="I17" i="1"/>
  <c r="D18" i="1"/>
  <c r="E18" i="1"/>
  <c r="F18" i="1"/>
  <c r="G18" i="1"/>
  <c r="H18" i="1"/>
  <c r="I18" i="1"/>
  <c r="D34" i="1"/>
  <c r="E34" i="1"/>
  <c r="F34" i="1"/>
  <c r="G34" i="1"/>
  <c r="H34" i="1"/>
  <c r="I34" i="1"/>
  <c r="D35" i="1"/>
  <c r="E35" i="1"/>
  <c r="F35" i="1"/>
  <c r="G35" i="1"/>
  <c r="H35" i="1"/>
  <c r="I35" i="1"/>
  <c r="D36" i="1"/>
  <c r="E36" i="1"/>
  <c r="F36" i="1"/>
  <c r="G36" i="1"/>
  <c r="H36" i="1"/>
  <c r="I36" i="1"/>
  <c r="D37" i="1"/>
  <c r="E37" i="1"/>
  <c r="F37" i="1"/>
  <c r="G37" i="1"/>
  <c r="H37" i="1"/>
  <c r="I37" i="1"/>
  <c r="D38" i="1"/>
  <c r="E38" i="1"/>
  <c r="F38" i="1"/>
  <c r="G38" i="1"/>
  <c r="H38" i="1"/>
  <c r="I38" i="1"/>
  <c r="D39" i="1"/>
  <c r="E39" i="1"/>
  <c r="F39" i="1"/>
  <c r="G39" i="1"/>
  <c r="H39" i="1"/>
  <c r="I39" i="1"/>
  <c r="D40" i="1"/>
  <c r="E40" i="1"/>
  <c r="F40" i="1"/>
  <c r="G40" i="1"/>
  <c r="H40" i="1"/>
  <c r="I40" i="1"/>
  <c r="D41" i="1"/>
  <c r="E41" i="1"/>
  <c r="F41" i="1"/>
  <c r="G41" i="1"/>
  <c r="H41" i="1"/>
  <c r="I41" i="1"/>
  <c r="D42" i="1"/>
  <c r="E42" i="1"/>
  <c r="F42" i="1"/>
  <c r="G42" i="1"/>
  <c r="H42" i="1"/>
  <c r="I42" i="1"/>
  <c r="D43" i="1"/>
  <c r="E43" i="1"/>
  <c r="F43" i="1"/>
  <c r="G43" i="1"/>
  <c r="H43" i="1"/>
  <c r="I43" i="1"/>
  <c r="D44" i="1"/>
  <c r="E44" i="1"/>
  <c r="F44" i="1"/>
  <c r="G44" i="1"/>
  <c r="H44" i="1"/>
  <c r="I44" i="1"/>
  <c r="D45" i="1"/>
  <c r="E45" i="1"/>
  <c r="F45" i="1"/>
  <c r="G45" i="1"/>
  <c r="H45" i="1"/>
  <c r="I45" i="1"/>
  <c r="D46" i="1"/>
  <c r="E46" i="1"/>
  <c r="F46" i="1"/>
  <c r="G46" i="1"/>
  <c r="H46" i="1"/>
  <c r="I46" i="1"/>
  <c r="D47" i="1"/>
  <c r="E47" i="1"/>
  <c r="F47" i="1"/>
  <c r="G47" i="1"/>
  <c r="H47" i="1"/>
  <c r="I47" i="1"/>
  <c r="J127" i="1" l="1"/>
  <c r="J123" i="1"/>
  <c r="J121" i="1"/>
  <c r="J119" i="1"/>
  <c r="J149" i="1"/>
  <c r="J145" i="1"/>
  <c r="J146" i="1"/>
  <c r="J159" i="1"/>
  <c r="J147" i="1"/>
  <c r="J157" i="1"/>
  <c r="J151" i="1"/>
  <c r="J161" i="1"/>
  <c r="J160" i="1"/>
  <c r="J158" i="1"/>
  <c r="J156" i="1"/>
  <c r="J153" i="1"/>
  <c r="J152" i="1"/>
  <c r="J155" i="1"/>
  <c r="J150" i="1"/>
  <c r="J148" i="1"/>
  <c r="J154" i="1"/>
  <c r="J100" i="1"/>
  <c r="J97" i="1"/>
  <c r="J96" i="1"/>
  <c r="J89" i="1"/>
  <c r="J130" i="1"/>
  <c r="J122" i="1"/>
  <c r="J118" i="1"/>
  <c r="J101" i="1"/>
  <c r="J93" i="1"/>
  <c r="J90" i="1"/>
  <c r="J132" i="1"/>
  <c r="J128" i="1"/>
  <c r="J124" i="1"/>
  <c r="J116" i="1"/>
  <c r="J117" i="1"/>
  <c r="J129" i="1"/>
  <c r="J91" i="1"/>
  <c r="J106" i="1"/>
  <c r="J102" i="1"/>
  <c r="J94" i="1"/>
  <c r="J92" i="1"/>
  <c r="J98" i="1"/>
  <c r="J107" i="1"/>
  <c r="J103" i="1"/>
  <c r="J99" i="1"/>
  <c r="J95" i="1"/>
  <c r="J108" i="1"/>
  <c r="J105" i="1"/>
  <c r="J104" i="1"/>
  <c r="J133" i="1"/>
  <c r="J134" i="1"/>
  <c r="J125" i="1"/>
  <c r="J120" i="1"/>
  <c r="J126" i="1"/>
  <c r="J131" i="1"/>
  <c r="J77" i="1"/>
  <c r="J74" i="1"/>
  <c r="J61" i="1"/>
  <c r="J70" i="1"/>
  <c r="J62" i="1"/>
  <c r="J64" i="1"/>
  <c r="J17" i="1"/>
  <c r="J69" i="1"/>
  <c r="J60" i="1"/>
  <c r="J57" i="1"/>
  <c r="J58" i="1"/>
  <c r="J16" i="1"/>
  <c r="J63" i="1"/>
  <c r="J59" i="1"/>
  <c r="J65" i="1"/>
  <c r="J66" i="1"/>
  <c r="J75" i="1"/>
  <c r="J71" i="1"/>
  <c r="J67" i="1"/>
  <c r="J76" i="1"/>
  <c r="J73" i="1"/>
  <c r="J72" i="1"/>
  <c r="J68" i="1"/>
  <c r="J34" i="1"/>
  <c r="J40" i="1"/>
  <c r="J36" i="1"/>
  <c r="J37" i="1"/>
  <c r="J39" i="1"/>
  <c r="J18" i="1"/>
  <c r="J15" i="1"/>
  <c r="J46" i="1"/>
  <c r="J42" i="1"/>
  <c r="J35" i="1"/>
  <c r="J45" i="1"/>
  <c r="J41" i="1"/>
  <c r="J38" i="1"/>
  <c r="J43" i="1"/>
  <c r="J47" i="1"/>
  <c r="J44" i="1"/>
  <c r="I209" i="1"/>
  <c r="H209" i="1"/>
  <c r="G209" i="1"/>
  <c r="F209" i="1"/>
  <c r="E209" i="1"/>
  <c r="G2" i="20" l="1"/>
  <c r="C2" i="20"/>
  <c r="R56" i="1" l="1"/>
  <c r="R78" i="1"/>
  <c r="R79" i="1"/>
  <c r="R80" i="1"/>
  <c r="R86" i="1"/>
  <c r="R87" i="1"/>
  <c r="R88" i="1"/>
  <c r="R109" i="1"/>
  <c r="R110" i="1"/>
  <c r="R114" i="1"/>
  <c r="R115" i="1"/>
  <c r="R135" i="1"/>
  <c r="R136" i="1"/>
  <c r="R137" i="1"/>
  <c r="R138" i="1"/>
  <c r="R144" i="1"/>
  <c r="R162" i="1"/>
  <c r="R163" i="1"/>
  <c r="R164" i="1"/>
  <c r="R165" i="1"/>
  <c r="R166" i="1"/>
  <c r="R167" i="1"/>
  <c r="R168" i="1"/>
  <c r="D162" i="1" l="1"/>
  <c r="E162" i="1"/>
  <c r="F162" i="1"/>
  <c r="G162" i="1"/>
  <c r="H162" i="1"/>
  <c r="I162" i="1"/>
  <c r="D163" i="1"/>
  <c r="E163" i="1"/>
  <c r="F163" i="1"/>
  <c r="G163" i="1"/>
  <c r="H163" i="1"/>
  <c r="I163" i="1"/>
  <c r="J162" i="1" l="1"/>
  <c r="J163" i="1"/>
  <c r="D109" i="1"/>
  <c r="E109" i="1"/>
  <c r="F109" i="1"/>
  <c r="G109" i="1"/>
  <c r="H109" i="1"/>
  <c r="I109" i="1"/>
  <c r="J109" i="1" l="1"/>
  <c r="D165" i="1"/>
  <c r="E165" i="1"/>
  <c r="F165" i="1"/>
  <c r="G165" i="1"/>
  <c r="H165" i="1"/>
  <c r="I165" i="1"/>
  <c r="J165" i="1" l="1"/>
  <c r="A8" i="20"/>
  <c r="A9" i="20" s="1"/>
  <c r="A13" i="20" s="1"/>
  <c r="D166" i="1" l="1"/>
  <c r="E166" i="1"/>
  <c r="F166" i="1"/>
  <c r="G166" i="1"/>
  <c r="H166" i="1"/>
  <c r="I166" i="1"/>
  <c r="C194" i="1"/>
  <c r="E200" i="1"/>
  <c r="F200" i="1"/>
  <c r="G200" i="1"/>
  <c r="H200" i="1"/>
  <c r="I200" i="1"/>
  <c r="D200" i="1"/>
  <c r="D115" i="1"/>
  <c r="E115" i="1"/>
  <c r="F115" i="1"/>
  <c r="G115" i="1"/>
  <c r="H115" i="1"/>
  <c r="I115" i="1"/>
  <c r="J115" i="1" l="1"/>
  <c r="J166" i="1"/>
  <c r="B3" i="1" l="1"/>
  <c r="B3" i="16"/>
  <c r="C26" i="10" l="1"/>
  <c r="D26" i="10"/>
  <c r="E26" i="10"/>
  <c r="F26" i="10"/>
  <c r="G26" i="10"/>
  <c r="C28" i="10"/>
  <c r="D28" i="10"/>
  <c r="E28" i="10"/>
  <c r="F28" i="10"/>
  <c r="G28" i="10"/>
  <c r="B28" i="10"/>
  <c r="B26" i="10"/>
  <c r="B22" i="10"/>
  <c r="D3" i="18" l="1"/>
  <c r="E3" i="18" s="1"/>
  <c r="F3" i="18" s="1"/>
  <c r="G3" i="18" s="1"/>
  <c r="H3" i="18" s="1"/>
  <c r="I3" i="18" s="1"/>
  <c r="J3" i="18" s="1"/>
  <c r="K3" i="18" s="1"/>
  <c r="L3" i="18" s="1"/>
  <c r="B2" i="16" l="1"/>
  <c r="B4" i="16" l="1"/>
  <c r="B4" i="1"/>
  <c r="D7" i="16" l="1"/>
  <c r="C22" i="10" s="1"/>
  <c r="E7" i="16" l="1"/>
  <c r="D22" i="10" s="1"/>
  <c r="F7" i="16" l="1"/>
  <c r="E22" i="10" s="1"/>
  <c r="C53" i="1"/>
  <c r="D48" i="1"/>
  <c r="D49" i="1"/>
  <c r="D50" i="1"/>
  <c r="D51" i="1"/>
  <c r="D52" i="1"/>
  <c r="B22" i="1" l="1"/>
  <c r="B30" i="1"/>
  <c r="B23" i="1"/>
  <c r="B31" i="1"/>
  <c r="B24" i="1"/>
  <c r="B32" i="1"/>
  <c r="B25" i="1"/>
  <c r="B33" i="1"/>
  <c r="B26" i="1"/>
  <c r="B19" i="1"/>
  <c r="B27" i="1"/>
  <c r="B20" i="1"/>
  <c r="B28" i="1"/>
  <c r="B21" i="1"/>
  <c r="B29" i="1"/>
  <c r="B63" i="1"/>
  <c r="B71" i="1"/>
  <c r="B64" i="1"/>
  <c r="B72" i="1"/>
  <c r="B65" i="1"/>
  <c r="B73" i="1"/>
  <c r="B58" i="1"/>
  <c r="B66" i="1"/>
  <c r="B74" i="1"/>
  <c r="B75" i="1"/>
  <c r="B57" i="1"/>
  <c r="B67" i="1"/>
  <c r="B59" i="1"/>
  <c r="B60" i="1"/>
  <c r="B68" i="1"/>
  <c r="B76" i="1"/>
  <c r="B61" i="1"/>
  <c r="B69" i="1"/>
  <c r="B77" i="1"/>
  <c r="B62" i="1"/>
  <c r="B70" i="1"/>
  <c r="B18" i="1"/>
  <c r="B40" i="1"/>
  <c r="B35" i="1"/>
  <c r="B42" i="1"/>
  <c r="B36" i="1"/>
  <c r="B43" i="1"/>
  <c r="B37" i="1"/>
  <c r="B38" i="1"/>
  <c r="B16" i="1"/>
  <c r="B15" i="1"/>
  <c r="B44" i="1"/>
  <c r="B45" i="1"/>
  <c r="B46" i="1"/>
  <c r="B17" i="1"/>
  <c r="B39" i="1"/>
  <c r="B47" i="1"/>
  <c r="B34" i="1"/>
  <c r="B41" i="1"/>
  <c r="B80" i="1"/>
  <c r="B49" i="1"/>
  <c r="B13" i="1"/>
  <c r="B56" i="1"/>
  <c r="B50" i="1"/>
  <c r="B78" i="1"/>
  <c r="B14" i="1"/>
  <c r="B51" i="1"/>
  <c r="B79" i="1"/>
  <c r="B48" i="1"/>
  <c r="B52" i="1"/>
  <c r="G7" i="16"/>
  <c r="F22" i="10" s="1"/>
  <c r="H7" i="16" l="1"/>
  <c r="G22" i="10" s="1"/>
  <c r="D53" i="16"/>
  <c r="D54" i="16" s="1"/>
  <c r="E53" i="16"/>
  <c r="E54" i="16" s="1"/>
  <c r="F53" i="16"/>
  <c r="F54" i="16" s="1"/>
  <c r="G53" i="16"/>
  <c r="G54" i="16" s="1"/>
  <c r="H53" i="16"/>
  <c r="C53" i="16"/>
  <c r="C54" i="16" s="1"/>
  <c r="H54" i="16" l="1"/>
  <c r="H9" i="16" s="1"/>
  <c r="G24" i="10" s="1"/>
  <c r="F9" i="16"/>
  <c r="E24" i="10" s="1"/>
  <c r="E9" i="16"/>
  <c r="D24" i="10" s="1"/>
  <c r="G9" i="16"/>
  <c r="F24" i="10" s="1"/>
  <c r="D9" i="16"/>
  <c r="C24" i="10" s="1"/>
  <c r="C9" i="16"/>
  <c r="B24" i="10" s="1"/>
  <c r="C30" i="16" l="1"/>
  <c r="C31" i="16" l="1"/>
  <c r="D13" i="1"/>
  <c r="R14" i="1" l="1"/>
  <c r="R48" i="1"/>
  <c r="R49" i="1"/>
  <c r="R50" i="1"/>
  <c r="R51" i="1"/>
  <c r="R52" i="1"/>
  <c r="R13" i="1"/>
  <c r="I4" i="1"/>
  <c r="D46" i="16"/>
  <c r="D47" i="16" s="1"/>
  <c r="E46" i="16"/>
  <c r="E47" i="16" s="1"/>
  <c r="F46" i="16"/>
  <c r="F47" i="16" s="1"/>
  <c r="G46" i="16"/>
  <c r="G47" i="16" s="1"/>
  <c r="H46" i="16"/>
  <c r="H47" i="16" s="1"/>
  <c r="C46" i="16"/>
  <c r="C47" i="16" s="1"/>
  <c r="C8" i="16" s="1"/>
  <c r="B23" i="10" s="1"/>
  <c r="D30" i="16"/>
  <c r="E30" i="16"/>
  <c r="F30" i="16"/>
  <c r="G30" i="16"/>
  <c r="H30" i="16"/>
  <c r="A4" i="1" l="1"/>
  <c r="H31" i="16"/>
  <c r="G31" i="16"/>
  <c r="F31" i="16"/>
  <c r="E31" i="16"/>
  <c r="D31" i="16"/>
  <c r="C10" i="16"/>
  <c r="B25" i="10" s="1"/>
  <c r="C12" i="16" l="1"/>
  <c r="B27" i="10" s="1"/>
  <c r="D8" i="16"/>
  <c r="C23" i="10" s="1"/>
  <c r="F8" i="16"/>
  <c r="E23" i="10" s="1"/>
  <c r="G8" i="16"/>
  <c r="F23" i="10" s="1"/>
  <c r="H8" i="16"/>
  <c r="G23" i="10" s="1"/>
  <c r="E8" i="16"/>
  <c r="D23" i="10" s="1"/>
  <c r="G10" i="16" l="1"/>
  <c r="F25" i="10" s="1"/>
  <c r="D10" i="16"/>
  <c r="C25" i="10" s="1"/>
  <c r="E10" i="16"/>
  <c r="D25" i="10" s="1"/>
  <c r="F10" i="16"/>
  <c r="E25" i="10" s="1"/>
  <c r="H10" i="16"/>
  <c r="G25" i="10" s="1"/>
  <c r="G12" i="16" l="1"/>
  <c r="F27" i="10" s="1"/>
  <c r="F12" i="16"/>
  <c r="E27" i="10" s="1"/>
  <c r="E12" i="16"/>
  <c r="D27" i="10" s="1"/>
  <c r="D12" i="16"/>
  <c r="C27" i="10" s="1"/>
  <c r="H12" i="16"/>
  <c r="G27" i="10" s="1"/>
  <c r="F164" i="1"/>
  <c r="F167" i="1"/>
  <c r="F168" i="1"/>
  <c r="F144" i="1"/>
  <c r="F135" i="1"/>
  <c r="F136" i="1"/>
  <c r="F137" i="1"/>
  <c r="F138" i="1"/>
  <c r="F114" i="1"/>
  <c r="F194" i="1" s="1"/>
  <c r="F87" i="1"/>
  <c r="F88" i="1"/>
  <c r="F110" i="1"/>
  <c r="F86" i="1"/>
  <c r="N11" i="1"/>
  <c r="F78" i="1"/>
  <c r="F79" i="1"/>
  <c r="F80" i="1"/>
  <c r="F56" i="1"/>
  <c r="F14" i="1"/>
  <c r="F48" i="1"/>
  <c r="F49" i="1"/>
  <c r="F50" i="1"/>
  <c r="F51" i="1"/>
  <c r="F52" i="1"/>
  <c r="F13" i="1"/>
  <c r="F53" i="1" l="1"/>
  <c r="F111" i="1"/>
  <c r="F169" i="1"/>
  <c r="F139" i="1"/>
  <c r="F81" i="1"/>
  <c r="Q11" i="1"/>
  <c r="P11" i="1"/>
  <c r="O11" i="1"/>
  <c r="M11" i="1"/>
  <c r="F180" i="1" l="1"/>
  <c r="F171" i="1"/>
  <c r="F83" i="1"/>
  <c r="F141" i="1"/>
  <c r="F183" i="1" l="1"/>
  <c r="F186" i="1"/>
  <c r="F185" i="1"/>
  <c r="F184" i="1"/>
  <c r="F187" i="1"/>
  <c r="F181" i="1"/>
  <c r="F179" i="1"/>
  <c r="F177" i="1"/>
  <c r="F182" i="1"/>
  <c r="D14" i="1" l="1"/>
  <c r="D78" i="1"/>
  <c r="D79" i="1"/>
  <c r="D80" i="1"/>
  <c r="D86" i="1"/>
  <c r="D87" i="1"/>
  <c r="D88" i="1"/>
  <c r="D110" i="1"/>
  <c r="D135" i="1"/>
  <c r="D136" i="1"/>
  <c r="D137" i="1"/>
  <c r="D138" i="1"/>
  <c r="D144" i="1"/>
  <c r="D167" i="1"/>
  <c r="D168" i="1"/>
  <c r="E13" i="1"/>
  <c r="E14" i="1"/>
  <c r="E48" i="1"/>
  <c r="E49" i="1"/>
  <c r="E50" i="1"/>
  <c r="E51" i="1"/>
  <c r="E52" i="1"/>
  <c r="E78" i="1"/>
  <c r="E79" i="1"/>
  <c r="E80" i="1"/>
  <c r="E86" i="1"/>
  <c r="E87" i="1"/>
  <c r="E88" i="1"/>
  <c r="E110" i="1"/>
  <c r="E135" i="1"/>
  <c r="E136" i="1"/>
  <c r="E137" i="1"/>
  <c r="E138" i="1"/>
  <c r="E144" i="1"/>
  <c r="E167" i="1"/>
  <c r="E168" i="1"/>
  <c r="G13" i="1"/>
  <c r="G14" i="1"/>
  <c r="G48" i="1"/>
  <c r="G49" i="1"/>
  <c r="G50" i="1"/>
  <c r="G51" i="1"/>
  <c r="G52" i="1"/>
  <c r="G78" i="1"/>
  <c r="G79" i="1"/>
  <c r="G80" i="1"/>
  <c r="G86" i="1"/>
  <c r="G87" i="1"/>
  <c r="G88" i="1"/>
  <c r="G110" i="1"/>
  <c r="G135" i="1"/>
  <c r="G136" i="1"/>
  <c r="G137" i="1"/>
  <c r="G138" i="1"/>
  <c r="G144" i="1"/>
  <c r="G167" i="1"/>
  <c r="G168" i="1"/>
  <c r="H13" i="1"/>
  <c r="H14" i="1"/>
  <c r="H48" i="1"/>
  <c r="H49" i="1"/>
  <c r="H50" i="1"/>
  <c r="H51" i="1"/>
  <c r="H52" i="1"/>
  <c r="H78" i="1"/>
  <c r="H79" i="1"/>
  <c r="H80" i="1"/>
  <c r="H86" i="1"/>
  <c r="H87" i="1"/>
  <c r="H88" i="1"/>
  <c r="H110" i="1"/>
  <c r="H135" i="1"/>
  <c r="H136" i="1"/>
  <c r="H137" i="1"/>
  <c r="H138" i="1"/>
  <c r="H144" i="1"/>
  <c r="H167" i="1"/>
  <c r="H168" i="1"/>
  <c r="I13" i="1"/>
  <c r="I14" i="1"/>
  <c r="I48" i="1"/>
  <c r="I49" i="1"/>
  <c r="I50" i="1"/>
  <c r="I51" i="1"/>
  <c r="I52" i="1"/>
  <c r="I78" i="1"/>
  <c r="I79" i="1"/>
  <c r="I80" i="1"/>
  <c r="I86" i="1"/>
  <c r="I87" i="1"/>
  <c r="I88" i="1"/>
  <c r="I110" i="1"/>
  <c r="I135" i="1"/>
  <c r="I136" i="1"/>
  <c r="I137" i="1"/>
  <c r="I138" i="1"/>
  <c r="I144" i="1"/>
  <c r="I167" i="1"/>
  <c r="I168" i="1"/>
  <c r="C111" i="1"/>
  <c r="C139" i="1"/>
  <c r="I114" i="1"/>
  <c r="I194" i="1" s="1"/>
  <c r="H114" i="1"/>
  <c r="H194" i="1" s="1"/>
  <c r="G114" i="1"/>
  <c r="G194" i="1" s="1"/>
  <c r="E114" i="1"/>
  <c r="E194" i="1" s="1"/>
  <c r="D114" i="1"/>
  <c r="D194" i="1" s="1"/>
  <c r="B2" i="1"/>
  <c r="V13" i="1"/>
  <c r="L11" i="1"/>
  <c r="J167" i="1" l="1"/>
  <c r="J168" i="1"/>
  <c r="J144" i="1"/>
  <c r="J136" i="1"/>
  <c r="J87" i="1"/>
  <c r="J78" i="1"/>
  <c r="J135" i="1"/>
  <c r="J86" i="1"/>
  <c r="J138" i="1"/>
  <c r="J110" i="1"/>
  <c r="J80" i="1"/>
  <c r="J114" i="1"/>
  <c r="J194" i="1" s="1"/>
  <c r="J137" i="1"/>
  <c r="J88" i="1"/>
  <c r="J79" i="1"/>
  <c r="J52" i="1"/>
  <c r="J48" i="1"/>
  <c r="J51" i="1"/>
  <c r="J14" i="1"/>
  <c r="J50" i="1"/>
  <c r="J49" i="1"/>
  <c r="J13" i="1"/>
  <c r="B53" i="1"/>
  <c r="G111" i="1"/>
  <c r="E111" i="1"/>
  <c r="I53" i="1"/>
  <c r="H53" i="1"/>
  <c r="H111" i="1"/>
  <c r="I111" i="1"/>
  <c r="G53" i="1"/>
  <c r="E139" i="1"/>
  <c r="E53" i="1"/>
  <c r="D111" i="1"/>
  <c r="H139" i="1"/>
  <c r="G139" i="1"/>
  <c r="D139" i="1"/>
  <c r="I139" i="1"/>
  <c r="D53" i="1"/>
  <c r="E180" i="1" l="1"/>
  <c r="I180" i="1"/>
  <c r="D180" i="1"/>
  <c r="H180" i="1"/>
  <c r="G180" i="1"/>
  <c r="E164" i="1"/>
  <c r="E169" i="1" s="1"/>
  <c r="D164" i="1"/>
  <c r="I164" i="1"/>
  <c r="I169" i="1" s="1"/>
  <c r="H164" i="1"/>
  <c r="H169" i="1" s="1"/>
  <c r="G164" i="1"/>
  <c r="G169" i="1" s="1"/>
  <c r="C169" i="1"/>
  <c r="J139" i="1"/>
  <c r="B16" i="10" s="1"/>
  <c r="J111" i="1"/>
  <c r="B15" i="10" s="1"/>
  <c r="J53" i="1"/>
  <c r="B13" i="10" l="1"/>
  <c r="J164" i="1"/>
  <c r="J169" i="1" s="1"/>
  <c r="B17" i="10" s="1"/>
  <c r="D169" i="1"/>
  <c r="C81" i="1" l="1"/>
  <c r="I56" i="1"/>
  <c r="I81" i="1" s="1"/>
  <c r="E56" i="1"/>
  <c r="E81" i="1" s="1"/>
  <c r="H56" i="1"/>
  <c r="H81" i="1" s="1"/>
  <c r="D56" i="1"/>
  <c r="D81" i="1" s="1"/>
  <c r="G56" i="1"/>
  <c r="E171" i="1" l="1"/>
  <c r="I83" i="1"/>
  <c r="I171" i="1"/>
  <c r="B81" i="1"/>
  <c r="C171" i="1"/>
  <c r="D83" i="1"/>
  <c r="D171" i="1"/>
  <c r="H83" i="1"/>
  <c r="H171" i="1"/>
  <c r="E141" i="1"/>
  <c r="E83" i="1"/>
  <c r="G81" i="1"/>
  <c r="J56" i="1"/>
  <c r="J81" i="1" s="1"/>
  <c r="C141" i="1"/>
  <c r="B153" i="1" s="1"/>
  <c r="D141" i="1"/>
  <c r="I141" i="1"/>
  <c r="H141" i="1"/>
  <c r="C83" i="1"/>
  <c r="E181" i="1" l="1"/>
  <c r="E186" i="1"/>
  <c r="E183" i="1"/>
  <c r="E185" i="1"/>
  <c r="E184" i="1"/>
  <c r="D183" i="1"/>
  <c r="D185" i="1"/>
  <c r="D184" i="1"/>
  <c r="D186" i="1"/>
  <c r="H184" i="1"/>
  <c r="H186" i="1"/>
  <c r="H183" i="1"/>
  <c r="H185" i="1"/>
  <c r="C178" i="1"/>
  <c r="C186" i="1"/>
  <c r="C183" i="1"/>
  <c r="C184" i="1"/>
  <c r="C185" i="1"/>
  <c r="I184" i="1"/>
  <c r="I186" i="1"/>
  <c r="I183" i="1"/>
  <c r="I185" i="1"/>
  <c r="B146" i="1"/>
  <c r="B154" i="1"/>
  <c r="B147" i="1"/>
  <c r="B155" i="1"/>
  <c r="B148" i="1"/>
  <c r="B156" i="1"/>
  <c r="B149" i="1"/>
  <c r="B157" i="1"/>
  <c r="B150" i="1"/>
  <c r="B158" i="1"/>
  <c r="B151" i="1"/>
  <c r="B159" i="1"/>
  <c r="B152" i="1"/>
  <c r="B160" i="1"/>
  <c r="B145" i="1"/>
  <c r="B161" i="1"/>
  <c r="B119" i="1"/>
  <c r="B127" i="1"/>
  <c r="B93" i="1"/>
  <c r="B101" i="1"/>
  <c r="B120" i="1"/>
  <c r="B128" i="1"/>
  <c r="B121" i="1"/>
  <c r="B129" i="1"/>
  <c r="B95" i="1"/>
  <c r="B103" i="1"/>
  <c r="B122" i="1"/>
  <c r="B130" i="1"/>
  <c r="B96" i="1"/>
  <c r="B104" i="1"/>
  <c r="B90" i="1"/>
  <c r="B98" i="1"/>
  <c r="B106" i="1"/>
  <c r="B123" i="1"/>
  <c r="B131" i="1"/>
  <c r="B89" i="1"/>
  <c r="B97" i="1"/>
  <c r="B105" i="1"/>
  <c r="B116" i="1"/>
  <c r="B124" i="1"/>
  <c r="B132" i="1"/>
  <c r="B117" i="1"/>
  <c r="B125" i="1"/>
  <c r="B133" i="1"/>
  <c r="B91" i="1"/>
  <c r="B99" i="1"/>
  <c r="B107" i="1"/>
  <c r="B118" i="1"/>
  <c r="B126" i="1"/>
  <c r="B134" i="1"/>
  <c r="B92" i="1"/>
  <c r="B100" i="1"/>
  <c r="B108" i="1"/>
  <c r="B94" i="1"/>
  <c r="B102" i="1"/>
  <c r="B115" i="1"/>
  <c r="B114" i="1"/>
  <c r="B110" i="1"/>
  <c r="B87" i="1"/>
  <c r="B86" i="1"/>
  <c r="B135" i="1"/>
  <c r="B136" i="1"/>
  <c r="B88" i="1"/>
  <c r="B138" i="1"/>
  <c r="B137" i="1"/>
  <c r="B109" i="1"/>
  <c r="B165" i="1"/>
  <c r="B144" i="1"/>
  <c r="B162" i="1"/>
  <c r="B163" i="1"/>
  <c r="B167" i="1"/>
  <c r="B164" i="1"/>
  <c r="B168" i="1"/>
  <c r="B166" i="1"/>
  <c r="E182" i="1"/>
  <c r="E187" i="1"/>
  <c r="E177" i="1"/>
  <c r="E179" i="1"/>
  <c r="B14" i="10"/>
  <c r="C187" i="1"/>
  <c r="C182" i="1"/>
  <c r="C181" i="1"/>
  <c r="C179" i="1"/>
  <c r="C180" i="1"/>
  <c r="G171" i="1"/>
  <c r="D187" i="1"/>
  <c r="D182" i="1"/>
  <c r="D179" i="1"/>
  <c r="D177" i="1"/>
  <c r="D181" i="1"/>
  <c r="I187" i="1"/>
  <c r="I181" i="1"/>
  <c r="I179" i="1"/>
  <c r="I177" i="1"/>
  <c r="I182" i="1"/>
  <c r="H182" i="1"/>
  <c r="H187" i="1"/>
  <c r="H179" i="1"/>
  <c r="H177" i="1"/>
  <c r="H181" i="1"/>
  <c r="C177" i="1"/>
  <c r="J83" i="1"/>
  <c r="J171" i="1"/>
  <c r="G141" i="1"/>
  <c r="G83" i="1"/>
  <c r="B169" i="1"/>
  <c r="J141" i="1"/>
  <c r="B111" i="1"/>
  <c r="B139" i="1"/>
  <c r="C188" i="1" l="1"/>
  <c r="G179" i="1"/>
  <c r="G186" i="1"/>
  <c r="J186" i="1" s="1"/>
  <c r="G183" i="1"/>
  <c r="J183" i="1" s="1"/>
  <c r="G185" i="1"/>
  <c r="J185" i="1" s="1"/>
  <c r="G184" i="1"/>
  <c r="J184" i="1" s="1"/>
  <c r="G177" i="1"/>
  <c r="G182" i="1"/>
  <c r="G181" i="1"/>
  <c r="G187" i="1"/>
  <c r="I178" i="1"/>
  <c r="E178" i="1"/>
  <c r="H178" i="1"/>
  <c r="D178" i="1"/>
  <c r="G178" i="1"/>
  <c r="F178" i="1"/>
  <c r="J172" i="1"/>
  <c r="J182" i="1" l="1"/>
  <c r="J187" i="1"/>
  <c r="J177" i="1" l="1"/>
  <c r="J179" i="1" l="1"/>
  <c r="J181" i="1"/>
  <c r="J180" i="1"/>
  <c r="D188" i="1"/>
  <c r="D190" i="1" s="1"/>
  <c r="D195" i="1" l="1"/>
  <c r="D196" i="1" s="1"/>
  <c r="D198" i="1" l="1"/>
  <c r="D201" i="1" s="1"/>
  <c r="D216" i="1" s="1"/>
  <c r="D206" i="1" l="1"/>
  <c r="D211" i="1" s="1"/>
  <c r="D213" i="1" s="1"/>
  <c r="D215" i="1" s="1"/>
  <c r="E188" i="1"/>
  <c r="E195" i="1" l="1"/>
  <c r="E196" i="1" s="1"/>
  <c r="E190" i="1"/>
  <c r="D218" i="1"/>
  <c r="E198" i="1" l="1"/>
  <c r="E201" i="1" s="1"/>
  <c r="E206" i="1" s="1"/>
  <c r="F188" i="1"/>
  <c r="F190" i="1" s="1"/>
  <c r="E216" i="1" l="1"/>
  <c r="E211" i="1"/>
  <c r="F195" i="1"/>
  <c r="F196" i="1" s="1"/>
  <c r="E213" i="1" l="1"/>
  <c r="E218" i="1"/>
  <c r="F198" i="1"/>
  <c r="F201" i="1" s="1"/>
  <c r="F216" i="1" l="1"/>
  <c r="F206" i="1"/>
  <c r="F211" i="1" s="1"/>
  <c r="F213" i="1" s="1"/>
  <c r="F215" i="1" s="1"/>
  <c r="E215" i="1"/>
  <c r="G188" i="1"/>
  <c r="G195" i="1" l="1"/>
  <c r="G196" i="1" s="1"/>
  <c r="G190" i="1"/>
  <c r="F218" i="1"/>
  <c r="G198" i="1" l="1"/>
  <c r="G201" i="1" s="1"/>
  <c r="G216" i="1" s="1"/>
  <c r="H188" i="1"/>
  <c r="G206" i="1" l="1"/>
  <c r="H195" i="1"/>
  <c r="H196" i="1" s="1"/>
  <c r="H190" i="1"/>
  <c r="G211" i="1" l="1"/>
  <c r="G218" i="1" s="1"/>
  <c r="H198" i="1"/>
  <c r="H201" i="1" s="1"/>
  <c r="H216" i="1" s="1"/>
  <c r="J178" i="1"/>
  <c r="J188" i="1" s="1"/>
  <c r="I188" i="1"/>
  <c r="G213" i="1" l="1"/>
  <c r="G215" i="1" s="1"/>
  <c r="H206" i="1"/>
  <c r="I195" i="1"/>
  <c r="I196" i="1" s="1"/>
  <c r="I190" i="1"/>
  <c r="B18" i="10"/>
  <c r="J190" i="1"/>
  <c r="J195" i="1"/>
  <c r="J196" i="1" s="1"/>
  <c r="H211" i="1" l="1"/>
  <c r="H213" i="1" s="1"/>
  <c r="J198" i="1"/>
  <c r="I198" i="1"/>
  <c r="I201" i="1" s="1"/>
  <c r="I206" i="1" s="1"/>
  <c r="H218" i="1" l="1"/>
  <c r="J209" i="1"/>
  <c r="I216" i="1"/>
  <c r="J201" i="1"/>
  <c r="H215" i="1"/>
  <c r="J206" i="1"/>
  <c r="J211" i="1" l="1"/>
  <c r="B19" i="10" s="1"/>
  <c r="I211" i="1"/>
  <c r="J218" i="1" l="1"/>
  <c r="I213" i="1"/>
  <c r="I218" i="1"/>
  <c r="J213" i="1" l="1"/>
  <c r="I215" i="1"/>
  <c r="J216" i="1" l="1"/>
  <c r="J215" i="1"/>
  <c r="C195" i="1" l="1"/>
  <c r="C196" i="1" s="1"/>
  <c r="C218" i="1"/>
  <c r="C190" i="1"/>
  <c r="C198" i="1" l="1"/>
  <c r="C201" i="1" s="1"/>
  <c r="B188" i="1" s="1"/>
</calcChain>
</file>

<file path=xl/sharedStrings.xml><?xml version="1.0" encoding="utf-8"?>
<sst xmlns="http://schemas.openxmlformats.org/spreadsheetml/2006/main" count="3365" uniqueCount="526">
  <si>
    <t>Land Acquisition</t>
  </si>
  <si>
    <t>Contingencies</t>
  </si>
  <si>
    <t>Total</t>
  </si>
  <si>
    <t>Assumptions</t>
  </si>
  <si>
    <t>Risks and Opportunities</t>
  </si>
  <si>
    <t xml:space="preserve">Reference Documents </t>
  </si>
  <si>
    <t>Utility Costs</t>
  </si>
  <si>
    <t>Estimate Date</t>
  </si>
  <si>
    <t>Class of Estimate</t>
  </si>
  <si>
    <t>Estimate Detail</t>
  </si>
  <si>
    <t>Other Costs</t>
  </si>
  <si>
    <t>Contingencies Costs</t>
  </si>
  <si>
    <t>Contingency Costs</t>
  </si>
  <si>
    <t>Other</t>
  </si>
  <si>
    <t xml:space="preserve">Investment </t>
  </si>
  <si>
    <t>Total 
%</t>
  </si>
  <si>
    <t>% of Const.</t>
  </si>
  <si>
    <t>Check</t>
  </si>
  <si>
    <t>Class 1</t>
  </si>
  <si>
    <t>Class 2</t>
  </si>
  <si>
    <t>Class 3</t>
  </si>
  <si>
    <t>Class 4</t>
  </si>
  <si>
    <t>Class 5</t>
  </si>
  <si>
    <t>Department</t>
  </si>
  <si>
    <t>Estimate Classification</t>
  </si>
  <si>
    <t>The Investment Name exactly as on the Business Case.</t>
  </si>
  <si>
    <t>Major Changes from Previous Estimate</t>
  </si>
  <si>
    <t>Sub-total</t>
  </si>
  <si>
    <t>Date</t>
  </si>
  <si>
    <t>n/a</t>
  </si>
  <si>
    <t>% Proj Cost</t>
  </si>
  <si>
    <t>Investment Title</t>
  </si>
  <si>
    <t>Basis of Estimate (BoE) Template Instructions</t>
  </si>
  <si>
    <t>BoE Author</t>
  </si>
  <si>
    <t>% increase from base</t>
  </si>
  <si>
    <t>% of Const</t>
  </si>
  <si>
    <t>Identify and list the individual(s) who have contributed to the development of the BoE.</t>
  </si>
  <si>
    <t>Transferred from the BoE Summary tab.</t>
  </si>
  <si>
    <t>BoE Summary Tab</t>
  </si>
  <si>
    <t>The date on which the BoE was first approved, or the date of each subsequent approved update/revision.</t>
  </si>
  <si>
    <t>Name of the individual responsible for preparing the information in the BoE Template.</t>
  </si>
  <si>
    <t>Business Case ID</t>
  </si>
  <si>
    <t>BC ID</t>
  </si>
  <si>
    <t>The Departmental Business Case ID.</t>
  </si>
  <si>
    <t>Estimate Year</t>
  </si>
  <si>
    <t>% of Project Work Undertaken</t>
  </si>
  <si>
    <t>Year Project Work Undertaken</t>
  </si>
  <si>
    <t>Corporate Admin (max $100,000)</t>
  </si>
  <si>
    <t>Corporate Interest</t>
  </si>
  <si>
    <t>Position #1</t>
  </si>
  <si>
    <t>Position #2</t>
  </si>
  <si>
    <t>Interest</t>
  </si>
  <si>
    <t>Principle</t>
  </si>
  <si>
    <t>External Debt Interest Charges</t>
  </si>
  <si>
    <t>No</t>
  </si>
  <si>
    <t>Yes</t>
  </si>
  <si>
    <t xml:space="preserve">The BoE is intended to be shared with project stakeholder's so that everyone understands the key elements that make up the cost of an investment.
</t>
  </si>
  <si>
    <t>Services</t>
  </si>
  <si>
    <t>Position #3</t>
  </si>
  <si>
    <t>Position #4</t>
  </si>
  <si>
    <t>Cost Escalation / Operating Budget Inflation</t>
  </si>
  <si>
    <t>EXPLANATION/ASSUMPTIONS</t>
  </si>
  <si>
    <t>Operating Budget Impact Detail Table</t>
  </si>
  <si>
    <t>Budget Impact Detail</t>
  </si>
  <si>
    <t>ESTIMATE DETAIL</t>
  </si>
  <si>
    <t>`</t>
  </si>
  <si>
    <t>Debt &amp; Finance Charges</t>
  </si>
  <si>
    <t>Budget Impact Detail: Salaries &amp; Benefits</t>
  </si>
  <si>
    <t>Budget Impact Detail: Operation &amp; Maintenance</t>
  </si>
  <si>
    <t>Budget Impact Detail: Debt &amp; Financing Charges</t>
  </si>
  <si>
    <t>Sub-total with Inflation</t>
  </si>
  <si>
    <t>Year  of Operating Impact</t>
  </si>
  <si>
    <t>Net Cost/(Benefit)</t>
  </si>
  <si>
    <t>Incremental Full Time Equivalent Positions</t>
  </si>
  <si>
    <t>OPERATING COSTS</t>
  </si>
  <si>
    <t>DEBT &amp; FINANCING CHARGES</t>
  </si>
  <si>
    <t>Operating Costs</t>
  </si>
  <si>
    <t>Total Direct Costs</t>
  </si>
  <si>
    <t>Less: Incremental Revenue/Recovery</t>
  </si>
  <si>
    <t>Corporate Admin</t>
  </si>
  <si>
    <t>Source</t>
  </si>
  <si>
    <t>Financial Planning &amp; Review</t>
  </si>
  <si>
    <t>Rates</t>
  </si>
  <si>
    <t>($000's)</t>
  </si>
  <si>
    <t>In Service Year</t>
  </si>
  <si>
    <t>Assumed City Contribution (%)</t>
  </si>
  <si>
    <t>Long-Term Rate</t>
  </si>
  <si>
    <t>TOTAL CAPITAL PROJECT COST</t>
  </si>
  <si>
    <t>Basis of Estimate Capital Cost Detail</t>
  </si>
  <si>
    <t>BoE Estimating Team</t>
  </si>
  <si>
    <t xml:space="preserve">Identify and list key assumptions made in developing the basis of estimate. </t>
  </si>
  <si>
    <t>Transferred from the Estimate Classification tab.</t>
  </si>
  <si>
    <t>Enter in current dollars in yellow highlighted cells. Inflation will be automatically calculated.</t>
  </si>
  <si>
    <t>Administrative Charges Detail</t>
  </si>
  <si>
    <t>Administrative Charges Sub-total</t>
  </si>
  <si>
    <t>Departmental Staff</t>
  </si>
  <si>
    <t xml:space="preserve">                      Rate Table for Basis of Estimate</t>
  </si>
  <si>
    <t>Materials, Parts &amp; Supplies</t>
  </si>
  <si>
    <t>Assets &amp; Purchases</t>
  </si>
  <si>
    <t>TOTAL ELIGIBLE COSTS</t>
  </si>
  <si>
    <t>Construction &amp; Consultant Sub-total</t>
  </si>
  <si>
    <t>**Rate table information is reviewed and updated annually by the Infrastructure Planning Office.</t>
  </si>
  <si>
    <t xml:space="preserve">
Populated based on the information in the rate table.  The numbers entered in the budget impact detail sections will be automatically updated to include inflation.
</t>
  </si>
  <si>
    <t xml:space="preserve">Consult department finance to complete this section. Include debt and financing charges.   Note the annual amount owing, repayment term/amortization period, and total amount owing over the term. </t>
  </si>
  <si>
    <t xml:space="preserve">Consult department finance and human resources to complete this section.  Insert new position title(s) required to support the new asset(s).  Explain why additional FTEs are needed. </t>
  </si>
  <si>
    <t>Research (SMIR) (Construction Only, only applies to Public Works)</t>
  </si>
  <si>
    <t>Based on AACE recommended practices.
Automatically populates from with the overall class estimate once the Estimate Classification tab has been completed.</t>
  </si>
  <si>
    <t>Investment Description</t>
  </si>
  <si>
    <t>Investment Capital Cost Summary</t>
  </si>
  <si>
    <t>Investment Operating Cost Summary</t>
  </si>
  <si>
    <t>NET OPERATING IMPACT ($000's)</t>
  </si>
  <si>
    <t>CAPITAL COSTS ($000's)</t>
  </si>
  <si>
    <r>
      <t xml:space="preserve"> Administrative Charges </t>
    </r>
    <r>
      <rPr>
        <b/>
        <sz val="11"/>
        <color rgb="FFFF0000"/>
        <rFont val="Calibri"/>
        <family val="2"/>
        <scheme val="minor"/>
      </rPr>
      <t>(</t>
    </r>
    <r>
      <rPr>
        <b/>
        <i/>
        <sz val="11"/>
        <color rgb="FFFF0000"/>
        <rFont val="Calibri"/>
        <family val="2"/>
        <scheme val="minor"/>
      </rPr>
      <t>* consult department Finance</t>
    </r>
    <r>
      <rPr>
        <b/>
        <sz val="11"/>
        <color rgb="FFFF0000"/>
        <rFont val="Calibri"/>
        <family val="2"/>
        <scheme val="minor"/>
      </rPr>
      <t>)</t>
    </r>
  </si>
  <si>
    <r>
      <rPr>
        <b/>
        <u/>
        <sz val="11"/>
        <color theme="1"/>
        <rFont val="Calibri"/>
        <family val="2"/>
        <scheme val="minor"/>
      </rPr>
      <t>Salaries and Benefits</t>
    </r>
    <r>
      <rPr>
        <b/>
        <sz val="11"/>
        <color theme="1"/>
        <rFont val="Calibri"/>
        <family val="2"/>
        <scheme val="minor"/>
      </rPr>
      <t xml:space="preserve"> </t>
    </r>
    <r>
      <rPr>
        <b/>
        <sz val="11"/>
        <color rgb="FFFF0000"/>
        <rFont val="Calibri"/>
        <family val="2"/>
        <scheme val="minor"/>
      </rPr>
      <t>(consult finance/HR)</t>
    </r>
  </si>
  <si>
    <r>
      <rPr>
        <b/>
        <u/>
        <sz val="11"/>
        <color theme="1"/>
        <rFont val="Calibri"/>
        <family val="2"/>
        <scheme val="minor"/>
      </rPr>
      <t>Operation &amp; Maintenance Costs</t>
    </r>
    <r>
      <rPr>
        <b/>
        <sz val="11"/>
        <color theme="1"/>
        <rFont val="Calibri"/>
        <family val="2"/>
        <scheme val="minor"/>
      </rPr>
      <t xml:space="preserve"> </t>
    </r>
    <r>
      <rPr>
        <b/>
        <sz val="11"/>
        <color rgb="FFFF0000"/>
        <rFont val="Calibri"/>
        <family val="2"/>
        <scheme val="minor"/>
      </rPr>
      <t>(consult operations)</t>
    </r>
  </si>
  <si>
    <r>
      <rPr>
        <b/>
        <u/>
        <sz val="11"/>
        <color theme="1"/>
        <rFont val="Calibri"/>
        <family val="2"/>
        <scheme val="minor"/>
      </rPr>
      <t xml:space="preserve">Debt &amp; Finance Charges </t>
    </r>
    <r>
      <rPr>
        <b/>
        <sz val="11"/>
        <color rgb="FFFF0000"/>
        <rFont val="Calibri"/>
        <family val="2"/>
        <scheme val="minor"/>
      </rPr>
      <t xml:space="preserve">(consult finance) </t>
    </r>
  </si>
  <si>
    <t xml:space="preserve">Consultant </t>
  </si>
  <si>
    <t xml:space="preserve">Utility </t>
  </si>
  <si>
    <t xml:space="preserve">Other </t>
  </si>
  <si>
    <t>City's Share of Eligible Project Costs</t>
  </si>
  <si>
    <r>
      <t>Total 3rd Party Costs</t>
    </r>
    <r>
      <rPr>
        <sz val="11"/>
        <rFont val="Calibri"/>
        <family val="2"/>
        <scheme val="minor"/>
      </rPr>
      <t xml:space="preserve"> (Total Project Costs - Total City Costs)</t>
    </r>
  </si>
  <si>
    <t>Other Costs Sub-total</t>
  </si>
  <si>
    <t>Utility Costs Sub-total</t>
  </si>
  <si>
    <t>Consultant Costs Sub-total</t>
  </si>
  <si>
    <t>Construction Costs Sub-total</t>
  </si>
  <si>
    <t xml:space="preserve">INELIGIBLE COSTS: </t>
  </si>
  <si>
    <t>Eligible Costs Detail</t>
  </si>
  <si>
    <t>This table will automatically populate based on information entered into the BoE Capital Cost Detail Tab.</t>
  </si>
  <si>
    <r>
      <t xml:space="preserve">To complete this section, consult the area that will be responsible for asset operation and maintenance. Add additional costs or savings estimated for operation and maintenance of the assets. Explain assumptions made to calculate any costs added or saved. Sample categories are provided (services, materials, parts &amp; supplies, assets &amp; purchases, other).  Indicate the category for any incremental costs as a result of the project.  
</t>
    </r>
    <r>
      <rPr>
        <sz val="11"/>
        <color rgb="FF0000FF"/>
        <rFont val="Calibri"/>
        <family val="2"/>
        <scheme val="minor"/>
      </rPr>
      <t>Note: It may be helpful to refer to historic operation/maintenance spending record to help forecast the net operating impact costs.</t>
    </r>
  </si>
  <si>
    <t>This table will automatically populate based on the information entered into the BoE Operating Cost Detail Tab.</t>
  </si>
  <si>
    <t xml:space="preserve">4) Charges: 
This section outlines the Administrative charges that are applicable to all projects (including Major Capital) as well as the interim debt and financing charges that are applicable to debt funded projects.
</t>
  </si>
  <si>
    <r>
      <t xml:space="preserve">The section is automatically populated based on the rate table tab and indicates the Escalation % per year starting from the Estimate Year.
</t>
    </r>
    <r>
      <rPr>
        <b/>
        <sz val="11"/>
        <rFont val="Calibri"/>
        <family val="2"/>
        <scheme val="minor"/>
      </rPr>
      <t xml:space="preserve">
</t>
    </r>
    <r>
      <rPr>
        <sz val="11"/>
        <rFont val="Calibri"/>
        <family val="2"/>
        <scheme val="minor"/>
      </rPr>
      <t>The Escalation Rate in future years will be automatically added to the costs of each line item based on the year that the work occurs.</t>
    </r>
  </si>
  <si>
    <t>Basis of Estimate Operating Cost Detail</t>
  </si>
  <si>
    <r>
      <rPr>
        <b/>
        <sz val="11"/>
        <color theme="1"/>
        <rFont val="Calibri"/>
        <family val="2"/>
        <scheme val="minor"/>
      </rPr>
      <t>2)  BoE Summary Tab</t>
    </r>
    <r>
      <rPr>
        <sz val="11"/>
        <color theme="1"/>
        <rFont val="Calibri"/>
        <family val="2"/>
        <scheme val="minor"/>
      </rPr>
      <t xml:space="preserve">
      Provides key information specific to the investment and how the estimate was assembled.
      Specific information from this tab can be copied directly into or from the Business Case.</t>
    </r>
  </si>
  <si>
    <r>
      <t xml:space="preserve">List reference material used in the development of the BoE such as the Preliminary Design Report. </t>
    </r>
    <r>
      <rPr>
        <b/>
        <sz val="11"/>
        <color theme="1"/>
        <rFont val="Calibri"/>
        <family val="2"/>
        <scheme val="minor"/>
      </rPr>
      <t>DO NOT EMBED DOCUMENTS</t>
    </r>
    <r>
      <rPr>
        <sz val="11"/>
        <color theme="1"/>
        <rFont val="Calibri"/>
        <family val="2"/>
        <scheme val="minor"/>
      </rPr>
      <t xml:space="preserve">, but be prepared to provide copies of any reference materials if requested.  This section will be used to support your Class of Estimate. </t>
    </r>
  </si>
  <si>
    <r>
      <t xml:space="preserve">Key Elements of the Cost Detail sheet:
1) Entering Data: 
</t>
    </r>
    <r>
      <rPr>
        <b/>
        <sz val="11"/>
        <color rgb="FF0000FF"/>
        <rFont val="Calibri"/>
        <family val="2"/>
        <scheme val="minor"/>
      </rPr>
      <t xml:space="preserve">Data for the Cost Detail tab is to be entered </t>
    </r>
    <r>
      <rPr>
        <b/>
        <u/>
        <sz val="11"/>
        <color rgb="FF0000FF"/>
        <rFont val="Calibri"/>
        <family val="2"/>
        <scheme val="minor"/>
      </rPr>
      <t>only</t>
    </r>
    <r>
      <rPr>
        <b/>
        <sz val="11"/>
        <color rgb="FF0000FF"/>
        <rFont val="Calibri"/>
        <family val="2"/>
        <scheme val="minor"/>
      </rPr>
      <t xml:space="preserve"> in the areas that are shaded in YELLOW. </t>
    </r>
    <r>
      <rPr>
        <sz val="11"/>
        <color theme="1"/>
        <rFont val="Calibri"/>
        <family val="2"/>
        <scheme val="minor"/>
      </rPr>
      <t xml:space="preserve">
</t>
    </r>
  </si>
  <si>
    <t>Basis of Estimate Summary</t>
  </si>
  <si>
    <t>BoE Capital Cost Detail Tab</t>
  </si>
  <si>
    <t>BoE Operating Cost Detail Tab</t>
  </si>
  <si>
    <r>
      <rPr>
        <b/>
        <sz val="11"/>
        <rFont val="Calibri"/>
        <family val="2"/>
        <scheme val="minor"/>
      </rPr>
      <t>5)  Class of Estimate Tab</t>
    </r>
    <r>
      <rPr>
        <u/>
        <sz val="11"/>
        <rFont val="Calibri"/>
        <family val="2"/>
        <scheme val="minor"/>
      </rPr>
      <t xml:space="preserve">
</t>
    </r>
    <r>
      <rPr>
        <sz val="11"/>
        <rFont val="Calibri"/>
        <family val="2"/>
        <scheme val="minor"/>
      </rPr>
      <t xml:space="preserve">      This sheet helps the BoE author to rationalize the Class of Estimate by identifying key deliverables that define a specific 
      Class of Estimate per AACE's recommended practices. Instructions for populating this tab, complete with examples, is available in the Class
      of Estimate Instructions tab.</t>
    </r>
  </si>
  <si>
    <t xml:space="preserve">Administration </t>
  </si>
  <si>
    <t xml:space="preserve"> Contingencies Costs Sub-total</t>
  </si>
  <si>
    <t>Interest Charges Detail</t>
  </si>
  <si>
    <r>
      <t xml:space="preserve">Total Ineligible Costs </t>
    </r>
    <r>
      <rPr>
        <sz val="11"/>
        <color theme="1"/>
        <rFont val="Calibri"/>
        <family val="2"/>
        <scheme val="minor"/>
      </rPr>
      <t>(Land Acquisition + Administration + Interest)</t>
    </r>
  </si>
  <si>
    <t>Interest Charges Sub-total</t>
  </si>
  <si>
    <t>Full name of the responsible Department(s).</t>
  </si>
  <si>
    <t>Class of Estimate Tab</t>
  </si>
  <si>
    <t>Examples</t>
  </si>
  <si>
    <t>Cost estimate maturity/progression from Class 4 to Class 3 using five design deliverables, as a representative sample for illustration purposes only.</t>
  </si>
  <si>
    <t>Description</t>
  </si>
  <si>
    <t>Characteristic</t>
  </si>
  <si>
    <t>Concept</t>
  </si>
  <si>
    <t xml:space="preserve">Feasibility </t>
  </si>
  <si>
    <t>Budget Authorization</t>
  </si>
  <si>
    <t>High: +100%
Low: -50%</t>
  </si>
  <si>
    <t>High: +30%
Low: -20%</t>
  </si>
  <si>
    <t xml:space="preserve"> </t>
  </si>
  <si>
    <t>n/a:</t>
  </si>
  <si>
    <t xml:space="preserve">Not applicable.  The deliverable does not apply to the project. </t>
  </si>
  <si>
    <t xml:space="preserve">Preliminary:  </t>
  </si>
  <si>
    <t>Defined:</t>
  </si>
  <si>
    <t>Project definition is advanced and reviews have been conducted.  Development may be near completion with the exception of final approvals.</t>
  </si>
  <si>
    <t>Preliminary</t>
  </si>
  <si>
    <t>Defined</t>
  </si>
  <si>
    <t>Project Location</t>
  </si>
  <si>
    <t>Electrical Capacity</t>
  </si>
  <si>
    <t>Integrated Project Plan</t>
  </si>
  <si>
    <t>Project Master Schedule</t>
  </si>
  <si>
    <t>Work Breakdown Structure</t>
  </si>
  <si>
    <t>Project Code of Accounts</t>
  </si>
  <si>
    <t>Started (S):</t>
  </si>
  <si>
    <t xml:space="preserve">Preliminary (P):  </t>
  </si>
  <si>
    <t>S/P:</t>
  </si>
  <si>
    <t>Design Deliverables:</t>
  </si>
  <si>
    <t>S/P</t>
  </si>
  <si>
    <t>C</t>
  </si>
  <si>
    <t>Site Plan</t>
  </si>
  <si>
    <t>S</t>
  </si>
  <si>
    <t>Existing Site Plan</t>
  </si>
  <si>
    <t>Demolition Plan and Drawings</t>
  </si>
  <si>
    <t>P</t>
  </si>
  <si>
    <t>Utility Plan and Drawings</t>
  </si>
  <si>
    <t>Site Electrical Plan and Drawings</t>
  </si>
  <si>
    <t>Erosion Control Plan and Drawings</t>
  </si>
  <si>
    <t>Stormwater Plan and Drawings</t>
  </si>
  <si>
    <t>Landscaping Plan and Drawings</t>
  </si>
  <si>
    <t>Interior Section Views</t>
  </si>
  <si>
    <t>Partition or Wall Types</t>
  </si>
  <si>
    <t>Finish Schedule</t>
  </si>
  <si>
    <t>Door Schedules</t>
  </si>
  <si>
    <t>Window Schedules</t>
  </si>
  <si>
    <t>Restroom Schedules</t>
  </si>
  <si>
    <t>Signage Drawings and Schedules</t>
  </si>
  <si>
    <t>Room Layout Plan and Drawings</t>
  </si>
  <si>
    <t>Foundation Plan and Drawings</t>
  </si>
  <si>
    <t>Foundation Sections and Details</t>
  </si>
  <si>
    <t>Structural Plans and Drawings</t>
  </si>
  <si>
    <t>Roof Plan, Drawings and Details</t>
  </si>
  <si>
    <t>Plumbing Plan and Drawings</t>
  </si>
  <si>
    <t>Plumbing Details</t>
  </si>
  <si>
    <t>Plumbing Riser Diagram</t>
  </si>
  <si>
    <t>One-Line Electrical Diagram</t>
  </si>
  <si>
    <t>Electrical Power Plan</t>
  </si>
  <si>
    <t>Interior Lighting Plan and Drawings</t>
  </si>
  <si>
    <t>Security Plan and Drawings</t>
  </si>
  <si>
    <t>Emergency Communication Plan and Drawings</t>
  </si>
  <si>
    <t>Life Safety Plan and Drawings</t>
  </si>
  <si>
    <t>Lightning Protection Plan and Drawings</t>
  </si>
  <si>
    <t>Motor Control Diagram</t>
  </si>
  <si>
    <t>Lighting Control Diagram</t>
  </si>
  <si>
    <t>Lighting Schedules</t>
  </si>
  <si>
    <t>Equipment Schedule</t>
  </si>
  <si>
    <t>Class of Estimate Instructions</t>
  </si>
  <si>
    <t>Sub total Ineligible Costs</t>
  </si>
  <si>
    <r>
      <t xml:space="preserve">Project Sub-total before </t>
    </r>
    <r>
      <rPr>
        <b/>
        <u/>
        <sz val="11"/>
        <color theme="1"/>
        <rFont val="Calibri"/>
        <family val="2"/>
        <scheme val="minor"/>
      </rPr>
      <t>Administrative Charges</t>
    </r>
    <r>
      <rPr>
        <b/>
        <sz val="11"/>
        <color theme="1"/>
        <rFont val="Calibri"/>
        <family val="2"/>
        <scheme val="minor"/>
      </rPr>
      <t xml:space="preserve"> Subtotal</t>
    </r>
  </si>
  <si>
    <r>
      <t xml:space="preserve">Project Costs before </t>
    </r>
    <r>
      <rPr>
        <b/>
        <u/>
        <sz val="11"/>
        <color theme="1"/>
        <rFont val="Calibri"/>
        <family val="2"/>
        <scheme val="minor"/>
      </rPr>
      <t xml:space="preserve">Contingencies </t>
    </r>
    <r>
      <rPr>
        <b/>
        <sz val="11"/>
        <color theme="1"/>
        <rFont val="Calibri"/>
        <family val="2"/>
        <scheme val="minor"/>
      </rPr>
      <t>Sub-total</t>
    </r>
  </si>
  <si>
    <r>
      <t xml:space="preserve">Project Sub-total before </t>
    </r>
    <r>
      <rPr>
        <b/>
        <u/>
        <sz val="11"/>
        <color theme="1"/>
        <rFont val="Calibri"/>
        <family val="2"/>
        <scheme val="minor"/>
      </rPr>
      <t>Interest Charges</t>
    </r>
    <r>
      <rPr>
        <b/>
        <sz val="11"/>
        <color theme="1"/>
        <rFont val="Calibri"/>
        <family val="2"/>
        <scheme val="minor"/>
      </rPr>
      <t xml:space="preserve"> Sub-total </t>
    </r>
  </si>
  <si>
    <r>
      <t xml:space="preserve">Total City Costs </t>
    </r>
    <r>
      <rPr>
        <sz val="11"/>
        <rFont val="Calibri"/>
        <family val="2"/>
        <scheme val="minor"/>
      </rPr>
      <t>(Portion of Eligible + Total Ineligible</t>
    </r>
  </si>
  <si>
    <t>Administrative Charges</t>
  </si>
  <si>
    <t>% C&amp;C</t>
  </si>
  <si>
    <t>Municipal Accommodations charges (if delivering the project)</t>
  </si>
  <si>
    <t>Document Control</t>
  </si>
  <si>
    <t>Version #</t>
  </si>
  <si>
    <t>Author</t>
  </si>
  <si>
    <t>Rationale</t>
  </si>
  <si>
    <r>
      <t xml:space="preserve">The contingency line items are to be generated from the </t>
    </r>
    <r>
      <rPr>
        <b/>
        <sz val="11"/>
        <color theme="1"/>
        <rFont val="Calibri"/>
        <family val="2"/>
        <scheme val="minor"/>
      </rPr>
      <t>Risk Management Plan</t>
    </r>
    <r>
      <rPr>
        <sz val="11"/>
        <color theme="1"/>
        <rFont val="Calibri"/>
        <family val="2"/>
        <scheme val="minor"/>
      </rPr>
      <t xml:space="preserve">.  Note the specific contingency allotment for each risk item.   This grouping cannot be deleted but the Estimator has flexibility to note the specific risk line items.  The specific Contingency line items need to be determined based on the risk assessment results, industry type and Class of Estimate.
</t>
    </r>
  </si>
  <si>
    <t>Insurance</t>
  </si>
  <si>
    <t>Hydro</t>
  </si>
  <si>
    <t>Communication - MTS</t>
  </si>
  <si>
    <t>Communication - Shaw</t>
  </si>
  <si>
    <r>
      <t xml:space="preserve">Identify items that changed from the previous version of the BoE.  The BoE Author must use discretion as to how much detail to include; it is suggested to note only the items that have substantially changed the estimate. 
</t>
    </r>
    <r>
      <rPr>
        <sz val="11"/>
        <rFont val="Calibri"/>
        <family val="2"/>
        <scheme val="minor"/>
      </rPr>
      <t xml:space="preserve">
When substantial changes are made a new version of the BoE should be saved (include version number in the file name) and the previous version archived for reference. Fill in the version number, date, author and rationale for the revision (ex. draft, final, approved, preliminary design, etc.)  in the table.</t>
    </r>
  </si>
  <si>
    <t>Construction/Equipment Costs</t>
  </si>
  <si>
    <t xml:space="preserve">Construction/Equipment </t>
  </si>
  <si>
    <t>Description of the investment. Short, simple description to provide additional detail on what the investment includes. A simple description that a variety of stakeholders (including the public) could understand.</t>
  </si>
  <si>
    <r>
      <rPr>
        <b/>
        <sz val="11"/>
        <color theme="1"/>
        <rFont val="Calibri"/>
        <family val="2"/>
        <scheme val="minor"/>
      </rPr>
      <t>3)  BoE Capital Cost Detail Tab</t>
    </r>
    <r>
      <rPr>
        <sz val="11"/>
        <color theme="1"/>
        <rFont val="Calibri"/>
        <family val="2"/>
        <scheme val="minor"/>
      </rPr>
      <t xml:space="preserve">
     Itemized costs to perform all activities to deliver the investment. 
     The concept is to identify costs at the level of detail necessary based on project maturity. 
     These costs are then spread out over the length of the project in order to apply inflationary costs </t>
    </r>
    <r>
      <rPr>
        <sz val="11"/>
        <rFont val="Calibri"/>
        <family val="2"/>
        <scheme val="minor"/>
      </rPr>
      <t>related to construction, interest,
      etc.</t>
    </r>
    <r>
      <rPr>
        <sz val="11"/>
        <color theme="1"/>
        <rFont val="Calibri"/>
        <family val="2"/>
        <scheme val="minor"/>
      </rPr>
      <t xml:space="preserve">
 ** It is important that specific cost groups and cost items not be deleted or left blank but inserted as $0 if the items are not applicable. 
     The intent is that a BoE reviewer can see that the BoE author had considered these cost items but that they are not applicable. 
     </t>
    </r>
    <r>
      <rPr>
        <b/>
        <sz val="11"/>
        <color theme="1"/>
        <rFont val="Calibri"/>
        <family val="2"/>
        <scheme val="minor"/>
      </rPr>
      <t>Rationale:</t>
    </r>
    <r>
      <rPr>
        <sz val="11"/>
        <color theme="1"/>
        <rFont val="Calibri"/>
        <family val="2"/>
        <scheme val="minor"/>
      </rPr>
      <t xml:space="preserve"> If the cost items were deleted (entire line),  the reviewer would not be able to determine if the author considered them.
</t>
    </r>
    <r>
      <rPr>
        <sz val="11"/>
        <color rgb="FF0000FF"/>
        <rFont val="Calibri"/>
        <family val="2"/>
        <scheme val="minor"/>
      </rPr>
      <t xml:space="preserve">
     </t>
    </r>
    <r>
      <rPr>
        <b/>
        <i/>
        <sz val="11"/>
        <color rgb="FF0000FF"/>
        <rFont val="Calibri"/>
        <family val="2"/>
        <scheme val="minor"/>
      </rPr>
      <t>Note:</t>
    </r>
    <r>
      <rPr>
        <sz val="11"/>
        <color rgb="FF0000FF"/>
        <rFont val="Calibri"/>
        <family val="2"/>
        <scheme val="minor"/>
      </rPr>
      <t xml:space="preserve"> </t>
    </r>
    <r>
      <rPr>
        <i/>
        <sz val="11"/>
        <color rgb="FF0000FF"/>
        <rFont val="Calibri"/>
        <family val="2"/>
        <scheme val="minor"/>
      </rPr>
      <t>Capital costs that were originally identified in the Net Present Value (NPV) tool for the selected option should be inserted into the BoE Cost  
                 Detail  tab and updated as required.</t>
    </r>
  </si>
  <si>
    <t xml:space="preserve">This is the year in which the cost estimates have been based. A warning note appears if the estimate year entered is greater than current year to notify the Estimator. 
Enter the year that the work will occur. The years do not need to be sequential. That is, work does not need to start the first year after the Estimate Year and work does not have to occur for 1 or more years. </t>
  </si>
  <si>
    <r>
      <t xml:space="preserve">The purpose of this tab is to detail the incremental operating budget impacts of the project, both positive and negative. The operating impact will typically start in the year following completion of construction, but in some instances there may be costs incurred prior to project completion and this must be detailed here. This information will also be used for the Net Operating Impact section of the </t>
    </r>
    <r>
      <rPr>
        <b/>
        <sz val="11"/>
        <rFont val="Calibri"/>
        <family val="2"/>
        <scheme val="minor"/>
      </rPr>
      <t>Capital Detail Sheets</t>
    </r>
    <r>
      <rPr>
        <sz val="11"/>
        <rFont val="Calibri"/>
        <family val="2"/>
        <scheme val="minor"/>
      </rPr>
      <t xml:space="preserve">.
</t>
    </r>
    <r>
      <rPr>
        <sz val="11"/>
        <color rgb="FF00B0F0"/>
        <rFont val="Calibri"/>
        <family val="2"/>
        <scheme val="minor"/>
      </rPr>
      <t xml:space="preserve">
</t>
    </r>
    <r>
      <rPr>
        <b/>
        <sz val="11"/>
        <color rgb="FF0000FF"/>
        <rFont val="Calibri"/>
        <family val="2"/>
        <scheme val="minor"/>
      </rPr>
      <t xml:space="preserve">Data for the Operating Impact tab should be entered only in the areas that are shaded in YELLOW. </t>
    </r>
    <r>
      <rPr>
        <sz val="11"/>
        <rFont val="Calibri"/>
        <family val="2"/>
        <scheme val="minor"/>
      </rPr>
      <t xml:space="preserve">
This section should be completed in consultation with the division responsible for operation and maintenance of the asset(s) and department finance. Please identify these resources as part of the Estimating Team.</t>
    </r>
  </si>
  <si>
    <r>
      <t>This template identifies the key elements that formulate the Cost Estimate for an investment. This is a standardized template to be used across the City to identify the entire cost of an investment.  The Basis of Estimate (BoE) is the foundation for the</t>
    </r>
    <r>
      <rPr>
        <sz val="11"/>
        <rFont val="Calibri"/>
        <family val="2"/>
        <scheme val="minor"/>
      </rPr>
      <t xml:space="preserve"> budget request outlined</t>
    </r>
    <r>
      <rPr>
        <sz val="11"/>
        <color theme="1"/>
        <rFont val="Calibri"/>
        <family val="2"/>
        <scheme val="minor"/>
      </rPr>
      <t xml:space="preserve"> in the Business Case (BC).
</t>
    </r>
    <r>
      <rPr>
        <b/>
        <sz val="11"/>
        <color theme="1"/>
        <rFont val="Calibri"/>
        <family val="2"/>
        <scheme val="minor"/>
      </rPr>
      <t xml:space="preserve">
The BoE is a companion-document to the Investment's BC</t>
    </r>
    <r>
      <rPr>
        <sz val="11"/>
        <color theme="1"/>
        <rFont val="Calibri"/>
        <family val="2"/>
        <scheme val="minor"/>
      </rPr>
      <t>.  Although the</t>
    </r>
    <r>
      <rPr>
        <sz val="11"/>
        <rFont val="Calibri"/>
        <family val="2"/>
        <scheme val="minor"/>
      </rPr>
      <t xml:space="preserve"> development of the BC and the BoE is an iterative process and will </t>
    </r>
    <r>
      <rPr>
        <sz val="11"/>
        <color theme="1"/>
        <rFont val="Calibri"/>
        <family val="2"/>
        <scheme val="minor"/>
      </rPr>
      <t xml:space="preserve">be updated multiple times as an investment matures along the project life-cycle, the BoE and BC need to be tightly integrated and aligned at specific reporting milestones. 
</t>
    </r>
  </si>
  <si>
    <t>Indicate the year that the asset will be available for use. All deliverables for the project may not be fully complete, but the asset is available and fit for use.</t>
  </si>
  <si>
    <t xml:space="preserve">2) "Estimate Detail" groupings: 
The objective of this tab is to capture all the costs associated with the investment. 
The Estimator has the flexibility to identify the cost elements within each "Estimate Detail" grouping. That is, within the Construction/Equipment Cost group, the Estimator can identify any number of cost items that are appropriate for their specific investment. </t>
  </si>
  <si>
    <t>Departments</t>
  </si>
  <si>
    <t>Public Works</t>
  </si>
  <si>
    <t>Community Services</t>
  </si>
  <si>
    <t>Innovation</t>
  </si>
  <si>
    <t>Fire Paramedic Services</t>
  </si>
  <si>
    <t>Fleet</t>
  </si>
  <si>
    <t>Police</t>
  </si>
  <si>
    <t>Property, Planning and Development</t>
  </si>
  <si>
    <t>Water and Waste</t>
  </si>
  <si>
    <t>Winnipeg Parking Authority</t>
  </si>
  <si>
    <t>Transit</t>
  </si>
  <si>
    <t xml:space="preserve">BoE Reviewed by </t>
  </si>
  <si>
    <t>BoE Reviewed by</t>
  </si>
  <si>
    <t>Name of the individual(s) who reviewed the BoE. This should be (but not always) the same individual who reviewed the BC.
It is suggested that the department's asset management office review all business cases and basis of estimates.  Other reviews and approvals may also be required.</t>
  </si>
  <si>
    <t>List or reference the detailed Risk Assessment that identifies the key risks and opportunities. This will be used to determine specific contingency dollars in the contingency section of the Capital Cost Detail Tab.</t>
  </si>
  <si>
    <t>Consultant Costs (Internal &amp; External)</t>
  </si>
  <si>
    <t>Cost Escalation / Capital Inflation</t>
  </si>
  <si>
    <r>
      <rPr>
        <sz val="11"/>
        <rFont val="Calibri"/>
        <family val="2"/>
        <scheme val="minor"/>
      </rPr>
      <t xml:space="preserve">There are five parts to the BoE Template:
</t>
    </r>
    <r>
      <rPr>
        <b/>
        <sz val="11"/>
        <rFont val="Calibri"/>
        <family val="2"/>
        <scheme val="minor"/>
      </rPr>
      <t>1) Rate Table</t>
    </r>
    <r>
      <rPr>
        <sz val="11"/>
        <rFont val="Calibri"/>
        <family val="2"/>
        <scheme val="minor"/>
      </rPr>
      <t xml:space="preserve">
    Includes all relevant inflation and financing rates required to complete the various sections of the BoE template.
</t>
    </r>
  </si>
  <si>
    <r>
      <rPr>
        <b/>
        <sz val="11"/>
        <rFont val="Calibri"/>
        <family val="2"/>
        <scheme val="minor"/>
      </rPr>
      <t xml:space="preserve">4) BoE Operating Cost Detail Tab
     </t>
    </r>
    <r>
      <rPr>
        <sz val="11"/>
        <rFont val="Calibri"/>
        <family val="2"/>
        <scheme val="minor"/>
      </rPr>
      <t>Operating budget implications as a result of the capital project. This includes incremental Full Time Equivalents (FTEs), operation and  
     maintenance costs and debt and financing charges.</t>
    </r>
    <r>
      <rPr>
        <b/>
        <sz val="11"/>
        <rFont val="Calibri"/>
        <family val="2"/>
        <scheme val="minor"/>
      </rPr>
      <t xml:space="preserve">  </t>
    </r>
    <r>
      <rPr>
        <sz val="11"/>
        <rFont val="Calibri"/>
        <family val="2"/>
        <scheme val="minor"/>
      </rPr>
      <t xml:space="preserve">These costs will be used to populate the operating impact section of the BoE Cost 
     Detail tab as well as the </t>
    </r>
    <r>
      <rPr>
        <b/>
        <sz val="11"/>
        <rFont val="Calibri"/>
        <family val="2"/>
        <scheme val="minor"/>
      </rPr>
      <t>Capital Detail Sheets</t>
    </r>
    <r>
      <rPr>
        <sz val="11"/>
        <rFont val="Calibri"/>
        <family val="2"/>
        <scheme val="minor"/>
      </rPr>
      <t xml:space="preserve">.
</t>
    </r>
    <r>
      <rPr>
        <sz val="11"/>
        <color rgb="FF0000FF"/>
        <rFont val="Calibri"/>
        <family val="2"/>
        <scheme val="minor"/>
      </rPr>
      <t xml:space="preserve">
   </t>
    </r>
    <r>
      <rPr>
        <b/>
        <i/>
        <sz val="11"/>
        <color rgb="FF0000FF"/>
        <rFont val="Calibri"/>
        <family val="2"/>
        <scheme val="minor"/>
      </rPr>
      <t>Note:</t>
    </r>
    <r>
      <rPr>
        <i/>
        <sz val="11"/>
        <color rgb="FF0000FF"/>
        <rFont val="Calibri"/>
        <family val="2"/>
        <scheme val="minor"/>
      </rPr>
      <t xml:space="preserve"> Operating costs that were originally identified in the Net Present Value (NPV) tool for the selected option should be inserted into the BoE 
              Cost Detail tab and updated as required.</t>
    </r>
  </si>
  <si>
    <t xml:space="preserve">Enter the estimate year and the 1st year in which incremental operating costs will be incurred.  This will then auto-populate the remaining years in the table. 
Year of operating impact should start in the first year that there is an impact to the operating budget as a result of the project and continue for a minimum of 2 years past the in service date to show the impact of all costs (including debt &amp; financing) on the operating budget.  The 6 year view used for this template should provide sufficient detail to show the operating impact for the majority of projects. If there are any projects that need to go beyond 6 years please contact the Corporate Asset Management Office for an expanded template.
Enter the incremental revenue/recovery for each year and the number of incremental full time equivalent (FTE)positions for each year.  The remaining information in this table auto-populates based on information inputted on the estimate detail rows below. </t>
  </si>
  <si>
    <t xml:space="preserve">3) Entering Costs: 
Enter the cost for the specific cost items in the "Estimate Year" column. Then enter the percentage of work that will be completed in a specific year (in the "% of Project Work Undertaken" section of the worksheet). The years do not need to be sequential.  Enter data that is appropriate for the type of investment and industry associated with the BoE.  Taxes (MRST, PST) should not be broken out, but should be included in line items.
</t>
  </si>
  <si>
    <t>Is this a Major Capital project?</t>
  </si>
  <si>
    <r>
      <t>If the project is a</t>
    </r>
    <r>
      <rPr>
        <b/>
        <u/>
        <sz val="11"/>
        <color rgb="FFFF0000"/>
        <rFont val="Calibri"/>
        <family val="2"/>
        <scheme val="minor"/>
      </rPr>
      <t xml:space="preserve"> </t>
    </r>
    <r>
      <rPr>
        <b/>
        <u/>
        <sz val="11"/>
        <color rgb="FF0000FF"/>
        <rFont val="Calibri"/>
        <family val="2"/>
        <scheme val="minor"/>
      </rPr>
      <t xml:space="preserve">major capital project </t>
    </r>
    <r>
      <rPr>
        <b/>
        <sz val="11"/>
        <color rgb="FFFF0000"/>
        <rFont val="Calibri"/>
        <family val="2"/>
        <scheme val="minor"/>
      </rPr>
      <t>zero out corporate interest percentage in the administrative charges section and enter the rates for interim and long-term:</t>
    </r>
  </si>
  <si>
    <t xml:space="preserve">Major Capital? </t>
  </si>
  <si>
    <r>
      <rPr>
        <b/>
        <sz val="11"/>
        <rFont val="Calibri"/>
        <family val="2"/>
        <scheme val="minor"/>
      </rPr>
      <t xml:space="preserve">FOR MAJOR CAPITAL PROJECTS ONLY. </t>
    </r>
    <r>
      <rPr>
        <sz val="11"/>
        <rFont val="Calibri"/>
        <family val="2"/>
        <scheme val="minor"/>
      </rPr>
      <t xml:space="preserve"> Outlines the eligible and ineligible costs to be considered for 3rd party funding and calculation of interest charges.  Indicate the % assumed City contribution, this will automatically populate the cells for each year of the project.</t>
    </r>
  </si>
  <si>
    <t>If project meets the threshold for major capital "yes" from the dropdown menu. Additional sections will appear for eligible cost detail and interest charge detail that must be provided for major capital projects.</t>
  </si>
  <si>
    <r>
      <t xml:space="preserve">Detail the construction/equipment, consultant (internal &amp; external) , </t>
    </r>
    <r>
      <rPr>
        <sz val="11"/>
        <rFont val="Calibri"/>
        <family val="2"/>
        <scheme val="minor"/>
      </rPr>
      <t xml:space="preserve">utility, and other costs associated with the investment.  Within the consultant section both professional and non professional services required for the project should be detailed.  The consultant section is also where costs for redeployment of internal staff and staff augmentation should be detailed.  Ex. Project Manager (external staff), $150/hour. OR Project Manager (internal redeployment), WAPSO 4. Consult with department finance/HR for internal staff rates.
Data is </t>
    </r>
    <r>
      <rPr>
        <b/>
        <sz val="11"/>
        <rFont val="Calibri"/>
        <family val="2"/>
        <scheme val="minor"/>
      </rPr>
      <t>ONLY</t>
    </r>
    <r>
      <rPr>
        <sz val="11"/>
        <rFont val="Calibri"/>
        <family val="2"/>
        <scheme val="minor"/>
      </rPr>
      <t xml:space="preserve"> to be entered in cells highlighted yellow. Other cells will populate automatically. Additional rows are available, but have been hidden. Unhide to add rows.
In column A provide a description of each cost under the relevant grouping. The total cost of the item should be entered in column C and then the % item completion in each year is to be entered in columns L-Q. Ensure that the total % adds to 100% in column R, otherwise "error" will appear in column R and a warning message will appear at the top of the worksheet.</t>
    </r>
  </si>
  <si>
    <r>
      <rPr>
        <b/>
        <sz val="11"/>
        <rFont val="Calibri"/>
        <family val="2"/>
        <scheme val="minor"/>
      </rPr>
      <t xml:space="preserve">Consult your department finance to complete this section. 
 </t>
    </r>
    <r>
      <rPr>
        <sz val="11"/>
        <rFont val="Calibri"/>
        <family val="2"/>
        <scheme val="minor"/>
      </rPr>
      <t>Several of these charges are automatically generated but there are some modifications that the Estimator needs to be aware of:
▪ Administrative Charges:  The % noted are typically standard but may change over time. Refer to the rate table tab and adjust as necessary.
▪ Research (SMIR) is applicable only to Public Works and construction cost items.  
▪ Corporate interest should be changed to zero if the project is debt funded or funded by retained earnings.
Blank rows have been added  to columns A - J for Estimator to add any additional charges or fees as required. This is also where additional ineligible costs can be added for major capital projects.</t>
    </r>
  </si>
  <si>
    <r>
      <rPr>
        <b/>
        <sz val="11"/>
        <rFont val="Calibri"/>
        <family val="2"/>
        <scheme val="minor"/>
      </rPr>
      <t>6) Rationale</t>
    </r>
    <r>
      <rPr>
        <sz val="11"/>
        <rFont val="Calibri"/>
        <family val="2"/>
        <scheme val="minor"/>
      </rPr>
      <t xml:space="preserve">
OPTIONAL.  A blank tab is available to allow users to add additional cost detail and/or supporting calculations for the BoE.</t>
    </r>
  </si>
  <si>
    <t xml:space="preserve">Internal Debt Financing </t>
  </si>
  <si>
    <t>Long term Debt Financing (external, 30 year term)</t>
  </si>
  <si>
    <t>Operation &amp; Maintenance Inflation</t>
  </si>
  <si>
    <t>Principle Repayment (30 year term)</t>
  </si>
  <si>
    <t>Internal Interest Charges</t>
  </si>
  <si>
    <t>Internal Rate</t>
  </si>
  <si>
    <t>Project Type</t>
  </si>
  <si>
    <t>Process Industry</t>
  </si>
  <si>
    <t>1 - Not Required</t>
  </si>
  <si>
    <t>2 - Preliminary</t>
  </si>
  <si>
    <t>3 - Defined</t>
  </si>
  <si>
    <t>4 - Not Applicable</t>
  </si>
  <si>
    <t>X-Pipeline &amp; Bldg General Construction</t>
  </si>
  <si>
    <t>X-Process &amp; Bldg General Construction</t>
  </si>
  <si>
    <t>X-Road &amp; Bridges &amp; Bldg General Construction</t>
  </si>
  <si>
    <t>enter row# with rows formula</t>
  </si>
  <si>
    <t>if at first test condition that this selected country is equal to this country then give me this row # in col helper1</t>
  </si>
  <si>
    <t>Only returns row # that match the selection</t>
  </si>
  <si>
    <t>Deliverable</t>
  </si>
  <si>
    <t>Class5</t>
  </si>
  <si>
    <t>N/A</t>
  </si>
  <si>
    <t>helper 1</t>
  </si>
  <si>
    <t>helper 2</t>
  </si>
  <si>
    <t>helper 3</t>
  </si>
  <si>
    <t>ProcessIndustry</t>
  </si>
  <si>
    <t xml:space="preserve">test </t>
  </si>
  <si>
    <t>-</t>
  </si>
  <si>
    <t>Key Deliverable Target Status:</t>
  </si>
  <si>
    <t>- Block Flow Diagram agreed by stakeholders. 
- List of key Design Assumptions.</t>
  </si>
  <si>
    <t>- Process Flow Diagrams (PFD's) issued for design.</t>
  </si>
  <si>
    <t>- Piping and instrumentation diagrams (P&amp;IDs) issued for design.</t>
  </si>
  <si>
    <t>- All specifications and datasheets complete including for instrumentation.</t>
  </si>
  <si>
    <t>- All deliverables completed.</t>
  </si>
  <si>
    <t>General Project Data Deliverables:</t>
  </si>
  <si>
    <t>Project Scope Description</t>
  </si>
  <si>
    <t>Plant Production/Facility Capacity</t>
  </si>
  <si>
    <t>Plant Location</t>
  </si>
  <si>
    <t>Soils &amp; Hydrology</t>
  </si>
  <si>
    <t>Not Required</t>
  </si>
  <si>
    <t>Escalation Strategy</t>
  </si>
  <si>
    <t>Procurement/Contracting Strategy</t>
  </si>
  <si>
    <t>Not Applicable</t>
  </si>
  <si>
    <t>Block Flow Diagrams</t>
  </si>
  <si>
    <t>P/C</t>
  </si>
  <si>
    <t>Plot Plans</t>
  </si>
  <si>
    <t>Process Flow Diagrams (PFDs)</t>
  </si>
  <si>
    <t>Utility Flow Diagrams (UFDs)</t>
  </si>
  <si>
    <t>Piping &amp; Instrument Diagrams (P&amp;IDs)</t>
  </si>
  <si>
    <t>Heat &amp; Material Balances</t>
  </si>
  <si>
    <t>Process Equipment List</t>
  </si>
  <si>
    <t>Utility Equipment List</t>
  </si>
  <si>
    <t>Electrical One-Line Drawings</t>
  </si>
  <si>
    <t>Design Specifications &amp; Datasheets</t>
  </si>
  <si>
    <t>General Equipment Arrangement Drawings</t>
  </si>
  <si>
    <t>Spare Parts Listings</t>
  </si>
  <si>
    <t>Mechanical Discipline Drawings</t>
  </si>
  <si>
    <t>Electrical Discipline Drawings</t>
  </si>
  <si>
    <t>Civil/Structural/Site Discipline Drawings</t>
  </si>
  <si>
    <t>- Total building area and number of stories agreed upon by stakeholders.</t>
  </si>
  <si>
    <t>- Functional space requirements have been fully identified.</t>
  </si>
  <si>
    <t>- Building code or standards requirements; exterior closure description; and finishes descriptions and requirements, are all defined.</t>
  </si>
  <si>
    <t>- Draft specifications, building systems, and soils and hydrology report are defined.</t>
  </si>
  <si>
    <t>Total Building Area - SF or m2</t>
  </si>
  <si>
    <t>Functional Space Requirements - SF or m2</t>
  </si>
  <si>
    <t>No. of Building Stories</t>
  </si>
  <si>
    <t>Exterior Closure Description</t>
  </si>
  <si>
    <t>Finishes Descriptions and Requirements</t>
  </si>
  <si>
    <t>Building Code or Standards Requirement</t>
  </si>
  <si>
    <t>Mechanical Systems and Total Capacity</t>
  </si>
  <si>
    <t>Communication Systems</t>
  </si>
  <si>
    <t>Fire Protection and Life Safety Requirements</t>
  </si>
  <si>
    <t>Security System</t>
  </si>
  <si>
    <t>Anti-Terrorism Force Protection Requirements</t>
  </si>
  <si>
    <t>LEED Certification Level</t>
  </si>
  <si>
    <t>Not Required*</t>
  </si>
  <si>
    <t>Building Codes and Standards Drawing</t>
  </si>
  <si>
    <t>Site Lighting Plan and Drawings</t>
  </si>
  <si>
    <t>Site Communications Plan and Drawings</t>
  </si>
  <si>
    <t>Exterior Elevations</t>
  </si>
  <si>
    <t>Interior Elevations</t>
  </si>
  <si>
    <t>Furniture Plans, Schedules and Drawings</t>
  </si>
  <si>
    <t>Fire Protection Plan, Drawings and Details</t>
  </si>
  <si>
    <t>Structural Sections and Drawings</t>
  </si>
  <si>
    <t>Material, Equipment and Systems Specifications</t>
  </si>
  <si>
    <t>Building Envelope/Moisture Protection/Flashing Details</t>
  </si>
  <si>
    <t>Mechanical/HVAC Plan and Drawings</t>
  </si>
  <si>
    <t>Mechanical/HVAC Details</t>
  </si>
  <si>
    <t>Mechanical/HVAC Schedules</t>
  </si>
  <si>
    <t>Flow Control Diagrams</t>
  </si>
  <si>
    <t>Electrical/Control Panel Schedule</t>
  </si>
  <si>
    <t>- Assumed capacity or load factor, general design and technology concepts and routing alternatives agreed by business stakeholders.</t>
  </si>
  <si>
    <t>- Detailed design well advanced, rolling stock in detailed design, most ROW obtained, permits and licenses obtained, and supply and installation contracts issued.</t>
  </si>
  <si>
    <t>Commodity Characteristics and Capacity</t>
  </si>
  <si>
    <t>Station, Terminal and Tie-in Locations</t>
  </si>
  <si>
    <t>Right-of Way (ROW) Strategy</t>
  </si>
  <si>
    <t>Soils, Hydrology, Subsea</t>
  </si>
  <si>
    <t>Stakeholder Management Plan</t>
  </si>
  <si>
    <t>Stakeholder Consultation/Requirements</t>
  </si>
  <si>
    <t>Hydraulic Design</t>
  </si>
  <si>
    <t>Land/ROW Title Negotiation</t>
  </si>
  <si>
    <t>Piping/Mechanical Discipline Drawings (including valving and pigging)</t>
  </si>
  <si>
    <t>Civil/Site Preparation/Structural Discipline Drawings</t>
  </si>
  <si>
    <t>Crossings and Borings Designs and Drawings</t>
  </si>
  <si>
    <t>Station/Terminal Interface Design</t>
  </si>
  <si>
    <t>Specifications and Datasheets</t>
  </si>
  <si>
    <t>- Pipeline throughput capacity, general design concepts and routing alternatives agreed by business stakeholders.</t>
  </si>
  <si>
    <t>- Preliminary hydraulic design, routing corridors defined with optimization underway, with preliminary crossing and major valve identification and assumed geotechnical conditions.</t>
  </si>
  <si>
    <t>- Specific route conditions surveyed, specific crossing designs; most ROW, permits, and licenses obtained; and supply and installation contracts issued.</t>
  </si>
  <si>
    <t>Regional Transportation Strategy Alignment</t>
  </si>
  <si>
    <t>Technology Selection (pavement, track, rolling stock, systems, etc.)</t>
  </si>
  <si>
    <t>Quality and Level of Service Strategy</t>
  </si>
  <si>
    <t>Facility Locations (stations, depots, yards, etc.)</t>
  </si>
  <si>
    <t>Right-of Way (ROW) Strategy/Plans</t>
  </si>
  <si>
    <t>Geotechnical and Hydrology Studies</t>
  </si>
  <si>
    <t>Existing Conditions Study</t>
  </si>
  <si>
    <t>Environmental Impact/Sustainability Assessments</t>
  </si>
  <si>
    <t>Utility Coordination/Agreements</t>
  </si>
  <si>
    <t>Route Mapping/Surveys/Topography</t>
  </si>
  <si>
    <t>Site Plans/Layouts (for facilities, structures, etc.)</t>
  </si>
  <si>
    <t>Geometric Layout. Alignment, Profile, Cross Section</t>
  </si>
  <si>
    <t>Construction Permits</t>
  </si>
  <si>
    <t>Roadway/Pavement or Track Concept Plans</t>
  </si>
  <si>
    <t>Major Structure Plans (bridges, viaducts, etc.)</t>
  </si>
  <si>
    <t>Minor Structure Plans (retaining walls, culverts, etc.)</t>
  </si>
  <si>
    <t>Utilities Systems Plans including Relocation</t>
  </si>
  <si>
    <t>Equipment Lists (Mechanical/Electrical)</t>
  </si>
  <si>
    <t>Equipment Lists (Mobile: Road or Rolling Stock)</t>
  </si>
  <si>
    <t>Civil/Site Discipline Drawings</t>
  </si>
  <si>
    <t>Roadway/Track Discipline Drawings</t>
  </si>
  <si>
    <t>Structural Discipline Drawings</t>
  </si>
  <si>
    <t>Instrumentation/Control Discipline Drawings</t>
  </si>
  <si>
    <t>Specifications and Datasheets – All Disciplines</t>
  </si>
  <si>
    <t>Specifications and Datasheets – Mobile Equipment
(Road or Rolling Stock)</t>
  </si>
  <si>
    <t>Hardware List</t>
  </si>
  <si>
    <t>Software List</t>
  </si>
  <si>
    <t>Corporate and Organizational Requirements</t>
  </si>
  <si>
    <t>NR</t>
  </si>
  <si>
    <t>Statement of Work</t>
  </si>
  <si>
    <t>Architecture Solution</t>
  </si>
  <si>
    <t>Privacy Impact Assessment</t>
  </si>
  <si>
    <t>Functional Requirements</t>
  </si>
  <si>
    <t>Infrastructure Requirements</t>
  </si>
  <si>
    <t>Non-Functional Requirements</t>
  </si>
  <si>
    <t>Requirements Traceability Matrix</t>
  </si>
  <si>
    <t>Migration Plan</t>
  </si>
  <si>
    <t>Testing Plan</t>
  </si>
  <si>
    <t>Comments:</t>
  </si>
  <si>
    <t/>
  </si>
  <si>
    <t xml:space="preserve">Assess Overall Class Estimate: </t>
  </si>
  <si>
    <t xml:space="preserve"> Business Case ID </t>
  </si>
  <si>
    <r>
      <rPr>
        <b/>
        <sz val="14"/>
        <rFont val="Calibri"/>
        <family val="2"/>
        <scheme val="minor"/>
      </rPr>
      <t>Table 1 - Classification of Estimate</t>
    </r>
    <r>
      <rPr>
        <b/>
        <sz val="14"/>
        <color theme="4" tint="-0.499984740745262"/>
        <rFont val="Calibri"/>
        <family val="2"/>
        <scheme val="minor"/>
      </rPr>
      <t xml:space="preserve"> </t>
    </r>
    <r>
      <rPr>
        <b/>
        <vertAlign val="superscript"/>
        <sz val="14"/>
        <color rgb="FFFF0000"/>
        <rFont val="Calibri"/>
        <family val="2"/>
        <scheme val="minor"/>
      </rPr>
      <t>1</t>
    </r>
  </si>
  <si>
    <t>Design Deliverables Legend:</t>
  </si>
  <si>
    <t>Complete (C):</t>
  </si>
  <si>
    <t>General Project Data Deliverables Legend:</t>
  </si>
  <si>
    <r>
      <t xml:space="preserve">Basis of Estimate </t>
    </r>
    <r>
      <rPr>
        <b/>
        <sz val="11"/>
        <rFont val="Calibri"/>
        <family val="2"/>
        <scheme val="minor"/>
      </rPr>
      <t xml:space="preserve">Author's </t>
    </r>
    <r>
      <rPr>
        <b/>
        <sz val="11"/>
        <color theme="1"/>
        <rFont val="Calibri"/>
        <family val="2"/>
        <scheme val="minor"/>
      </rPr>
      <t>Legend:</t>
    </r>
  </si>
  <si>
    <r>
      <t xml:space="preserve">Basis of Estimate Author's determination of highlighted </t>
    </r>
    <r>
      <rPr>
        <b/>
        <i/>
        <sz val="11"/>
        <color theme="6" tint="-0.249977111117893"/>
        <rFont val="Calibri"/>
        <family val="2"/>
        <scheme val="minor"/>
      </rPr>
      <t xml:space="preserve">selection (fill shading in green) </t>
    </r>
    <r>
      <rPr>
        <i/>
        <sz val="11"/>
        <color theme="1"/>
        <rFont val="Calibri"/>
        <family val="2"/>
        <scheme val="minor"/>
      </rPr>
      <t>the deliverables status characteristics in Table 2 (Class 5 to Class 1 or n/a)</t>
    </r>
  </si>
  <si>
    <r>
      <t xml:space="preserve">The following table is a checklist of general project data and design deliverables found in common practise in the specific industry selected. 
This table is used to provide the supporting rationale for </t>
    </r>
    <r>
      <rPr>
        <b/>
        <sz val="11"/>
        <color theme="6" tint="-0.249977111117893"/>
        <rFont val="Calibri"/>
        <family val="2"/>
        <scheme val="minor"/>
      </rPr>
      <t>selecting (fill shading in green)</t>
    </r>
    <r>
      <rPr>
        <b/>
        <sz val="11"/>
        <color theme="4" tint="-0.499984740745262"/>
        <rFont val="Calibri"/>
        <family val="2"/>
        <scheme val="minor"/>
      </rPr>
      <t xml:space="preserve"> the deliverabes status characteristics below. </t>
    </r>
  </si>
  <si>
    <t xml:space="preserve">Shade 'n/a' cell green if specific deliverable is not applicable to project. </t>
  </si>
  <si>
    <t xml:space="preserve">Based on AACE 97R-18 Recommended Practice Cost Estimate Classification System – as applied in Pipeline Transportation Infrastructure Projects     -- AND --
Based on  AACE 56R-08 Recommended Practice Cost Estimate Classification System – as applied in engineering, procurement, and construction for the Building and General Construction Industries   </t>
  </si>
  <si>
    <t xml:space="preserve">Based on AACE 98R-108 Recommended Practice Cost Estimate Classification System – as applied in engineering, procurement, and construction for the Road and Rail Transportation Infrastructure Industries  -- AND --
Based on  AACE 56R-08 Recommended Practice Cost Estimate Classification System – as applied in engineering, procurement, and construction for the Building and General Construction Industries  </t>
  </si>
  <si>
    <t xml:space="preserve">Based on AACE 18R-97 Recommended Practice Cost Estimate Classification System – as applied in engineering, procurement, and construction for the Process Industries    -- AND --
Based on  AACE 56R-08 Recommended Practice Cost Estimate Classification System – as applied in engineering, procurement, and construction for the Building and General Construction Industries  </t>
  </si>
  <si>
    <t xml:space="preserve">Not Required (NR): </t>
  </si>
  <si>
    <t>May not be required for all estimates of the specified class, but specific project estimates may require at least preliminary development.</t>
  </si>
  <si>
    <t>Project definition has begun and progressed to at least an intermediate level of completion. Review and approvals for its current status has occurred.</t>
  </si>
  <si>
    <t>Deliverable may not be required for all estimates of the specified class, but specific project estimates may require at least preliminary development.</t>
  </si>
  <si>
    <t>Work on the deliverable has begun. Development is typically limited to sketches, rough outlines, or similar levels of early completion.</t>
  </si>
  <si>
    <t>Work on the deliverable is advanced. Interim, cross functional reviews have usually been conducted. Development may be near completion except for final reviews and approvals.</t>
  </si>
  <si>
    <t>Between started and preliminary status.</t>
  </si>
  <si>
    <t>The deliverable has been reviewed and approved as appropriate.</t>
  </si>
  <si>
    <t>- Block flow diagram agreed by stakeholders. 
- List of key design basis assumptions.</t>
  </si>
  <si>
    <t>- Process flow diagrams (PFD's) issued for design.</t>
  </si>
  <si>
    <t>- All deliverables in the maturity matrix complete.</t>
  </si>
  <si>
    <t xml:space="preserve">* City of Winnipeg Customization    </t>
  </si>
  <si>
    <t xml:space="preserve">* City of Winnipeg Customization   </t>
  </si>
  <si>
    <t>- All deliverables in maturity matrix complete.</t>
  </si>
  <si>
    <t>Instrumentation/Control System Discipline Drawings</t>
  </si>
  <si>
    <t>Testing &amp; Commissioning and Systems Acceptance Plans</t>
  </si>
  <si>
    <t>Storm Water Mgmt. / Drainage Plans &amp; Hydraulic Study</t>
  </si>
  <si>
    <t>Signaling/Telecommunication/Electrification Discipline Drawings</t>
  </si>
  <si>
    <t>Select Investment Industry Type</t>
  </si>
  <si>
    <r>
      <t>Not Required</t>
    </r>
    <r>
      <rPr>
        <sz val="10"/>
        <color rgb="FFFF0000"/>
        <rFont val="Arial"/>
        <family val="2"/>
      </rPr>
      <t>*</t>
    </r>
  </si>
  <si>
    <r>
      <t>Preliminary</t>
    </r>
    <r>
      <rPr>
        <sz val="10"/>
        <color rgb="FFFF0000"/>
        <rFont val="Arial"/>
        <family val="2"/>
      </rPr>
      <t>*</t>
    </r>
  </si>
  <si>
    <t>Future option</t>
  </si>
  <si>
    <r>
      <t>Stakeholder Management Plan</t>
    </r>
    <r>
      <rPr>
        <sz val="10"/>
        <color rgb="FFFF0000"/>
        <rFont val="Arial"/>
        <family val="2"/>
      </rPr>
      <t>*</t>
    </r>
  </si>
  <si>
    <t>Soils &amp; Hydrology Report</t>
  </si>
  <si>
    <t xml:space="preserve">Project Definition/Design % Complete </t>
  </si>
  <si>
    <r>
      <t>~1%</t>
    </r>
    <r>
      <rPr>
        <sz val="10"/>
        <color rgb="FFFF0000"/>
        <rFont val="Calibri"/>
        <family val="2"/>
        <scheme val="minor"/>
      </rPr>
      <t>*</t>
    </r>
  </si>
  <si>
    <r>
      <t>~10%</t>
    </r>
    <r>
      <rPr>
        <sz val="10"/>
        <color rgb="FFFF0000"/>
        <rFont val="Calibri"/>
        <family val="2"/>
        <scheme val="minor"/>
      </rPr>
      <t>*</t>
    </r>
  </si>
  <si>
    <r>
      <t>~30%</t>
    </r>
    <r>
      <rPr>
        <sz val="10"/>
        <color rgb="FFFF0000"/>
        <rFont val="Calibri"/>
        <family val="2"/>
        <scheme val="minor"/>
      </rPr>
      <t>*</t>
    </r>
  </si>
  <si>
    <r>
      <t>~60%</t>
    </r>
    <r>
      <rPr>
        <sz val="10"/>
        <color rgb="FFFF0000"/>
        <rFont val="Calibri"/>
        <family val="2"/>
        <scheme val="minor"/>
      </rPr>
      <t>*</t>
    </r>
  </si>
  <si>
    <r>
      <t>~99%</t>
    </r>
    <r>
      <rPr>
        <sz val="10"/>
        <color rgb="FFFF0000"/>
        <rFont val="Calibri"/>
        <family val="2"/>
        <scheme val="minor"/>
      </rPr>
      <t>*</t>
    </r>
  </si>
  <si>
    <r>
      <t xml:space="preserve"> Detailed  Design</t>
    </r>
    <r>
      <rPr>
        <sz val="10"/>
        <color rgb="FFFF0000"/>
        <rFont val="Calibri"/>
        <family val="2"/>
        <scheme val="minor"/>
      </rPr>
      <t>*</t>
    </r>
  </si>
  <si>
    <r>
      <t>Tender Documents</t>
    </r>
    <r>
      <rPr>
        <sz val="10"/>
        <color rgb="FFFF0000"/>
        <rFont val="Calibri"/>
        <family val="2"/>
        <scheme val="minor"/>
      </rPr>
      <t>*</t>
    </r>
  </si>
  <si>
    <r>
      <t>High: +50%</t>
    </r>
    <r>
      <rPr>
        <sz val="10"/>
        <color rgb="FFFF0000"/>
        <rFont val="Calibri"/>
        <family val="2"/>
        <scheme val="minor"/>
      </rPr>
      <t>*</t>
    </r>
    <r>
      <rPr>
        <sz val="10"/>
        <rFont val="Calibri"/>
        <family val="2"/>
        <scheme val="minor"/>
      </rPr>
      <t xml:space="preserve">
Low: -30%</t>
    </r>
  </si>
  <si>
    <t>Cloud Review</t>
  </si>
  <si>
    <t>Organizational Change Management Strategy</t>
  </si>
  <si>
    <t>Training Requirements</t>
  </si>
  <si>
    <t>Security Requirements</t>
  </si>
  <si>
    <t>Transition / Cutover Plan</t>
  </si>
  <si>
    <t>Resource List (Temp FTE/Staff Augmentation)</t>
  </si>
  <si>
    <t>* CUSTOM 
COST ESTIMATE CLASSIFICATION SYSTEM 
FOR IT PROJECTS
Key Deliverable Target Status:</t>
  </si>
  <si>
    <t>Add relevant details to support the rationale for selecting the deliverable maturity level. Also indicate the location of specific document or drawing related to the deliverable, in order to validate maturity level.</t>
  </si>
  <si>
    <r>
      <t>High: +20%
Low: -15%</t>
    </r>
    <r>
      <rPr>
        <sz val="10"/>
        <color rgb="FFFF0000"/>
        <rFont val="Calibri"/>
        <family val="2"/>
        <scheme val="minor"/>
      </rPr>
      <t>*</t>
    </r>
  </si>
  <si>
    <r>
      <t>High: +15%</t>
    </r>
    <r>
      <rPr>
        <sz val="10"/>
        <color rgb="FFFF0000"/>
        <rFont val="Calibri"/>
        <family val="2"/>
        <scheme val="minor"/>
      </rPr>
      <t>*</t>
    </r>
    <r>
      <rPr>
        <sz val="10"/>
        <rFont val="Calibri"/>
        <family val="2"/>
        <scheme val="minor"/>
      </rPr>
      <t xml:space="preserve">
Low: -10%</t>
    </r>
    <r>
      <rPr>
        <sz val="10"/>
        <color rgb="FFFF0000"/>
        <rFont val="Calibri"/>
        <family val="2"/>
        <scheme val="minor"/>
      </rPr>
      <t>*</t>
    </r>
  </si>
  <si>
    <t>SF or m2 factoring</t>
  </si>
  <si>
    <t xml:space="preserve">parametric models, assembly driven models </t>
  </si>
  <si>
    <t xml:space="preserve">parametric models, judgment, or analogy </t>
  </si>
  <si>
    <t>semi-detailed unit costs with assembly level line items</t>
  </si>
  <si>
    <t>detailed unit cost with forced detailed 
take-off</t>
  </si>
  <si>
    <r>
      <t xml:space="preserve">Methodology </t>
    </r>
    <r>
      <rPr>
        <i/>
        <sz val="10"/>
        <color theme="1"/>
        <rFont val="Calibri"/>
        <family val="2"/>
        <scheme val="minor"/>
      </rPr>
      <t>- typical estimating method</t>
    </r>
  </si>
  <si>
    <r>
      <t>End Usage</t>
    </r>
    <r>
      <rPr>
        <b/>
        <sz val="10"/>
        <color theme="1"/>
        <rFont val="Calibri"/>
        <family val="2"/>
        <scheme val="minor"/>
      </rPr>
      <t xml:space="preserve"> </t>
    </r>
    <r>
      <rPr>
        <i/>
        <sz val="10"/>
        <color theme="1"/>
        <rFont val="Calibri"/>
        <family val="2"/>
        <scheme val="minor"/>
      </rPr>
      <t>- typical purpose of estimate</t>
    </r>
  </si>
  <si>
    <t>Process:</t>
  </si>
  <si>
    <t>capacity factored</t>
  </si>
  <si>
    <t>equipment factored</t>
  </si>
  <si>
    <t>cost/length factors</t>
  </si>
  <si>
    <t>cost/length factored</t>
  </si>
  <si>
    <t>Transportation Infrastructure</t>
  </si>
  <si>
    <t>Information Technology</t>
  </si>
  <si>
    <t>Pipeline Industry</t>
  </si>
  <si>
    <r>
      <t>Table 2 - Estimate Input Checklist and Maturity Matrix</t>
    </r>
    <r>
      <rPr>
        <b/>
        <vertAlign val="superscript"/>
        <sz val="14"/>
        <color rgb="FFFF0000"/>
        <rFont val="Calibri"/>
        <family val="2"/>
        <scheme val="minor"/>
      </rPr>
      <t>2</t>
    </r>
    <r>
      <rPr>
        <b/>
        <sz val="14"/>
        <color rgb="FFFF0000"/>
        <rFont val="Calibri"/>
        <family val="2"/>
        <scheme val="minor"/>
      </rPr>
      <t xml:space="preserve"> </t>
    </r>
  </si>
  <si>
    <r>
      <t xml:space="preserve">Select the Investment Industry from the drop down list below:  </t>
    </r>
    <r>
      <rPr>
        <b/>
        <vertAlign val="superscript"/>
        <sz val="12"/>
        <color rgb="FFFF0000"/>
        <rFont val="Calibri"/>
        <family val="2"/>
        <scheme val="minor"/>
      </rPr>
      <t>2</t>
    </r>
    <r>
      <rPr>
        <b/>
        <sz val="12"/>
        <color theme="1"/>
        <rFont val="Calibri"/>
        <family val="2"/>
        <scheme val="minor"/>
      </rPr>
      <t xml:space="preserve"> </t>
    </r>
  </si>
  <si>
    <t>Buildings and General Construction:</t>
  </si>
  <si>
    <t>Pipeline, Transportation:</t>
  </si>
  <si>
    <r>
      <t>Accuracy of Cost Estimate</t>
    </r>
    <r>
      <rPr>
        <b/>
        <sz val="11"/>
        <color rgb="FFFF0000"/>
        <rFont val="Calibri"/>
        <family val="2"/>
        <scheme val="minor"/>
      </rPr>
      <t>*</t>
    </r>
  </si>
  <si>
    <t>Select Class Estimate</t>
  </si>
  <si>
    <t xml:space="preserve"> * Custom City Developed Cost Estimate Classification System for Information Technology type projects, as AACE does not currently have a cost estimate classification for IT type projects. (rel. January 2020)</t>
  </si>
  <si>
    <r>
      <rPr>
        <b/>
        <vertAlign val="superscript"/>
        <sz val="10"/>
        <color rgb="FFFF0000"/>
        <rFont val="Calibri"/>
        <family val="2"/>
        <scheme val="minor"/>
      </rPr>
      <t xml:space="preserve">1 </t>
    </r>
    <r>
      <rPr>
        <b/>
        <sz val="10"/>
        <rFont val="Calibri"/>
        <family val="2"/>
        <scheme val="minor"/>
      </rPr>
      <t xml:space="preserve"> Based on using the AACE International Recommended Practice(s): 17R-97, 18R-97, 56R-08, 97R-18, 98R-18.</t>
    </r>
    <r>
      <rPr>
        <b/>
        <sz val="10"/>
        <color rgb="FFFF0000"/>
        <rFont val="Calibri"/>
        <family val="2"/>
        <scheme val="minor"/>
      </rPr>
      <t xml:space="preserve">
*</t>
    </r>
    <r>
      <rPr>
        <b/>
        <sz val="10"/>
        <rFont val="Calibri"/>
        <family val="2"/>
        <scheme val="minor"/>
      </rPr>
      <t xml:space="preserve"> City of Winnipeg Customization</t>
    </r>
  </si>
  <si>
    <t>old</t>
  </si>
  <si>
    <r>
      <rPr>
        <b/>
        <sz val="11"/>
        <rFont val="Calibri"/>
        <family val="2"/>
        <scheme val="minor"/>
      </rPr>
      <t xml:space="preserve">FOR MAJOR CAPITAL PROJECTS ONLY.  Consult your department finance to complete this section. </t>
    </r>
    <r>
      <rPr>
        <sz val="11"/>
        <rFont val="Calibri"/>
        <family val="2"/>
        <scheme val="minor"/>
      </rPr>
      <t xml:space="preserve">
This section is only applicable to </t>
    </r>
    <r>
      <rPr>
        <b/>
        <sz val="11"/>
        <rFont val="Calibri"/>
        <family val="2"/>
        <scheme val="minor"/>
      </rPr>
      <t>major capital projects</t>
    </r>
    <r>
      <rPr>
        <sz val="11"/>
        <rFont val="Calibri"/>
        <family val="2"/>
        <scheme val="minor"/>
      </rPr>
      <t>.  Refer to the rate table to update the interim and long term rates.  Interest is charged to the project until the asset is in service at which time interest is then charged to the operating budget. If there is no</t>
    </r>
    <r>
      <rPr>
        <u/>
        <sz val="11"/>
        <rFont val="Calibri"/>
        <family val="2"/>
        <scheme val="minor"/>
      </rPr>
      <t xml:space="preserve"> external interest </t>
    </r>
    <r>
      <rPr>
        <sz val="11"/>
        <rFont val="Calibri"/>
        <family val="2"/>
        <scheme val="minor"/>
      </rPr>
      <t xml:space="preserve">to be charged in a particular year leave the cell </t>
    </r>
    <r>
      <rPr>
        <b/>
        <sz val="11"/>
        <rFont val="Calibri"/>
        <family val="2"/>
        <scheme val="minor"/>
      </rPr>
      <t xml:space="preserve">blank (DO NOT ENTER 0) </t>
    </r>
    <r>
      <rPr>
        <sz val="11"/>
        <rFont val="Calibri"/>
        <family val="2"/>
        <scheme val="minor"/>
      </rPr>
      <t>so that interest will not be calculated for that year.</t>
    </r>
    <r>
      <rPr>
        <b/>
        <sz val="11"/>
        <rFont val="Calibri"/>
        <family val="2"/>
        <scheme val="minor"/>
      </rPr>
      <t xml:space="preserve">
Concept: </t>
    </r>
    <r>
      <rPr>
        <sz val="11"/>
        <rFont val="Calibri"/>
        <family val="2"/>
        <scheme val="minor"/>
      </rPr>
      <t xml:space="preserve"> The interim financing charges are similar to what an individual would incur if they built a house and needed to utilize a personal Line of Credit to pay project costs.</t>
    </r>
  </si>
  <si>
    <t>Building &amp; General Construction</t>
  </si>
  <si>
    <t>Based on AACE 56R-08 Recommended Practice Cost Estimate Classification System – as applied in engineering, procurement, and construction for the Building and General Construction Industries (rev. March 2019)   
Reprinted with the permission of AACE International, 1265 Suncrest Towne Centre Dr., Morgantown, WV 26505 USA. Phone 304-296-8444. Internet: http://web.aacei.org E-mail: info@aacei.org Copyright © 2019 by AACE International; all rights reserved.</t>
  </si>
  <si>
    <t>Based on AACE 97R-18 Recommended Practice Cost Estimate Classification System – as applied in Pipeline Transportation Infrastructure Projects (rev. August 2019)  
Reprinted with the permission of AACE International, 1265 Suncrest Towne Centre Dr., Morgantown, WV 26505 USA. Phone 304-296-8444. Internet: http://web.aacei.org E-mail: info@aacei.org Copyright © 2019 by AACE International; all rights reserved.</t>
  </si>
  <si>
    <t>Based on AACE 18R-97 Recommended Practice Cost Estimate Classification System – as applied in engineering, procurement, and construction for the Process Industries  (rev. March 2019)  
Reprinted with the permission of AACE International, 1265 Suncrest Towne Centre Dr., Morgantown, WV 26505 USA. Phone 304-296-8444. Internet: http://web.aacei.org E-mail: info@aacei.org Copyright © 2019 by AACE International; all rights reserved.</t>
  </si>
  <si>
    <t xml:space="preserve">Based on AACE 98R-18 Recommended Practice Cost Estimate Classification System – as applied in engineering, procurement, and construction for the Road and Rail Transportation Infrastructure Industries  (rev. March 2019)  
Reprinted with the permission of AACE International, 1265 Suncrest Towne Centre Dr., Morgantown, WV 26505 USA. Phone 304-296-8444. Internet: http://web.aacei.org E-mail: info@aacei.org Copyright © 2019 by AACE International; all rights reserved. </t>
  </si>
  <si>
    <t>Route Mapping/ Survey/ Topography/ Alignment Sheets</t>
  </si>
  <si>
    <t>Instrumentation/Control &amp; Monitoring/ SCADA System Discipline Drawings</t>
  </si>
  <si>
    <t>- Preliminary technology selection, preliminary road or bridge design and geometry, routing corridors defined with optimization underway, and other system concepts defined.*</t>
  </si>
  <si>
    <r>
      <rPr>
        <b/>
        <sz val="11"/>
        <color rgb="FF0070C0"/>
        <rFont val="Calibri"/>
        <family val="2"/>
        <scheme val="minor"/>
      </rPr>
      <t>Reference:</t>
    </r>
    <r>
      <rPr>
        <sz val="11"/>
        <color rgb="FF0070C0"/>
        <rFont val="Calibri"/>
        <family val="2"/>
        <scheme val="minor"/>
      </rPr>
      <t xml:space="preserve">  </t>
    </r>
    <r>
      <rPr>
        <sz val="11"/>
        <color theme="1"/>
        <rFont val="Calibri"/>
        <family val="2"/>
        <scheme val="minor"/>
      </rPr>
      <t xml:space="preserve">The City has customized the Class of Estimate tab based on AACE International Recommended Practice(s):
        AACE 18R-97 Recommended Practice Cost Estimate Classification System – as applied in engineering, procurement, and construction for the </t>
    </r>
    <r>
      <rPr>
        <b/>
        <sz val="11"/>
        <color theme="1"/>
        <rFont val="Calibri"/>
        <family val="2"/>
        <scheme val="minor"/>
      </rPr>
      <t xml:space="preserve">Process Industries   </t>
    </r>
    <r>
      <rPr>
        <sz val="11"/>
        <color theme="1"/>
        <rFont val="Calibri"/>
        <family val="2"/>
        <scheme val="minor"/>
      </rPr>
      <t xml:space="preserve">(rev. march 2019)
       AACE 56R-08 Recommended Practice Cost Estimate Classification System – as applied in engineering, procurement, and construction for the </t>
    </r>
    <r>
      <rPr>
        <b/>
        <sz val="11"/>
        <color theme="1"/>
        <rFont val="Calibri"/>
        <family val="2"/>
        <scheme val="minor"/>
      </rPr>
      <t xml:space="preserve">Building and General Construction Industries </t>
    </r>
    <r>
      <rPr>
        <sz val="11"/>
        <color theme="1"/>
        <rFont val="Calibri"/>
        <family val="2"/>
        <scheme val="minor"/>
      </rPr>
      <t xml:space="preserve">  (rev. March 2019)
       AACE 98R-18 Recommended Practice Cost Estimate Classification System – as applied in engineering, procurement, and construction for the </t>
    </r>
    <r>
      <rPr>
        <b/>
        <sz val="11"/>
        <color theme="1"/>
        <rFont val="Calibri"/>
        <family val="2"/>
        <scheme val="minor"/>
      </rPr>
      <t xml:space="preserve">Road and Rail Transportation Infrastructure Industries  </t>
    </r>
    <r>
      <rPr>
        <sz val="11"/>
        <color theme="1"/>
        <rFont val="Calibri"/>
        <family val="2"/>
        <scheme val="minor"/>
      </rPr>
      <t xml:space="preserve"> (rev. March 2019)
       AACE 97R-18 Recommended Practice Cost Estimate Classification System – as applied in </t>
    </r>
    <r>
      <rPr>
        <b/>
        <sz val="11"/>
        <color theme="1"/>
        <rFont val="Calibri"/>
        <family val="2"/>
        <scheme val="minor"/>
      </rPr>
      <t xml:space="preserve">Pipeline Transportation Infrastructure Projects </t>
    </r>
    <r>
      <rPr>
        <sz val="11"/>
        <color theme="1"/>
        <rFont val="Calibri"/>
        <family val="2"/>
        <scheme val="minor"/>
      </rPr>
      <t xml:space="preserve">(rev. August 2019) 
</t>
    </r>
    <r>
      <rPr>
        <b/>
        <sz val="8"/>
        <color theme="1"/>
        <rFont val="Calibri"/>
        <family val="2"/>
        <scheme val="minor"/>
      </rPr>
      <t xml:space="preserve">
Reprinted with the permission of AACE International, 1265 Suncrest Towne Centre Dr., Morgantown, WV 26505 USA. Phone 304-296-8444. Internet: http://web.aacei.org E-mail: info@aacei.org Copyright © 2019 by AACE International; all rights reserved.</t>
    </r>
  </si>
  <si>
    <t>5) Add relevant details in the comments column that support the rationale for selecting maturity level for deliverables. Also  indicate the location of a specific document or drawing related to the deliverable, in order to validate maturity level.</t>
  </si>
  <si>
    <r>
      <rPr>
        <b/>
        <i/>
        <sz val="11"/>
        <color theme="1"/>
        <rFont val="Calibri"/>
        <family val="2"/>
        <scheme val="minor"/>
      </rPr>
      <t xml:space="preserve">Ex: 1 </t>
    </r>
    <r>
      <rPr>
        <i/>
        <sz val="11"/>
        <color theme="1"/>
        <rFont val="Calibri"/>
        <family val="2"/>
        <scheme val="minor"/>
      </rPr>
      <t>– A BoE Author would be determining  this as a Class 3 estimate.  All key deliverables must be at a Class 3 maturity in order to be deemed a Class 3 estimate.</t>
    </r>
  </si>
  <si>
    <r>
      <rPr>
        <b/>
        <i/>
        <sz val="11"/>
        <color theme="1"/>
        <rFont val="Calibri"/>
        <family val="2"/>
        <scheme val="minor"/>
      </rPr>
      <t xml:space="preserve">Ex: 2 </t>
    </r>
    <r>
      <rPr>
        <i/>
        <sz val="11"/>
        <color theme="1"/>
        <rFont val="Calibri"/>
        <family val="2"/>
        <scheme val="minor"/>
      </rPr>
      <t>– A BoE Author would be determining  this as a Class 5 estimate.  All key deliverables must be at a Class 4 maturity in order to be deemed a Class 4 estimate.</t>
    </r>
  </si>
  <si>
    <r>
      <rPr>
        <b/>
        <i/>
        <sz val="11"/>
        <color theme="1"/>
        <rFont val="Calibri"/>
        <family val="2"/>
        <scheme val="minor"/>
      </rPr>
      <t xml:space="preserve">Ex: 3 </t>
    </r>
    <r>
      <rPr>
        <i/>
        <sz val="11"/>
        <color theme="1"/>
        <rFont val="Calibri"/>
        <family val="2"/>
        <scheme val="minor"/>
      </rPr>
      <t>– If a BoE Author has determined a Class 3 estimate, where the design deliverables for the Demolition Plan and Drawings are `Complete`, only shade green the first occurrence of that status. Again, this is to ensure that the deliverables are continuously verified and are aligned with project scope as the project continues to progress.</t>
    </r>
  </si>
  <si>
    <t>4) As a cost estimate matures and becomes more accurate, cells shall only be shaded up to and including the level to which the BoE Author is presenting the required class estimate. (Refer to example #3)
Note: Even if the BoE Author believes that a deliverable is ’Complete’ and will remain unchanged as the estimate progresses from Class 3 to Class 1, no ‘Complete’ cells shall be shaded in the Class 2 or Class 1 columns until the project definition continues to progress and the estimate matures into a Class 2 or Class 1 level. This helps ensure that, although a particular deliverable may be completed, a verification of that deliverable is performed at every subsequent Class Estimate to confirm alignment with the project scope.</t>
  </si>
  <si>
    <r>
      <rPr>
        <b/>
        <sz val="11"/>
        <color theme="1"/>
        <rFont val="Calibri"/>
        <family val="2"/>
        <scheme val="minor"/>
      </rPr>
      <t>Assess the Overall Class Estimate</t>
    </r>
    <r>
      <rPr>
        <sz val="11"/>
        <color theme="1"/>
        <rFont val="Calibri"/>
        <family val="2"/>
        <scheme val="minor"/>
      </rPr>
      <t xml:space="preserve">
When each deliverable item has been analyzed and classified, the highlighted selections will help to visually determine the Class in which the Basis of Estimate is currently at. 
Select the appropriate Class from the </t>
    </r>
    <r>
      <rPr>
        <i/>
        <sz val="11"/>
        <color rgb="FFFF0000"/>
        <rFont val="Calibri"/>
        <family val="2"/>
        <scheme val="minor"/>
      </rPr>
      <t>Select Class Estimate</t>
    </r>
    <r>
      <rPr>
        <sz val="11"/>
        <color theme="1"/>
        <rFont val="Calibri"/>
        <family val="2"/>
        <scheme val="minor"/>
      </rPr>
      <t xml:space="preserve"> cell's drop-down menu.</t>
    </r>
  </si>
  <si>
    <r>
      <rPr>
        <b/>
        <sz val="11"/>
        <color rgb="FF0070C0"/>
        <rFont val="Calibri"/>
        <family val="2"/>
        <scheme val="minor"/>
      </rPr>
      <t>Purpose:</t>
    </r>
    <r>
      <rPr>
        <sz val="11"/>
        <color rgb="FF0070C0"/>
        <rFont val="Calibri"/>
        <family val="2"/>
        <scheme val="minor"/>
      </rPr>
      <t xml:space="preserve">  </t>
    </r>
    <r>
      <rPr>
        <sz val="11"/>
        <color theme="1"/>
        <rFont val="Calibri"/>
        <family val="2"/>
        <scheme val="minor"/>
      </rPr>
      <t xml:space="preserve">As a project progresses through the various industry work streams from Concept through to Construction, project definition, design deliverables and cost estimates will evolve and become more accurate, advancing Cost Estimates from a Class 5 to a Class 1.
In order to monitor this progression, the Class of Estimate tab is used to track project deliverables against project cost accuracy and percentage of project definition to align with the class of estimate rationale outlined in </t>
    </r>
    <r>
      <rPr>
        <b/>
        <sz val="11"/>
        <color theme="1"/>
        <rFont val="Calibri"/>
        <family val="2"/>
        <scheme val="minor"/>
      </rPr>
      <t>Table 1</t>
    </r>
    <r>
      <rPr>
        <sz val="11"/>
        <color theme="1"/>
        <rFont val="Calibri"/>
        <family val="2"/>
        <scheme val="minor"/>
      </rPr>
      <t xml:space="preserve"> – Classification of Estimate and </t>
    </r>
    <r>
      <rPr>
        <b/>
        <sz val="11"/>
        <color theme="1"/>
        <rFont val="Calibri"/>
        <family val="2"/>
        <scheme val="minor"/>
      </rPr>
      <t>Table 2</t>
    </r>
    <r>
      <rPr>
        <sz val="11"/>
        <color theme="1"/>
        <rFont val="Calibri"/>
        <family val="2"/>
        <scheme val="minor"/>
      </rPr>
      <t xml:space="preserve"> - Estimate Input Checklist and Maturity Matrix.</t>
    </r>
  </si>
  <si>
    <r>
      <rPr>
        <b/>
        <sz val="11"/>
        <color rgb="FF0070C0"/>
        <rFont val="Calibri"/>
        <family val="2"/>
        <scheme val="minor"/>
      </rPr>
      <t xml:space="preserve">General Instructions </t>
    </r>
    <r>
      <rPr>
        <b/>
        <sz val="11"/>
        <color theme="1"/>
        <rFont val="Calibri"/>
        <family val="2"/>
        <scheme val="minor"/>
      </rPr>
      <t xml:space="preserve">
The BoE Author is responsible for generating the required class estimate by:
</t>
    </r>
    <r>
      <rPr>
        <sz val="11"/>
        <color theme="1"/>
        <rFont val="Calibri"/>
        <family val="2"/>
        <scheme val="minor"/>
      </rPr>
      <t xml:space="preserve"> 
1) Select the appropriate investment industry type from the dropdown list which auto-populates the specific general project data deliverables and design deliverables that apply to that type of project.  If the deliverables in the General Project Data or Design Deliverables sections of Table 2 are not applicable to this project, fill in the ‘n/a’ cell in green to indicate such.
2) For the deliverables that do apply, identify the maturity level of the deliverables in the General Project Data and Design Deliverables sections in Table 2, by filling in the best suited maturity level of the deliverables’ current status in green. Determining the maturity level of a deliverable is assessed by the BoE Author or an assigned Subject Matter Expert.
3) When evaluating the class of estimate for a project, all cells must be shaded within the specific class estimate column, to be considered at that level of the cost class estimate. (Refer to example #1)</t>
    </r>
  </si>
  <si>
    <t>Information Systems/ Telecommunication Plan</t>
  </si>
  <si>
    <t>Information Systems/ Telecommunication Details</t>
  </si>
  <si>
    <t>- Completed hydraulic study, route conditions confirmed by survey; pipe, coatings, valves and crossings defined; long lead pipe quoted for order, all ROW title holders identified ; major permit, license applications, and environmental impacts prepared and execution plans agreed.*</t>
  </si>
  <si>
    <t>- Completed road,structure concept design, confirmed; optimized route/conditions confirmed by survey; all ROW title holders identified (some negotiation may be complete), major permit applications, license applications and environmental impact  prepared, and execution plans agreed.*</t>
  </si>
  <si>
    <t>Road Capacity, Load, Traffic Study, Route Options, Ruling Grades, Staging Plans</t>
  </si>
  <si>
    <t>Vehicle type, Coord/Connectivity Measures, Feeder Requirements*</t>
  </si>
  <si>
    <t>Integrated Project Plan (incl. others in operation/ staging/temporary works)*</t>
  </si>
  <si>
    <t>Systems Plans (Signal/Telecom/Light/ Electric
Traction/Control/Tolling, etc.)</t>
  </si>
  <si>
    <t>Construction/Capital Inflation</t>
  </si>
  <si>
    <t>Corporate Finance - Treasury Division</t>
  </si>
  <si>
    <t>Economic Research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</si>
</sst>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164" formatCode="&quot;$&quot;#,##0"/>
    <numFmt numFmtId="165" formatCode="[$-409]mmmm\ d\,\ yyyy;@"/>
    <numFmt numFmtId="166" formatCode="0.0"/>
    <numFmt numFmtId="167" formatCode="[$-1009]mmmm\ d\,\ yyyy;@"/>
  </numFmts>
  <fonts count="87" x14ac:knownFonts="1">
    <font>
      <sz val="11"/>
      <color theme="1"/>
      <name val="Calibri"/>
      <family val="2"/>
      <scheme val="minor"/>
    </font>
    <font>
      <sz val="12"/>
      <color theme="1"/>
      <name val="Arial"/>
      <family val="2"/>
    </font>
    <font>
      <b/>
      <sz val="12"/>
      <color theme="1"/>
      <name val="Arial"/>
      <family val="2"/>
    </font>
    <font>
      <sz val="11"/>
      <color theme="1"/>
      <name val="Calibri"/>
      <family val="2"/>
      <scheme val="minor"/>
    </font>
    <font>
      <sz val="11"/>
      <name val="Calibri"/>
      <family val="2"/>
      <scheme val="minor"/>
    </font>
    <font>
      <u/>
      <sz val="11"/>
      <color theme="11"/>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
      <sz val="16"/>
      <color rgb="FFFF0000"/>
      <name val="Calibri"/>
      <family val="2"/>
      <scheme val="minor"/>
    </font>
    <font>
      <sz val="12"/>
      <color theme="1"/>
      <name val="Calibri"/>
      <family val="2"/>
      <scheme val="minor"/>
    </font>
    <font>
      <b/>
      <sz val="12"/>
      <color theme="1"/>
      <name val="Calibri"/>
      <family val="2"/>
      <scheme val="minor"/>
    </font>
    <font>
      <sz val="11"/>
      <color rgb="FF0000FF"/>
      <name val="Calibri"/>
      <family val="2"/>
      <scheme val="minor"/>
    </font>
    <font>
      <u/>
      <sz val="11"/>
      <name val="Calibri"/>
      <family val="2"/>
      <scheme val="minor"/>
    </font>
    <font>
      <b/>
      <sz val="11"/>
      <name val="Calibri"/>
      <family val="2"/>
      <scheme val="minor"/>
    </font>
    <font>
      <b/>
      <sz val="12"/>
      <name val="Calibri"/>
      <family val="2"/>
      <scheme val="minor"/>
    </font>
    <font>
      <b/>
      <sz val="16"/>
      <color rgb="FF0000CC"/>
      <name val="Calibri"/>
      <family val="2"/>
      <scheme val="minor"/>
    </font>
    <font>
      <sz val="11"/>
      <color rgb="FF0000CC"/>
      <name val="Calibri"/>
      <family val="2"/>
      <scheme val="minor"/>
    </font>
    <font>
      <sz val="24"/>
      <color theme="1"/>
      <name val="Calibri"/>
      <family val="2"/>
      <scheme val="minor"/>
    </font>
    <font>
      <b/>
      <sz val="14"/>
      <color theme="0"/>
      <name val="Calibri"/>
      <family val="2"/>
      <scheme val="minor"/>
    </font>
    <font>
      <sz val="11"/>
      <color rgb="FF00B0F0"/>
      <name val="Calibri"/>
      <family val="2"/>
      <scheme val="minor"/>
    </font>
    <font>
      <b/>
      <sz val="10"/>
      <color theme="0"/>
      <name val="Arial"/>
      <family val="2"/>
    </font>
    <font>
      <b/>
      <i/>
      <sz val="11"/>
      <color rgb="FFFF0000"/>
      <name val="Calibri"/>
      <family val="2"/>
      <scheme val="minor"/>
    </font>
    <font>
      <sz val="11"/>
      <color theme="0"/>
      <name val="Calibri"/>
      <family val="2"/>
      <scheme val="minor"/>
    </font>
    <font>
      <b/>
      <sz val="10"/>
      <name val="Calibri"/>
      <family val="2"/>
      <scheme val="minor"/>
    </font>
    <font>
      <b/>
      <sz val="18"/>
      <name val="Calibri"/>
      <family val="2"/>
      <scheme val="minor"/>
    </font>
    <font>
      <b/>
      <sz val="16"/>
      <name val="Calibri"/>
      <family val="2"/>
      <scheme val="minor"/>
    </font>
    <font>
      <b/>
      <sz val="16"/>
      <name val="Arial"/>
      <family val="2"/>
    </font>
    <font>
      <b/>
      <sz val="14"/>
      <name val="Arial"/>
      <family val="2"/>
    </font>
    <font>
      <b/>
      <sz val="20"/>
      <name val="Calibri"/>
      <family val="2"/>
      <scheme val="minor"/>
    </font>
    <font>
      <sz val="20"/>
      <name val="Calibri"/>
      <family val="2"/>
      <scheme val="minor"/>
    </font>
    <font>
      <b/>
      <i/>
      <sz val="11"/>
      <color rgb="FF0000FF"/>
      <name val="Calibri"/>
      <family val="2"/>
      <scheme val="minor"/>
    </font>
    <font>
      <i/>
      <sz val="11"/>
      <color rgb="FF0000FF"/>
      <name val="Calibri"/>
      <family val="2"/>
      <scheme val="minor"/>
    </font>
    <font>
      <b/>
      <sz val="11"/>
      <color rgb="FF0000FF"/>
      <name val="Calibri"/>
      <family val="2"/>
      <scheme val="minor"/>
    </font>
    <font>
      <b/>
      <u/>
      <sz val="11"/>
      <color rgb="FF0000FF"/>
      <name val="Calibri"/>
      <family val="2"/>
      <scheme val="minor"/>
    </font>
    <font>
      <i/>
      <sz val="10"/>
      <name val="Arial"/>
      <family val="2"/>
    </font>
    <font>
      <b/>
      <sz val="11"/>
      <color rgb="FF0000CC"/>
      <name val="Calibri"/>
      <family val="2"/>
      <scheme val="minor"/>
    </font>
    <font>
      <b/>
      <u/>
      <sz val="11"/>
      <color theme="1"/>
      <name val="Calibri"/>
      <family val="2"/>
      <scheme val="minor"/>
    </font>
    <font>
      <b/>
      <u/>
      <sz val="11"/>
      <color rgb="FF0000CC"/>
      <name val="Calibri"/>
      <family val="2"/>
      <scheme val="minor"/>
    </font>
    <font>
      <u/>
      <sz val="11"/>
      <color theme="1"/>
      <name val="Calibri"/>
      <family val="2"/>
      <scheme val="minor"/>
    </font>
    <font>
      <b/>
      <sz val="11"/>
      <color rgb="FFFF0000"/>
      <name val="Calibri"/>
      <family val="2"/>
      <scheme val="minor"/>
    </font>
    <font>
      <b/>
      <u/>
      <sz val="11"/>
      <color rgb="FFFF0000"/>
      <name val="Calibri"/>
      <family val="2"/>
      <scheme val="minor"/>
    </font>
    <font>
      <sz val="14"/>
      <color theme="0"/>
      <name val="Calibri"/>
      <family val="2"/>
      <scheme val="minor"/>
    </font>
    <font>
      <sz val="11"/>
      <color theme="1"/>
      <name val="Arial"/>
      <family val="2"/>
    </font>
    <font>
      <b/>
      <i/>
      <sz val="11"/>
      <color theme="1"/>
      <name val="Calibri"/>
      <family val="2"/>
      <scheme val="minor"/>
    </font>
    <font>
      <i/>
      <sz val="11"/>
      <color theme="1"/>
      <name val="Calibri"/>
      <family val="2"/>
      <scheme val="minor"/>
    </font>
    <font>
      <b/>
      <sz val="14"/>
      <color theme="4" tint="-0.499984740745262"/>
      <name val="Calibri"/>
      <family val="2"/>
      <scheme val="minor"/>
    </font>
    <font>
      <b/>
      <sz val="11"/>
      <color theme="4" tint="-0.499984740745262"/>
      <name val="Calibri"/>
      <family val="2"/>
      <scheme val="minor"/>
    </font>
    <font>
      <sz val="10"/>
      <color theme="1"/>
      <name val="Calibri"/>
      <family val="2"/>
      <scheme val="minor"/>
    </font>
    <font>
      <sz val="10"/>
      <name val="Calibri"/>
      <family val="2"/>
      <scheme val="minor"/>
    </font>
    <font>
      <sz val="10"/>
      <color theme="1"/>
      <name val="Arial"/>
      <family val="2"/>
    </font>
    <font>
      <b/>
      <sz val="10"/>
      <color theme="1"/>
      <name val="Arial"/>
      <family val="2"/>
    </font>
    <font>
      <sz val="10"/>
      <color indexed="8"/>
      <name val="Arial"/>
      <family val="2"/>
    </font>
    <font>
      <b/>
      <sz val="10"/>
      <color indexed="8"/>
      <name val="Arial"/>
      <family val="2"/>
    </font>
    <font>
      <sz val="11"/>
      <color indexed="8"/>
      <name val="Arial"/>
      <family val="2"/>
    </font>
    <font>
      <sz val="10"/>
      <color rgb="FFFF0000"/>
      <name val="Arial"/>
      <family val="2"/>
    </font>
    <font>
      <sz val="10"/>
      <name val="Arial"/>
      <family val="2"/>
    </font>
    <font>
      <b/>
      <sz val="10"/>
      <color theme="5"/>
      <name val="Arial"/>
      <family val="2"/>
    </font>
    <font>
      <b/>
      <sz val="10"/>
      <color theme="3" tint="0.39997558519241921"/>
      <name val="Arial"/>
      <family val="2"/>
    </font>
    <font>
      <b/>
      <sz val="10"/>
      <color rgb="FFC00000"/>
      <name val="Arial"/>
      <family val="2"/>
    </font>
    <font>
      <sz val="11"/>
      <name val="Arial"/>
      <family val="2"/>
    </font>
    <font>
      <sz val="11"/>
      <color rgb="FFFF0000"/>
      <name val="Arial"/>
      <family val="2"/>
    </font>
    <font>
      <b/>
      <sz val="14"/>
      <color rgb="FF7030A0"/>
      <name val="Calibri"/>
      <family val="2"/>
      <scheme val="minor"/>
    </font>
    <font>
      <b/>
      <sz val="10"/>
      <color rgb="FFFF0000"/>
      <name val="Calibri"/>
      <family val="2"/>
      <scheme val="minor"/>
    </font>
    <font>
      <b/>
      <vertAlign val="superscript"/>
      <sz val="10"/>
      <color rgb="FFFF0000"/>
      <name val="Calibri"/>
      <family val="2"/>
      <scheme val="minor"/>
    </font>
    <font>
      <b/>
      <sz val="14"/>
      <name val="Calibri"/>
      <family val="2"/>
      <scheme val="minor"/>
    </font>
    <font>
      <b/>
      <sz val="16"/>
      <color rgb="FF7030A0"/>
      <name val="Calibri"/>
      <family val="2"/>
      <scheme val="minor"/>
    </font>
    <font>
      <b/>
      <u/>
      <sz val="12"/>
      <color theme="1"/>
      <name val="Calibri"/>
      <family val="2"/>
      <scheme val="minor"/>
    </font>
    <font>
      <b/>
      <vertAlign val="superscript"/>
      <sz val="14"/>
      <color rgb="FFFF0000"/>
      <name val="Calibri"/>
      <family val="2"/>
      <scheme val="minor"/>
    </font>
    <font>
      <b/>
      <sz val="10"/>
      <color rgb="FF7030A0"/>
      <name val="Calibri"/>
      <family val="2"/>
      <scheme val="minor"/>
    </font>
    <font>
      <b/>
      <vertAlign val="superscript"/>
      <sz val="12"/>
      <color rgb="FFFF0000"/>
      <name val="Calibri"/>
      <family val="2"/>
      <scheme val="minor"/>
    </font>
    <font>
      <b/>
      <sz val="11"/>
      <color theme="6" tint="-0.249977111117893"/>
      <name val="Calibri"/>
      <family val="2"/>
      <scheme val="minor"/>
    </font>
    <font>
      <b/>
      <i/>
      <sz val="11"/>
      <color theme="6" tint="-0.249977111117893"/>
      <name val="Calibri"/>
      <family val="2"/>
      <scheme val="minor"/>
    </font>
    <font>
      <sz val="10"/>
      <color rgb="FFFF0000"/>
      <name val="Calibri"/>
      <family val="2"/>
      <scheme val="minor"/>
    </font>
    <font>
      <b/>
      <sz val="16"/>
      <color rgb="FFFF0000"/>
      <name val="Calibri"/>
      <family val="2"/>
      <scheme val="minor"/>
    </font>
    <font>
      <sz val="8"/>
      <color theme="1"/>
      <name val="Calibri"/>
      <family val="2"/>
      <scheme val="minor"/>
    </font>
    <font>
      <b/>
      <sz val="8"/>
      <color theme="6" tint="-0.249977111117893"/>
      <name val="Calibri"/>
      <family val="2"/>
      <scheme val="minor"/>
    </font>
    <font>
      <b/>
      <sz val="11"/>
      <color rgb="FF0070C0"/>
      <name val="Calibri"/>
      <family val="2"/>
      <scheme val="minor"/>
    </font>
    <font>
      <sz val="11"/>
      <color rgb="FF0070C0"/>
      <name val="Calibri"/>
      <family val="2"/>
      <scheme val="minor"/>
    </font>
    <font>
      <i/>
      <sz val="10"/>
      <color theme="1"/>
      <name val="Calibri"/>
      <family val="2"/>
      <scheme val="minor"/>
    </font>
    <font>
      <b/>
      <sz val="10"/>
      <color theme="1"/>
      <name val="Calibri"/>
      <family val="2"/>
      <scheme val="minor"/>
    </font>
    <font>
      <b/>
      <i/>
      <sz val="9"/>
      <color theme="1"/>
      <name val="Calibri"/>
      <family val="2"/>
      <scheme val="minor"/>
    </font>
    <font>
      <b/>
      <sz val="14"/>
      <color rgb="FFFF0000"/>
      <name val="Calibri"/>
      <family val="2"/>
      <scheme val="minor"/>
    </font>
    <font>
      <b/>
      <sz val="12"/>
      <color rgb="FF0000CC"/>
      <name val="Calibri"/>
      <family val="2"/>
      <scheme val="minor"/>
    </font>
    <font>
      <b/>
      <sz val="9"/>
      <color rgb="FF7030A0"/>
      <name val="Calibri"/>
      <family val="2"/>
      <scheme val="minor"/>
    </font>
    <font>
      <i/>
      <sz val="11"/>
      <color rgb="FFFF0000"/>
      <name val="Calibri"/>
      <family val="2"/>
      <scheme val="minor"/>
    </font>
    <font>
      <b/>
      <sz val="8"/>
      <color theme="1"/>
      <name val="Calibri"/>
      <family val="2"/>
      <scheme val="minor"/>
    </font>
  </fonts>
  <fills count="23">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A5A5A5"/>
      </patternFill>
    </fill>
    <fill>
      <patternFill patternType="solid">
        <fgColor rgb="FF0000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bgColor indexed="64"/>
      </patternFill>
    </fill>
    <fill>
      <patternFill patternType="solid">
        <fgColor rgb="FFFFFFFF"/>
        <bgColor indexed="64"/>
      </patternFill>
    </fill>
    <fill>
      <patternFill patternType="solid">
        <fgColor rgb="FFFFFF99"/>
        <bgColor indexed="64"/>
      </patternFill>
    </fill>
    <fill>
      <patternFill patternType="solid">
        <fgColor theme="1"/>
        <bgColor indexed="64"/>
      </patternFill>
    </fill>
  </fills>
  <borders count="155">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medium">
        <color auto="1"/>
      </top>
      <bottom style="medium">
        <color auto="1"/>
      </bottom>
      <diagonal/>
    </border>
    <border>
      <left/>
      <right style="double">
        <color auto="1"/>
      </right>
      <top/>
      <bottom/>
      <diagonal/>
    </border>
    <border>
      <left/>
      <right style="double">
        <color auto="1"/>
      </right>
      <top/>
      <bottom style="medium">
        <color auto="1"/>
      </bottom>
      <diagonal/>
    </border>
    <border>
      <left/>
      <right style="double">
        <color auto="1"/>
      </right>
      <top style="medium">
        <color auto="1"/>
      </top>
      <bottom style="medium">
        <color auto="1"/>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top style="thin">
        <color auto="1"/>
      </top>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auto="1"/>
      </top>
      <bottom style="thin">
        <color indexed="64"/>
      </bottom>
      <diagonal/>
    </border>
    <border>
      <left style="medium">
        <color auto="1"/>
      </left>
      <right style="medium">
        <color auto="1"/>
      </right>
      <top style="medium">
        <color auto="1"/>
      </top>
      <bottom/>
      <diagonal/>
    </border>
    <border>
      <left/>
      <right style="double">
        <color auto="1"/>
      </right>
      <top style="medium">
        <color indexed="64"/>
      </top>
      <bottom/>
      <diagonal/>
    </border>
    <border>
      <left style="medium">
        <color indexed="64"/>
      </left>
      <right style="medium">
        <color indexed="64"/>
      </right>
      <top/>
      <bottom/>
      <diagonal/>
    </border>
    <border>
      <left style="medium">
        <color indexed="64"/>
      </left>
      <right style="double">
        <color auto="1"/>
      </right>
      <top style="medium">
        <color indexed="64"/>
      </top>
      <bottom style="medium">
        <color indexed="64"/>
      </bottom>
      <diagonal/>
    </border>
    <border>
      <left style="thin">
        <color auto="1"/>
      </left>
      <right style="double">
        <color auto="1"/>
      </right>
      <top style="thin">
        <color auto="1"/>
      </top>
      <bottom style="medium">
        <color indexed="64"/>
      </bottom>
      <diagonal/>
    </border>
    <border>
      <left style="thin">
        <color indexed="64"/>
      </left>
      <right/>
      <top/>
      <bottom style="medium">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bottom/>
      <diagonal/>
    </border>
    <border>
      <left style="thin">
        <color auto="1"/>
      </left>
      <right style="thin">
        <color auto="1"/>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style="double">
        <color rgb="FF3F3F3F"/>
      </left>
      <right style="double">
        <color rgb="FF3F3F3F"/>
      </right>
      <top style="double">
        <color rgb="FF3F3F3F"/>
      </top>
      <bottom style="double">
        <color rgb="FF3F3F3F"/>
      </bottom>
      <diagonal/>
    </border>
    <border>
      <left style="double">
        <color indexed="64"/>
      </left>
      <right/>
      <top/>
      <bottom/>
      <diagonal/>
    </border>
    <border>
      <left style="double">
        <color indexed="64"/>
      </left>
      <right/>
      <top/>
      <bottom style="medium">
        <color auto="1"/>
      </bottom>
      <diagonal/>
    </border>
    <border>
      <left style="double">
        <color indexed="64"/>
      </left>
      <right/>
      <top style="medium">
        <color auto="1"/>
      </top>
      <bottom style="medium">
        <color auto="1"/>
      </bottom>
      <diagonal/>
    </border>
    <border>
      <left style="double">
        <color indexed="64"/>
      </left>
      <right style="thin">
        <color auto="1"/>
      </right>
      <top style="thin">
        <color auto="1"/>
      </top>
      <bottom style="thin">
        <color auto="1"/>
      </bottom>
      <diagonal/>
    </border>
    <border>
      <left/>
      <right style="thin">
        <color auto="1"/>
      </right>
      <top style="medium">
        <color auto="1"/>
      </top>
      <bottom style="thin">
        <color auto="1"/>
      </bottom>
      <diagonal/>
    </border>
    <border>
      <left style="double">
        <color indexed="64"/>
      </left>
      <right style="thin">
        <color auto="1"/>
      </right>
      <top style="medium">
        <color auto="1"/>
      </top>
      <bottom style="thin">
        <color auto="1"/>
      </bottom>
      <diagonal/>
    </border>
    <border>
      <left style="double">
        <color indexed="64"/>
      </left>
      <right/>
      <top style="medium">
        <color auto="1"/>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double">
        <color indexed="64"/>
      </left>
      <right style="thin">
        <color auto="1"/>
      </right>
      <top style="thin">
        <color auto="1"/>
      </top>
      <bottom style="medium">
        <color indexed="64"/>
      </bottom>
      <diagonal/>
    </border>
    <border>
      <left style="double">
        <color indexed="64"/>
      </left>
      <right style="thin">
        <color auto="1"/>
      </right>
      <top style="medium">
        <color auto="1"/>
      </top>
      <bottom style="medium">
        <color auto="1"/>
      </bottom>
      <diagonal/>
    </border>
    <border>
      <left style="thin">
        <color auto="1"/>
      </left>
      <right/>
      <top style="medium">
        <color indexed="64"/>
      </top>
      <bottom style="medium">
        <color indexed="64"/>
      </bottom>
      <diagonal/>
    </border>
    <border>
      <left style="double">
        <color indexed="64"/>
      </left>
      <right/>
      <top style="thin">
        <color auto="1"/>
      </top>
      <bottom style="thin">
        <color auto="1"/>
      </bottom>
      <diagonal/>
    </border>
    <border>
      <left style="thin">
        <color auto="1"/>
      </left>
      <right style="medium">
        <color indexed="64"/>
      </right>
      <top style="medium">
        <color indexed="64"/>
      </top>
      <bottom style="thin">
        <color auto="1"/>
      </bottom>
      <diagonal/>
    </border>
    <border>
      <left style="double">
        <color indexed="64"/>
      </left>
      <right/>
      <top/>
      <bottom style="double">
        <color indexed="64"/>
      </bottom>
      <diagonal/>
    </border>
    <border>
      <left/>
      <right/>
      <top/>
      <bottom style="double">
        <color indexed="64"/>
      </bottom>
      <diagonal/>
    </border>
    <border>
      <left/>
      <right style="double">
        <color auto="1"/>
      </right>
      <top/>
      <bottom style="double">
        <color indexed="64"/>
      </bottom>
      <diagonal/>
    </border>
    <border>
      <left/>
      <right style="double">
        <color indexed="64"/>
      </right>
      <top style="thin">
        <color indexed="64"/>
      </top>
      <bottom style="thin">
        <color auto="1"/>
      </bottom>
      <diagonal/>
    </border>
    <border>
      <left style="thin">
        <color indexed="64"/>
      </left>
      <right style="thin">
        <color auto="1"/>
      </right>
      <top/>
      <bottom style="medium">
        <color auto="1"/>
      </bottom>
      <diagonal/>
    </border>
    <border>
      <left/>
      <right/>
      <top/>
      <bottom style="thin">
        <color auto="1"/>
      </bottom>
      <diagonal/>
    </border>
    <border>
      <left style="double">
        <color indexed="64"/>
      </left>
      <right/>
      <top style="thin">
        <color auto="1"/>
      </top>
      <bottom/>
      <diagonal/>
    </border>
    <border>
      <left style="double">
        <color indexed="64"/>
      </left>
      <right/>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right style="double">
        <color auto="1"/>
      </right>
      <top style="thin">
        <color auto="1"/>
      </top>
      <bottom/>
      <diagonal/>
    </border>
    <border>
      <left/>
      <right style="double">
        <color auto="1"/>
      </right>
      <top/>
      <bottom style="thin">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style="double">
        <color indexed="64"/>
      </left>
      <right style="double">
        <color indexed="64"/>
      </right>
      <top style="double">
        <color auto="1"/>
      </top>
      <bottom style="thin">
        <color auto="1"/>
      </bottom>
      <diagonal/>
    </border>
    <border>
      <left style="double">
        <color indexed="64"/>
      </left>
      <right style="double">
        <color indexed="64"/>
      </right>
      <top style="thin">
        <color auto="1"/>
      </top>
      <bottom style="thin">
        <color auto="1"/>
      </bottom>
      <diagonal/>
    </border>
    <border>
      <left style="double">
        <color indexed="64"/>
      </left>
      <right style="double">
        <color indexed="64"/>
      </right>
      <top style="thin">
        <color auto="1"/>
      </top>
      <bottom style="double">
        <color auto="1"/>
      </bottom>
      <diagonal/>
    </border>
    <border>
      <left/>
      <right style="thin">
        <color auto="1"/>
      </right>
      <top style="double">
        <color auto="1"/>
      </top>
      <bottom style="thin">
        <color auto="1"/>
      </bottom>
      <diagonal/>
    </border>
    <border>
      <left style="double">
        <color indexed="64"/>
      </left>
      <right style="thin">
        <color auto="1"/>
      </right>
      <top style="thin">
        <color auto="1"/>
      </top>
      <bottom style="double">
        <color indexed="64"/>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thin">
        <color auto="1"/>
      </left>
      <right style="medium">
        <color auto="1"/>
      </right>
      <top style="thin">
        <color auto="1"/>
      </top>
      <bottom/>
      <diagonal/>
    </border>
    <border>
      <left style="thin">
        <color auto="1"/>
      </left>
      <right/>
      <top style="thin">
        <color auto="1"/>
      </top>
      <bottom style="medium">
        <color indexed="64"/>
      </bottom>
      <diagonal/>
    </border>
    <border>
      <left style="medium">
        <color auto="1"/>
      </left>
      <right style="thin">
        <color auto="1"/>
      </right>
      <top/>
      <bottom/>
      <diagonal/>
    </border>
    <border>
      <left style="thin">
        <color auto="1"/>
      </left>
      <right style="dotted">
        <color auto="1"/>
      </right>
      <top/>
      <bottom/>
      <diagonal/>
    </border>
    <border>
      <left style="dotted">
        <color auto="1"/>
      </left>
      <right/>
      <top/>
      <bottom/>
      <diagonal/>
    </border>
    <border>
      <left style="thin">
        <color auto="1"/>
      </left>
      <right style="dotted">
        <color auto="1"/>
      </right>
      <top/>
      <bottom style="medium">
        <color auto="1"/>
      </bottom>
      <diagonal/>
    </border>
    <border>
      <left style="medium">
        <color auto="1"/>
      </left>
      <right style="thin">
        <color auto="1"/>
      </right>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
      <left/>
      <right/>
      <top style="thin">
        <color auto="1"/>
      </top>
      <bottom style="double">
        <color auto="1"/>
      </bottom>
      <diagonal/>
    </border>
    <border>
      <left style="thin">
        <color theme="1"/>
      </left>
      <right style="thin">
        <color theme="1"/>
      </right>
      <top style="thin">
        <color theme="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ck">
        <color auto="1"/>
      </top>
      <bottom/>
      <diagonal/>
    </border>
    <border>
      <left/>
      <right/>
      <top style="medium">
        <color indexed="64"/>
      </top>
      <bottom style="thick">
        <color auto="1"/>
      </bottom>
      <diagonal/>
    </border>
    <border>
      <left style="medium">
        <color indexed="64"/>
      </left>
      <right/>
      <top style="medium">
        <color indexed="64"/>
      </top>
      <bottom style="thick">
        <color auto="1"/>
      </bottom>
      <diagonal/>
    </border>
    <border>
      <left/>
      <right style="medium">
        <color auto="1"/>
      </right>
      <top style="medium">
        <color indexed="64"/>
      </top>
      <bottom style="thick">
        <color indexed="64"/>
      </bottom>
      <diagonal/>
    </border>
    <border>
      <left style="double">
        <color auto="1"/>
      </left>
      <right style="dotted">
        <color auto="1"/>
      </right>
      <top style="thin">
        <color auto="1"/>
      </top>
      <bottom/>
      <diagonal/>
    </border>
    <border>
      <left style="double">
        <color auto="1"/>
      </left>
      <right style="dotted">
        <color auto="1"/>
      </right>
      <top/>
      <bottom/>
      <diagonal/>
    </border>
    <border>
      <left style="double">
        <color auto="1"/>
      </left>
      <right style="dotted">
        <color auto="1"/>
      </right>
      <top/>
      <bottom style="double">
        <color auto="1"/>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style="medium">
        <color auto="1"/>
      </right>
      <top style="medium">
        <color auto="1"/>
      </top>
      <bottom style="thin">
        <color auto="1"/>
      </bottom>
      <diagonal/>
    </border>
    <border>
      <left style="dashed">
        <color auto="1"/>
      </left>
      <right style="thin">
        <color auto="1"/>
      </right>
      <top style="dashed">
        <color auto="1"/>
      </top>
      <bottom style="thin">
        <color auto="1"/>
      </bottom>
      <diagonal/>
    </border>
    <border>
      <left style="medium">
        <color indexed="64"/>
      </left>
      <right style="double">
        <color auto="1"/>
      </right>
      <top/>
      <bottom/>
      <diagonal/>
    </border>
    <border>
      <left style="medium">
        <color auto="1"/>
      </left>
      <right/>
      <top style="thin">
        <color auto="1"/>
      </top>
      <bottom/>
      <diagonal/>
    </border>
    <border>
      <left style="medium">
        <color auto="1"/>
      </left>
      <right style="thin">
        <color auto="1"/>
      </right>
      <top/>
      <bottom style="thick">
        <color auto="1"/>
      </bottom>
      <diagonal/>
    </border>
    <border>
      <left style="dotted">
        <color auto="1"/>
      </left>
      <right/>
      <top style="double">
        <color auto="1"/>
      </top>
      <bottom/>
      <diagonal/>
    </border>
    <border>
      <left/>
      <right/>
      <top style="double">
        <color auto="1"/>
      </top>
      <bottom/>
      <diagonal/>
    </border>
    <border>
      <left style="dotted">
        <color auto="1"/>
      </left>
      <right/>
      <top/>
      <bottom style="double">
        <color indexed="64"/>
      </bottom>
      <diagonal/>
    </border>
    <border>
      <left style="double">
        <color auto="1"/>
      </left>
      <right style="dotted">
        <color auto="1"/>
      </right>
      <top style="double">
        <color auto="1"/>
      </top>
      <bottom/>
      <diagonal/>
    </border>
    <border>
      <left style="thin">
        <color rgb="FF000000"/>
      </left>
      <right style="thin">
        <color rgb="FF000000"/>
      </right>
      <top/>
      <bottom/>
      <diagonal/>
    </border>
    <border>
      <left style="dotted">
        <color auto="1"/>
      </left>
      <right/>
      <top style="thin">
        <color auto="1"/>
      </top>
      <bottom style="thin">
        <color auto="1"/>
      </bottom>
      <diagonal/>
    </border>
    <border>
      <left/>
      <right style="thin">
        <color rgb="FF000000"/>
      </right>
      <top/>
      <bottom style="thin">
        <color rgb="FF000000"/>
      </bottom>
      <diagonal/>
    </border>
    <border>
      <left style="medium">
        <color auto="1"/>
      </left>
      <right style="thin">
        <color auto="1"/>
      </right>
      <top style="thin">
        <color auto="1"/>
      </top>
      <bottom/>
      <diagonal/>
    </border>
    <border>
      <left style="thin">
        <color auto="1"/>
      </left>
      <right style="medium">
        <color indexed="64"/>
      </right>
      <top/>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dotted">
        <color auto="1"/>
      </left>
      <right/>
      <top style="thin">
        <color auto="1"/>
      </top>
      <bottom/>
      <diagonal/>
    </border>
    <border>
      <left style="medium">
        <color indexed="64"/>
      </left>
      <right/>
      <top style="hair">
        <color auto="1"/>
      </top>
      <bottom style="medium">
        <color indexed="64"/>
      </bottom>
      <diagonal/>
    </border>
    <border>
      <left style="medium">
        <color auto="1"/>
      </left>
      <right/>
      <top style="medium">
        <color indexed="64"/>
      </top>
      <bottom style="hair">
        <color auto="1"/>
      </bottom>
      <diagonal/>
    </border>
    <border>
      <left style="thin">
        <color auto="1"/>
      </left>
      <right/>
      <top style="medium">
        <color indexed="64"/>
      </top>
      <bottom style="hair">
        <color auto="1"/>
      </bottom>
      <diagonal/>
    </border>
    <border>
      <left style="thin">
        <color auto="1"/>
      </left>
      <right/>
      <top style="thick">
        <color auto="1"/>
      </top>
      <bottom style="thin">
        <color auto="1"/>
      </bottom>
      <diagonal/>
    </border>
    <border>
      <left/>
      <right style="thin">
        <color auto="1"/>
      </right>
      <top style="double">
        <color auto="1"/>
      </top>
      <bottom/>
      <diagonal/>
    </border>
    <border>
      <left/>
      <right style="thin">
        <color auto="1"/>
      </right>
      <top/>
      <bottom style="double">
        <color indexed="64"/>
      </bottom>
      <diagonal/>
    </border>
    <border>
      <left/>
      <right style="thin">
        <color auto="1"/>
      </right>
      <top style="double">
        <color auto="1"/>
      </top>
      <bottom style="double">
        <color auto="1"/>
      </bottom>
      <diagonal/>
    </border>
    <border>
      <left/>
      <right style="thin">
        <color auto="1"/>
      </right>
      <top style="thin">
        <color auto="1"/>
      </top>
      <bottom style="thick">
        <color auto="1"/>
      </bottom>
      <diagonal/>
    </border>
  </borders>
  <cellStyleXfs count="59">
    <xf numFmtId="0" fontId="0" fillId="0" borderId="0"/>
    <xf numFmtId="9"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1" fillId="12" borderId="54" applyNumberFormat="0" applyAlignment="0" applyProtection="0"/>
  </cellStyleXfs>
  <cellXfs count="892">
    <xf numFmtId="0" fontId="0" fillId="0" borderId="0" xfId="0"/>
    <xf numFmtId="0" fontId="1" fillId="0" borderId="0" xfId="0" applyFont="1"/>
    <xf numFmtId="0" fontId="2" fillId="0" borderId="0" xfId="0" applyFont="1"/>
    <xf numFmtId="0" fontId="1" fillId="0" borderId="0" xfId="0" applyFont="1" applyAlignment="1">
      <alignment vertical="center"/>
    </xf>
    <xf numFmtId="0" fontId="1" fillId="0" borderId="0" xfId="0" applyFont="1" applyAlignment="1">
      <alignment horizontal="center" vertical="center"/>
    </xf>
    <xf numFmtId="0" fontId="0" fillId="0" borderId="0" xfId="0" applyFill="1"/>
    <xf numFmtId="0" fontId="0" fillId="0" borderId="0" xfId="0" applyAlignment="1">
      <alignment horizont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Alignment="1">
      <alignment horizontal="right"/>
    </xf>
    <xf numFmtId="0" fontId="1" fillId="0" borderId="0" xfId="0" applyFont="1" applyAlignment="1">
      <alignment horizontal="left" vertical="center"/>
    </xf>
    <xf numFmtId="0" fontId="0" fillId="0" borderId="0" xfId="0" applyProtection="1">
      <protection locked="0"/>
    </xf>
    <xf numFmtId="0" fontId="7" fillId="0" borderId="0" xfId="0" applyFont="1" applyAlignment="1" applyProtection="1">
      <alignment vertical="top" wrapText="1"/>
      <protection locked="0"/>
    </xf>
    <xf numFmtId="0" fontId="7" fillId="0" borderId="0" xfId="0" applyFont="1" applyAlignment="1" applyProtection="1">
      <alignment horizontal="left" vertical="top" wrapText="1"/>
      <protection locked="0"/>
    </xf>
    <xf numFmtId="0" fontId="0" fillId="0" borderId="0" xfId="0" applyProtection="1">
      <protection locked="0"/>
    </xf>
    <xf numFmtId="0" fontId="7" fillId="0" borderId="0" xfId="0" applyFont="1" applyAlignment="1" applyProtection="1">
      <alignment horizontal="left" vertical="top" wrapText="1"/>
      <protection locked="0"/>
    </xf>
    <xf numFmtId="0" fontId="1" fillId="0" borderId="0" xfId="0" applyFont="1"/>
    <xf numFmtId="0" fontId="1" fillId="0" borderId="0" xfId="0" applyFont="1" applyAlignment="1">
      <alignment horizontal="center" vertical="center"/>
    </xf>
    <xf numFmtId="0" fontId="10" fillId="0" borderId="0" xfId="0" applyFont="1"/>
    <xf numFmtId="0" fontId="10" fillId="0" borderId="0" xfId="0" applyFont="1" applyAlignment="1">
      <alignment horizontal="center"/>
    </xf>
    <xf numFmtId="0" fontId="11" fillId="0" borderId="0" xfId="0" applyFont="1"/>
    <xf numFmtId="0" fontId="0" fillId="11" borderId="21" xfId="0" applyFont="1" applyFill="1" applyBorder="1" applyAlignment="1" applyProtection="1">
      <alignment wrapText="1"/>
      <protection locked="0"/>
    </xf>
    <xf numFmtId="0" fontId="0" fillId="4" borderId="21" xfId="0" applyFont="1" applyFill="1" applyBorder="1" applyProtection="1">
      <protection locked="0"/>
    </xf>
    <xf numFmtId="0" fontId="22" fillId="0" borderId="0" xfId="0" applyFont="1"/>
    <xf numFmtId="0" fontId="0" fillId="4" borderId="18" xfId="0" applyFont="1" applyFill="1" applyBorder="1" applyProtection="1"/>
    <xf numFmtId="0" fontId="0" fillId="4" borderId="21" xfId="0" applyFont="1" applyFill="1" applyBorder="1" applyProtection="1"/>
    <xf numFmtId="0" fontId="0" fillId="0" borderId="0" xfId="0" applyBorder="1" applyAlignment="1"/>
    <xf numFmtId="0" fontId="7" fillId="4" borderId="40" xfId="0" applyFont="1" applyFill="1" applyBorder="1" applyProtection="1"/>
    <xf numFmtId="0" fontId="0" fillId="4" borderId="1" xfId="0" applyFont="1" applyFill="1" applyBorder="1" applyProtection="1"/>
    <xf numFmtId="0" fontId="0" fillId="4" borderId="41" xfId="0" applyFont="1" applyFill="1" applyBorder="1" applyProtection="1"/>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10" fontId="24" fillId="4" borderId="54" xfId="58" applyNumberFormat="1" applyFont="1" applyFill="1" applyAlignment="1">
      <alignment horizontal="center"/>
    </xf>
    <xf numFmtId="0" fontId="24" fillId="4" borderId="54" xfId="58" applyFont="1" applyFill="1" applyAlignment="1">
      <alignment horizontal="left"/>
    </xf>
    <xf numFmtId="0" fontId="24" fillId="15" borderId="54" xfId="58" applyFont="1" applyFill="1" applyAlignment="1">
      <alignment horizontal="center"/>
    </xf>
    <xf numFmtId="10" fontId="24" fillId="8" borderId="54" xfId="58" applyNumberFormat="1" applyFont="1" applyFill="1" applyAlignment="1">
      <alignment horizontal="center"/>
    </xf>
    <xf numFmtId="10" fontId="24" fillId="16" borderId="54" xfId="58" applyNumberFormat="1" applyFont="1" applyFill="1" applyAlignment="1">
      <alignment horizontal="center"/>
    </xf>
    <xf numFmtId="10" fontId="24" fillId="17" borderId="54" xfId="58" applyNumberFormat="1" applyFont="1" applyFill="1" applyAlignment="1">
      <alignment horizontal="center"/>
    </xf>
    <xf numFmtId="0" fontId="35" fillId="0" borderId="0" xfId="58" applyFont="1" applyFill="1" applyBorder="1"/>
    <xf numFmtId="0" fontId="0" fillId="11" borderId="47" xfId="0" applyFont="1" applyFill="1" applyBorder="1" applyAlignment="1" applyProtection="1">
      <alignment horizontal="center" vertical="center"/>
      <protection locked="0"/>
    </xf>
    <xf numFmtId="0" fontId="0" fillId="11" borderId="33" xfId="0" applyFont="1" applyFill="1" applyBorder="1" applyAlignment="1" applyProtection="1">
      <alignment horizontal="center" vertical="center"/>
      <protection locked="0"/>
    </xf>
    <xf numFmtId="9" fontId="0" fillId="4" borderId="0" xfId="0" applyNumberFormat="1" applyFont="1" applyFill="1" applyBorder="1" applyAlignment="1" applyProtection="1">
      <alignment horizontal="center" vertical="center"/>
      <protection locked="0"/>
    </xf>
    <xf numFmtId="10" fontId="0" fillId="11" borderId="0" xfId="0" applyNumberFormat="1" applyFont="1" applyFill="1" applyBorder="1" applyAlignment="1" applyProtection="1">
      <alignment horizontal="center" vertical="center"/>
      <protection locked="0"/>
    </xf>
    <xf numFmtId="164" fontId="0" fillId="3" borderId="55" xfId="0" applyNumberFormat="1" applyFont="1" applyFill="1" applyBorder="1" applyAlignment="1" applyProtection="1">
      <alignment horizontal="center" vertical="center"/>
    </xf>
    <xf numFmtId="164" fontId="0" fillId="11" borderId="0" xfId="0" applyNumberFormat="1" applyFont="1" applyFill="1" applyBorder="1" applyAlignment="1" applyProtection="1">
      <alignment horizontal="center" vertical="center"/>
      <protection locked="0"/>
    </xf>
    <xf numFmtId="164" fontId="0" fillId="11" borderId="55" xfId="0" applyNumberFormat="1" applyFont="1" applyFill="1" applyBorder="1" applyAlignment="1" applyProtection="1">
      <alignment horizontal="center" vertical="center"/>
      <protection locked="0"/>
    </xf>
    <xf numFmtId="164" fontId="0" fillId="11" borderId="45" xfId="0" applyNumberFormat="1" applyFont="1" applyFill="1" applyBorder="1" applyAlignment="1" applyProtection="1">
      <alignment horizontal="center" vertical="center"/>
      <protection locked="0"/>
    </xf>
    <xf numFmtId="10" fontId="0" fillId="11" borderId="1" xfId="0" applyNumberFormat="1" applyFont="1" applyFill="1" applyBorder="1" applyAlignment="1" applyProtection="1">
      <alignment horizontal="center" vertical="center"/>
      <protection locked="0"/>
    </xf>
    <xf numFmtId="0" fontId="14" fillId="6" borderId="36" xfId="0" applyFont="1" applyFill="1" applyBorder="1" applyAlignment="1" applyProtection="1">
      <alignment horizontal="center" vertical="center"/>
    </xf>
    <xf numFmtId="0" fontId="14" fillId="6" borderId="25" xfId="0" applyFont="1" applyFill="1" applyBorder="1" applyAlignment="1" applyProtection="1">
      <alignment horizontal="center" vertical="center"/>
    </xf>
    <xf numFmtId="0" fontId="0" fillId="11" borderId="3" xfId="0" applyFont="1" applyFill="1" applyBorder="1" applyAlignment="1" applyProtection="1">
      <alignment horizontal="center" vertical="center"/>
      <protection locked="0"/>
    </xf>
    <xf numFmtId="0" fontId="0" fillId="11" borderId="58" xfId="0" applyFont="1" applyFill="1" applyBorder="1" applyAlignment="1" applyProtection="1">
      <alignment horizontal="center" vertical="center"/>
      <protection locked="0"/>
    </xf>
    <xf numFmtId="0" fontId="0" fillId="5" borderId="2" xfId="0" applyFont="1" applyFill="1" applyBorder="1" applyAlignment="1" applyProtection="1">
      <alignment horizontal="center" vertical="center"/>
    </xf>
    <xf numFmtId="0" fontId="0" fillId="5" borderId="4" xfId="0" applyFont="1" applyFill="1" applyBorder="1" applyAlignment="1" applyProtection="1">
      <alignment horizontal="center" vertical="center"/>
    </xf>
    <xf numFmtId="0" fontId="0" fillId="8" borderId="38" xfId="0" applyFont="1" applyFill="1" applyBorder="1" applyAlignment="1" applyProtection="1">
      <alignment vertical="center"/>
    </xf>
    <xf numFmtId="6" fontId="0" fillId="8" borderId="62" xfId="0" applyNumberFormat="1" applyFont="1" applyFill="1" applyBorder="1" applyAlignment="1" applyProtection="1">
      <alignment horizontal="center" vertical="center"/>
    </xf>
    <xf numFmtId="6" fontId="0" fillId="8" borderId="50" xfId="0" applyNumberFormat="1" applyFont="1" applyFill="1" applyBorder="1" applyAlignment="1" applyProtection="1">
      <alignment horizontal="center" vertical="center"/>
    </xf>
    <xf numFmtId="6" fontId="0" fillId="8" borderId="8" xfId="0" applyNumberFormat="1" applyFont="1" applyFill="1" applyBorder="1" applyAlignment="1" applyProtection="1">
      <alignment horizontal="center" vertical="center"/>
    </xf>
    <xf numFmtId="0" fontId="0" fillId="10" borderId="52" xfId="0" applyFont="1" applyFill="1" applyBorder="1" applyAlignment="1" applyProtection="1">
      <alignment vertical="center"/>
    </xf>
    <xf numFmtId="6" fontId="0" fillId="10" borderId="63" xfId="0" applyNumberFormat="1" applyFont="1" applyFill="1" applyBorder="1" applyAlignment="1" applyProtection="1">
      <alignment horizontal="center" vertical="center"/>
    </xf>
    <xf numFmtId="6" fontId="0" fillId="10" borderId="12" xfId="0" applyNumberFormat="1" applyFont="1" applyFill="1" applyBorder="1" applyAlignment="1" applyProtection="1">
      <alignment horizontal="center" vertical="center"/>
    </xf>
    <xf numFmtId="6" fontId="0" fillId="10" borderId="6" xfId="0" applyNumberFormat="1" applyFont="1" applyFill="1" applyBorder="1" applyAlignment="1" applyProtection="1">
      <alignment horizontal="center" vertical="center"/>
    </xf>
    <xf numFmtId="0" fontId="8" fillId="3" borderId="38" xfId="0" applyFont="1" applyFill="1" applyBorder="1" applyAlignment="1" applyProtection="1">
      <alignment vertical="center"/>
    </xf>
    <xf numFmtId="164" fontId="0" fillId="3" borderId="62" xfId="0" applyNumberFormat="1" applyFont="1" applyFill="1" applyBorder="1" applyAlignment="1" applyProtection="1">
      <alignment horizontal="center" vertical="center"/>
    </xf>
    <xf numFmtId="164" fontId="0" fillId="3" borderId="24" xfId="0" applyNumberFormat="1" applyFont="1" applyFill="1" applyBorder="1" applyAlignment="1" applyProtection="1">
      <alignment horizontal="center" vertical="center"/>
    </xf>
    <xf numFmtId="164" fontId="0" fillId="3" borderId="11" xfId="0" applyNumberFormat="1" applyFont="1" applyFill="1" applyBorder="1" applyAlignment="1" applyProtection="1">
      <alignment horizontal="center" vertical="center"/>
    </xf>
    <xf numFmtId="0" fontId="0" fillId="3" borderId="52" xfId="0" applyFont="1" applyFill="1" applyBorder="1" applyAlignment="1" applyProtection="1">
      <alignment vertical="center"/>
    </xf>
    <xf numFmtId="164" fontId="0" fillId="11" borderId="63" xfId="0" applyNumberFormat="1" applyFont="1" applyFill="1" applyBorder="1" applyAlignment="1" applyProtection="1">
      <alignment horizontal="center" vertical="center"/>
      <protection locked="0"/>
    </xf>
    <xf numFmtId="164" fontId="0" fillId="11" borderId="12" xfId="0" applyNumberFormat="1" applyFont="1" applyFill="1" applyBorder="1" applyAlignment="1" applyProtection="1">
      <alignment horizontal="center" vertical="center"/>
      <protection locked="0"/>
    </xf>
    <xf numFmtId="164" fontId="0" fillId="11" borderId="6" xfId="0" applyNumberFormat="1" applyFont="1" applyFill="1" applyBorder="1" applyAlignment="1" applyProtection="1">
      <alignment horizontal="center" vertical="center"/>
      <protection locked="0"/>
    </xf>
    <xf numFmtId="0" fontId="8" fillId="3" borderId="32" xfId="0" applyFont="1" applyFill="1" applyBorder="1" applyAlignment="1" applyProtection="1">
      <alignment vertical="center"/>
    </xf>
    <xf numFmtId="164" fontId="8" fillId="3" borderId="58" xfId="0" applyNumberFormat="1" applyFont="1" applyFill="1" applyBorder="1" applyAlignment="1" applyProtection="1">
      <alignment horizontal="center" vertical="center"/>
    </xf>
    <xf numFmtId="164" fontId="8" fillId="3" borderId="4" xfId="0" applyNumberFormat="1" applyFont="1" applyFill="1" applyBorder="1" applyAlignment="1" applyProtection="1">
      <alignment horizontal="center" vertical="center"/>
    </xf>
    <xf numFmtId="164" fontId="8" fillId="3" borderId="2" xfId="0" applyNumberFormat="1" applyFont="1" applyFill="1" applyBorder="1" applyAlignment="1" applyProtection="1">
      <alignment horizontal="center" vertical="center"/>
    </xf>
    <xf numFmtId="0" fontId="8" fillId="3" borderId="53" xfId="0" applyFont="1" applyFill="1" applyBorder="1" applyAlignment="1" applyProtection="1">
      <alignment vertical="center"/>
    </xf>
    <xf numFmtId="4" fontId="8" fillId="11" borderId="64" xfId="0" applyNumberFormat="1" applyFont="1" applyFill="1" applyBorder="1" applyAlignment="1" applyProtection="1">
      <alignment horizontal="center" vertical="center"/>
      <protection locked="0"/>
    </xf>
    <xf numFmtId="4" fontId="8" fillId="11" borderId="49" xfId="0" applyNumberFormat="1" applyFont="1" applyFill="1" applyBorder="1" applyAlignment="1" applyProtection="1">
      <alignment horizontal="center" vertical="center"/>
      <protection locked="0"/>
    </xf>
    <xf numFmtId="4" fontId="8" fillId="11" borderId="33" xfId="0" applyNumberFormat="1" applyFont="1" applyFill="1" applyBorder="1" applyAlignment="1" applyProtection="1">
      <alignment horizontal="center" vertical="center"/>
      <protection locked="0"/>
    </xf>
    <xf numFmtId="0" fontId="37" fillId="0" borderId="28" xfId="0" applyFont="1" applyBorder="1" applyAlignment="1" applyProtection="1">
      <alignment horizontal="left" vertical="center"/>
    </xf>
    <xf numFmtId="0" fontId="8" fillId="8" borderId="38" xfId="0" applyFont="1" applyFill="1" applyBorder="1" applyAlignment="1" applyProtection="1"/>
    <xf numFmtId="0" fontId="37" fillId="8" borderId="21" xfId="0" applyFont="1" applyFill="1" applyBorder="1" applyAlignment="1" applyProtection="1">
      <alignment horizontal="center" vertical="center"/>
    </xf>
    <xf numFmtId="6" fontId="0" fillId="11" borderId="55" xfId="0" applyNumberFormat="1" applyFont="1" applyFill="1" applyBorder="1" applyAlignment="1" applyProtection="1">
      <alignment horizontal="center" vertical="center"/>
      <protection locked="0"/>
    </xf>
    <xf numFmtId="6" fontId="0" fillId="11" borderId="0" xfId="0" applyNumberFormat="1" applyFont="1" applyFill="1" applyBorder="1" applyAlignment="1" applyProtection="1">
      <alignment horizontal="center" vertical="center"/>
      <protection locked="0"/>
    </xf>
    <xf numFmtId="6" fontId="0" fillId="11" borderId="56" xfId="0" applyNumberFormat="1" applyFont="1" applyFill="1" applyBorder="1" applyAlignment="1" applyProtection="1">
      <alignment horizontal="center" vertical="center"/>
      <protection locked="0"/>
    </xf>
    <xf numFmtId="6" fontId="0" fillId="11" borderId="1" xfId="0" applyNumberFormat="1" applyFont="1" applyFill="1" applyBorder="1" applyAlignment="1" applyProtection="1">
      <alignment horizontal="center" vertical="center"/>
      <protection locked="0"/>
    </xf>
    <xf numFmtId="0" fontId="8" fillId="8" borderId="38" xfId="0" applyFont="1" applyFill="1" applyBorder="1" applyAlignment="1" applyProtection="1">
      <alignment horizontal="right"/>
    </xf>
    <xf numFmtId="6" fontId="0" fillId="8" borderId="57" xfId="0" applyNumberFormat="1" applyFont="1" applyFill="1" applyBorder="1" applyAlignment="1" applyProtection="1">
      <alignment horizontal="center" vertical="center"/>
    </xf>
    <xf numFmtId="6" fontId="0" fillId="8" borderId="9" xfId="0" applyNumberFormat="1" applyFont="1" applyFill="1" applyBorder="1" applyAlignment="1" applyProtection="1">
      <alignment horizontal="center" vertical="center"/>
    </xf>
    <xf numFmtId="0" fontId="8" fillId="8" borderId="38" xfId="0" applyFont="1" applyFill="1" applyBorder="1" applyAlignment="1" applyProtection="1">
      <alignment vertical="center"/>
    </xf>
    <xf numFmtId="0" fontId="8" fillId="4" borderId="40" xfId="0" applyFont="1" applyFill="1" applyBorder="1" applyAlignment="1" applyProtection="1">
      <alignment horizontal="right"/>
    </xf>
    <xf numFmtId="6" fontId="0" fillId="4" borderId="1" xfId="0" applyNumberFormat="1" applyFont="1" applyFill="1" applyBorder="1" applyAlignment="1" applyProtection="1">
      <alignment horizontal="center" vertical="center"/>
    </xf>
    <xf numFmtId="0" fontId="8" fillId="10" borderId="38" xfId="0" applyFont="1" applyFill="1" applyBorder="1" applyAlignment="1" applyProtection="1">
      <alignment vertical="center"/>
    </xf>
    <xf numFmtId="0" fontId="37" fillId="10" borderId="21" xfId="0" applyFont="1" applyFill="1" applyBorder="1" applyAlignment="1" applyProtection="1">
      <alignment horizontal="center" vertical="center"/>
    </xf>
    <xf numFmtId="0" fontId="8" fillId="10" borderId="38" xfId="0" applyFont="1" applyFill="1" applyBorder="1" applyAlignment="1" applyProtection="1">
      <alignment horizontal="right"/>
    </xf>
    <xf numFmtId="6" fontId="0" fillId="10" borderId="9" xfId="0" applyNumberFormat="1" applyFont="1" applyFill="1" applyBorder="1" applyAlignment="1" applyProtection="1">
      <alignment horizontal="center" vertical="center"/>
    </xf>
    <xf numFmtId="0" fontId="0" fillId="0" borderId="0" xfId="0" applyFont="1" applyBorder="1" applyProtection="1">
      <protection locked="0"/>
    </xf>
    <xf numFmtId="0" fontId="0" fillId="5" borderId="0" xfId="0" applyFill="1" applyBorder="1" applyAlignment="1" applyProtection="1">
      <alignment horizontal="center"/>
    </xf>
    <xf numFmtId="0" fontId="0" fillId="5" borderId="0" xfId="0" applyFill="1" applyBorder="1" applyAlignment="1" applyProtection="1"/>
    <xf numFmtId="0" fontId="8" fillId="4" borderId="0" xfId="0" applyFont="1" applyFill="1" applyBorder="1" applyAlignment="1" applyProtection="1">
      <alignment horizontal="left" vertical="center"/>
    </xf>
    <xf numFmtId="0" fontId="0" fillId="0" borderId="0" xfId="0" applyProtection="1"/>
    <xf numFmtId="0" fontId="0" fillId="5" borderId="67" xfId="0" applyFont="1" applyFill="1" applyBorder="1" applyAlignment="1" applyProtection="1">
      <alignment horizontal="center" vertical="center"/>
    </xf>
    <xf numFmtId="6" fontId="0" fillId="0" borderId="75" xfId="0" applyNumberFormat="1" applyFont="1" applyFill="1" applyBorder="1" applyAlignment="1" applyProtection="1">
      <alignment horizontal="center" vertical="center"/>
    </xf>
    <xf numFmtId="6" fontId="0" fillId="0" borderId="76" xfId="0" applyNumberFormat="1" applyFont="1" applyFill="1" applyBorder="1" applyAlignment="1" applyProtection="1">
      <alignment horizontal="center" vertical="center"/>
    </xf>
    <xf numFmtId="41" fontId="0" fillId="0" borderId="75" xfId="0" applyNumberFormat="1" applyFont="1" applyFill="1" applyBorder="1" applyAlignment="1" applyProtection="1">
      <alignment horizontal="center" vertical="center"/>
    </xf>
    <xf numFmtId="41" fontId="0" fillId="0" borderId="76" xfId="0" applyNumberFormat="1" applyFont="1" applyFill="1" applyBorder="1" applyAlignment="1" applyProtection="1">
      <alignment horizontal="center" vertical="center"/>
    </xf>
    <xf numFmtId="41" fontId="8" fillId="0" borderId="67" xfId="0" applyNumberFormat="1" applyFont="1" applyFill="1" applyBorder="1" applyAlignment="1" applyProtection="1">
      <alignment horizontal="center" vertical="center"/>
    </xf>
    <xf numFmtId="6" fontId="0" fillId="0" borderId="26" xfId="0" applyNumberFormat="1" applyFont="1" applyFill="1" applyBorder="1" applyAlignment="1" applyProtection="1">
      <alignment horizontal="center" vertical="center"/>
    </xf>
    <xf numFmtId="6" fontId="0" fillId="0" borderId="74" xfId="0" applyNumberFormat="1" applyFont="1" applyFill="1" applyBorder="1" applyAlignment="1" applyProtection="1">
      <alignment horizontal="center" vertical="center"/>
    </xf>
    <xf numFmtId="41" fontId="0" fillId="0" borderId="26" xfId="0" applyNumberFormat="1" applyFont="1" applyFill="1" applyBorder="1" applyAlignment="1" applyProtection="1">
      <alignment horizontal="center" vertical="center"/>
    </xf>
    <xf numFmtId="41" fontId="0" fillId="0" borderId="74" xfId="0" applyNumberFormat="1" applyFont="1" applyFill="1" applyBorder="1" applyAlignment="1" applyProtection="1">
      <alignment horizontal="center" vertical="center"/>
    </xf>
    <xf numFmtId="41" fontId="8" fillId="0" borderId="13" xfId="0" applyNumberFormat="1" applyFont="1" applyFill="1" applyBorder="1" applyAlignment="1" applyProtection="1">
      <alignment horizontal="center" vertical="center"/>
    </xf>
    <xf numFmtId="0" fontId="8" fillId="5" borderId="55" xfId="0" applyFont="1" applyFill="1" applyBorder="1" applyAlignment="1" applyProtection="1">
      <alignment horizontal="left" vertical="center"/>
    </xf>
    <xf numFmtId="0" fontId="0" fillId="5" borderId="15" xfId="0" applyFill="1" applyBorder="1" applyAlignment="1" applyProtection="1"/>
    <xf numFmtId="0" fontId="8" fillId="5" borderId="58" xfId="0" applyFont="1" applyFill="1" applyBorder="1" applyAlignment="1" applyProtection="1">
      <alignment horizontal="center" vertical="center"/>
    </xf>
    <xf numFmtId="0" fontId="0" fillId="5" borderId="77" xfId="0" applyFont="1" applyFill="1" applyBorder="1" applyAlignment="1" applyProtection="1">
      <alignment horizontal="center" vertical="center"/>
    </xf>
    <xf numFmtId="0" fontId="0" fillId="0" borderId="55" xfId="0" applyFont="1" applyFill="1" applyBorder="1" applyAlignment="1" applyProtection="1">
      <alignment vertical="center"/>
    </xf>
    <xf numFmtId="6" fontId="0" fillId="0" borderId="88" xfId="0" applyNumberFormat="1" applyFont="1" applyFill="1" applyBorder="1" applyAlignment="1" applyProtection="1">
      <alignment horizontal="center" vertical="center"/>
    </xf>
    <xf numFmtId="0" fontId="0" fillId="0" borderId="76" xfId="0" applyFont="1" applyFill="1" applyBorder="1" applyAlignment="1" applyProtection="1">
      <alignment vertical="center"/>
    </xf>
    <xf numFmtId="6" fontId="0" fillId="0" borderId="89" xfId="0" applyNumberFormat="1" applyFont="1" applyFill="1" applyBorder="1" applyAlignment="1" applyProtection="1">
      <alignment horizontal="center" vertical="center"/>
    </xf>
    <xf numFmtId="0" fontId="8" fillId="0" borderId="55" xfId="0" applyFont="1" applyFill="1" applyBorder="1" applyAlignment="1" applyProtection="1">
      <alignment vertical="center"/>
    </xf>
    <xf numFmtId="41" fontId="0" fillId="0" borderId="88" xfId="0" applyNumberFormat="1" applyFont="1" applyFill="1" applyBorder="1" applyAlignment="1" applyProtection="1">
      <alignment horizontal="center" vertical="center"/>
    </xf>
    <xf numFmtId="41" fontId="0" fillId="0" borderId="89" xfId="0" applyNumberFormat="1" applyFont="1" applyFill="1" applyBorder="1" applyAlignment="1" applyProtection="1">
      <alignment horizontal="center" vertical="center"/>
    </xf>
    <xf numFmtId="0" fontId="8" fillId="0" borderId="67" xfId="0" applyFont="1" applyFill="1" applyBorder="1" applyAlignment="1" applyProtection="1">
      <alignment vertical="center"/>
    </xf>
    <xf numFmtId="41" fontId="8" fillId="0" borderId="72" xfId="0" applyNumberFormat="1" applyFont="1" applyFill="1" applyBorder="1" applyAlignment="1" applyProtection="1">
      <alignment horizontal="center" vertical="center"/>
    </xf>
    <xf numFmtId="0" fontId="8" fillId="0" borderId="90" xfId="0" applyFont="1" applyFill="1" applyBorder="1" applyAlignment="1" applyProtection="1">
      <alignment vertical="center"/>
    </xf>
    <xf numFmtId="4" fontId="8" fillId="0" borderId="69" xfId="0" applyNumberFormat="1" applyFont="1" applyFill="1" applyBorder="1" applyAlignment="1" applyProtection="1">
      <alignment horizontal="center" vertical="center"/>
    </xf>
    <xf numFmtId="4" fontId="8" fillId="0" borderId="70" xfId="0" applyNumberFormat="1" applyFont="1" applyFill="1" applyBorder="1" applyAlignment="1" applyProtection="1">
      <alignment horizontal="center" vertical="center"/>
    </xf>
    <xf numFmtId="4" fontId="8" fillId="0" borderId="71" xfId="0" applyNumberFormat="1" applyFont="1" applyFill="1" applyBorder="1" applyAlignment="1" applyProtection="1">
      <alignment horizontal="center" vertical="center"/>
    </xf>
    <xf numFmtId="0" fontId="0" fillId="4" borderId="93" xfId="0" applyFont="1" applyFill="1" applyBorder="1" applyAlignment="1" applyProtection="1">
      <alignment horizontal="left" vertical="top"/>
    </xf>
    <xf numFmtId="0" fontId="0" fillId="4" borderId="94" xfId="0" applyFont="1" applyFill="1" applyBorder="1" applyAlignment="1" applyProtection="1">
      <alignment horizontal="left" vertical="top"/>
    </xf>
    <xf numFmtId="0" fontId="8" fillId="3" borderId="92" xfId="0" applyFont="1" applyFill="1" applyBorder="1" applyAlignment="1" applyProtection="1">
      <alignment horizontal="left" vertical="center"/>
    </xf>
    <xf numFmtId="0" fontId="8" fillId="3" borderId="93" xfId="0" applyFont="1" applyFill="1" applyBorder="1" applyAlignment="1" applyProtection="1">
      <alignment horizontal="left" vertical="center"/>
    </xf>
    <xf numFmtId="0" fontId="8" fillId="3" borderId="94" xfId="0" applyFont="1" applyFill="1" applyBorder="1" applyAlignment="1" applyProtection="1">
      <alignment horizontal="left" vertical="center"/>
    </xf>
    <xf numFmtId="0" fontId="14" fillId="3" borderId="93" xfId="0" applyFont="1" applyFill="1" applyBorder="1" applyAlignment="1" applyProtection="1">
      <alignment horizontal="left" vertical="center"/>
    </xf>
    <xf numFmtId="0" fontId="8" fillId="3" borderId="94" xfId="0" applyFont="1" applyFill="1" applyBorder="1" applyAlignment="1" applyProtection="1">
      <alignment horizontal="left" vertical="center" wrapText="1"/>
    </xf>
    <xf numFmtId="0" fontId="13" fillId="0" borderId="0" xfId="0" applyFont="1" applyBorder="1" applyAlignment="1" applyProtection="1">
      <alignment vertical="top" wrapText="1"/>
    </xf>
    <xf numFmtId="0" fontId="4" fillId="0" borderId="0" xfId="0" applyFont="1" applyBorder="1" applyAlignment="1" applyProtection="1">
      <alignment vertical="top" wrapText="1"/>
    </xf>
    <xf numFmtId="0" fontId="0" fillId="3" borderId="2" xfId="0" applyFont="1" applyFill="1" applyBorder="1" applyAlignment="1" applyProtection="1">
      <alignment vertical="center"/>
    </xf>
    <xf numFmtId="0" fontId="0" fillId="0" borderId="8" xfId="0" applyFont="1" applyBorder="1" applyAlignment="1" applyProtection="1">
      <alignment horizontal="left" vertical="center" wrapText="1"/>
    </xf>
    <xf numFmtId="0" fontId="0" fillId="0" borderId="2" xfId="0" applyFont="1" applyFill="1" applyBorder="1" applyAlignment="1" applyProtection="1">
      <alignment horizontal="left" vertical="center" wrapText="1"/>
    </xf>
    <xf numFmtId="0" fontId="0" fillId="0" borderId="2" xfId="0" applyFont="1" applyBorder="1" applyProtection="1"/>
    <xf numFmtId="0" fontId="0" fillId="0" borderId="8" xfId="0" applyFont="1" applyBorder="1" applyAlignment="1" applyProtection="1">
      <alignment wrapText="1"/>
    </xf>
    <xf numFmtId="0" fontId="0" fillId="3" borderId="2" xfId="0" applyFont="1" applyFill="1" applyBorder="1" applyAlignment="1" applyProtection="1">
      <alignment vertical="center" wrapText="1"/>
    </xf>
    <xf numFmtId="0" fontId="0" fillId="0" borderId="2" xfId="0" applyFont="1" applyBorder="1" applyAlignment="1" applyProtection="1">
      <alignment vertical="center" wrapText="1"/>
    </xf>
    <xf numFmtId="0" fontId="0" fillId="4" borderId="2"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0" fillId="0" borderId="5" xfId="0" applyFont="1" applyBorder="1" applyProtection="1"/>
    <xf numFmtId="0" fontId="0" fillId="0" borderId="6" xfId="0" applyFont="1" applyBorder="1" applyProtection="1"/>
    <xf numFmtId="0" fontId="0" fillId="3" borderId="2" xfId="0" applyFont="1" applyFill="1" applyBorder="1" applyAlignment="1" applyProtection="1">
      <alignment horizontal="left" vertical="center" indent="3"/>
    </xf>
    <xf numFmtId="0" fontId="0" fillId="0" borderId="2" xfId="0" applyFont="1" applyBorder="1" applyAlignment="1" applyProtection="1">
      <alignment horizontal="left" vertical="center" indent="1"/>
    </xf>
    <xf numFmtId="0" fontId="4" fillId="3" borderId="2" xfId="0" applyFont="1" applyFill="1" applyBorder="1" applyAlignment="1" applyProtection="1">
      <alignment horizontal="left" vertical="center" wrapText="1" indent="3"/>
    </xf>
    <xf numFmtId="0" fontId="4" fillId="4" borderId="2" xfId="0" applyFont="1" applyFill="1" applyBorder="1" applyAlignment="1" applyProtection="1">
      <alignment horizontal="left" vertical="center" wrapText="1" indent="1"/>
    </xf>
    <xf numFmtId="0" fontId="0" fillId="3" borderId="2" xfId="0" applyFont="1" applyFill="1" applyBorder="1" applyAlignment="1" applyProtection="1">
      <alignment horizontal="left" vertical="center" wrapText="1" indent="3"/>
    </xf>
    <xf numFmtId="0" fontId="4" fillId="0" borderId="2" xfId="0" applyFont="1" applyBorder="1" applyAlignment="1" applyProtection="1">
      <alignment horizontal="left" vertical="center" wrapText="1" indent="1"/>
    </xf>
    <xf numFmtId="0" fontId="0" fillId="0" borderId="2" xfId="0" applyFont="1" applyBorder="1" applyAlignment="1" applyProtection="1">
      <alignment horizontal="left" vertical="center"/>
    </xf>
    <xf numFmtId="0" fontId="0" fillId="0" borderId="2" xfId="0" applyFont="1" applyFill="1" applyBorder="1" applyAlignment="1" applyProtection="1">
      <alignment horizontal="left" vertical="center" wrapText="1" indent="1"/>
    </xf>
    <xf numFmtId="0" fontId="0" fillId="4" borderId="2" xfId="0" applyFont="1" applyFill="1" applyBorder="1" applyAlignment="1" applyProtection="1">
      <alignment horizontal="left" vertical="top" wrapText="1" indent="1"/>
    </xf>
    <xf numFmtId="0" fontId="0" fillId="3" borderId="2" xfId="0" applyFont="1" applyFill="1" applyBorder="1" applyAlignment="1" applyProtection="1">
      <alignment horizontal="center" vertical="center" wrapText="1"/>
    </xf>
    <xf numFmtId="0" fontId="4" fillId="3" borderId="2" xfId="0" applyFont="1" applyFill="1" applyBorder="1" applyAlignment="1" applyProtection="1">
      <alignment horizontal="left" vertical="center" wrapText="1"/>
    </xf>
    <xf numFmtId="0" fontId="4" fillId="0" borderId="2" xfId="0" applyFont="1" applyBorder="1" applyAlignment="1" applyProtection="1">
      <alignment horizontal="left" vertical="center" wrapText="1"/>
    </xf>
    <xf numFmtId="0" fontId="16" fillId="0" borderId="30" xfId="0" applyFont="1" applyBorder="1" applyAlignment="1" applyProtection="1">
      <alignment horizontal="left" vertical="center"/>
    </xf>
    <xf numFmtId="0" fontId="14" fillId="0" borderId="22" xfId="0" applyFont="1" applyBorder="1" applyAlignment="1" applyProtection="1">
      <alignment horizontal="left" vertical="center"/>
    </xf>
    <xf numFmtId="0" fontId="14" fillId="4" borderId="38" xfId="0" applyFont="1" applyFill="1" applyBorder="1" applyAlignment="1" applyProtection="1">
      <alignment horizontal="center" vertical="center" wrapText="1"/>
    </xf>
    <xf numFmtId="0" fontId="36" fillId="4" borderId="0" xfId="0" applyFont="1" applyFill="1" applyBorder="1" applyAlignment="1" applyProtection="1">
      <alignment horizontal="right" vertical="center"/>
    </xf>
    <xf numFmtId="0" fontId="36" fillId="3" borderId="12" xfId="0" applyFont="1" applyFill="1" applyBorder="1" applyAlignment="1" applyProtection="1">
      <alignment horizontal="right" vertical="center"/>
    </xf>
    <xf numFmtId="0" fontId="36" fillId="3" borderId="2" xfId="0" applyFont="1" applyFill="1" applyBorder="1" applyAlignment="1" applyProtection="1">
      <alignment horizontal="left" vertical="center"/>
    </xf>
    <xf numFmtId="0" fontId="36" fillId="3" borderId="2" xfId="0" applyFont="1" applyFill="1" applyBorder="1" applyAlignment="1" applyProtection="1">
      <alignment horizontal="right" vertical="center"/>
    </xf>
    <xf numFmtId="0" fontId="36" fillId="4" borderId="38" xfId="0" applyFont="1" applyFill="1" applyBorder="1" applyAlignment="1" applyProtection="1">
      <alignment horizontal="right" vertical="center"/>
    </xf>
    <xf numFmtId="0" fontId="36" fillId="4" borderId="0" xfId="0" applyFont="1" applyFill="1" applyBorder="1" applyProtection="1"/>
    <xf numFmtId="0" fontId="36" fillId="4" borderId="40" xfId="0" applyFont="1" applyFill="1" applyBorder="1" applyAlignment="1" applyProtection="1">
      <alignment horizontal="right" vertical="center"/>
    </xf>
    <xf numFmtId="0" fontId="36" fillId="4" borderId="1" xfId="0" applyFont="1" applyFill="1" applyBorder="1" applyAlignment="1" applyProtection="1">
      <alignment horizontal="right" vertical="center"/>
    </xf>
    <xf numFmtId="0" fontId="36" fillId="4" borderId="1" xfId="0" applyFont="1" applyFill="1" applyBorder="1" applyProtection="1"/>
    <xf numFmtId="0" fontId="8" fillId="4" borderId="0" xfId="0" applyFont="1" applyFill="1" applyBorder="1" applyAlignment="1" applyProtection="1">
      <alignment horizontal="center"/>
    </xf>
    <xf numFmtId="0" fontId="8" fillId="4" borderId="1" xfId="0" applyFont="1" applyFill="1" applyBorder="1" applyAlignment="1" applyProtection="1">
      <alignment horizontal="center"/>
    </xf>
    <xf numFmtId="0" fontId="0" fillId="4" borderId="0" xfId="0" applyFont="1" applyFill="1" applyBorder="1" applyProtection="1"/>
    <xf numFmtId="0" fontId="0" fillId="0" borderId="38" xfId="0" applyFont="1" applyBorder="1" applyAlignment="1" applyProtection="1">
      <alignment vertical="center"/>
    </xf>
    <xf numFmtId="0" fontId="0" fillId="0" borderId="0" xfId="0" applyFont="1" applyBorder="1" applyAlignment="1" applyProtection="1">
      <alignment vertical="center"/>
    </xf>
    <xf numFmtId="0" fontId="8" fillId="7" borderId="10" xfId="0" applyFont="1" applyFill="1" applyBorder="1" applyAlignment="1" applyProtection="1">
      <alignment horizontal="center" vertical="center"/>
    </xf>
    <xf numFmtId="0" fontId="0" fillId="7" borderId="73" xfId="0" quotePrefix="1" applyFont="1" applyFill="1" applyBorder="1" applyAlignment="1" applyProtection="1">
      <alignment horizontal="center" vertical="center" wrapText="1"/>
    </xf>
    <xf numFmtId="0" fontId="37" fillId="0" borderId="0" xfId="0" applyFont="1" applyBorder="1" applyAlignment="1" applyProtection="1">
      <alignment horizontal="right" vertical="center"/>
    </xf>
    <xf numFmtId="9" fontId="0" fillId="4" borderId="60" xfId="1" applyFont="1" applyFill="1" applyBorder="1" applyAlignment="1" applyProtection="1">
      <alignment horizontal="center" vertical="center"/>
    </xf>
    <xf numFmtId="9" fontId="0" fillId="4" borderId="12" xfId="0" applyNumberFormat="1" applyFont="1" applyFill="1" applyBorder="1" applyAlignment="1" applyProtection="1">
      <alignment horizontal="center" vertical="center"/>
    </xf>
    <xf numFmtId="9" fontId="0" fillId="4" borderId="21" xfId="0" applyNumberFormat="1" applyFont="1" applyFill="1" applyBorder="1" applyAlignment="1" applyProtection="1">
      <alignment horizontal="center" vertical="center"/>
    </xf>
    <xf numFmtId="0" fontId="8" fillId="7" borderId="72" xfId="0" applyFont="1" applyFill="1" applyBorder="1" applyAlignment="1" applyProtection="1">
      <alignment horizontal="center" vertical="center"/>
    </xf>
    <xf numFmtId="0" fontId="8" fillId="4" borderId="21" xfId="0" applyFont="1" applyFill="1" applyBorder="1" applyAlignment="1" applyProtection="1">
      <alignment horizontal="center" vertical="center"/>
    </xf>
    <xf numFmtId="0" fontId="8" fillId="7" borderId="36" xfId="0" applyFont="1" applyFill="1" applyBorder="1" applyAlignment="1" applyProtection="1">
      <alignment vertical="center"/>
    </xf>
    <xf numFmtId="0" fontId="0" fillId="7" borderId="0" xfId="0" quotePrefix="1" applyFont="1" applyFill="1" applyBorder="1" applyAlignment="1" applyProtection="1">
      <alignment horizontal="center" vertical="center" wrapText="1"/>
    </xf>
    <xf numFmtId="0" fontId="17" fillId="7" borderId="44" xfId="0" applyFont="1" applyFill="1" applyBorder="1" applyAlignment="1" applyProtection="1">
      <alignment horizontal="center" vertical="center"/>
    </xf>
    <xf numFmtId="164" fontId="0" fillId="7" borderId="34" xfId="0" applyNumberFormat="1" applyFont="1" applyFill="1" applyBorder="1" applyAlignment="1" applyProtection="1">
      <alignment horizontal="center" vertical="center"/>
    </xf>
    <xf numFmtId="0" fontId="0" fillId="7" borderId="34" xfId="0" applyFont="1" applyFill="1" applyBorder="1" applyAlignment="1" applyProtection="1">
      <alignment vertical="center"/>
    </xf>
    <xf numFmtId="0" fontId="0" fillId="7" borderId="43" xfId="0" applyFont="1" applyFill="1" applyBorder="1" applyAlignment="1" applyProtection="1">
      <alignment horizontal="center" vertical="center"/>
    </xf>
    <xf numFmtId="0" fontId="8" fillId="7" borderId="35" xfId="0" applyFont="1" applyFill="1" applyBorder="1" applyAlignment="1" applyProtection="1">
      <alignment horizontal="right"/>
    </xf>
    <xf numFmtId="0" fontId="8" fillId="7" borderId="35" xfId="0" applyFont="1" applyFill="1" applyBorder="1" applyAlignment="1" applyProtection="1">
      <alignment horizontal="center" vertical="center"/>
    </xf>
    <xf numFmtId="0" fontId="0" fillId="4" borderId="10" xfId="0" applyFont="1" applyFill="1" applyBorder="1" applyAlignment="1" applyProtection="1">
      <alignment vertical="center"/>
    </xf>
    <xf numFmtId="0" fontId="0" fillId="4" borderId="26" xfId="0" applyFont="1" applyFill="1" applyBorder="1" applyAlignment="1" applyProtection="1">
      <alignment vertical="center"/>
    </xf>
    <xf numFmtId="10" fontId="0" fillId="4" borderId="26"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8" fillId="3" borderId="24" xfId="0" applyFont="1" applyFill="1" applyBorder="1" applyAlignment="1" applyProtection="1">
      <alignment horizont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8" fillId="3" borderId="12" xfId="0" applyFont="1" applyFill="1" applyBorder="1" applyAlignment="1" applyProtection="1">
      <alignment horizontal="center" vertical="center" wrapText="1"/>
    </xf>
    <xf numFmtId="0" fontId="0" fillId="7" borderId="34" xfId="0" applyFont="1" applyFill="1" applyBorder="1" applyAlignment="1" applyProtection="1">
      <alignment horizontal="center" wrapText="1"/>
    </xf>
    <xf numFmtId="0" fontId="8" fillId="7" borderId="34" xfId="0" applyFont="1" applyFill="1" applyBorder="1" applyAlignment="1" applyProtection="1">
      <alignment vertical="center"/>
    </xf>
    <xf numFmtId="0" fontId="8" fillId="7" borderId="28" xfId="0" applyFont="1" applyFill="1" applyBorder="1" applyAlignment="1" applyProtection="1">
      <alignment horizontal="right" vertical="center"/>
    </xf>
    <xf numFmtId="0" fontId="0" fillId="7" borderId="9" xfId="0" applyFont="1" applyFill="1" applyBorder="1" applyProtection="1"/>
    <xf numFmtId="164" fontId="8" fillId="7" borderId="29" xfId="0" applyNumberFormat="1" applyFont="1" applyFill="1" applyBorder="1" applyAlignment="1" applyProtection="1">
      <alignment horizontal="center" vertical="center"/>
    </xf>
    <xf numFmtId="6" fontId="8" fillId="7" borderId="35" xfId="0" applyNumberFormat="1" applyFont="1" applyFill="1" applyBorder="1" applyAlignment="1" applyProtection="1">
      <alignment horizontal="center" vertical="center"/>
    </xf>
    <xf numFmtId="0" fontId="8" fillId="7" borderId="36" xfId="0" applyFont="1" applyFill="1" applyBorder="1" applyProtection="1"/>
    <xf numFmtId="0" fontId="0" fillId="7" borderId="34" xfId="0" applyFont="1" applyFill="1" applyBorder="1" applyAlignment="1" applyProtection="1">
      <alignment horizontal="center" vertical="center"/>
    </xf>
    <xf numFmtId="0" fontId="0" fillId="7" borderId="29" xfId="0" applyFont="1" applyFill="1" applyBorder="1" applyProtection="1"/>
    <xf numFmtId="6" fontId="8" fillId="7" borderId="46" xfId="0" applyNumberFormat="1" applyFont="1" applyFill="1" applyBorder="1" applyAlignment="1" applyProtection="1">
      <alignment horizontal="center" vertical="center"/>
    </xf>
    <xf numFmtId="6" fontId="8" fillId="7" borderId="9" xfId="0" applyNumberFormat="1" applyFont="1" applyFill="1" applyBorder="1" applyAlignment="1" applyProtection="1">
      <alignment horizontal="center" vertical="center"/>
    </xf>
    <xf numFmtId="0" fontId="8" fillId="9" borderId="36" xfId="0" applyFont="1" applyFill="1" applyBorder="1" applyAlignment="1" applyProtection="1">
      <alignment horizontal="left" vertical="center"/>
    </xf>
    <xf numFmtId="0" fontId="0" fillId="9" borderId="34" xfId="0" applyFont="1" applyFill="1" applyBorder="1" applyAlignment="1" applyProtection="1">
      <alignment horizontal="center" vertical="center" wrapText="1"/>
    </xf>
    <xf numFmtId="0" fontId="17" fillId="9" borderId="44" xfId="0" applyFont="1" applyFill="1" applyBorder="1" applyAlignment="1" applyProtection="1">
      <alignment horizontal="center" vertical="center"/>
    </xf>
    <xf numFmtId="0" fontId="8" fillId="9" borderId="34" xfId="0" applyFont="1" applyFill="1" applyBorder="1" applyAlignment="1" applyProtection="1">
      <alignment horizontal="left" vertical="center"/>
    </xf>
    <xf numFmtId="0" fontId="0" fillId="9" borderId="34" xfId="0" applyFont="1" applyFill="1" applyBorder="1" applyAlignment="1" applyProtection="1">
      <alignment horizontal="left" vertical="center"/>
    </xf>
    <xf numFmtId="0" fontId="0" fillId="9" borderId="43" xfId="0" applyFont="1" applyFill="1" applyBorder="1" applyAlignment="1" applyProtection="1">
      <alignment horizontal="left" vertical="center"/>
    </xf>
    <xf numFmtId="0" fontId="8" fillId="9" borderId="35" xfId="0" applyFont="1" applyFill="1" applyBorder="1" applyAlignment="1" applyProtection="1">
      <alignment horizontal="right"/>
    </xf>
    <xf numFmtId="9" fontId="0" fillId="9" borderId="9" xfId="1" applyFont="1" applyFill="1" applyBorder="1" applyAlignment="1" applyProtection="1">
      <alignment horizontal="center" vertical="center"/>
    </xf>
    <xf numFmtId="6" fontId="8" fillId="9" borderId="35" xfId="0" applyNumberFormat="1" applyFont="1" applyFill="1" applyBorder="1" applyAlignment="1" applyProtection="1">
      <alignment horizontal="center" vertical="center"/>
    </xf>
    <xf numFmtId="6" fontId="8" fillId="7" borderId="17" xfId="0" applyNumberFormat="1" applyFont="1" applyFill="1" applyBorder="1" applyAlignment="1" applyProtection="1">
      <alignment horizontal="center" vertical="center"/>
    </xf>
    <xf numFmtId="0" fontId="0" fillId="0" borderId="40" xfId="0" applyFont="1" applyBorder="1" applyProtection="1"/>
    <xf numFmtId="3" fontId="8" fillId="4" borderId="16" xfId="0" applyNumberFormat="1" applyFont="1" applyFill="1" applyBorder="1" applyAlignment="1" applyProtection="1">
      <alignment horizontal="center" vertical="center"/>
    </xf>
    <xf numFmtId="6" fontId="8" fillId="4" borderId="1" xfId="0" applyNumberFormat="1" applyFont="1" applyFill="1" applyBorder="1" applyAlignment="1" applyProtection="1">
      <alignment horizontal="center" vertical="center"/>
    </xf>
    <xf numFmtId="9" fontId="0" fillId="9" borderId="29" xfId="1" applyFont="1" applyFill="1" applyBorder="1" applyAlignment="1" applyProtection="1">
      <alignment horizontal="center" vertical="center"/>
    </xf>
    <xf numFmtId="0" fontId="0" fillId="3" borderId="38" xfId="0" applyFont="1" applyFill="1" applyBorder="1" applyAlignment="1" applyProtection="1">
      <alignment vertical="center"/>
    </xf>
    <xf numFmtId="0" fontId="0" fillId="3" borderId="0" xfId="0" applyFont="1" applyFill="1" applyBorder="1" applyAlignment="1" applyProtection="1">
      <alignment vertical="center"/>
    </xf>
    <xf numFmtId="0" fontId="0" fillId="3" borderId="45" xfId="0" applyFont="1" applyFill="1" applyBorder="1" applyAlignment="1" applyProtection="1">
      <alignment horizontal="center" vertical="center"/>
    </xf>
    <xf numFmtId="0" fontId="8" fillId="3" borderId="38" xfId="0" applyFont="1" applyFill="1" applyBorder="1" applyAlignment="1" applyProtection="1">
      <alignment horizontal="left" vertical="center"/>
    </xf>
    <xf numFmtId="164" fontId="8" fillId="3" borderId="0" xfId="0" applyNumberFormat="1" applyFont="1" applyFill="1" applyBorder="1" applyAlignment="1" applyProtection="1">
      <alignment vertical="center"/>
    </xf>
    <xf numFmtId="164" fontId="0" fillId="3" borderId="45" xfId="0" applyNumberFormat="1" applyFont="1" applyFill="1" applyBorder="1" applyAlignment="1" applyProtection="1">
      <alignment horizontal="center" vertical="center"/>
    </xf>
    <xf numFmtId="0" fontId="0" fillId="3" borderId="38" xfId="0" applyFont="1" applyFill="1" applyBorder="1" applyAlignment="1" applyProtection="1">
      <alignment horizontal="right" vertical="center"/>
    </xf>
    <xf numFmtId="0" fontId="4" fillId="3" borderId="38" xfId="0" applyFont="1" applyFill="1" applyBorder="1" applyAlignment="1" applyProtection="1">
      <alignment horizontal="right" vertical="center"/>
    </xf>
    <xf numFmtId="0" fontId="8" fillId="3" borderId="35" xfId="0" applyFont="1" applyFill="1" applyBorder="1" applyAlignment="1" applyProtection="1">
      <alignment horizontal="right" vertical="center"/>
    </xf>
    <xf numFmtId="10" fontId="0" fillId="3" borderId="28" xfId="0" applyNumberFormat="1" applyFont="1" applyFill="1" applyBorder="1" applyAlignment="1" applyProtection="1">
      <alignment horizontal="center" vertical="center"/>
    </xf>
    <xf numFmtId="164" fontId="8" fillId="3" borderId="9" xfId="0" applyNumberFormat="1" applyFont="1" applyFill="1" applyBorder="1" applyAlignment="1" applyProtection="1">
      <alignment horizontal="center" vertical="center"/>
    </xf>
    <xf numFmtId="164" fontId="8" fillId="3" borderId="57" xfId="0" applyNumberFormat="1" applyFont="1" applyFill="1" applyBorder="1" applyAlignment="1" applyProtection="1">
      <alignment horizontal="center" vertical="center"/>
    </xf>
    <xf numFmtId="164" fontId="8" fillId="3" borderId="29" xfId="0" applyNumberFormat="1" applyFont="1" applyFill="1" applyBorder="1" applyAlignment="1" applyProtection="1">
      <alignment horizontal="center" vertical="center"/>
    </xf>
    <xf numFmtId="164" fontId="8" fillId="3" borderId="35" xfId="0" applyNumberFormat="1" applyFont="1" applyFill="1" applyBorder="1" applyAlignment="1" applyProtection="1">
      <alignment horizontal="center" vertical="center"/>
    </xf>
    <xf numFmtId="0" fontId="0" fillId="18" borderId="38" xfId="0" applyFont="1" applyFill="1" applyBorder="1" applyAlignment="1" applyProtection="1">
      <alignment horizontal="right" vertical="center"/>
    </xf>
    <xf numFmtId="0" fontId="8" fillId="18" borderId="0" xfId="0" applyFont="1" applyFill="1" applyBorder="1" applyAlignment="1" applyProtection="1">
      <alignment horizontal="center" vertical="center"/>
    </xf>
    <xf numFmtId="164" fontId="0" fillId="18" borderId="15" xfId="0" applyNumberFormat="1" applyFont="1" applyFill="1" applyBorder="1" applyAlignment="1" applyProtection="1">
      <alignment horizontal="center" vertical="center"/>
    </xf>
    <xf numFmtId="164" fontId="0" fillId="18" borderId="0" xfId="0" applyNumberFormat="1" applyFont="1" applyFill="1" applyBorder="1" applyAlignment="1" applyProtection="1">
      <alignment horizontal="center" vertical="center"/>
    </xf>
    <xf numFmtId="164" fontId="0" fillId="18" borderId="45" xfId="0" applyNumberFormat="1" applyFont="1" applyFill="1" applyBorder="1" applyAlignment="1" applyProtection="1">
      <alignment horizontal="center" vertical="center"/>
    </xf>
    <xf numFmtId="164" fontId="8" fillId="18" borderId="0" xfId="0" applyNumberFormat="1" applyFont="1" applyFill="1" applyBorder="1" applyAlignment="1" applyProtection="1">
      <alignment vertical="center"/>
    </xf>
    <xf numFmtId="0" fontId="8" fillId="18" borderId="38" xfId="0" applyFont="1" applyFill="1" applyBorder="1" applyAlignment="1" applyProtection="1">
      <alignment horizontal="right"/>
    </xf>
    <xf numFmtId="0" fontId="0" fillId="18" borderId="0" xfId="0" applyFont="1" applyFill="1" applyBorder="1" applyProtection="1"/>
    <xf numFmtId="0" fontId="8" fillId="18" borderId="0" xfId="0" applyFont="1" applyFill="1" applyBorder="1" applyProtection="1"/>
    <xf numFmtId="0" fontId="0" fillId="18" borderId="21" xfId="0" applyFont="1" applyFill="1" applyBorder="1" applyProtection="1"/>
    <xf numFmtId="0" fontId="0" fillId="18" borderId="38" xfId="0" applyFont="1" applyFill="1" applyBorder="1" applyAlignment="1" applyProtection="1">
      <alignment horizontal="right"/>
    </xf>
    <xf numFmtId="0" fontId="0" fillId="18" borderId="15" xfId="0" applyFont="1" applyFill="1" applyBorder="1" applyProtection="1"/>
    <xf numFmtId="6" fontId="0" fillId="18" borderId="0" xfId="0" applyNumberFormat="1" applyFont="1" applyFill="1" applyBorder="1" applyAlignment="1" applyProtection="1">
      <alignment horizontal="center" vertical="center"/>
    </xf>
    <xf numFmtId="6" fontId="0" fillId="18" borderId="21" xfId="0" applyNumberFormat="1" applyFont="1" applyFill="1" applyBorder="1" applyAlignment="1" applyProtection="1">
      <alignment horizontal="center" vertical="center"/>
    </xf>
    <xf numFmtId="0" fontId="0" fillId="18" borderId="38" xfId="0" applyFont="1" applyFill="1" applyBorder="1" applyProtection="1"/>
    <xf numFmtId="0" fontId="0" fillId="18" borderId="0" xfId="0" applyFont="1" applyFill="1" applyBorder="1" applyAlignment="1" applyProtection="1">
      <alignment horizontal="center" vertical="center"/>
    </xf>
    <xf numFmtId="0" fontId="0" fillId="18" borderId="21" xfId="0" applyFont="1" applyFill="1" applyBorder="1" applyAlignment="1" applyProtection="1">
      <alignment horizontal="center" vertical="center"/>
    </xf>
    <xf numFmtId="0" fontId="8" fillId="18" borderId="38" xfId="0" applyFont="1" applyFill="1" applyBorder="1" applyAlignment="1" applyProtection="1">
      <alignment horizontal="center"/>
    </xf>
    <xf numFmtId="0" fontId="8" fillId="18" borderId="40" xfId="0" applyFont="1" applyFill="1" applyBorder="1" applyAlignment="1" applyProtection="1">
      <alignment horizontal="center"/>
    </xf>
    <xf numFmtId="0" fontId="0" fillId="18" borderId="1" xfId="0" applyFont="1" applyFill="1" applyBorder="1" applyProtection="1"/>
    <xf numFmtId="6" fontId="0" fillId="18" borderId="1" xfId="0" applyNumberFormat="1" applyFont="1" applyFill="1" applyBorder="1" applyAlignment="1" applyProtection="1">
      <alignment horizontal="center" vertical="center"/>
    </xf>
    <xf numFmtId="6" fontId="0" fillId="18" borderId="41" xfId="0" applyNumberFormat="1" applyFont="1" applyFill="1" applyBorder="1" applyAlignment="1" applyProtection="1">
      <alignment horizontal="center" vertical="center"/>
    </xf>
    <xf numFmtId="0" fontId="0" fillId="3" borderId="34" xfId="0" applyFont="1" applyFill="1" applyBorder="1" applyAlignment="1" applyProtection="1">
      <alignment vertical="center" wrapText="1"/>
    </xf>
    <xf numFmtId="0" fontId="0" fillId="3" borderId="43" xfId="0" applyFont="1" applyFill="1" applyBorder="1" applyAlignment="1" applyProtection="1">
      <alignment vertical="center" wrapText="1"/>
    </xf>
    <xf numFmtId="0" fontId="4" fillId="3" borderId="38" xfId="0" applyFont="1" applyFill="1" applyBorder="1" applyAlignment="1" applyProtection="1">
      <alignment horizontal="right" vertical="center" wrapText="1"/>
    </xf>
    <xf numFmtId="10" fontId="0" fillId="3" borderId="0" xfId="0" applyNumberFormat="1" applyFont="1" applyFill="1" applyBorder="1" applyAlignment="1" applyProtection="1">
      <alignment horizontal="center" vertical="center"/>
    </xf>
    <xf numFmtId="164" fontId="0" fillId="3" borderId="15" xfId="0" applyNumberFormat="1" applyFont="1" applyFill="1" applyBorder="1" applyAlignment="1" applyProtection="1">
      <alignment horizontal="center" vertical="center"/>
    </xf>
    <xf numFmtId="0" fontId="0" fillId="3" borderId="40" xfId="0" applyFont="1" applyFill="1" applyBorder="1" applyAlignment="1" applyProtection="1">
      <alignment horizontal="right" vertical="center"/>
    </xf>
    <xf numFmtId="10" fontId="0" fillId="3" borderId="1" xfId="0" applyNumberFormat="1" applyFont="1" applyFill="1" applyBorder="1" applyAlignment="1" applyProtection="1">
      <alignment horizontal="center" vertical="center"/>
    </xf>
    <xf numFmtId="164" fontId="0" fillId="3" borderId="1" xfId="0" applyNumberFormat="1" applyFont="1" applyFill="1" applyBorder="1" applyAlignment="1" applyProtection="1">
      <alignment horizontal="center" vertical="center"/>
    </xf>
    <xf numFmtId="164" fontId="0" fillId="3" borderId="56" xfId="0" applyNumberFormat="1" applyFont="1" applyFill="1" applyBorder="1" applyAlignment="1" applyProtection="1">
      <alignment horizontal="center" vertical="center"/>
    </xf>
    <xf numFmtId="164" fontId="0" fillId="3" borderId="37" xfId="0" applyNumberFormat="1" applyFont="1" applyFill="1" applyBorder="1" applyAlignment="1" applyProtection="1">
      <alignment horizontal="center" vertical="center"/>
    </xf>
    <xf numFmtId="0" fontId="14" fillId="18" borderId="36" xfId="0" applyFont="1" applyFill="1" applyBorder="1" applyAlignment="1" applyProtection="1">
      <alignment horizontal="right" vertical="center"/>
    </xf>
    <xf numFmtId="0" fontId="14" fillId="18" borderId="34" xfId="0" applyFont="1" applyFill="1" applyBorder="1" applyAlignment="1" applyProtection="1">
      <alignment horizontal="center" vertical="center"/>
    </xf>
    <xf numFmtId="164" fontId="14" fillId="18" borderId="44" xfId="0" applyNumberFormat="1" applyFont="1" applyFill="1" applyBorder="1" applyAlignment="1" applyProtection="1">
      <alignment horizontal="center" vertical="center"/>
    </xf>
    <xf numFmtId="164" fontId="14" fillId="18" borderId="34" xfId="0" applyNumberFormat="1" applyFont="1" applyFill="1" applyBorder="1" applyAlignment="1" applyProtection="1">
      <alignment horizontal="center" vertical="center"/>
    </xf>
    <xf numFmtId="164" fontId="14" fillId="18" borderId="43" xfId="0" applyNumberFormat="1" applyFont="1" applyFill="1" applyBorder="1" applyAlignment="1" applyProtection="1">
      <alignment horizontal="center" vertical="center"/>
    </xf>
    <xf numFmtId="0" fontId="14" fillId="18" borderId="40" xfId="0" applyFont="1" applyFill="1" applyBorder="1" applyAlignment="1" applyProtection="1">
      <alignment horizontal="right" vertical="center"/>
    </xf>
    <xf numFmtId="0" fontId="14" fillId="18" borderId="1" xfId="0" applyFont="1" applyFill="1" applyBorder="1" applyAlignment="1" applyProtection="1">
      <alignment horizontal="center" vertical="center"/>
    </xf>
    <xf numFmtId="164" fontId="14" fillId="18" borderId="16" xfId="0" applyNumberFormat="1" applyFont="1" applyFill="1" applyBorder="1" applyAlignment="1" applyProtection="1">
      <alignment horizontal="center" vertical="center"/>
    </xf>
    <xf numFmtId="164" fontId="14" fillId="18" borderId="1" xfId="0" applyNumberFormat="1" applyFont="1" applyFill="1" applyBorder="1" applyAlignment="1" applyProtection="1">
      <alignment horizontal="center" vertical="center"/>
    </xf>
    <xf numFmtId="164" fontId="14" fillId="18" borderId="37" xfId="0" applyNumberFormat="1" applyFont="1" applyFill="1" applyBorder="1" applyAlignment="1" applyProtection="1">
      <alignment horizontal="center" vertical="center"/>
    </xf>
    <xf numFmtId="0" fontId="0" fillId="4" borderId="40"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164" fontId="8" fillId="4" borderId="1" xfId="0" applyNumberFormat="1" applyFont="1" applyFill="1" applyBorder="1" applyAlignment="1" applyProtection="1">
      <alignment horizontal="center" vertical="center"/>
    </xf>
    <xf numFmtId="164" fontId="8" fillId="4" borderId="41" xfId="0" applyNumberFormat="1" applyFont="1" applyFill="1" applyBorder="1" applyAlignment="1" applyProtection="1">
      <alignment horizontal="center" vertical="center"/>
    </xf>
    <xf numFmtId="6" fontId="8" fillId="14" borderId="17" xfId="0" applyNumberFormat="1" applyFont="1" applyFill="1" applyBorder="1" applyAlignment="1" applyProtection="1">
      <alignment horizontal="center" vertical="center"/>
    </xf>
    <xf numFmtId="6" fontId="8" fillId="14" borderId="9" xfId="0" applyNumberFormat="1" applyFont="1" applyFill="1" applyBorder="1" applyAlignment="1" applyProtection="1">
      <alignment horizontal="center" vertical="center"/>
    </xf>
    <xf numFmtId="6" fontId="40" fillId="14" borderId="35" xfId="0" applyNumberFormat="1" applyFont="1" applyFill="1" applyBorder="1" applyAlignment="1" applyProtection="1">
      <alignment horizontal="center" vertical="center"/>
    </xf>
    <xf numFmtId="0" fontId="8" fillId="5" borderId="19" xfId="0" applyFont="1" applyFill="1" applyBorder="1" applyAlignment="1" applyProtection="1">
      <alignment horizontal="center" vertical="center"/>
    </xf>
    <xf numFmtId="0" fontId="0" fillId="4" borderId="66" xfId="0" applyFont="1" applyFill="1" applyBorder="1" applyAlignment="1" applyProtection="1"/>
    <xf numFmtId="9" fontId="0" fillId="4" borderId="65" xfId="1" applyFont="1" applyFill="1" applyBorder="1" applyAlignment="1" applyProtection="1">
      <alignment horizontal="center" vertical="center"/>
    </xf>
    <xf numFmtId="9" fontId="0" fillId="4" borderId="51" xfId="0" applyNumberFormat="1" applyFont="1" applyFill="1" applyBorder="1" applyAlignment="1" applyProtection="1">
      <alignment horizontal="center" vertical="center"/>
    </xf>
    <xf numFmtId="0" fontId="0" fillId="0" borderId="29" xfId="0" applyFont="1" applyBorder="1" applyProtection="1"/>
    <xf numFmtId="0" fontId="12" fillId="8" borderId="0" xfId="0" applyFont="1" applyFill="1" applyBorder="1" applyAlignment="1" applyProtection="1">
      <alignment horizontal="center"/>
    </xf>
    <xf numFmtId="0" fontId="7" fillId="8" borderId="0" xfId="0" applyFont="1" applyFill="1" applyBorder="1" applyAlignment="1" applyProtection="1"/>
    <xf numFmtId="0" fontId="0" fillId="8" borderId="15" xfId="0" applyFont="1" applyFill="1" applyBorder="1" applyAlignment="1" applyProtection="1"/>
    <xf numFmtId="0" fontId="0" fillId="8" borderId="21" xfId="0" applyFont="1" applyFill="1" applyBorder="1" applyProtection="1"/>
    <xf numFmtId="0" fontId="12" fillId="10" borderId="0" xfId="0" applyFont="1" applyFill="1" applyBorder="1" applyAlignment="1" applyProtection="1">
      <alignment horizontal="center"/>
    </xf>
    <xf numFmtId="0" fontId="4" fillId="10" borderId="38" xfId="0" applyFont="1" applyFill="1" applyBorder="1" applyAlignment="1" applyProtection="1">
      <alignment horizontal="left" vertical="center"/>
    </xf>
    <xf numFmtId="0" fontId="0" fillId="10" borderId="21" xfId="0" applyFont="1" applyFill="1" applyBorder="1" applyProtection="1"/>
    <xf numFmtId="0" fontId="0" fillId="10" borderId="0" xfId="0" applyFont="1" applyFill="1" applyBorder="1" applyAlignment="1" applyProtection="1"/>
    <xf numFmtId="0" fontId="8" fillId="4" borderId="38" xfId="0" applyFont="1" applyFill="1" applyBorder="1" applyAlignment="1" applyProtection="1">
      <alignment horizontal="right" vertical="center"/>
    </xf>
    <xf numFmtId="10" fontId="0" fillId="4" borderId="0" xfId="0" applyNumberFormat="1" applyFont="1" applyFill="1" applyBorder="1" applyAlignment="1" applyProtection="1">
      <alignment horizontal="center" vertical="center"/>
    </xf>
    <xf numFmtId="164" fontId="8" fillId="4" borderId="0" xfId="0" applyNumberFormat="1" applyFont="1" applyFill="1" applyBorder="1" applyAlignment="1" applyProtection="1">
      <alignment horizontal="center" vertical="center"/>
    </xf>
    <xf numFmtId="164" fontId="8" fillId="4" borderId="21" xfId="0" applyNumberFormat="1" applyFont="1" applyFill="1" applyBorder="1" applyAlignment="1" applyProtection="1">
      <alignment horizontal="center" vertical="center"/>
    </xf>
    <xf numFmtId="0" fontId="8" fillId="18" borderId="35" xfId="0" applyFont="1" applyFill="1" applyBorder="1" applyAlignment="1" applyProtection="1">
      <alignment horizontal="right" vertical="center"/>
    </xf>
    <xf numFmtId="10" fontId="0" fillId="18" borderId="28" xfId="0" applyNumberFormat="1" applyFont="1" applyFill="1" applyBorder="1" applyAlignment="1" applyProtection="1">
      <alignment horizontal="center" vertical="center"/>
    </xf>
    <xf numFmtId="164" fontId="8" fillId="18" borderId="17" xfId="0" applyNumberFormat="1" applyFont="1" applyFill="1" applyBorder="1" applyAlignment="1" applyProtection="1">
      <alignment horizontal="center" vertical="center"/>
    </xf>
    <xf numFmtId="164" fontId="8" fillId="18" borderId="9" xfId="0" applyNumberFormat="1" applyFont="1" applyFill="1" applyBorder="1" applyAlignment="1" applyProtection="1">
      <alignment horizontal="center" vertical="center"/>
    </xf>
    <xf numFmtId="164" fontId="8" fillId="18" borderId="35" xfId="0" applyNumberFormat="1" applyFont="1" applyFill="1" applyBorder="1" applyAlignment="1" applyProtection="1">
      <alignment horizontal="center" vertical="center"/>
    </xf>
    <xf numFmtId="6" fontId="0" fillId="18" borderId="15" xfId="0" applyNumberFormat="1" applyFont="1" applyFill="1" applyBorder="1" applyAlignment="1" applyProtection="1">
      <alignment horizontal="center"/>
    </xf>
    <xf numFmtId="0" fontId="7" fillId="0" borderId="0" xfId="0" applyFont="1" applyProtection="1">
      <protection locked="0"/>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top" wrapText="1"/>
    </xf>
    <xf numFmtId="0" fontId="8" fillId="4" borderId="36" xfId="0" applyFont="1" applyFill="1" applyBorder="1" applyAlignment="1" applyProtection="1">
      <alignment horizontal="right" vertical="center"/>
    </xf>
    <xf numFmtId="10" fontId="0" fillId="4" borderId="34" xfId="0" applyNumberFormat="1" applyFont="1" applyFill="1" applyBorder="1" applyAlignment="1" applyProtection="1">
      <alignment horizontal="center" vertical="center"/>
    </xf>
    <xf numFmtId="164" fontId="8" fillId="4" borderId="34" xfId="0" applyNumberFormat="1" applyFont="1" applyFill="1" applyBorder="1" applyAlignment="1" applyProtection="1">
      <alignment horizontal="center" vertical="center"/>
    </xf>
    <xf numFmtId="164" fontId="8" fillId="4" borderId="18" xfId="0" applyNumberFormat="1" applyFont="1" applyFill="1" applyBorder="1" applyAlignment="1" applyProtection="1">
      <alignment horizontal="center" vertical="center"/>
    </xf>
    <xf numFmtId="164" fontId="8" fillId="7" borderId="9" xfId="0" applyNumberFormat="1" applyFont="1" applyFill="1" applyBorder="1" applyAlignment="1" applyProtection="1">
      <alignment horizontal="center" vertical="center"/>
    </xf>
    <xf numFmtId="164" fontId="0" fillId="18" borderId="89" xfId="0" applyNumberFormat="1" applyFont="1" applyFill="1" applyBorder="1" applyAlignment="1" applyProtection="1">
      <alignment horizontal="center"/>
    </xf>
    <xf numFmtId="164" fontId="0" fillId="18" borderId="74" xfId="0" applyNumberFormat="1" applyFont="1" applyFill="1" applyBorder="1" applyAlignment="1" applyProtection="1">
      <alignment horizontal="center" vertical="center"/>
    </xf>
    <xf numFmtId="164" fontId="0" fillId="18" borderId="39" xfId="0" applyNumberFormat="1" applyFont="1" applyFill="1" applyBorder="1" applyAlignment="1" applyProtection="1">
      <alignment horizontal="center" vertical="center"/>
    </xf>
    <xf numFmtId="164" fontId="8" fillId="18" borderId="15" xfId="0" applyNumberFormat="1" applyFont="1" applyFill="1" applyBorder="1" applyAlignment="1" applyProtection="1">
      <alignment horizontal="center"/>
    </xf>
    <xf numFmtId="164" fontId="8" fillId="7" borderId="17" xfId="0" applyNumberFormat="1" applyFont="1" applyFill="1" applyBorder="1" applyAlignment="1" applyProtection="1">
      <alignment horizontal="center" vertical="center"/>
    </xf>
    <xf numFmtId="164" fontId="8" fillId="7" borderId="35" xfId="0" applyNumberFormat="1" applyFont="1" applyFill="1" applyBorder="1" applyAlignment="1" applyProtection="1">
      <alignment horizontal="center" vertical="center"/>
    </xf>
    <xf numFmtId="164" fontId="8" fillId="18" borderId="0" xfId="0" applyNumberFormat="1" applyFont="1" applyFill="1" applyBorder="1" applyAlignment="1" applyProtection="1">
      <alignment horizontal="center"/>
    </xf>
    <xf numFmtId="164" fontId="8" fillId="18" borderId="45" xfId="0" applyNumberFormat="1" applyFont="1" applyFill="1" applyBorder="1" applyAlignment="1" applyProtection="1">
      <alignment horizontal="center"/>
    </xf>
    <xf numFmtId="9" fontId="0" fillId="18" borderId="55" xfId="0" applyNumberFormat="1" applyFont="1" applyFill="1" applyBorder="1" applyAlignment="1" applyProtection="1">
      <alignment horizontal="center" vertical="center"/>
    </xf>
    <xf numFmtId="9" fontId="0" fillId="18" borderId="0" xfId="0" applyNumberFormat="1" applyFont="1" applyFill="1" applyBorder="1" applyAlignment="1" applyProtection="1">
      <alignment horizontal="center" vertical="center"/>
    </xf>
    <xf numFmtId="6" fontId="8" fillId="7" borderId="28" xfId="0" applyNumberFormat="1" applyFont="1" applyFill="1" applyBorder="1" applyAlignment="1" applyProtection="1">
      <alignment horizontal="center" vertical="center"/>
    </xf>
    <xf numFmtId="0" fontId="8" fillId="0" borderId="96" xfId="0" applyFont="1" applyBorder="1" applyAlignment="1">
      <alignment horizontal="center"/>
    </xf>
    <xf numFmtId="6" fontId="0" fillId="11" borderId="16" xfId="0" applyNumberFormat="1" applyFont="1" applyFill="1" applyBorder="1" applyAlignment="1" applyProtection="1">
      <alignment horizontal="center" vertical="center"/>
      <protection locked="0"/>
    </xf>
    <xf numFmtId="0" fontId="1" fillId="0" borderId="0" xfId="0" applyFont="1"/>
    <xf numFmtId="0" fontId="10" fillId="0" borderId="0" xfId="0" applyFont="1"/>
    <xf numFmtId="0" fontId="10" fillId="0" borderId="0" xfId="0" applyFont="1" applyAlignment="1">
      <alignment horizontal="center" vertical="center"/>
    </xf>
    <xf numFmtId="6" fontId="0" fillId="11" borderId="15" xfId="0" applyNumberFormat="1" applyFont="1" applyFill="1" applyBorder="1" applyAlignment="1" applyProtection="1">
      <alignment horizontal="center" vertical="center"/>
      <protection locked="0"/>
    </xf>
    <xf numFmtId="9" fontId="0" fillId="11" borderId="2" xfId="0" applyNumberFormat="1" applyFont="1" applyFill="1" applyBorder="1" applyAlignment="1" applyProtection="1">
      <alignment horizontal="center" vertical="center"/>
      <protection locked="0"/>
    </xf>
    <xf numFmtId="0" fontId="0" fillId="11" borderId="38" xfId="0" applyFont="1" applyFill="1" applyBorder="1" applyAlignment="1" applyProtection="1">
      <alignment horizontal="left" vertical="center" wrapText="1"/>
      <protection locked="0"/>
    </xf>
    <xf numFmtId="164" fontId="0" fillId="3" borderId="0" xfId="0" applyNumberFormat="1" applyFont="1" applyFill="1" applyBorder="1" applyAlignment="1" applyProtection="1">
      <alignment horizontal="center" vertical="center"/>
    </xf>
    <xf numFmtId="9" fontId="0" fillId="7" borderId="28" xfId="0" applyNumberFormat="1" applyFont="1" applyFill="1" applyBorder="1" applyAlignment="1" applyProtection="1">
      <alignment horizontal="center" vertical="center"/>
    </xf>
    <xf numFmtId="6" fontId="8" fillId="7" borderId="29" xfId="0" applyNumberFormat="1" applyFont="1" applyFill="1" applyBorder="1" applyAlignment="1" applyProtection="1">
      <alignment horizontal="center" vertical="center"/>
    </xf>
    <xf numFmtId="9" fontId="0" fillId="7" borderId="28" xfId="1"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45" fillId="0" borderId="0" xfId="0" applyFont="1" applyAlignment="1" applyProtection="1">
      <alignment vertical="center"/>
    </xf>
    <xf numFmtId="0" fontId="48" fillId="0" borderId="19" xfId="0" applyFont="1" applyFill="1" applyBorder="1" applyAlignment="1" applyProtection="1">
      <alignment horizontal="center" vertical="center" wrapText="1"/>
    </xf>
    <xf numFmtId="0" fontId="48" fillId="0" borderId="10" xfId="0" applyFont="1" applyFill="1" applyBorder="1" applyAlignment="1" applyProtection="1">
      <alignment horizontal="center" vertical="center" wrapText="1"/>
    </xf>
    <xf numFmtId="0" fontId="48" fillId="0" borderId="24" xfId="0" applyFont="1" applyFill="1" applyBorder="1" applyAlignment="1" applyProtection="1">
      <alignment horizontal="center" vertical="center" wrapText="1"/>
    </xf>
    <xf numFmtId="0" fontId="49" fillId="0" borderId="101" xfId="0" applyFont="1" applyFill="1" applyBorder="1" applyAlignment="1" applyProtection="1">
      <alignment horizontal="center" vertical="center" wrapText="1"/>
    </xf>
    <xf numFmtId="0" fontId="49" fillId="0" borderId="3" xfId="0" applyFont="1" applyFill="1" applyBorder="1" applyAlignment="1" applyProtection="1">
      <alignment horizontal="center" vertical="center" wrapText="1"/>
    </xf>
    <xf numFmtId="0" fontId="49" fillId="0" borderId="2" xfId="0" applyFont="1" applyFill="1" applyBorder="1" applyAlignment="1" applyProtection="1">
      <alignment horizontal="center" vertical="center" wrapText="1"/>
    </xf>
    <xf numFmtId="0" fontId="48" fillId="0" borderId="2" xfId="0" applyFont="1" applyFill="1" applyBorder="1" applyAlignment="1" applyProtection="1">
      <alignment horizontal="center" vertical="center" wrapText="1"/>
    </xf>
    <xf numFmtId="0" fontId="49" fillId="0" borderId="20" xfId="0" applyFont="1" applyFill="1" applyBorder="1" applyAlignment="1" applyProtection="1">
      <alignment horizontal="center" vertical="center" wrapText="1"/>
    </xf>
    <xf numFmtId="0" fontId="48" fillId="4" borderId="12" xfId="0" applyNumberFormat="1" applyFont="1" applyFill="1" applyBorder="1" applyAlignment="1" applyProtection="1">
      <alignment horizontal="center" vertical="center" wrapText="1"/>
    </xf>
    <xf numFmtId="0" fontId="48" fillId="0" borderId="22" xfId="0" applyFont="1" applyFill="1" applyBorder="1" applyAlignment="1" applyProtection="1">
      <alignment horizontal="center" vertical="center" wrapText="1"/>
    </xf>
    <xf numFmtId="0" fontId="49" fillId="4" borderId="49" xfId="0" applyFont="1" applyFill="1" applyBorder="1" applyAlignment="1" applyProtection="1">
      <alignment horizontal="center" vertical="center" wrapText="1"/>
    </xf>
    <xf numFmtId="0" fontId="49" fillId="0" borderId="49" xfId="0" applyFont="1" applyFill="1" applyBorder="1" applyAlignment="1" applyProtection="1">
      <alignment horizontal="center" vertical="center" wrapText="1"/>
    </xf>
    <xf numFmtId="0" fontId="49" fillId="4" borderId="23" xfId="0" applyFont="1" applyFill="1" applyBorder="1" applyAlignment="1" applyProtection="1">
      <alignment horizontal="center" vertical="center" wrapText="1"/>
    </xf>
    <xf numFmtId="0" fontId="48" fillId="7" borderId="103" xfId="0" applyFont="1" applyFill="1" applyBorder="1" applyAlignment="1" applyProtection="1">
      <alignment horizontal="center" vertical="center" wrapText="1"/>
    </xf>
    <xf numFmtId="0" fontId="8" fillId="3" borderId="104" xfId="0" applyFont="1" applyFill="1" applyBorder="1" applyAlignment="1" applyProtection="1">
      <alignment horizontal="right" vertical="center" wrapText="1"/>
    </xf>
    <xf numFmtId="0" fontId="8" fillId="7" borderId="28" xfId="0" applyFont="1" applyFill="1" applyBorder="1" applyAlignment="1" applyProtection="1">
      <alignment horizontal="left" vertical="center"/>
    </xf>
    <xf numFmtId="0" fontId="0" fillId="4" borderId="0" xfId="0" applyFont="1" applyFill="1" applyBorder="1" applyAlignment="1" applyProtection="1">
      <alignment wrapText="1"/>
    </xf>
    <xf numFmtId="0" fontId="18" fillId="4" borderId="0" xfId="0" applyFont="1" applyFill="1" applyBorder="1" applyAlignment="1" applyProtection="1">
      <alignment horizontal="center" vertical="center"/>
      <protection locked="0"/>
    </xf>
    <xf numFmtId="0" fontId="0" fillId="4" borderId="0" xfId="0" applyFont="1" applyFill="1" applyBorder="1" applyAlignment="1" applyProtection="1">
      <protection locked="0"/>
    </xf>
    <xf numFmtId="0" fontId="0" fillId="4" borderId="0" xfId="0" applyFont="1" applyFill="1" applyBorder="1" applyProtection="1">
      <protection locked="0"/>
    </xf>
    <xf numFmtId="0" fontId="8" fillId="11" borderId="2" xfId="0" applyFont="1" applyFill="1" applyBorder="1" applyAlignment="1" applyProtection="1">
      <alignment horizontal="center"/>
      <protection locked="0"/>
    </xf>
    <xf numFmtId="0" fontId="0" fillId="4" borderId="0" xfId="0" applyFont="1" applyFill="1" applyAlignment="1" applyProtection="1">
      <alignment vertical="center"/>
      <protection locked="0"/>
    </xf>
    <xf numFmtId="0" fontId="0" fillId="4" borderId="0" xfId="0" applyFont="1" applyFill="1" applyProtection="1">
      <protection locked="0"/>
    </xf>
    <xf numFmtId="164" fontId="0" fillId="4" borderId="0" xfId="0" applyNumberFormat="1" applyFont="1" applyFill="1" applyBorder="1" applyAlignment="1" applyProtection="1">
      <alignment vertical="center"/>
      <protection locked="0"/>
    </xf>
    <xf numFmtId="0" fontId="0" fillId="4" borderId="7" xfId="0" applyFont="1" applyFill="1" applyBorder="1" applyAlignment="1" applyProtection="1">
      <alignment horizontal="center"/>
      <protection locked="0"/>
    </xf>
    <xf numFmtId="0" fontId="0" fillId="4" borderId="0" xfId="0" applyFont="1" applyFill="1" applyBorder="1" applyAlignment="1" applyProtection="1">
      <alignment horizontal="center"/>
      <protection locked="0"/>
    </xf>
    <xf numFmtId="0" fontId="0" fillId="4" borderId="0" xfId="0" applyFont="1" applyFill="1" applyBorder="1" applyAlignment="1" applyProtection="1">
      <alignment horizontal="center" vertical="center"/>
      <protection locked="0"/>
    </xf>
    <xf numFmtId="0" fontId="0" fillId="4" borderId="0" xfId="0" applyFont="1" applyFill="1" applyAlignment="1" applyProtection="1">
      <alignment horizontal="left" vertical="center"/>
      <protection locked="0"/>
    </xf>
    <xf numFmtId="0" fontId="0" fillId="4" borderId="0" xfId="0" applyFont="1" applyFill="1" applyBorder="1" applyAlignment="1" applyProtection="1">
      <alignment horizontal="center" vertical="center" wrapText="1"/>
      <protection locked="0"/>
    </xf>
    <xf numFmtId="9" fontId="0" fillId="4" borderId="0" xfId="1" applyFont="1" applyFill="1" applyBorder="1" applyAlignment="1" applyProtection="1">
      <alignment horizontal="center" vertical="center"/>
      <protection locked="0"/>
    </xf>
    <xf numFmtId="9" fontId="39" fillId="4" borderId="0" xfId="1" applyFont="1" applyFill="1" applyBorder="1" applyAlignment="1" applyProtection="1">
      <alignment horizontal="center" vertical="center"/>
      <protection locked="0"/>
    </xf>
    <xf numFmtId="0" fontId="0" fillId="3" borderId="0" xfId="0" applyFont="1" applyFill="1" applyBorder="1" applyAlignment="1" applyProtection="1">
      <alignment vertical="center"/>
      <protection locked="0"/>
    </xf>
    <xf numFmtId="164" fontId="0" fillId="3" borderId="0" xfId="0" applyNumberFormat="1" applyFont="1" applyFill="1" applyBorder="1" applyAlignment="1" applyProtection="1">
      <alignment horizontal="center" vertical="center"/>
      <protection locked="0"/>
    </xf>
    <xf numFmtId="10" fontId="0" fillId="4" borderId="0" xfId="1" applyNumberFormat="1" applyFont="1" applyFill="1" applyBorder="1" applyAlignment="1" applyProtection="1">
      <alignment horizontal="center" vertical="center"/>
      <protection locked="0"/>
    </xf>
    <xf numFmtId="9" fontId="0" fillId="11" borderId="0" xfId="0" applyNumberFormat="1" applyFont="1" applyFill="1" applyBorder="1" applyAlignment="1" applyProtection="1">
      <alignment horizontal="center" vertical="center"/>
      <protection locked="0"/>
    </xf>
    <xf numFmtId="0" fontId="8" fillId="4" borderId="38" xfId="0" applyFont="1" applyFill="1" applyBorder="1" applyAlignment="1" applyProtection="1">
      <alignment horizontal="right" vertical="center"/>
      <protection locked="0"/>
    </xf>
    <xf numFmtId="10" fontId="0" fillId="4" borderId="0" xfId="0" applyNumberFormat="1" applyFont="1" applyFill="1" applyBorder="1" applyAlignment="1" applyProtection="1">
      <alignment horizontal="center" vertical="center"/>
      <protection locked="0"/>
    </xf>
    <xf numFmtId="164" fontId="8" fillId="4" borderId="0" xfId="0" applyNumberFormat="1" applyFont="1" applyFill="1" applyBorder="1" applyAlignment="1" applyProtection="1">
      <alignment horizontal="center" vertical="center"/>
      <protection locked="0"/>
    </xf>
    <xf numFmtId="164" fontId="8" fillId="4" borderId="21" xfId="0" applyNumberFormat="1" applyFont="1" applyFill="1" applyBorder="1" applyAlignment="1" applyProtection="1">
      <alignment horizontal="center" vertical="center"/>
      <protection locked="0"/>
    </xf>
    <xf numFmtId="0" fontId="8" fillId="4" borderId="0" xfId="0" applyFont="1" applyFill="1" applyProtection="1">
      <protection locked="0"/>
    </xf>
    <xf numFmtId="0" fontId="0" fillId="0" borderId="0" xfId="0" applyFont="1" applyProtection="1">
      <protection locked="0"/>
    </xf>
    <xf numFmtId="0" fontId="8" fillId="0" borderId="0" xfId="0" applyFont="1" applyProtection="1">
      <protection locked="0"/>
    </xf>
    <xf numFmtId="0" fontId="10" fillId="0" borderId="0" xfId="0" applyFont="1" applyProtection="1">
      <protection locked="0"/>
    </xf>
    <xf numFmtId="0" fontId="11" fillId="0" borderId="0" xfId="0" applyFont="1" applyProtection="1">
      <protection locked="0"/>
    </xf>
    <xf numFmtId="0" fontId="0" fillId="4" borderId="7" xfId="0" applyFont="1" applyFill="1" applyBorder="1" applyAlignment="1" applyProtection="1">
      <alignment vertical="center"/>
    </xf>
    <xf numFmtId="0" fontId="0" fillId="4" borderId="0" xfId="0" applyFont="1" applyFill="1" applyBorder="1" applyAlignment="1" applyProtection="1">
      <alignment vertical="center"/>
    </xf>
    <xf numFmtId="0" fontId="0" fillId="4" borderId="8" xfId="0" applyFont="1" applyFill="1" applyBorder="1" applyAlignment="1" applyProtection="1">
      <alignment horizontal="center" vertical="center"/>
    </xf>
    <xf numFmtId="0" fontId="0" fillId="4" borderId="0" xfId="0" applyFont="1" applyFill="1" applyProtection="1"/>
    <xf numFmtId="0" fontId="0" fillId="4" borderId="7" xfId="0" applyFont="1" applyFill="1" applyBorder="1" applyAlignment="1" applyProtection="1">
      <alignment horizontal="center"/>
    </xf>
    <xf numFmtId="0" fontId="0" fillId="4" borderId="0" xfId="0" applyFont="1" applyFill="1" applyBorder="1" applyAlignment="1" applyProtection="1">
      <alignment horizontal="center"/>
    </xf>
    <xf numFmtId="0" fontId="0" fillId="4" borderId="38" xfId="0" applyFont="1" applyFill="1" applyBorder="1" applyAlignment="1" applyProtection="1">
      <alignment horizontal="right"/>
    </xf>
    <xf numFmtId="0" fontId="0" fillId="4" borderId="0" xfId="0" applyFont="1" applyFill="1" applyBorder="1" applyAlignment="1" applyProtection="1">
      <alignment horizontal="right"/>
    </xf>
    <xf numFmtId="3" fontId="0" fillId="4" borderId="15" xfId="0" applyNumberFormat="1" applyFont="1" applyFill="1" applyBorder="1" applyAlignment="1" applyProtection="1">
      <alignment horizontal="center" vertical="center"/>
    </xf>
    <xf numFmtId="0" fontId="8" fillId="4" borderId="0" xfId="0" applyFont="1" applyFill="1" applyBorder="1" applyAlignment="1" applyProtection="1">
      <alignment vertical="center"/>
    </xf>
    <xf numFmtId="0" fontId="0" fillId="4" borderId="21" xfId="0" applyFont="1" applyFill="1" applyBorder="1" applyAlignment="1" applyProtection="1">
      <alignment horizontal="center" vertical="center"/>
    </xf>
    <xf numFmtId="0" fontId="8" fillId="4" borderId="38" xfId="0" applyFont="1" applyFill="1" applyBorder="1" applyAlignment="1" applyProtection="1">
      <alignment horizontal="right"/>
    </xf>
    <xf numFmtId="0" fontId="8" fillId="4" borderId="0" xfId="0" applyFont="1" applyFill="1" applyBorder="1" applyAlignment="1" applyProtection="1">
      <alignment horizontal="right"/>
    </xf>
    <xf numFmtId="3" fontId="8" fillId="4" borderId="15" xfId="0" applyNumberFormat="1" applyFont="1" applyFill="1" applyBorder="1" applyAlignment="1" applyProtection="1">
      <alignment horizontal="center" vertical="center"/>
    </xf>
    <xf numFmtId="0" fontId="0" fillId="4" borderId="7" xfId="0" applyFont="1" applyFill="1" applyBorder="1" applyAlignment="1" applyProtection="1">
      <alignment horizontal="left" vertical="center"/>
    </xf>
    <xf numFmtId="0" fontId="0" fillId="4" borderId="0" xfId="0" applyFont="1" applyFill="1" applyBorder="1" applyAlignment="1" applyProtection="1">
      <alignment horizontal="left" vertical="center"/>
    </xf>
    <xf numFmtId="0" fontId="0" fillId="4" borderId="1" xfId="0" applyFont="1" applyFill="1" applyBorder="1" applyAlignment="1" applyProtection="1">
      <alignment horizontal="right"/>
    </xf>
    <xf numFmtId="9" fontId="0" fillId="4" borderId="17" xfId="1" applyFont="1" applyFill="1" applyBorder="1" applyAlignment="1" applyProtection="1">
      <alignment horizontal="center" vertical="center"/>
    </xf>
    <xf numFmtId="0" fontId="8" fillId="4" borderId="38" xfId="0" applyFont="1" applyFill="1" applyBorder="1" applyAlignment="1" applyProtection="1">
      <alignment horizontal="center"/>
    </xf>
    <xf numFmtId="0" fontId="8" fillId="4" borderId="34" xfId="0" applyFont="1" applyFill="1" applyBorder="1" applyProtection="1"/>
    <xf numFmtId="0" fontId="8" fillId="4" borderId="40" xfId="0" applyFont="1" applyFill="1" applyBorder="1" applyAlignment="1" applyProtection="1">
      <alignment horizontal="right" vertical="center"/>
    </xf>
    <xf numFmtId="10" fontId="0" fillId="4" borderId="1" xfId="0" applyNumberFormat="1" applyFont="1" applyFill="1" applyBorder="1" applyAlignment="1" applyProtection="1">
      <alignment horizontal="center" vertical="center"/>
    </xf>
    <xf numFmtId="9" fontId="0" fillId="18" borderId="45" xfId="0" applyNumberFormat="1" applyFont="1" applyFill="1" applyBorder="1" applyAlignment="1" applyProtection="1">
      <alignment horizontal="center" vertical="center"/>
    </xf>
    <xf numFmtId="0" fontId="0" fillId="4" borderId="38"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36" fillId="4" borderId="38" xfId="0" applyFont="1" applyFill="1" applyBorder="1" applyAlignment="1" applyProtection="1">
      <alignment horizontal="left"/>
    </xf>
    <xf numFmtId="0" fontId="0" fillId="4" borderId="0" xfId="0" applyFont="1" applyFill="1" applyBorder="1" applyAlignment="1" applyProtection="1"/>
    <xf numFmtId="0" fontId="0" fillId="4" borderId="21" xfId="0" applyFont="1" applyFill="1" applyBorder="1" applyAlignment="1" applyProtection="1"/>
    <xf numFmtId="0" fontId="0" fillId="0" borderId="1" xfId="0" applyFont="1" applyBorder="1" applyAlignment="1" applyProtection="1"/>
    <xf numFmtId="0" fontId="0" fillId="4" borderId="40" xfId="0" applyFont="1" applyFill="1" applyBorder="1" applyProtection="1"/>
    <xf numFmtId="0" fontId="0" fillId="3" borderId="2" xfId="0" applyFont="1" applyFill="1" applyBorder="1" applyAlignment="1" applyProtection="1">
      <alignment horizontal="center" vertical="center"/>
      <protection locked="0"/>
    </xf>
    <xf numFmtId="0" fontId="0" fillId="7" borderId="38" xfId="0" applyFont="1" applyFill="1" applyBorder="1" applyAlignment="1" applyProtection="1">
      <alignment vertical="center"/>
    </xf>
    <xf numFmtId="0" fontId="4" fillId="10" borderId="15" xfId="0" applyFont="1" applyFill="1" applyBorder="1" applyAlignment="1" applyProtection="1"/>
    <xf numFmtId="0" fontId="0" fillId="8" borderId="0" xfId="0" applyFont="1" applyFill="1" applyBorder="1" applyAlignment="1" applyProtection="1"/>
    <xf numFmtId="0" fontId="0" fillId="0" borderId="2"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166" fontId="0" fillId="11" borderId="83" xfId="0" applyNumberFormat="1" applyFill="1" applyBorder="1" applyAlignment="1" applyProtection="1">
      <alignment horizontal="center" wrapText="1"/>
      <protection locked="0"/>
    </xf>
    <xf numFmtId="166" fontId="0" fillId="11" borderId="58" xfId="0" applyNumberFormat="1" applyFill="1" applyBorder="1" applyAlignment="1" applyProtection="1">
      <alignment horizontal="center" wrapText="1"/>
      <protection locked="0"/>
    </xf>
    <xf numFmtId="166" fontId="0" fillId="11" borderId="96" xfId="0" applyNumberFormat="1" applyFill="1" applyBorder="1" applyAlignment="1" applyProtection="1">
      <alignment horizontal="center" wrapText="1"/>
      <protection locked="0"/>
    </xf>
    <xf numFmtId="0" fontId="0" fillId="11" borderId="40" xfId="0" applyFont="1" applyFill="1" applyBorder="1" applyAlignment="1" applyProtection="1">
      <alignment horizontal="left" vertical="center" wrapText="1"/>
      <protection locked="0"/>
    </xf>
    <xf numFmtId="0" fontId="0" fillId="11" borderId="38" xfId="0" applyFont="1" applyFill="1" applyBorder="1" applyAlignment="1" applyProtection="1">
      <alignment vertical="center" wrapText="1"/>
      <protection locked="0"/>
    </xf>
    <xf numFmtId="0" fontId="0" fillId="11" borderId="40" xfId="0" applyFont="1" applyFill="1" applyBorder="1" applyAlignment="1" applyProtection="1">
      <alignment vertical="center" wrapText="1"/>
      <protection locked="0"/>
    </xf>
    <xf numFmtId="0" fontId="0" fillId="11" borderId="38" xfId="0" applyFont="1" applyFill="1" applyBorder="1" applyAlignment="1" applyProtection="1">
      <alignment horizontal="right" vertical="center" wrapText="1"/>
      <protection locked="0"/>
    </xf>
    <xf numFmtId="0" fontId="0" fillId="11" borderId="40" xfId="0" applyFont="1" applyFill="1" applyBorder="1" applyAlignment="1" applyProtection="1">
      <alignment horizontal="right" vertical="center" wrapText="1"/>
      <protection locked="0"/>
    </xf>
    <xf numFmtId="0" fontId="8" fillId="0" borderId="36" xfId="0" applyFont="1" applyBorder="1"/>
    <xf numFmtId="0" fontId="0" fillId="0" borderId="34" xfId="0" applyBorder="1"/>
    <xf numFmtId="0" fontId="0" fillId="0" borderId="18" xfId="0" applyBorder="1"/>
    <xf numFmtId="0" fontId="0" fillId="0" borderId="38" xfId="0" applyBorder="1"/>
    <xf numFmtId="0" fontId="0" fillId="0" borderId="0" xfId="0" applyBorder="1"/>
    <xf numFmtId="0" fontId="0" fillId="0" borderId="21" xfId="0" applyBorder="1"/>
    <xf numFmtId="0" fontId="0" fillId="0" borderId="40" xfId="0" applyBorder="1"/>
    <xf numFmtId="0" fontId="0" fillId="0" borderId="1" xfId="0" applyBorder="1"/>
    <xf numFmtId="0" fontId="0" fillId="0" borderId="41" xfId="0" applyBorder="1"/>
    <xf numFmtId="6" fontId="8" fillId="9" borderId="9" xfId="0" applyNumberFormat="1" applyFont="1" applyFill="1" applyBorder="1" applyAlignment="1" applyProtection="1">
      <alignment horizontal="center" vertical="center"/>
    </xf>
    <xf numFmtId="6" fontId="8" fillId="9" borderId="28" xfId="0" applyNumberFormat="1" applyFont="1" applyFill="1" applyBorder="1" applyAlignment="1" applyProtection="1">
      <alignment horizontal="center" vertical="center"/>
    </xf>
    <xf numFmtId="6" fontId="8" fillId="9" borderId="29" xfId="0" applyNumberFormat="1" applyFont="1" applyFill="1" applyBorder="1" applyAlignment="1" applyProtection="1">
      <alignment horizontal="center" vertical="center"/>
    </xf>
    <xf numFmtId="9" fontId="0" fillId="7" borderId="0" xfId="1" applyFont="1" applyFill="1" applyBorder="1" applyAlignment="1" applyProtection="1">
      <alignment horizontal="center" vertical="center"/>
    </xf>
    <xf numFmtId="6" fontId="0" fillId="7" borderId="0" xfId="0" applyNumberFormat="1" applyFont="1" applyFill="1" applyBorder="1" applyAlignment="1" applyProtection="1">
      <alignment horizontal="center" vertical="center"/>
    </xf>
    <xf numFmtId="6" fontId="0" fillId="7" borderId="45" xfId="0" applyNumberFormat="1" applyFont="1" applyFill="1" applyBorder="1" applyAlignment="1" applyProtection="1">
      <alignment horizontal="center" vertical="center"/>
    </xf>
    <xf numFmtId="9" fontId="0" fillId="9" borderId="0" xfId="1" applyFont="1" applyFill="1" applyBorder="1" applyAlignment="1" applyProtection="1">
      <alignment horizontal="center" vertical="center"/>
    </xf>
    <xf numFmtId="6" fontId="0" fillId="9" borderId="0" xfId="0" applyNumberFormat="1" applyFont="1" applyFill="1" applyBorder="1" applyAlignment="1" applyProtection="1">
      <alignment horizontal="center" vertical="center"/>
    </xf>
    <xf numFmtId="6" fontId="0" fillId="9" borderId="45" xfId="0" applyNumberFormat="1" applyFont="1" applyFill="1" applyBorder="1" applyAlignment="1" applyProtection="1">
      <alignment horizontal="center" vertical="center"/>
    </xf>
    <xf numFmtId="10" fontId="4" fillId="10" borderId="0" xfId="0" applyNumberFormat="1" applyFont="1" applyFill="1" applyBorder="1" applyAlignment="1" applyProtection="1">
      <alignment horizontal="center"/>
    </xf>
    <xf numFmtId="0" fontId="8" fillId="11" borderId="38" xfId="0" applyFont="1" applyFill="1" applyBorder="1" applyAlignment="1" applyProtection="1">
      <alignment horizontal="left" vertical="center" wrapText="1"/>
      <protection locked="0"/>
    </xf>
    <xf numFmtId="6" fontId="0" fillId="7" borderId="37" xfId="0" applyNumberFormat="1" applyFont="1" applyFill="1" applyBorder="1" applyAlignment="1" applyProtection="1">
      <alignment horizontal="center" vertical="center"/>
    </xf>
    <xf numFmtId="9" fontId="0" fillId="7" borderId="1" xfId="1" applyFont="1" applyFill="1" applyBorder="1" applyAlignment="1" applyProtection="1">
      <alignment horizontal="center" vertical="center"/>
    </xf>
    <xf numFmtId="6" fontId="0" fillId="7" borderId="1" xfId="0" applyNumberFormat="1" applyFont="1" applyFill="1" applyBorder="1" applyAlignment="1" applyProtection="1">
      <alignment horizontal="center" vertical="center"/>
    </xf>
    <xf numFmtId="6" fontId="0" fillId="9" borderId="1" xfId="0" applyNumberFormat="1" applyFont="1" applyFill="1" applyBorder="1" applyAlignment="1" applyProtection="1">
      <alignment horizontal="center" vertical="center"/>
    </xf>
    <xf numFmtId="6" fontId="0" fillId="9" borderId="37" xfId="0" applyNumberFormat="1" applyFont="1" applyFill="1" applyBorder="1" applyAlignment="1" applyProtection="1">
      <alignment horizontal="center" vertical="center"/>
    </xf>
    <xf numFmtId="0" fontId="8" fillId="3" borderId="67" xfId="0" applyFont="1" applyFill="1" applyBorder="1" applyAlignment="1" applyProtection="1">
      <alignment horizontal="left" vertical="center"/>
    </xf>
    <xf numFmtId="0" fontId="48" fillId="0" borderId="36" xfId="0" applyFont="1" applyFill="1" applyBorder="1" applyAlignment="1" applyProtection="1">
      <alignment horizontal="left" vertical="top" wrapText="1"/>
    </xf>
    <xf numFmtId="0" fontId="48" fillId="0" borderId="21" xfId="0" applyFont="1" applyFill="1" applyBorder="1" applyAlignment="1" applyProtection="1">
      <alignment horizontal="left" vertical="top" wrapText="1"/>
    </xf>
    <xf numFmtId="0" fontId="50" fillId="0" borderId="0" xfId="0" applyFont="1"/>
    <xf numFmtId="0" fontId="50" fillId="0" borderId="0" xfId="0" applyFont="1" applyFill="1" applyBorder="1"/>
    <xf numFmtId="0" fontId="0" fillId="0" borderId="114" xfId="0" applyFont="1" applyBorder="1"/>
    <xf numFmtId="0" fontId="0" fillId="0" borderId="0" xfId="0" applyFont="1" applyAlignment="1">
      <alignment wrapText="1"/>
    </xf>
    <xf numFmtId="0" fontId="8" fillId="0" borderId="0" xfId="0" applyFont="1"/>
    <xf numFmtId="0" fontId="8" fillId="0" borderId="0" xfId="0" applyFont="1" applyAlignment="1">
      <alignment wrapText="1"/>
    </xf>
    <xf numFmtId="0" fontId="51" fillId="0" borderId="0" xfId="0" applyFont="1"/>
    <xf numFmtId="0" fontId="8" fillId="3" borderId="0" xfId="0" applyFont="1" applyFill="1"/>
    <xf numFmtId="0" fontId="8" fillId="3" borderId="0" xfId="0" quotePrefix="1" applyFont="1" applyFill="1"/>
    <xf numFmtId="0" fontId="8" fillId="3" borderId="0" xfId="0" applyFont="1" applyFill="1" applyAlignment="1">
      <alignment wrapText="1"/>
    </xf>
    <xf numFmtId="0" fontId="8" fillId="3" borderId="0" xfId="0" quotePrefix="1" applyFont="1" applyFill="1" applyAlignment="1">
      <alignment wrapText="1"/>
    </xf>
    <xf numFmtId="0" fontId="8" fillId="0" borderId="0" xfId="0" quotePrefix="1" applyFont="1" applyAlignment="1">
      <alignment wrapText="1"/>
    </xf>
    <xf numFmtId="0" fontId="51" fillId="3" borderId="0" xfId="0" applyFont="1" applyFill="1"/>
    <xf numFmtId="0" fontId="50" fillId="3" borderId="0" xfId="0" applyFont="1" applyFill="1"/>
    <xf numFmtId="0" fontId="0" fillId="0" borderId="0" xfId="0" quotePrefix="1" applyFont="1"/>
    <xf numFmtId="0" fontId="52" fillId="20" borderId="115" xfId="0" applyFont="1" applyFill="1" applyBorder="1" applyAlignment="1">
      <alignment horizontal="left" vertical="top" wrapText="1"/>
    </xf>
    <xf numFmtId="0" fontId="0" fillId="0" borderId="0" xfId="0" quotePrefix="1" applyFont="1" applyAlignment="1">
      <alignment wrapText="1"/>
    </xf>
    <xf numFmtId="0" fontId="0" fillId="0" borderId="0" xfId="0" applyFont="1"/>
    <xf numFmtId="0" fontId="52" fillId="20" borderId="0" xfId="0" applyFont="1" applyFill="1" applyBorder="1" applyAlignment="1">
      <alignment horizontal="center" vertical="top" wrapText="1"/>
    </xf>
    <xf numFmtId="0" fontId="52" fillId="20" borderId="0" xfId="0" quotePrefix="1" applyFont="1" applyFill="1" applyBorder="1" applyAlignment="1">
      <alignment horizontal="left" vertical="top" wrapText="1"/>
    </xf>
    <xf numFmtId="0" fontId="52" fillId="20" borderId="116" xfId="0" applyFont="1" applyFill="1" applyBorder="1" applyAlignment="1">
      <alignment horizontal="left" vertical="top" wrapText="1"/>
    </xf>
    <xf numFmtId="0" fontId="0" fillId="0" borderId="0" xfId="0" quotePrefix="1"/>
    <xf numFmtId="0" fontId="52" fillId="20" borderId="115" xfId="0" quotePrefix="1" applyFont="1" applyFill="1" applyBorder="1" applyAlignment="1">
      <alignment horizontal="left" vertical="top" wrapText="1"/>
    </xf>
    <xf numFmtId="0" fontId="52" fillId="20" borderId="0" xfId="0" quotePrefix="1" applyFont="1" applyFill="1" applyBorder="1" applyAlignment="1">
      <alignment horizontal="center" vertical="top" wrapText="1"/>
    </xf>
    <xf numFmtId="0" fontId="8" fillId="0" borderId="114" xfId="0" applyFont="1" applyBorder="1"/>
    <xf numFmtId="0" fontId="53" fillId="20" borderId="115" xfId="0" applyFont="1" applyFill="1" applyBorder="1" applyAlignment="1">
      <alignment horizontal="left" vertical="top" wrapText="1"/>
    </xf>
    <xf numFmtId="0" fontId="54" fillId="20" borderId="115" xfId="0" applyFont="1" applyFill="1" applyBorder="1" applyAlignment="1">
      <alignment horizontal="center" vertical="top" wrapText="1"/>
    </xf>
    <xf numFmtId="0" fontId="54" fillId="7" borderId="115" xfId="0" applyFont="1" applyFill="1" applyBorder="1" applyAlignment="1">
      <alignment horizontal="center" vertical="top" wrapText="1"/>
    </xf>
    <xf numFmtId="0" fontId="54" fillId="3" borderId="115" xfId="0" applyFont="1" applyFill="1" applyBorder="1" applyAlignment="1">
      <alignment horizontal="center" vertical="top" wrapText="1"/>
    </xf>
    <xf numFmtId="0" fontId="54" fillId="18" borderId="115" xfId="0" applyFont="1" applyFill="1" applyBorder="1" applyAlignment="1">
      <alignment horizontal="center" vertical="top" wrapText="1"/>
    </xf>
    <xf numFmtId="0" fontId="54" fillId="2" borderId="115" xfId="0" applyFont="1" applyFill="1" applyBorder="1" applyAlignment="1">
      <alignment horizontal="center" vertical="top" wrapText="1"/>
    </xf>
    <xf numFmtId="0" fontId="14" fillId="0" borderId="0" xfId="0" quotePrefix="1" applyFont="1" applyAlignment="1">
      <alignment wrapText="1"/>
    </xf>
    <xf numFmtId="0" fontId="56" fillId="20" borderId="116" xfId="0" applyFont="1" applyFill="1" applyBorder="1" applyAlignment="1">
      <alignment horizontal="left" vertical="top" wrapText="1"/>
    </xf>
    <xf numFmtId="0" fontId="56" fillId="20" borderId="115" xfId="0" applyFont="1" applyFill="1" applyBorder="1" applyAlignment="1">
      <alignment horizontal="left" vertical="top" wrapText="1"/>
    </xf>
    <xf numFmtId="0" fontId="8" fillId="0" borderId="0" xfId="0" quotePrefix="1" applyFont="1"/>
    <xf numFmtId="0" fontId="54" fillId="7" borderId="117" xfId="0" applyFont="1" applyFill="1" applyBorder="1" applyAlignment="1">
      <alignment horizontal="center" vertical="top" wrapText="1"/>
    </xf>
    <xf numFmtId="0" fontId="57" fillId="20" borderId="115" xfId="0" applyFont="1" applyFill="1" applyBorder="1" applyAlignment="1">
      <alignment horizontal="left" vertical="top" wrapText="1"/>
    </xf>
    <xf numFmtId="0" fontId="58" fillId="20" borderId="115" xfId="0" applyFont="1" applyFill="1" applyBorder="1" applyAlignment="1">
      <alignment horizontal="left" vertical="top" wrapText="1"/>
    </xf>
    <xf numFmtId="0" fontId="58" fillId="20" borderId="117" xfId="0" applyFont="1" applyFill="1" applyBorder="1" applyAlignment="1">
      <alignment horizontal="left" vertical="top" wrapText="1"/>
    </xf>
    <xf numFmtId="0" fontId="52" fillId="3" borderId="115" xfId="0" applyFont="1" applyFill="1" applyBorder="1" applyAlignment="1">
      <alignment horizontal="left" vertical="top" wrapText="1"/>
    </xf>
    <xf numFmtId="0" fontId="52" fillId="20" borderId="117" xfId="0" applyFont="1" applyFill="1" applyBorder="1" applyAlignment="1">
      <alignment horizontal="left" vertical="top" wrapText="1"/>
    </xf>
    <xf numFmtId="0" fontId="58" fillId="3" borderId="115" xfId="0" applyFont="1" applyFill="1" applyBorder="1" applyAlignment="1">
      <alignment horizontal="left" vertical="top" wrapText="1"/>
    </xf>
    <xf numFmtId="0" fontId="59" fillId="20" borderId="115" xfId="0" applyFont="1" applyFill="1" applyBorder="1" applyAlignment="1">
      <alignment horizontal="left" vertical="top" wrapText="1"/>
    </xf>
    <xf numFmtId="0" fontId="52" fillId="20" borderId="115" xfId="0" applyFont="1" applyFill="1" applyBorder="1" applyAlignment="1">
      <alignment horizontal="center" vertical="top" wrapText="1"/>
    </xf>
    <xf numFmtId="0" fontId="52" fillId="7" borderId="115" xfId="0" applyFont="1" applyFill="1" applyBorder="1" applyAlignment="1">
      <alignment horizontal="center" vertical="top" wrapText="1"/>
    </xf>
    <xf numFmtId="0" fontId="52" fillId="7" borderId="117" xfId="0" applyFont="1" applyFill="1" applyBorder="1" applyAlignment="1">
      <alignment horizontal="center" vertical="top" wrapText="1"/>
    </xf>
    <xf numFmtId="0" fontId="52" fillId="20" borderId="118" xfId="0" applyFont="1" applyFill="1" applyBorder="1" applyAlignment="1">
      <alignment horizontal="left" vertical="top" wrapText="1"/>
    </xf>
    <xf numFmtId="0" fontId="52" fillId="20" borderId="118" xfId="0" applyFont="1" applyFill="1" applyBorder="1" applyAlignment="1">
      <alignment horizontal="center" vertical="top" wrapText="1"/>
    </xf>
    <xf numFmtId="0" fontId="52" fillId="7" borderId="118" xfId="0" applyFont="1" applyFill="1" applyBorder="1" applyAlignment="1">
      <alignment horizontal="center" vertical="top" wrapText="1"/>
    </xf>
    <xf numFmtId="0" fontId="52" fillId="7" borderId="119" xfId="0" applyFont="1" applyFill="1" applyBorder="1" applyAlignment="1">
      <alignment horizontal="center" vertical="top" wrapText="1"/>
    </xf>
    <xf numFmtId="0" fontId="52" fillId="2" borderId="115" xfId="0" applyFont="1" applyFill="1" applyBorder="1" applyAlignment="1">
      <alignment horizontal="center" vertical="top" wrapText="1"/>
    </xf>
    <xf numFmtId="0" fontId="52" fillId="18" borderId="115" xfId="0" applyFont="1" applyFill="1" applyBorder="1" applyAlignment="1">
      <alignment horizontal="center" vertical="top" wrapText="1"/>
    </xf>
    <xf numFmtId="0" fontId="40" fillId="0" borderId="0" xfId="0" quotePrefix="1" applyFont="1" applyAlignment="1">
      <alignment wrapText="1"/>
    </xf>
    <xf numFmtId="0" fontId="60" fillId="3" borderId="115" xfId="0" applyFont="1" applyFill="1" applyBorder="1" applyAlignment="1">
      <alignment horizontal="center" vertical="top" wrapText="1"/>
    </xf>
    <xf numFmtId="0" fontId="60" fillId="20" borderId="115" xfId="0" applyFont="1" applyFill="1" applyBorder="1" applyAlignment="1">
      <alignment horizontal="center" vertical="top" wrapText="1"/>
    </xf>
    <xf numFmtId="0" fontId="60" fillId="7" borderId="115" xfId="0" applyFont="1" applyFill="1" applyBorder="1" applyAlignment="1">
      <alignment horizontal="center" vertical="top" wrapText="1"/>
    </xf>
    <xf numFmtId="0" fontId="61" fillId="20" borderId="118" xfId="0" applyFont="1" applyFill="1" applyBorder="1" applyAlignment="1">
      <alignment horizontal="left" vertical="top" wrapText="1"/>
    </xf>
    <xf numFmtId="0" fontId="61" fillId="20" borderId="115" xfId="0" applyFont="1" applyFill="1" applyBorder="1" applyAlignment="1">
      <alignment horizontal="left" vertical="top" wrapText="1"/>
    </xf>
    <xf numFmtId="0" fontId="61" fillId="3" borderId="115" xfId="0" applyFont="1" applyFill="1" applyBorder="1" applyAlignment="1">
      <alignment horizontal="left" vertical="top" wrapText="1"/>
    </xf>
    <xf numFmtId="0" fontId="61" fillId="3" borderId="118" xfId="0" applyFont="1" applyFill="1" applyBorder="1" applyAlignment="1">
      <alignment horizontal="left" vertical="top" wrapText="1"/>
    </xf>
    <xf numFmtId="0" fontId="52" fillId="20" borderId="0" xfId="0" applyFont="1" applyFill="1" applyBorder="1" applyAlignment="1">
      <alignment horizontal="left" vertical="top" wrapText="1"/>
    </xf>
    <xf numFmtId="0" fontId="8" fillId="0" borderId="0" xfId="0" applyFont="1" applyAlignment="1">
      <alignment wrapText="1"/>
    </xf>
    <xf numFmtId="0" fontId="0" fillId="0" borderId="0" xfId="0"/>
    <xf numFmtId="0" fontId="50" fillId="0" borderId="0" xfId="0" applyFont="1"/>
    <xf numFmtId="0" fontId="54" fillId="20" borderId="115" xfId="0" applyFont="1" applyFill="1" applyBorder="1" applyAlignment="1">
      <alignment horizontal="center" vertical="top" wrapText="1"/>
    </xf>
    <xf numFmtId="0" fontId="51" fillId="0" borderId="0" xfId="0" applyFont="1"/>
    <xf numFmtId="0" fontId="56" fillId="20" borderId="115" xfId="0" applyFont="1" applyFill="1" applyBorder="1" applyAlignment="1">
      <alignment horizontal="left" vertical="top" wrapText="1"/>
    </xf>
    <xf numFmtId="0" fontId="0" fillId="0" borderId="0" xfId="0" applyAlignment="1">
      <alignment wrapText="1"/>
    </xf>
    <xf numFmtId="0" fontId="0" fillId="0" borderId="0" xfId="0" applyFont="1" applyAlignment="1">
      <alignment wrapText="1"/>
    </xf>
    <xf numFmtId="0" fontId="8" fillId="0" borderId="0" xfId="0" quotePrefix="1" applyFont="1" applyAlignment="1">
      <alignment wrapText="1"/>
    </xf>
    <xf numFmtId="0" fontId="14" fillId="0" borderId="0" xfId="0" quotePrefix="1" applyFont="1" applyAlignment="1">
      <alignment wrapText="1"/>
    </xf>
    <xf numFmtId="0" fontId="8" fillId="3" borderId="0" xfId="0" quotePrefix="1" applyFont="1" applyFill="1" applyAlignment="1">
      <alignment wrapText="1"/>
    </xf>
    <xf numFmtId="0" fontId="0" fillId="0" borderId="0" xfId="0" applyBorder="1" applyAlignment="1">
      <alignment wrapText="1"/>
    </xf>
    <xf numFmtId="0" fontId="50" fillId="0" borderId="0" xfId="0" applyFont="1" applyFill="1"/>
    <xf numFmtId="0" fontId="48" fillId="7" borderId="21" xfId="0" applyFont="1" applyFill="1" applyBorder="1" applyAlignment="1" applyProtection="1">
      <alignment horizontal="center" vertical="center" wrapText="1"/>
    </xf>
    <xf numFmtId="0" fontId="49" fillId="7" borderId="21" xfId="0" applyFont="1" applyFill="1" applyBorder="1" applyAlignment="1" applyProtection="1">
      <alignment horizontal="center" vertical="center" wrapText="1"/>
    </xf>
    <xf numFmtId="0" fontId="48" fillId="7" borderId="21" xfId="0" applyNumberFormat="1" applyFont="1" applyFill="1" applyBorder="1" applyAlignment="1" applyProtection="1">
      <alignment horizontal="center" vertical="center" wrapText="1"/>
    </xf>
    <xf numFmtId="0" fontId="48" fillId="7" borderId="38" xfId="0" applyFont="1" applyFill="1" applyBorder="1" applyAlignment="1" applyProtection="1">
      <alignment horizontal="center" vertical="center" wrapText="1"/>
    </xf>
    <xf numFmtId="0" fontId="8" fillId="7" borderId="0" xfId="0" applyFont="1" applyFill="1" applyBorder="1" applyAlignment="1">
      <alignment horizontal="right" vertical="top" wrapText="1"/>
    </xf>
    <xf numFmtId="0" fontId="8" fillId="7" borderId="0" xfId="0" applyFont="1" applyFill="1" applyBorder="1" applyAlignment="1">
      <alignment vertical="top"/>
    </xf>
    <xf numFmtId="0" fontId="67" fillId="7" borderId="0" xfId="0" applyFont="1" applyFill="1" applyBorder="1" applyAlignment="1">
      <alignment vertical="top" wrapText="1"/>
    </xf>
    <xf numFmtId="0" fontId="67" fillId="7" borderId="0" xfId="0" applyFont="1" applyFill="1" applyBorder="1" applyAlignment="1">
      <alignment horizontal="center" vertical="top"/>
    </xf>
    <xf numFmtId="0" fontId="10" fillId="7" borderId="0" xfId="0" applyFont="1" applyFill="1" applyBorder="1" applyAlignment="1">
      <alignment horizontal="center" vertical="top" wrapText="1"/>
    </xf>
    <xf numFmtId="0" fontId="16" fillId="7" borderId="30" xfId="0" applyFont="1" applyFill="1" applyBorder="1" applyAlignment="1" applyProtection="1">
      <alignment horizontal="left" vertical="center"/>
    </xf>
    <xf numFmtId="0" fontId="0" fillId="7" borderId="107" xfId="0" applyFont="1" applyFill="1" applyBorder="1" applyAlignment="1" applyProtection="1">
      <alignment horizontal="center" vertical="center" wrapText="1"/>
    </xf>
    <xf numFmtId="0" fontId="8" fillId="7" borderId="12" xfId="0" applyFont="1" applyFill="1" applyBorder="1" applyAlignment="1" applyProtection="1">
      <alignment horizontal="center" vertical="center" wrapText="1"/>
    </xf>
    <xf numFmtId="0" fontId="48" fillId="7" borderId="28" xfId="0" applyFont="1" applyFill="1" applyBorder="1" applyAlignment="1" applyProtection="1">
      <alignment horizontal="left" vertical="top" wrapText="1"/>
    </xf>
    <xf numFmtId="0" fontId="48" fillId="7" borderId="41" xfId="0" applyFont="1" applyFill="1" applyBorder="1" applyAlignment="1" applyProtection="1">
      <alignment horizontal="left" vertical="top" wrapText="1"/>
    </xf>
    <xf numFmtId="0" fontId="8" fillId="0" borderId="38"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0" fillId="0" borderId="0" xfId="0" applyFill="1" applyAlignment="1">
      <alignment wrapText="1"/>
    </xf>
    <xf numFmtId="0" fontId="63" fillId="0" borderId="34" xfId="0" applyFont="1" applyFill="1" applyBorder="1" applyAlignment="1" applyProtection="1">
      <alignment horizontal="left" vertical="top" wrapText="1"/>
    </xf>
    <xf numFmtId="0" fontId="0" fillId="0" borderId="0" xfId="0" applyFill="1" applyAlignment="1">
      <alignment horizontal="left" vertical="top" wrapText="1"/>
    </xf>
    <xf numFmtId="0" fontId="8" fillId="7" borderId="8" xfId="0" applyFont="1" applyFill="1" applyBorder="1" applyAlignment="1">
      <alignment vertical="top"/>
    </xf>
    <xf numFmtId="0" fontId="48" fillId="0" borderId="38" xfId="0" applyFont="1" applyFill="1" applyBorder="1" applyAlignment="1" applyProtection="1">
      <alignment horizontal="center" vertical="center" wrapText="1"/>
    </xf>
    <xf numFmtId="0" fontId="62" fillId="0" borderId="0" xfId="0" applyFont="1" applyFill="1" applyBorder="1" applyAlignment="1">
      <alignment horizontal="center" vertical="center" wrapText="1"/>
    </xf>
    <xf numFmtId="0" fontId="69" fillId="0" borderId="0" xfId="0" applyFont="1" applyFill="1" applyBorder="1" applyAlignment="1">
      <alignment vertical="top" wrapText="1"/>
    </xf>
    <xf numFmtId="0" fontId="48" fillId="19" borderId="104" xfId="0" applyFont="1" applyFill="1" applyBorder="1" applyAlignment="1" applyProtection="1">
      <alignment vertical="center" wrapText="1"/>
    </xf>
    <xf numFmtId="0" fontId="8" fillId="3" borderId="124" xfId="0" applyFont="1" applyFill="1" applyBorder="1" applyAlignment="1" applyProtection="1">
      <alignment horizontal="right" vertical="center" wrapText="1"/>
    </xf>
    <xf numFmtId="0" fontId="8" fillId="3" borderId="125" xfId="0" applyFont="1" applyFill="1" applyBorder="1" applyAlignment="1" applyProtection="1">
      <alignment horizontal="right" vertical="top" wrapText="1"/>
    </xf>
    <xf numFmtId="0" fontId="8" fillId="3" borderId="126" xfId="0" applyFont="1" applyFill="1" applyBorder="1" applyAlignment="1" applyProtection="1">
      <alignment horizontal="right" vertical="center" wrapText="1"/>
    </xf>
    <xf numFmtId="0" fontId="67" fillId="7" borderId="0" xfId="0" applyFont="1" applyFill="1" applyBorder="1" applyAlignment="1">
      <alignment horizontal="left" vertical="top" wrapText="1"/>
    </xf>
    <xf numFmtId="0" fontId="48" fillId="7" borderId="52" xfId="0" applyFont="1" applyFill="1" applyBorder="1" applyAlignment="1" applyProtection="1">
      <alignment horizontal="center" vertical="center" wrapText="1"/>
    </xf>
    <xf numFmtId="0" fontId="8" fillId="7" borderId="127" xfId="0" applyFont="1" applyFill="1" applyBorder="1" applyAlignment="1" applyProtection="1">
      <alignment horizontal="left" vertical="center" wrapText="1"/>
    </xf>
    <xf numFmtId="0" fontId="8" fillId="0" borderId="3" xfId="0" applyFont="1" applyFill="1" applyBorder="1" applyAlignment="1">
      <alignment vertical="top"/>
    </xf>
    <xf numFmtId="0" fontId="8" fillId="0" borderId="4" xfId="0" applyFont="1" applyFill="1" applyBorder="1" applyAlignment="1"/>
    <xf numFmtId="0" fontId="48" fillId="7" borderId="131" xfId="0" applyFont="1" applyFill="1" applyBorder="1" applyAlignment="1" applyProtection="1">
      <alignment horizontal="center" vertical="center" wrapText="1"/>
    </xf>
    <xf numFmtId="0" fontId="48" fillId="7" borderId="132" xfId="0" applyFont="1" applyFill="1" applyBorder="1" applyAlignment="1" applyProtection="1">
      <alignment horizontal="center" vertical="center" wrapText="1"/>
    </xf>
    <xf numFmtId="0" fontId="8" fillId="7" borderId="74" xfId="0" applyFont="1" applyFill="1" applyBorder="1" applyAlignment="1" applyProtection="1">
      <alignment horizontal="right" vertical="center" wrapText="1"/>
    </xf>
    <xf numFmtId="0" fontId="45" fillId="7" borderId="74" xfId="0" applyFont="1" applyFill="1" applyBorder="1" applyAlignment="1" applyProtection="1">
      <alignment horizontal="left" vertical="center" wrapText="1"/>
    </xf>
    <xf numFmtId="0" fontId="8" fillId="3" borderId="137" xfId="0" applyFont="1" applyFill="1" applyBorder="1" applyAlignment="1" applyProtection="1">
      <alignment horizontal="right" vertical="center" wrapText="1"/>
    </xf>
    <xf numFmtId="0" fontId="48" fillId="22" borderId="133" xfId="0" applyFont="1" applyFill="1" applyBorder="1" applyAlignment="1" applyProtection="1">
      <alignment horizontal="center" vertical="center" wrapText="1"/>
    </xf>
    <xf numFmtId="0" fontId="54" fillId="0" borderId="115" xfId="0" applyFont="1" applyFill="1" applyBorder="1" applyAlignment="1">
      <alignment horizontal="center" vertical="top" wrapText="1"/>
    </xf>
    <xf numFmtId="0" fontId="52" fillId="0" borderId="115" xfId="0" applyFont="1" applyFill="1" applyBorder="1" applyAlignment="1">
      <alignment horizontal="left" vertical="top" wrapText="1"/>
    </xf>
    <xf numFmtId="0" fontId="52" fillId="0" borderId="115" xfId="0" applyFont="1" applyFill="1" applyBorder="1" applyAlignment="1">
      <alignment horizontal="center" vertical="top" wrapText="1"/>
    </xf>
    <xf numFmtId="0" fontId="52" fillId="11" borderId="115" xfId="0" applyFont="1" applyFill="1" applyBorder="1" applyAlignment="1">
      <alignment horizontal="left" vertical="top" wrapText="1"/>
    </xf>
    <xf numFmtId="0" fontId="56" fillId="11" borderId="115" xfId="0" applyFont="1" applyFill="1" applyBorder="1" applyAlignment="1">
      <alignment horizontal="left" vertical="top" wrapText="1"/>
    </xf>
    <xf numFmtId="0" fontId="0" fillId="11" borderId="0" xfId="0" applyFill="1"/>
    <xf numFmtId="0" fontId="48" fillId="7" borderId="38" xfId="0" applyFont="1" applyFill="1" applyBorder="1" applyAlignment="1" applyProtection="1">
      <alignment horizontal="center" vertical="top" wrapText="1"/>
    </xf>
    <xf numFmtId="0" fontId="56" fillId="20" borderId="138" xfId="0" applyFont="1" applyFill="1" applyBorder="1" applyAlignment="1">
      <alignment horizontal="left" vertical="top" wrapText="1"/>
    </xf>
    <xf numFmtId="0" fontId="75" fillId="7" borderId="0" xfId="0" applyFont="1" applyFill="1" applyBorder="1" applyAlignment="1">
      <alignment horizontal="left" vertical="top" wrapText="1"/>
    </xf>
    <xf numFmtId="0" fontId="76" fillId="7" borderId="106" xfId="0" applyFont="1" applyFill="1" applyBorder="1" applyAlignment="1" applyProtection="1">
      <alignment vertical="top" wrapText="1"/>
    </xf>
    <xf numFmtId="0" fontId="11" fillId="8" borderId="120" xfId="0" quotePrefix="1" applyFont="1" applyFill="1" applyBorder="1" applyAlignment="1">
      <alignment horizontal="center" vertical="top"/>
    </xf>
    <xf numFmtId="0" fontId="56" fillId="20" borderId="0" xfId="0" applyFont="1" applyFill="1" applyBorder="1" applyAlignment="1">
      <alignment horizontal="left" vertical="top" wrapText="1"/>
    </xf>
    <xf numFmtId="0" fontId="0" fillId="0" borderId="0" xfId="0"/>
    <xf numFmtId="0" fontId="52" fillId="20" borderId="115" xfId="0" applyFont="1" applyFill="1" applyBorder="1" applyAlignment="1">
      <alignment horizontal="left" vertical="top" wrapText="1"/>
    </xf>
    <xf numFmtId="0" fontId="60" fillId="20" borderId="118" xfId="0" applyFont="1" applyFill="1" applyBorder="1" applyAlignment="1">
      <alignment horizontal="left" vertical="top" wrapText="1"/>
    </xf>
    <xf numFmtId="0" fontId="60" fillId="20" borderId="115" xfId="0" applyFont="1" applyFill="1" applyBorder="1" applyAlignment="1">
      <alignment horizontal="left" vertical="top" wrapText="1"/>
    </xf>
    <xf numFmtId="0" fontId="60" fillId="3" borderId="115" xfId="0" applyFont="1" applyFill="1" applyBorder="1" applyAlignment="1">
      <alignment horizontal="left" vertical="top" wrapText="1"/>
    </xf>
    <xf numFmtId="0" fontId="60" fillId="3" borderId="118" xfId="0" applyFont="1" applyFill="1" applyBorder="1" applyAlignment="1">
      <alignment horizontal="left" vertical="top" wrapText="1"/>
    </xf>
    <xf numFmtId="0" fontId="0" fillId="0" borderId="0" xfId="0" quotePrefix="1"/>
    <xf numFmtId="0" fontId="52" fillId="20" borderId="0" xfId="0" quotePrefix="1" applyFont="1" applyFill="1" applyBorder="1" applyAlignment="1">
      <alignment horizontal="center" vertical="top" wrapText="1"/>
    </xf>
    <xf numFmtId="0" fontId="52" fillId="20" borderId="116" xfId="0" applyFont="1" applyFill="1" applyBorder="1" applyAlignment="1">
      <alignment horizontal="left" vertical="top" wrapText="1"/>
    </xf>
    <xf numFmtId="0" fontId="60" fillId="3" borderId="140" xfId="0" applyFont="1" applyFill="1" applyBorder="1" applyAlignment="1">
      <alignment horizontal="left" vertical="top" wrapText="1"/>
    </xf>
    <xf numFmtId="0" fontId="52" fillId="20" borderId="2" xfId="0" applyFont="1" applyFill="1" applyBorder="1" applyAlignment="1">
      <alignment horizontal="left" vertical="top" wrapText="1"/>
    </xf>
    <xf numFmtId="0" fontId="60" fillId="20" borderId="138" xfId="0" applyFont="1" applyFill="1" applyBorder="1" applyAlignment="1">
      <alignment horizontal="left" vertical="top" wrapText="1"/>
    </xf>
    <xf numFmtId="0" fontId="60" fillId="3" borderId="138" xfId="0" applyFont="1" applyFill="1" applyBorder="1" applyAlignment="1">
      <alignment horizontal="left" vertical="top" wrapText="1"/>
    </xf>
    <xf numFmtId="0" fontId="60" fillId="3" borderId="2" xfId="0" applyFont="1" applyFill="1" applyBorder="1" applyAlignment="1">
      <alignment horizontal="left" vertical="top" wrapText="1"/>
    </xf>
    <xf numFmtId="0" fontId="60" fillId="20" borderId="2" xfId="0" applyFont="1" applyFill="1" applyBorder="1" applyAlignment="1">
      <alignment horizontal="left" vertical="top" wrapText="1"/>
    </xf>
    <xf numFmtId="0" fontId="52" fillId="20" borderId="117" xfId="0" applyFont="1" applyFill="1" applyBorder="1" applyAlignment="1">
      <alignment horizontal="left" vertical="top" wrapText="1"/>
    </xf>
    <xf numFmtId="0" fontId="60" fillId="20" borderId="140" xfId="0" applyFont="1" applyFill="1" applyBorder="1" applyAlignment="1">
      <alignment horizontal="left" vertical="top" wrapText="1"/>
    </xf>
    <xf numFmtId="0" fontId="0" fillId="0" borderId="0" xfId="0"/>
    <xf numFmtId="0" fontId="50" fillId="0" borderId="0" xfId="0" applyFont="1"/>
    <xf numFmtId="0" fontId="52" fillId="20" borderId="0" xfId="0" applyFont="1" applyFill="1" applyBorder="1" applyAlignment="1">
      <alignment horizontal="center" vertical="top" wrapText="1"/>
    </xf>
    <xf numFmtId="0" fontId="51" fillId="0" borderId="0" xfId="0" applyFont="1"/>
    <xf numFmtId="0" fontId="54" fillId="3" borderId="0" xfId="0" applyFont="1" applyFill="1" applyBorder="1" applyAlignment="1">
      <alignment horizontal="center" vertical="top" wrapText="1"/>
    </xf>
    <xf numFmtId="0" fontId="54" fillId="20" borderId="0" xfId="0" applyFont="1" applyFill="1" applyBorder="1" applyAlignment="1">
      <alignment horizontal="center" vertical="top" wrapText="1"/>
    </xf>
    <xf numFmtId="0" fontId="54" fillId="2" borderId="0" xfId="0" applyFont="1" applyFill="1" applyBorder="1" applyAlignment="1">
      <alignment horizontal="center" vertical="top" wrapText="1"/>
    </xf>
    <xf numFmtId="0" fontId="54" fillId="7" borderId="0" xfId="0" applyFont="1" applyFill="1" applyBorder="1" applyAlignment="1">
      <alignment horizontal="center" vertical="top" wrapText="1"/>
    </xf>
    <xf numFmtId="0" fontId="0" fillId="0" borderId="0" xfId="0"/>
    <xf numFmtId="0" fontId="52" fillId="20" borderId="115" xfId="0" applyFont="1" applyFill="1" applyBorder="1" applyAlignment="1">
      <alignment horizontal="left" vertical="top" wrapText="1"/>
    </xf>
    <xf numFmtId="0" fontId="52" fillId="20" borderId="0" xfId="0" applyFont="1" applyFill="1" applyBorder="1" applyAlignment="1">
      <alignment horizontal="center" vertical="top" wrapText="1"/>
    </xf>
    <xf numFmtId="0" fontId="60" fillId="21" borderId="115" xfId="0" applyFont="1" applyFill="1" applyBorder="1" applyAlignment="1">
      <alignment horizontal="center" vertical="top" wrapText="1"/>
    </xf>
    <xf numFmtId="0" fontId="60" fillId="7" borderId="115" xfId="0" applyFont="1" applyFill="1" applyBorder="1" applyAlignment="1">
      <alignment horizontal="center" vertical="top" wrapText="1"/>
    </xf>
    <xf numFmtId="0" fontId="52" fillId="0" borderId="115" xfId="0" applyFont="1" applyFill="1" applyBorder="1" applyAlignment="1">
      <alignment horizontal="left" vertical="top" wrapText="1"/>
    </xf>
    <xf numFmtId="0" fontId="10" fillId="0" borderId="0" xfId="0" applyFont="1" applyBorder="1" applyAlignment="1">
      <alignment horizontal="left" vertical="center" wrapText="1"/>
    </xf>
    <xf numFmtId="0" fontId="10" fillId="8"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8" fillId="0" borderId="141" xfId="0" applyFont="1" applyFill="1" applyBorder="1" applyAlignment="1" applyProtection="1">
      <alignment horizontal="center" vertical="center" wrapText="1"/>
    </xf>
    <xf numFmtId="0" fontId="48" fillId="0" borderId="5" xfId="0" applyNumberFormat="1" applyFont="1" applyFill="1" applyBorder="1" applyAlignment="1" applyProtection="1">
      <alignment horizontal="center" vertical="top" wrapText="1"/>
    </xf>
    <xf numFmtId="0" fontId="48" fillId="0" borderId="103" xfId="0" applyFont="1" applyFill="1" applyBorder="1" applyAlignment="1" applyProtection="1">
      <alignment horizontal="center" vertical="center" wrapText="1"/>
    </xf>
    <xf numFmtId="0" fontId="10" fillId="0" borderId="0" xfId="0" applyFont="1" applyFill="1" applyBorder="1" applyAlignment="1">
      <alignment horizontal="left" vertical="center" wrapText="1"/>
    </xf>
    <xf numFmtId="0" fontId="54" fillId="0" borderId="0" xfId="0" applyFont="1" applyFill="1" applyBorder="1" applyAlignment="1">
      <alignment horizontal="center" vertical="top" wrapText="1"/>
    </xf>
    <xf numFmtId="0" fontId="83" fillId="0" borderId="130" xfId="0" applyFont="1" applyFill="1" applyBorder="1" applyAlignment="1" applyProtection="1">
      <alignment horizontal="left" vertical="center"/>
    </xf>
    <xf numFmtId="0" fontId="83" fillId="7" borderId="129" xfId="0" applyFont="1" applyFill="1" applyBorder="1" applyAlignment="1" applyProtection="1">
      <alignment horizontal="left" vertical="center"/>
    </xf>
    <xf numFmtId="0" fontId="48" fillId="0" borderId="7" xfId="0" applyNumberFormat="1" applyFont="1" applyFill="1" applyBorder="1" applyAlignment="1" applyProtection="1">
      <alignment horizontal="center" vertical="center" wrapText="1"/>
    </xf>
    <xf numFmtId="0" fontId="48" fillId="0" borderId="50" xfId="0" applyNumberFormat="1" applyFont="1" applyFill="1" applyBorder="1" applyAlignment="1" applyProtection="1">
      <alignment horizontal="center" vertical="center" wrapText="1"/>
    </xf>
    <xf numFmtId="0" fontId="48" fillId="0" borderId="142" xfId="0" applyNumberFormat="1" applyFont="1" applyFill="1" applyBorder="1" applyAlignment="1" applyProtection="1">
      <alignment horizontal="center" vertical="center" wrapText="1"/>
    </xf>
    <xf numFmtId="0" fontId="81" fillId="0" borderId="8" xfId="0" applyFont="1" applyFill="1" applyBorder="1" applyAlignment="1" applyProtection="1">
      <alignment horizontal="right" vertical="center" wrapText="1"/>
    </xf>
    <xf numFmtId="0" fontId="48" fillId="0" borderId="24" xfId="0" applyNumberFormat="1" applyFont="1" applyFill="1" applyBorder="1" applyAlignment="1" applyProtection="1">
      <alignment horizontal="center" vertical="center" wrapText="1"/>
    </xf>
    <xf numFmtId="0" fontId="48" fillId="0" borderId="50" xfId="0" applyFont="1" applyFill="1" applyBorder="1" applyAlignment="1" applyProtection="1">
      <alignment horizontal="center" vertical="center" wrapText="1"/>
    </xf>
    <xf numFmtId="0" fontId="48" fillId="0" borderId="2" xfId="0" applyNumberFormat="1" applyFont="1" applyFill="1" applyBorder="1" applyAlignment="1" applyProtection="1">
      <alignment horizontal="center" vertical="center" wrapText="1"/>
    </xf>
    <xf numFmtId="0" fontId="48" fillId="0" borderId="12" xfId="0" applyFont="1" applyFill="1" applyBorder="1" applyAlignment="1" applyProtection="1">
      <alignment horizontal="center" vertical="center" wrapText="1"/>
    </xf>
    <xf numFmtId="0" fontId="8" fillId="7" borderId="5" xfId="0" applyFont="1" applyFill="1" applyBorder="1" applyAlignment="1" applyProtection="1">
      <alignment horizontal="center" vertical="center" wrapText="1"/>
    </xf>
    <xf numFmtId="0" fontId="79" fillId="0" borderId="7" xfId="0" applyFont="1" applyFill="1" applyBorder="1" applyAlignment="1" applyProtection="1">
      <alignment horizontal="right" vertical="center" wrapText="1"/>
    </xf>
    <xf numFmtId="0" fontId="10" fillId="0" borderId="0" xfId="0" applyFont="1" applyBorder="1" applyAlignment="1">
      <alignment horizontal="center" vertical="center"/>
    </xf>
    <xf numFmtId="0" fontId="8" fillId="7" borderId="109" xfId="0" applyFont="1" applyFill="1" applyBorder="1" applyAlignment="1" applyProtection="1">
      <alignment horizontal="left" vertical="center" wrapText="1"/>
    </xf>
    <xf numFmtId="0" fontId="8" fillId="7" borderId="113" xfId="0" applyFont="1" applyFill="1" applyBorder="1" applyAlignment="1" applyProtection="1">
      <alignment horizontal="left" vertical="center" wrapText="1"/>
    </xf>
    <xf numFmtId="0" fontId="75" fillId="7" borderId="139" xfId="0" applyFont="1" applyFill="1" applyBorder="1" applyAlignment="1">
      <alignment horizontal="center" vertical="top" wrapText="1"/>
    </xf>
    <xf numFmtId="0" fontId="25" fillId="4" borderId="3" xfId="0" applyFont="1" applyFill="1" applyBorder="1" applyAlignment="1" applyProtection="1">
      <alignment horizontal="center" vertical="center"/>
    </xf>
    <xf numFmtId="0" fontId="26" fillId="4" borderId="4" xfId="0" applyFont="1" applyFill="1" applyBorder="1" applyAlignment="1" applyProtection="1">
      <alignment horizontal="center" vertical="center"/>
    </xf>
    <xf numFmtId="0" fontId="75" fillId="0" borderId="0" xfId="0" applyFont="1" applyBorder="1" applyAlignment="1" applyProtection="1">
      <alignment horizontal="left" vertical="top" wrapText="1"/>
      <protection locked="0"/>
    </xf>
    <xf numFmtId="0" fontId="8" fillId="7" borderId="81" xfId="0" applyFont="1" applyFill="1" applyBorder="1" applyAlignment="1" applyProtection="1">
      <alignment horizontal="left" vertical="center" wrapText="1"/>
    </xf>
    <xf numFmtId="0" fontId="8" fillId="22" borderId="144" xfId="0" applyFont="1" applyFill="1" applyBorder="1" applyAlignment="1" applyProtection="1">
      <alignment horizontal="left" vertical="center" wrapText="1"/>
    </xf>
    <xf numFmtId="0" fontId="8" fillId="22" borderId="145" xfId="0" applyFont="1" applyFill="1" applyBorder="1" applyAlignment="1" applyProtection="1">
      <alignment horizontal="left" vertical="center" wrapText="1"/>
    </xf>
    <xf numFmtId="0" fontId="67" fillId="7" borderId="143" xfId="0" applyFont="1" applyFill="1" applyBorder="1" applyAlignment="1">
      <alignment horizontal="center" vertical="top"/>
    </xf>
    <xf numFmtId="0" fontId="11" fillId="0" borderId="21" xfId="0" applyFont="1" applyFill="1" applyBorder="1" applyAlignment="1" applyProtection="1">
      <alignment horizontal="left" vertical="center" wrapText="1"/>
    </xf>
    <xf numFmtId="0" fontId="0" fillId="7" borderId="142" xfId="0" applyFont="1" applyFill="1" applyBorder="1" applyAlignment="1" applyProtection="1">
      <alignment horizontal="center" vertical="center" wrapText="1"/>
    </xf>
    <xf numFmtId="0" fontId="83" fillId="0" borderId="129" xfId="0" applyFont="1" applyFill="1" applyBorder="1" applyAlignment="1" applyProtection="1">
      <alignment horizontal="left" vertical="center"/>
    </xf>
    <xf numFmtId="0" fontId="74" fillId="21" borderId="20" xfId="0" quotePrefix="1" applyFont="1" applyFill="1" applyBorder="1" applyAlignment="1" applyProtection="1">
      <alignment horizontal="center" vertical="center" wrapText="1"/>
      <protection locked="0"/>
    </xf>
    <xf numFmtId="0" fontId="8" fillId="7" borderId="91" xfId="0" applyFont="1" applyFill="1" applyBorder="1" applyAlignment="1" applyProtection="1">
      <alignment horizontal="left" vertical="center" wrapText="1"/>
    </xf>
    <xf numFmtId="0" fontId="8" fillId="7" borderId="95" xfId="0" applyFont="1" applyFill="1" applyBorder="1" applyAlignment="1" applyProtection="1">
      <alignment horizontal="left" vertical="center" wrapText="1"/>
    </xf>
    <xf numFmtId="0" fontId="8" fillId="7" borderId="153" xfId="0" applyFont="1" applyFill="1" applyBorder="1" applyAlignment="1" applyProtection="1">
      <alignment horizontal="left" vertical="center" wrapText="1"/>
    </xf>
    <xf numFmtId="0" fontId="45" fillId="7" borderId="6" xfId="0" applyFont="1" applyFill="1" applyBorder="1" applyAlignment="1" applyProtection="1">
      <alignment horizontal="left" vertical="center" wrapText="1"/>
    </xf>
    <xf numFmtId="0" fontId="8" fillId="22" borderId="154" xfId="0" applyFont="1" applyFill="1" applyBorder="1" applyAlignment="1" applyProtection="1">
      <alignment horizontal="left" vertical="center" wrapText="1"/>
    </xf>
    <xf numFmtId="0" fontId="0" fillId="0" borderId="0" xfId="0" applyAlignment="1" applyProtection="1">
      <alignment horizontal="center" vertical="center" wrapText="1"/>
      <protection locked="0"/>
    </xf>
    <xf numFmtId="0" fontId="10" fillId="7" borderId="11" xfId="0" applyFont="1" applyFill="1" applyBorder="1" applyAlignment="1" applyProtection="1">
      <alignment horizontal="center" vertical="top" wrapText="1"/>
      <protection locked="0"/>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top" wrapText="1"/>
    </xf>
    <xf numFmtId="0" fontId="24" fillId="0" borderId="54" xfId="58" applyFont="1" applyFill="1"/>
    <xf numFmtId="0" fontId="0" fillId="0" borderId="7" xfId="0" applyFont="1" applyBorder="1" applyAlignment="1" applyProtection="1">
      <alignment vertical="top" wrapText="1"/>
    </xf>
    <xf numFmtId="0" fontId="0" fillId="0" borderId="8" xfId="0" applyFont="1" applyBorder="1" applyAlignment="1" applyProtection="1">
      <alignment vertical="top" wrapText="1"/>
    </xf>
    <xf numFmtId="0" fontId="25" fillId="4" borderId="3" xfId="0" applyFont="1" applyFill="1" applyBorder="1" applyAlignment="1" applyProtection="1">
      <alignment horizontal="center" vertical="center"/>
    </xf>
    <xf numFmtId="0" fontId="26" fillId="4" borderId="4"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0"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0" fillId="0" borderId="10" xfId="0" applyFont="1" applyFill="1" applyBorder="1" applyAlignment="1" applyProtection="1">
      <alignment vertical="top" wrapText="1"/>
    </xf>
    <xf numFmtId="0" fontId="0" fillId="0" borderId="11" xfId="0" applyFont="1" applyFill="1" applyBorder="1" applyAlignment="1" applyProtection="1">
      <alignment vertical="top"/>
    </xf>
    <xf numFmtId="0" fontId="4" fillId="0" borderId="7" xfId="0" applyFont="1" applyBorder="1" applyAlignment="1" applyProtection="1">
      <alignment vertical="top" wrapText="1"/>
    </xf>
    <xf numFmtId="0" fontId="4" fillId="0" borderId="8" xfId="0" applyFont="1" applyBorder="1" applyAlignment="1" applyProtection="1">
      <alignment vertical="top" wrapText="1"/>
    </xf>
    <xf numFmtId="0" fontId="13" fillId="0" borderId="5" xfId="0" applyFont="1" applyBorder="1" applyAlignment="1" applyProtection="1">
      <alignment vertical="top" wrapText="1"/>
    </xf>
    <xf numFmtId="0" fontId="4" fillId="0" borderId="6" xfId="0" applyFont="1" applyBorder="1" applyAlignment="1" applyProtection="1">
      <alignment vertical="top" wrapText="1"/>
    </xf>
    <xf numFmtId="0" fontId="4" fillId="0" borderId="5" xfId="0" applyFont="1" applyBorder="1" applyAlignment="1" applyProtection="1">
      <alignment vertical="top" wrapText="1"/>
    </xf>
    <xf numFmtId="0" fontId="4" fillId="0" borderId="7" xfId="0" applyFont="1" applyFill="1" applyBorder="1" applyAlignment="1" applyProtection="1">
      <alignment vertical="top" wrapText="1"/>
    </xf>
    <xf numFmtId="0" fontId="4" fillId="0" borderId="8" xfId="0" applyFont="1" applyFill="1" applyBorder="1" applyAlignment="1" applyProtection="1">
      <alignment vertical="top" wrapText="1"/>
    </xf>
    <xf numFmtId="0" fontId="4" fillId="0" borderId="3"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0" fillId="0" borderId="3" xfId="0" applyFont="1" applyFill="1" applyBorder="1" applyAlignment="1" applyProtection="1">
      <alignment horizontal="center" vertical="center" wrapText="1"/>
    </xf>
    <xf numFmtId="0" fontId="0" fillId="0" borderId="4" xfId="0" applyFont="1" applyBorder="1" applyAlignment="1" applyProtection="1">
      <alignment vertical="center" wrapText="1"/>
    </xf>
    <xf numFmtId="0" fontId="25" fillId="0" borderId="3" xfId="0" applyFont="1" applyBorder="1" applyAlignment="1">
      <alignment horizontal="left" vertical="center"/>
    </xf>
    <xf numFmtId="0" fontId="14" fillId="0" borderId="13" xfId="0" applyFont="1" applyBorder="1" applyAlignment="1">
      <alignment horizontal="left" vertical="center"/>
    </xf>
    <xf numFmtId="0" fontId="14" fillId="0" borderId="4" xfId="0" applyFont="1" applyBorder="1" applyAlignment="1">
      <alignment horizontal="left" vertical="center"/>
    </xf>
    <xf numFmtId="0" fontId="0" fillId="11" borderId="2" xfId="0" applyFill="1" applyBorder="1" applyAlignment="1" applyProtection="1">
      <alignment horizontal="center" wrapText="1"/>
      <protection locked="0"/>
    </xf>
    <xf numFmtId="0" fontId="0" fillId="11" borderId="2" xfId="0" applyFill="1" applyBorder="1" applyAlignment="1" applyProtection="1">
      <alignment horizontal="left" wrapText="1"/>
      <protection locked="0"/>
    </xf>
    <xf numFmtId="0" fontId="0" fillId="11" borderId="77" xfId="0" applyFill="1" applyBorder="1" applyAlignment="1" applyProtection="1">
      <alignment horizontal="left" wrapText="1"/>
      <protection locked="0"/>
    </xf>
    <xf numFmtId="0" fontId="8" fillId="0" borderId="111" xfId="0" applyFont="1" applyBorder="1" applyAlignment="1">
      <alignment horizontal="center"/>
    </xf>
    <xf numFmtId="0" fontId="8" fillId="0" borderId="91" xfId="0" applyFont="1" applyBorder="1" applyAlignment="1">
      <alignment horizontal="center"/>
    </xf>
    <xf numFmtId="0" fontId="8" fillId="0" borderId="112" xfId="0" applyFont="1" applyBorder="1" applyAlignment="1">
      <alignment horizontal="center"/>
    </xf>
    <xf numFmtId="0" fontId="0" fillId="11" borderId="78" xfId="0" applyFill="1" applyBorder="1" applyAlignment="1" applyProtection="1">
      <alignment horizontal="center" wrapText="1"/>
      <protection locked="0"/>
    </xf>
    <xf numFmtId="0" fontId="0" fillId="11" borderId="78" xfId="0" applyFill="1" applyBorder="1" applyAlignment="1" applyProtection="1">
      <alignment horizontal="left" wrapText="1"/>
      <protection locked="0"/>
    </xf>
    <xf numFmtId="0" fontId="0" fillId="11" borderId="79" xfId="0" applyFill="1" applyBorder="1" applyAlignment="1" applyProtection="1">
      <alignment horizontal="left" wrapText="1"/>
      <protection locked="0"/>
    </xf>
    <xf numFmtId="0" fontId="0" fillId="11" borderId="84" xfId="0" applyFill="1" applyBorder="1" applyAlignment="1" applyProtection="1">
      <alignment horizontal="center" wrapText="1"/>
      <protection locked="0"/>
    </xf>
    <xf numFmtId="0" fontId="0" fillId="11" borderId="84" xfId="0" applyFill="1" applyBorder="1" applyAlignment="1" applyProtection="1">
      <alignment horizontal="left" wrapText="1"/>
      <protection locked="0"/>
    </xf>
    <xf numFmtId="0" fontId="0" fillId="11" borderId="85" xfId="0" applyFill="1" applyBorder="1" applyAlignment="1" applyProtection="1">
      <alignment horizontal="left" wrapText="1"/>
      <protection locked="0"/>
    </xf>
    <xf numFmtId="0" fontId="27" fillId="0" borderId="80" xfId="0" applyFont="1" applyBorder="1" applyAlignment="1" applyProtection="1">
      <alignment horizontal="center" vertical="center"/>
    </xf>
    <xf numFmtId="0" fontId="28" fillId="0" borderId="81" xfId="0" applyFont="1" applyBorder="1" applyAlignment="1" applyProtection="1">
      <alignment horizontal="center" vertical="center"/>
    </xf>
    <xf numFmtId="0" fontId="0" fillId="0" borderId="81" xfId="0" applyBorder="1" applyAlignment="1" applyProtection="1"/>
    <xf numFmtId="0" fontId="0" fillId="0" borderId="82" xfId="0" applyBorder="1" applyAlignment="1" applyProtection="1"/>
    <xf numFmtId="0" fontId="0" fillId="11" borderId="108" xfId="0" applyFont="1" applyFill="1" applyBorder="1" applyAlignment="1" applyProtection="1">
      <alignment horizontal="left" vertical="center" wrapText="1"/>
      <protection locked="0"/>
    </xf>
    <xf numFmtId="0" fontId="0" fillId="0" borderId="109" xfId="0" applyBorder="1"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11" borderId="67" xfId="0" applyFont="1" applyFill="1" applyBorder="1" applyAlignment="1" applyProtection="1">
      <alignment horizontal="left" vertical="center" wrapText="1"/>
      <protection locked="0"/>
    </xf>
    <xf numFmtId="0" fontId="0" fillId="0" borderId="13" xfId="0" applyBorder="1" applyAlignment="1" applyProtection="1">
      <alignment horizontal="left" wrapText="1"/>
      <protection locked="0"/>
    </xf>
    <xf numFmtId="0" fontId="0" fillId="0" borderId="72" xfId="0" applyBorder="1" applyAlignment="1" applyProtection="1">
      <alignment horizontal="left" wrapText="1"/>
      <protection locked="0"/>
    </xf>
    <xf numFmtId="0" fontId="0" fillId="11" borderId="13" xfId="0" applyFill="1" applyBorder="1" applyAlignment="1" applyProtection="1">
      <alignment horizontal="left" vertical="center" wrapText="1"/>
      <protection locked="0"/>
    </xf>
    <xf numFmtId="0" fontId="0" fillId="11" borderId="72" xfId="0" applyFill="1" applyBorder="1" applyAlignment="1" applyProtection="1">
      <alignment horizontal="left" vertical="center" wrapText="1"/>
      <protection locked="0"/>
    </xf>
    <xf numFmtId="15" fontId="0" fillId="11" borderId="67" xfId="0" applyNumberFormat="1"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11" borderId="90" xfId="0" applyFont="1" applyFill="1"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8" fillId="3" borderId="83" xfId="0" applyFont="1" applyFill="1" applyBorder="1" applyAlignment="1" applyProtection="1">
      <alignment horizontal="left" vertical="center"/>
    </xf>
    <xf numFmtId="0" fontId="0" fillId="0" borderId="84" xfId="0" applyBorder="1" applyAlignment="1" applyProtection="1"/>
    <xf numFmtId="0" fontId="0" fillId="0" borderId="85" xfId="0" applyBorder="1" applyAlignment="1" applyProtection="1"/>
    <xf numFmtId="0" fontId="0" fillId="0" borderId="95" xfId="0" applyFill="1" applyBorder="1" applyAlignment="1">
      <alignment horizontal="left" vertical="center" wrapText="1"/>
    </xf>
    <xf numFmtId="0" fontId="0" fillId="0" borderId="84" xfId="0" applyFill="1" applyBorder="1" applyAlignment="1">
      <alignment wrapText="1"/>
    </xf>
    <xf numFmtId="0" fontId="0" fillId="0" borderId="85" xfId="0" applyFill="1" applyBorder="1" applyAlignment="1">
      <alignment wrapText="1"/>
    </xf>
    <xf numFmtId="0" fontId="0" fillId="11" borderId="67" xfId="0" applyFill="1"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72" xfId="0" applyBorder="1" applyAlignment="1">
      <alignment horizontal="left" vertical="center" wrapText="1"/>
    </xf>
    <xf numFmtId="0" fontId="0" fillId="11" borderId="90" xfId="0" applyFill="1" applyBorder="1" applyAlignment="1" applyProtection="1">
      <alignment horizontal="left" vertical="center" wrapText="1"/>
      <protection locked="0"/>
    </xf>
    <xf numFmtId="0" fontId="0" fillId="0" borderId="113" xfId="0" applyBorder="1" applyAlignment="1">
      <alignment horizontal="left" vertical="center" wrapText="1"/>
    </xf>
    <xf numFmtId="0" fontId="0" fillId="0" borderId="112" xfId="0" applyBorder="1" applyAlignment="1">
      <alignment horizontal="left" vertical="center" wrapText="1"/>
    </xf>
    <xf numFmtId="0" fontId="8" fillId="3" borderId="108" xfId="0" applyFont="1" applyFill="1" applyBorder="1" applyAlignment="1" applyProtection="1">
      <alignment horizontal="left" vertical="center"/>
    </xf>
    <xf numFmtId="0" fontId="0" fillId="0" borderId="109" xfId="0" applyBorder="1" applyAlignment="1"/>
    <xf numFmtId="0" fontId="0" fillId="0" borderId="110" xfId="0" applyBorder="1" applyAlignment="1"/>
    <xf numFmtId="0" fontId="0" fillId="0" borderId="84" xfId="0" applyFont="1" applyBorder="1" applyAlignment="1" applyProtection="1"/>
    <xf numFmtId="0" fontId="0" fillId="0" borderId="86" xfId="0" applyFont="1" applyBorder="1" applyAlignment="1" applyProtection="1"/>
    <xf numFmtId="0" fontId="0" fillId="0" borderId="87" xfId="0" applyFont="1" applyBorder="1" applyAlignment="1" applyProtection="1"/>
    <xf numFmtId="6" fontId="0" fillId="0" borderId="4" xfId="0" applyNumberFormat="1" applyBorder="1" applyAlignment="1" applyProtection="1">
      <alignment horizontal="center" vertical="top"/>
    </xf>
    <xf numFmtId="41" fontId="0" fillId="0" borderId="2" xfId="0" applyNumberFormat="1" applyBorder="1" applyAlignment="1" applyProtection="1">
      <alignment horizontal="center" vertical="top"/>
    </xf>
    <xf numFmtId="41" fontId="0" fillId="0" borderId="77" xfId="0" applyNumberFormat="1" applyBorder="1" applyAlignment="1" applyProtection="1">
      <alignment horizontal="center" vertical="top"/>
    </xf>
    <xf numFmtId="6" fontId="0" fillId="0" borderId="96" xfId="0" applyNumberFormat="1" applyBorder="1" applyAlignment="1" applyProtection="1">
      <alignment horizontal="center" vertical="top"/>
    </xf>
    <xf numFmtId="41" fontId="0" fillId="0" borderId="78" xfId="0" applyNumberFormat="1" applyBorder="1" applyAlignment="1" applyProtection="1">
      <alignment horizontal="center" vertical="top"/>
    </xf>
    <xf numFmtId="41" fontId="0" fillId="0" borderId="79" xfId="0" applyNumberFormat="1" applyBorder="1" applyAlignment="1" applyProtection="1">
      <alignment horizontal="center" vertical="top"/>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7" borderId="67" xfId="0" applyFont="1" applyFill="1" applyBorder="1" applyAlignment="1" applyProtection="1">
      <alignment horizontal="center" vertical="center" wrapText="1"/>
    </xf>
    <xf numFmtId="0" fontId="8" fillId="7" borderId="13"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0" fillId="4" borderId="0" xfId="0" applyFont="1" applyFill="1" applyBorder="1" applyAlignment="1" applyProtection="1">
      <alignment wrapText="1"/>
    </xf>
    <xf numFmtId="0" fontId="38" fillId="4" borderId="38" xfId="0" applyFont="1" applyFill="1" applyBorder="1" applyAlignment="1" applyProtection="1">
      <alignment horizontal="left" vertical="top"/>
    </xf>
    <xf numFmtId="0" fontId="17" fillId="4" borderId="40" xfId="0" applyFont="1" applyFill="1" applyBorder="1" applyAlignment="1" applyProtection="1">
      <alignment horizontal="left" vertical="top"/>
    </xf>
    <xf numFmtId="165" fontId="14" fillId="3" borderId="5" xfId="0" applyNumberFormat="1" applyFont="1" applyFill="1" applyBorder="1" applyAlignment="1" applyProtection="1">
      <alignment horizontal="center" vertical="center" wrapText="1"/>
    </xf>
    <xf numFmtId="0" fontId="0" fillId="0" borderId="39" xfId="0" applyFont="1" applyBorder="1" applyAlignment="1" applyProtection="1"/>
    <xf numFmtId="0" fontId="36" fillId="0" borderId="28" xfId="0" applyFont="1" applyFill="1" applyBorder="1" applyAlignment="1" applyProtection="1">
      <alignment horizontal="left" vertical="top"/>
    </xf>
    <xf numFmtId="0" fontId="0" fillId="0" borderId="9" xfId="0" applyFont="1" applyBorder="1" applyAlignment="1" applyProtection="1"/>
    <xf numFmtId="0" fontId="0" fillId="0" borderId="29" xfId="0" applyFont="1" applyBorder="1" applyAlignment="1" applyProtection="1"/>
    <xf numFmtId="0" fontId="0" fillId="4" borderId="7" xfId="0" applyFont="1" applyFill="1" applyBorder="1" applyAlignment="1" applyProtection="1">
      <alignment wrapText="1"/>
    </xf>
    <xf numFmtId="0" fontId="0" fillId="0" borderId="0" xfId="0" applyFont="1" applyAlignment="1" applyProtection="1">
      <alignment wrapText="1"/>
    </xf>
    <xf numFmtId="0" fontId="0" fillId="0" borderId="0" xfId="0" applyFont="1" applyBorder="1" applyAlignment="1" applyProtection="1">
      <alignment wrapText="1"/>
    </xf>
    <xf numFmtId="0" fontId="36" fillId="3" borderId="2" xfId="0" applyFont="1" applyFill="1" applyBorder="1" applyAlignment="1" applyProtection="1"/>
    <xf numFmtId="0" fontId="0" fillId="0" borderId="2" xfId="0" applyFont="1" applyBorder="1" applyAlignment="1" applyProtection="1"/>
    <xf numFmtId="0" fontId="8" fillId="14" borderId="28" xfId="0" applyFont="1" applyFill="1" applyBorder="1" applyAlignment="1" applyProtection="1">
      <alignment horizontal="left" vertical="center"/>
    </xf>
    <xf numFmtId="0" fontId="8" fillId="14" borderId="9" xfId="0" applyFont="1" applyFill="1" applyBorder="1" applyAlignment="1" applyProtection="1">
      <alignment horizontal="left" vertical="center"/>
    </xf>
    <xf numFmtId="0" fontId="8" fillId="3" borderId="2" xfId="0" applyFont="1" applyFill="1" applyBorder="1" applyAlignment="1" applyProtection="1">
      <alignment horizontal="center" vertical="center"/>
    </xf>
    <xf numFmtId="0" fontId="0" fillId="0" borderId="20" xfId="0" applyFont="1" applyBorder="1" applyAlignment="1" applyProtection="1"/>
    <xf numFmtId="0" fontId="8" fillId="5" borderId="28" xfId="0" applyFont="1" applyFill="1" applyBorder="1" applyAlignment="1" applyProtection="1">
      <alignment horizontal="center" vertical="center"/>
    </xf>
    <xf numFmtId="0" fontId="0" fillId="0" borderId="9" xfId="0" applyFont="1" applyBorder="1" applyAlignment="1" applyProtection="1">
      <alignment horizontal="center" vertical="center"/>
    </xf>
    <xf numFmtId="0" fontId="0" fillId="0" borderId="29" xfId="0" applyFont="1" applyBorder="1" applyAlignment="1" applyProtection="1">
      <alignment horizontal="center" vertical="center"/>
    </xf>
    <xf numFmtId="0" fontId="29" fillId="0" borderId="36" xfId="0" applyFont="1" applyBorder="1" applyAlignment="1" applyProtection="1">
      <alignment horizontal="center" vertical="center"/>
    </xf>
    <xf numFmtId="0" fontId="30" fillId="0" borderId="34" xfId="0" applyFont="1" applyBorder="1" applyAlignment="1" applyProtection="1">
      <alignment horizontal="center" vertical="center"/>
    </xf>
    <xf numFmtId="0" fontId="30" fillId="0" borderId="18" xfId="0" applyFont="1" applyBorder="1" applyAlignment="1" applyProtection="1">
      <alignment horizontal="center" vertical="center"/>
    </xf>
    <xf numFmtId="0" fontId="11" fillId="3" borderId="31" xfId="0" applyFont="1" applyFill="1" applyBorder="1" applyAlignment="1" applyProtection="1">
      <alignment horizontal="left" vertical="center" wrapText="1"/>
    </xf>
    <xf numFmtId="0" fontId="0" fillId="0" borderId="31" xfId="0" applyFont="1" applyBorder="1" applyAlignment="1" applyProtection="1"/>
    <xf numFmtId="0" fontId="0" fillId="0" borderId="68" xfId="0" applyFont="1" applyBorder="1" applyAlignment="1" applyProtection="1"/>
    <xf numFmtId="0" fontId="14" fillId="11" borderId="3" xfId="0" applyFont="1" applyFill="1" applyBorder="1" applyAlignment="1" applyProtection="1">
      <alignment horizontal="center"/>
      <protection locked="0"/>
    </xf>
    <xf numFmtId="0" fontId="14" fillId="11" borderId="27" xfId="0" applyFont="1" applyFill="1" applyBorder="1" applyAlignment="1" applyProtection="1">
      <alignment horizontal="center"/>
      <protection locked="0"/>
    </xf>
    <xf numFmtId="6" fontId="8" fillId="9" borderId="28" xfId="0" applyNumberFormat="1" applyFont="1" applyFill="1" applyBorder="1" applyAlignment="1" applyProtection="1">
      <alignment horizontal="right" vertical="center"/>
    </xf>
    <xf numFmtId="6" fontId="8" fillId="9" borderId="9" xfId="0" applyNumberFormat="1" applyFont="1" applyFill="1" applyBorder="1" applyAlignment="1" applyProtection="1">
      <alignment horizontal="right" vertical="center"/>
    </xf>
    <xf numFmtId="0" fontId="8" fillId="7" borderId="28" xfId="0" applyFont="1" applyFill="1" applyBorder="1" applyAlignment="1" applyProtection="1">
      <alignment horizontal="left" vertical="center"/>
    </xf>
    <xf numFmtId="0" fontId="8" fillId="7" borderId="9" xfId="0" applyFont="1" applyFill="1" applyBorder="1" applyAlignment="1" applyProtection="1">
      <alignment horizontal="left" vertical="center"/>
    </xf>
    <xf numFmtId="0" fontId="40" fillId="3" borderId="36" xfId="0" applyFont="1" applyFill="1" applyBorder="1" applyAlignment="1" applyProtection="1">
      <alignment horizontal="left" vertical="center" wrapText="1"/>
    </xf>
    <xf numFmtId="0" fontId="40" fillId="3" borderId="34" xfId="0" applyFont="1" applyFill="1" applyBorder="1" applyAlignment="1" applyProtection="1">
      <alignment horizontal="left" vertical="center" wrapText="1"/>
    </xf>
    <xf numFmtId="0" fontId="40" fillId="3" borderId="44" xfId="0" applyFont="1" applyFill="1" applyBorder="1" applyAlignment="1" applyProtection="1">
      <alignment horizontal="left" vertical="center" wrapText="1"/>
    </xf>
    <xf numFmtId="0" fontId="8" fillId="18" borderId="28" xfId="0" applyFont="1" applyFill="1" applyBorder="1" applyAlignment="1" applyProtection="1">
      <alignment horizontal="center" vertical="center"/>
    </xf>
    <xf numFmtId="0" fontId="0" fillId="18" borderId="9" xfId="0" applyFont="1" applyFill="1" applyBorder="1" applyAlignment="1" applyProtection="1">
      <alignment horizontal="center" vertical="center"/>
    </xf>
    <xf numFmtId="0" fontId="0" fillId="18" borderId="29" xfId="0" applyFont="1" applyFill="1" applyBorder="1" applyAlignment="1" applyProtection="1">
      <alignment horizontal="center" vertical="center"/>
    </xf>
    <xf numFmtId="0" fontId="11" fillId="3" borderId="49" xfId="0" applyFont="1" applyFill="1" applyBorder="1" applyAlignment="1" applyProtection="1">
      <alignment horizontal="left" vertical="center" wrapText="1"/>
    </xf>
    <xf numFmtId="0" fontId="0" fillId="0" borderId="49" xfId="0" applyFont="1" applyBorder="1" applyAlignment="1" applyProtection="1"/>
    <xf numFmtId="0" fontId="0" fillId="0" borderId="23" xfId="0" applyBorder="1" applyAlignment="1" applyProtection="1"/>
    <xf numFmtId="0" fontId="0" fillId="0" borderId="9" xfId="0" applyBorder="1" applyAlignment="1" applyProtection="1">
      <alignment horizontal="left" vertical="center"/>
    </xf>
    <xf numFmtId="0" fontId="4" fillId="10" borderId="15" xfId="0" applyFont="1" applyFill="1" applyBorder="1" applyAlignment="1" applyProtection="1"/>
    <xf numFmtId="0" fontId="0" fillId="3" borderId="10" xfId="0" applyFont="1" applyFill="1" applyBorder="1" applyAlignment="1" applyProtection="1">
      <alignment vertical="center"/>
    </xf>
    <xf numFmtId="0" fontId="0" fillId="3" borderId="7" xfId="0" applyFont="1" applyFill="1" applyBorder="1" applyAlignment="1" applyProtection="1"/>
    <xf numFmtId="0" fontId="0" fillId="3" borderId="48" xfId="0" applyFont="1" applyFill="1" applyBorder="1" applyAlignment="1" applyProtection="1"/>
    <xf numFmtId="0" fontId="0" fillId="4" borderId="7" xfId="0" applyFont="1" applyFill="1" applyBorder="1" applyAlignment="1" applyProtection="1"/>
    <xf numFmtId="0" fontId="0" fillId="0" borderId="0" xfId="0" applyFont="1" applyBorder="1" applyAlignment="1" applyProtection="1"/>
    <xf numFmtId="0" fontId="0" fillId="0" borderId="8" xfId="0" applyFont="1" applyBorder="1" applyAlignment="1" applyProtection="1"/>
    <xf numFmtId="0" fontId="37" fillId="3" borderId="28" xfId="0" applyFont="1" applyFill="1" applyBorder="1" applyAlignment="1" applyProtection="1">
      <alignment horizontal="left" vertical="center"/>
    </xf>
    <xf numFmtId="0" fontId="36" fillId="10" borderId="36" xfId="0" applyFont="1" applyFill="1" applyBorder="1" applyAlignment="1" applyProtection="1">
      <alignment horizontal="left"/>
    </xf>
    <xf numFmtId="0" fontId="0" fillId="0" borderId="34" xfId="0" applyFont="1" applyBorder="1" applyAlignment="1" applyProtection="1"/>
    <xf numFmtId="0" fontId="0" fillId="0" borderId="18" xfId="0" applyFont="1" applyBorder="1" applyAlignment="1" applyProtection="1"/>
    <xf numFmtId="0" fontId="36" fillId="8" borderId="36" xfId="0" applyFont="1" applyFill="1" applyBorder="1" applyAlignment="1" applyProtection="1">
      <alignment horizontal="left"/>
    </xf>
    <xf numFmtId="0" fontId="0" fillId="8" borderId="0" xfId="0" applyFont="1" applyFill="1" applyBorder="1" applyAlignment="1" applyProtection="1"/>
    <xf numFmtId="0" fontId="19" fillId="13" borderId="28" xfId="0" applyFont="1" applyFill="1" applyBorder="1" applyAlignment="1" applyProtection="1">
      <alignment horizontal="center" vertical="center"/>
    </xf>
    <xf numFmtId="0" fontId="42" fillId="13" borderId="9" xfId="0" applyFont="1" applyFill="1" applyBorder="1" applyAlignment="1" applyProtection="1">
      <alignment horizontal="center" vertical="center"/>
    </xf>
    <xf numFmtId="0" fontId="42" fillId="13" borderId="14" xfId="0" applyFont="1" applyFill="1" applyBorder="1" applyAlignment="1" applyProtection="1">
      <alignment horizontal="center" vertical="center"/>
    </xf>
    <xf numFmtId="0" fontId="14" fillId="6" borderId="61" xfId="0" applyFont="1" applyFill="1" applyBorder="1" applyAlignment="1" applyProtection="1">
      <alignment horizontal="center" vertical="center"/>
    </xf>
    <xf numFmtId="0" fontId="0" fillId="0" borderId="42" xfId="0" applyFont="1" applyBorder="1" applyAlignment="1" applyProtection="1">
      <alignment horizontal="center" vertical="center"/>
    </xf>
    <xf numFmtId="0" fontId="0" fillId="0" borderId="59" xfId="0" applyFont="1" applyBorder="1" applyAlignment="1" applyProtection="1">
      <alignment horizontal="center" vertical="center"/>
    </xf>
    <xf numFmtId="0" fontId="29" fillId="0" borderId="36" xfId="0" applyFont="1" applyFill="1" applyBorder="1" applyAlignment="1" applyProtection="1">
      <alignment horizontal="center" vertical="center"/>
    </xf>
    <xf numFmtId="0" fontId="29" fillId="0" borderId="34" xfId="0" applyFont="1" applyFill="1" applyBorder="1" applyAlignment="1" applyProtection="1">
      <alignment horizontal="center" vertical="center"/>
    </xf>
    <xf numFmtId="0" fontId="30" fillId="0" borderId="34" xfId="0" applyFont="1" applyFill="1" applyBorder="1" applyAlignment="1" applyProtection="1">
      <alignment horizontal="center" vertical="center"/>
    </xf>
    <xf numFmtId="0" fontId="30" fillId="0" borderId="18" xfId="0" applyFont="1" applyFill="1" applyBorder="1" applyAlignment="1" applyProtection="1">
      <alignment horizontal="center" vertical="center"/>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xf numFmtId="0" fontId="0" fillId="4" borderId="1" xfId="0" applyFont="1" applyFill="1" applyBorder="1" applyAlignment="1" applyProtection="1"/>
    <xf numFmtId="0" fontId="0" fillId="0" borderId="23" xfId="0" applyFont="1" applyBorder="1" applyAlignment="1" applyProtection="1"/>
    <xf numFmtId="0" fontId="45" fillId="0" borderId="0" xfId="0" applyFont="1" applyAlignment="1" applyProtection="1">
      <alignment vertical="center" wrapText="1"/>
    </xf>
    <xf numFmtId="0" fontId="45" fillId="0" borderId="0" xfId="0" applyFont="1" applyAlignment="1" applyProtection="1">
      <alignment wrapText="1"/>
    </xf>
    <xf numFmtId="0" fontId="0" fillId="0" borderId="7" xfId="0" applyFont="1" applyFill="1" applyBorder="1" applyAlignment="1" applyProtection="1">
      <alignment horizontal="left" vertical="top" wrapText="1"/>
    </xf>
    <xf numFmtId="0" fontId="0" fillId="0" borderId="8" xfId="0"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0" fillId="0" borderId="7"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wrapText="1"/>
    </xf>
    <xf numFmtId="0" fontId="45" fillId="3" borderId="136" xfId="0" applyFont="1" applyFill="1" applyBorder="1" applyAlignment="1" applyProtection="1">
      <alignment horizontal="left" vertical="center" wrapText="1"/>
    </xf>
    <xf numFmtId="0" fontId="45" fillId="3" borderId="70" xfId="0" applyFont="1" applyFill="1" applyBorder="1" applyAlignment="1" applyProtection="1">
      <alignment horizontal="left" vertical="center" wrapText="1"/>
    </xf>
    <xf numFmtId="0" fontId="45" fillId="3" borderId="152" xfId="0" applyFont="1" applyFill="1" applyBorder="1" applyAlignment="1" applyProtection="1">
      <alignment horizontal="left" vertical="center" wrapText="1"/>
    </xf>
    <xf numFmtId="0" fontId="29" fillId="0" borderId="28" xfId="0" applyFont="1" applyFill="1" applyBorder="1" applyAlignment="1" applyProtection="1">
      <alignment horizontal="center" vertical="center" wrapText="1"/>
    </xf>
    <xf numFmtId="0" fontId="29" fillId="0" borderId="9" xfId="0" applyFont="1" applyFill="1" applyBorder="1" applyAlignment="1" applyProtection="1">
      <alignment horizontal="center" vertical="center" wrapText="1"/>
    </xf>
    <xf numFmtId="0" fontId="29" fillId="0" borderId="29" xfId="0" applyFont="1" applyFill="1" applyBorder="1" applyAlignment="1" applyProtection="1">
      <alignment horizontal="center" vertical="center" wrapText="1"/>
    </xf>
    <xf numFmtId="0" fontId="66" fillId="21" borderId="3" xfId="0" applyFont="1" applyFill="1" applyBorder="1" applyAlignment="1" applyProtection="1">
      <alignment horizontal="center" vertical="center" wrapText="1"/>
      <protection locked="0"/>
    </xf>
    <xf numFmtId="0" fontId="66" fillId="21" borderId="4" xfId="0" applyFont="1" applyFill="1" applyBorder="1" applyAlignment="1" applyProtection="1">
      <alignment horizontal="center" vertical="center" wrapText="1"/>
      <protection locked="0"/>
    </xf>
    <xf numFmtId="0" fontId="84" fillId="7" borderId="3" xfId="0" applyFont="1" applyFill="1" applyBorder="1" applyAlignment="1">
      <alignment horizontal="left" vertical="top" wrapText="1"/>
    </xf>
    <xf numFmtId="0" fontId="84" fillId="7" borderId="13" xfId="0" applyFont="1" applyFill="1" applyBorder="1" applyAlignment="1">
      <alignment horizontal="left" vertical="top" wrapText="1"/>
    </xf>
    <xf numFmtId="0" fontId="84" fillId="7" borderId="4" xfId="0" applyFont="1" applyFill="1" applyBorder="1" applyAlignment="1">
      <alignment horizontal="left" vertical="top" wrapText="1"/>
    </xf>
    <xf numFmtId="0" fontId="45" fillId="3" borderId="105" xfId="0" applyFont="1" applyFill="1" applyBorder="1" applyAlignment="1" applyProtection="1">
      <alignment horizontal="left" vertical="top" wrapText="1"/>
    </xf>
    <xf numFmtId="0" fontId="45" fillId="3" borderId="0" xfId="0" applyFont="1" applyFill="1" applyBorder="1" applyAlignment="1" applyProtection="1">
      <alignment horizontal="left" vertical="top" wrapText="1"/>
    </xf>
    <xf numFmtId="0" fontId="45" fillId="3" borderId="8" xfId="0" applyFont="1" applyFill="1" applyBorder="1" applyAlignment="1" applyProtection="1">
      <alignment horizontal="left" vertical="top" wrapText="1"/>
    </xf>
    <xf numFmtId="0" fontId="11" fillId="3" borderId="149" xfId="0" applyFont="1" applyFill="1" applyBorder="1" applyAlignment="1" applyProtection="1">
      <alignment horizontal="left" vertical="center" wrapText="1"/>
    </xf>
    <xf numFmtId="0" fontId="11" fillId="3" borderId="97" xfId="0" applyFont="1" applyFill="1" applyBorder="1" applyAlignment="1" applyProtection="1">
      <alignment horizontal="left" vertical="center" wrapText="1"/>
    </xf>
    <xf numFmtId="0" fontId="11" fillId="3" borderId="98" xfId="0" applyFont="1" applyFill="1" applyBorder="1" applyAlignment="1" applyProtection="1">
      <alignment horizontal="left" vertical="center" wrapText="1"/>
    </xf>
    <xf numFmtId="0" fontId="8" fillId="7" borderId="53" xfId="0" applyFont="1" applyFill="1" applyBorder="1" applyAlignment="1" applyProtection="1">
      <alignment horizontal="left" vertical="center" wrapText="1"/>
    </xf>
    <xf numFmtId="0" fontId="8" fillId="7" borderId="128" xfId="0" applyFont="1" applyFill="1" applyBorder="1" applyAlignment="1" applyProtection="1">
      <alignment horizontal="left" vertical="center" wrapText="1"/>
    </xf>
    <xf numFmtId="0" fontId="11" fillId="3" borderId="147" xfId="0" applyFont="1" applyFill="1" applyBorder="1" applyAlignment="1" applyProtection="1">
      <alignment horizontal="left" vertical="center" wrapText="1"/>
    </xf>
    <xf numFmtId="0" fontId="11" fillId="3" borderId="99" xfId="0" applyFont="1" applyFill="1" applyBorder="1" applyAlignment="1" applyProtection="1">
      <alignment horizontal="left" vertical="center" wrapText="1"/>
    </xf>
    <xf numFmtId="0" fontId="11" fillId="3" borderId="100" xfId="0" applyFont="1" applyFill="1" applyBorder="1" applyAlignment="1" applyProtection="1">
      <alignment horizontal="left" vertical="center" wrapText="1"/>
    </xf>
    <xf numFmtId="0" fontId="81" fillId="0" borderId="5" xfId="0" applyFont="1" applyFill="1" applyBorder="1" applyAlignment="1" applyProtection="1">
      <alignment horizontal="right" vertical="center" wrapText="1"/>
    </xf>
    <xf numFmtId="0" fontId="81" fillId="0" borderId="6" xfId="0" applyFont="1" applyFill="1" applyBorder="1" applyAlignment="1" applyProtection="1">
      <alignment horizontal="right" vertical="center" wrapText="1"/>
    </xf>
    <xf numFmtId="0" fontId="81" fillId="0" borderId="10" xfId="0" applyFont="1" applyFill="1" applyBorder="1" applyAlignment="1" applyProtection="1">
      <alignment horizontal="right" vertical="center" wrapText="1"/>
    </xf>
    <xf numFmtId="0" fontId="81" fillId="0" borderId="11" xfId="0" applyFont="1" applyFill="1" applyBorder="1" applyAlignment="1" applyProtection="1">
      <alignment horizontal="right" vertical="center" wrapText="1"/>
    </xf>
    <xf numFmtId="0" fontId="46" fillId="7" borderId="122" xfId="0" applyFont="1" applyFill="1" applyBorder="1" applyAlignment="1" applyProtection="1">
      <alignment horizontal="center" vertical="center" wrapText="1"/>
    </xf>
    <xf numFmtId="0" fontId="46" fillId="7" borderId="121" xfId="0" applyFont="1" applyFill="1" applyBorder="1" applyAlignment="1" applyProtection="1">
      <alignment horizontal="center" vertical="center" wrapText="1"/>
    </xf>
    <xf numFmtId="0" fontId="46" fillId="7" borderId="123" xfId="0" applyFont="1" applyFill="1" applyBorder="1" applyAlignment="1" applyProtection="1">
      <alignment horizontal="center" vertical="center" wrapText="1"/>
    </xf>
    <xf numFmtId="0" fontId="11" fillId="3" borderId="147" xfId="0" applyFont="1" applyFill="1" applyBorder="1" applyAlignment="1" applyProtection="1">
      <alignment horizontal="left" vertical="top" wrapText="1"/>
    </xf>
    <xf numFmtId="0" fontId="11" fillId="3" borderId="99" xfId="0" applyFont="1" applyFill="1" applyBorder="1" applyAlignment="1" applyProtection="1">
      <alignment horizontal="left" vertical="top" wrapText="1"/>
    </xf>
    <xf numFmtId="0" fontId="11" fillId="3" borderId="100" xfId="0" applyFont="1" applyFill="1" applyBorder="1" applyAlignment="1" applyProtection="1">
      <alignment horizontal="left" vertical="top" wrapText="1"/>
    </xf>
    <xf numFmtId="167" fontId="11" fillId="3" borderId="148" xfId="0" applyNumberFormat="1" applyFont="1" applyFill="1" applyBorder="1" applyAlignment="1" applyProtection="1">
      <alignment horizontal="left" vertical="top" wrapText="1"/>
    </xf>
    <xf numFmtId="167" fontId="11" fillId="3" borderId="97" xfId="0" applyNumberFormat="1" applyFont="1" applyFill="1" applyBorder="1" applyAlignment="1" applyProtection="1">
      <alignment horizontal="left" vertical="top" wrapText="1"/>
    </xf>
    <xf numFmtId="167" fontId="11" fillId="3" borderId="98" xfId="0" applyNumberFormat="1" applyFont="1" applyFill="1" applyBorder="1" applyAlignment="1" applyProtection="1">
      <alignment horizontal="left" vertical="top" wrapText="1"/>
    </xf>
    <xf numFmtId="0" fontId="45" fillId="3" borderId="136" xfId="0" applyFont="1" applyFill="1" applyBorder="1" applyAlignment="1" applyProtection="1">
      <alignment horizontal="left" vertical="top" wrapText="1"/>
    </xf>
    <xf numFmtId="0" fontId="45" fillId="3" borderId="70" xfId="0" applyFont="1" applyFill="1" applyBorder="1" applyAlignment="1" applyProtection="1">
      <alignment horizontal="left" vertical="top" wrapText="1"/>
    </xf>
    <xf numFmtId="0" fontId="45" fillId="3" borderId="152" xfId="0" applyFont="1" applyFill="1" applyBorder="1" applyAlignment="1" applyProtection="1">
      <alignment horizontal="left" vertical="top" wrapText="1"/>
    </xf>
    <xf numFmtId="0" fontId="45" fillId="3" borderId="134" xfId="0" applyFont="1" applyFill="1" applyBorder="1" applyAlignment="1" applyProtection="1">
      <alignment horizontal="left" vertical="center" wrapText="1"/>
    </xf>
    <xf numFmtId="0" fontId="45" fillId="3" borderId="135" xfId="0" applyFont="1" applyFill="1" applyBorder="1" applyAlignment="1" applyProtection="1">
      <alignment horizontal="left" vertical="center" wrapText="1"/>
    </xf>
    <xf numFmtId="0" fontId="45" fillId="3" borderId="151" xfId="0" applyFont="1" applyFill="1" applyBorder="1" applyAlignment="1" applyProtection="1">
      <alignment horizontal="left" vertical="center" wrapText="1"/>
    </xf>
    <xf numFmtId="0" fontId="8" fillId="7" borderId="150" xfId="0" applyFont="1" applyFill="1" applyBorder="1" applyAlignment="1" applyProtection="1">
      <alignment horizontal="center" vertical="center" wrapText="1"/>
    </xf>
    <xf numFmtId="0" fontId="8" fillId="7" borderId="143" xfId="0" applyFont="1" applyFill="1" applyBorder="1" applyAlignment="1" applyProtection="1">
      <alignment horizontal="center" vertical="center"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8" fillId="0" borderId="10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63" fillId="7" borderId="9" xfId="0" applyFont="1" applyFill="1" applyBorder="1" applyAlignment="1" applyProtection="1">
      <alignment horizontal="left" vertical="top" wrapText="1"/>
    </xf>
    <xf numFmtId="0" fontId="65" fillId="7" borderId="36" xfId="0" applyFont="1" applyFill="1" applyBorder="1" applyAlignment="1" applyProtection="1">
      <alignment horizontal="center" vertical="center" wrapText="1"/>
    </xf>
    <xf numFmtId="0" fontId="65" fillId="7" borderId="34" xfId="0" applyFont="1" applyFill="1" applyBorder="1" applyAlignment="1" applyProtection="1">
      <alignment horizontal="center" vertical="center" wrapText="1"/>
    </xf>
    <xf numFmtId="0" fontId="65" fillId="7" borderId="18" xfId="0" applyFont="1" applyFill="1" applyBorder="1" applyAlignment="1" applyProtection="1">
      <alignment horizontal="center" vertical="center" wrapText="1"/>
    </xf>
    <xf numFmtId="0" fontId="47" fillId="7" borderId="38" xfId="0" applyFont="1" applyFill="1" applyBorder="1" applyAlignment="1" applyProtection="1">
      <alignment horizontal="center" vertical="center" wrapText="1"/>
    </xf>
    <xf numFmtId="0" fontId="47" fillId="7" borderId="0" xfId="0" applyFont="1" applyFill="1" applyBorder="1" applyAlignment="1" applyProtection="1">
      <alignment horizontal="center" vertical="center" wrapText="1"/>
    </xf>
    <xf numFmtId="0" fontId="47" fillId="7" borderId="21" xfId="0" applyFont="1" applyFill="1" applyBorder="1" applyAlignment="1" applyProtection="1">
      <alignment horizontal="center" vertical="center" wrapText="1"/>
    </xf>
    <xf numFmtId="0" fontId="45" fillId="3" borderId="136" xfId="0" applyFont="1" applyFill="1" applyBorder="1" applyAlignment="1" applyProtection="1">
      <alignment horizontal="center" vertical="center" wrapText="1"/>
    </xf>
    <xf numFmtId="0" fontId="45" fillId="3" borderId="70" xfId="0" applyFont="1" applyFill="1" applyBorder="1" applyAlignment="1" applyProtection="1">
      <alignment horizontal="center" vertical="center" wrapText="1"/>
    </xf>
    <xf numFmtId="0" fontId="45" fillId="3" borderId="152" xfId="0" applyFont="1" applyFill="1" applyBorder="1" applyAlignment="1" applyProtection="1">
      <alignment horizontal="center" vertical="center" wrapText="1"/>
    </xf>
    <xf numFmtId="0" fontId="45" fillId="3" borderId="134" xfId="0" applyFont="1" applyFill="1" applyBorder="1" applyAlignment="1" applyProtection="1">
      <alignment horizontal="left" vertical="top" wrapText="1"/>
    </xf>
    <xf numFmtId="0" fontId="45" fillId="3" borderId="135" xfId="0" applyFont="1" applyFill="1" applyBorder="1" applyAlignment="1" applyProtection="1">
      <alignment horizontal="left" vertical="top" wrapText="1"/>
    </xf>
    <xf numFmtId="0" fontId="45" fillId="3" borderId="151" xfId="0" applyFont="1" applyFill="1" applyBorder="1" applyAlignment="1" applyProtection="1">
      <alignment horizontal="left" vertical="top" wrapText="1"/>
    </xf>
    <xf numFmtId="0" fontId="45" fillId="3" borderId="146" xfId="0" applyFont="1" applyFill="1" applyBorder="1" applyAlignment="1" applyProtection="1">
      <alignment horizontal="left" vertical="top" wrapText="1"/>
    </xf>
    <xf numFmtId="0" fontId="45" fillId="3" borderId="26" xfId="0" applyFont="1" applyFill="1" applyBorder="1" applyAlignment="1" applyProtection="1">
      <alignment horizontal="left" vertical="top" wrapText="1"/>
    </xf>
    <xf numFmtId="0" fontId="45" fillId="3" borderId="11" xfId="0" applyFont="1" applyFill="1" applyBorder="1" applyAlignment="1" applyProtection="1">
      <alignment horizontal="left" vertical="top" wrapText="1"/>
    </xf>
  </cellXfs>
  <cellStyles count="59">
    <cellStyle name="Check Cell" xfId="58" builtinId="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Normal" xfId="0" builtinId="0"/>
    <cellStyle name="Percent" xfId="1" builtinId="5"/>
  </cellStyles>
  <dxfs count="22">
    <dxf>
      <fill>
        <patternFill>
          <bgColor rgb="FF92D050"/>
        </patternFill>
      </fill>
    </dxf>
    <dxf>
      <fill>
        <patternFill>
          <bgColor theme="0"/>
        </patternFill>
      </fill>
    </dxf>
    <dxf>
      <fill>
        <patternFill>
          <bgColor rgb="FF92D050"/>
        </patternFill>
      </fill>
    </dxf>
    <dxf>
      <fill>
        <patternFill>
          <bgColor rgb="FF92D050"/>
        </patternFill>
      </fill>
    </dxf>
    <dxf>
      <fill>
        <patternFill patternType="none">
          <bgColor auto="1"/>
        </patternFill>
      </fill>
    </dxf>
    <dxf>
      <font>
        <b/>
        <i val="0"/>
        <u/>
      </font>
      <fill>
        <patternFill>
          <bgColor theme="4" tint="0.79998168889431442"/>
        </patternFill>
      </fill>
    </dxf>
    <dxf>
      <font>
        <b/>
        <i val="0"/>
        <u/>
      </font>
      <fill>
        <patternFill>
          <bgColor theme="4" tint="0.79998168889431442"/>
        </patternFill>
      </fill>
    </dxf>
    <dxf>
      <font>
        <b/>
        <i val="0"/>
        <u/>
      </font>
      <fill>
        <patternFill>
          <bgColor theme="4" tint="0.79998168889431442"/>
        </patternFill>
      </fill>
    </dxf>
    <dxf>
      <font>
        <b/>
        <i val="0"/>
        <u/>
      </font>
      <fill>
        <patternFill>
          <bgColor theme="4" tint="0.79998168889431442"/>
        </patternFill>
      </fill>
    </dxf>
    <dxf>
      <border>
        <left style="thin">
          <color auto="1"/>
        </left>
        <right style="thin">
          <color auto="1"/>
        </right>
        <top style="thin">
          <color auto="1"/>
        </top>
        <bottom style="thin">
          <color auto="1"/>
        </bottom>
        <vertical/>
        <horizontal/>
      </border>
    </dxf>
    <dxf>
      <fill>
        <patternFill>
          <bgColor theme="4" tint="0.79998168889431442"/>
        </patternFill>
      </fill>
    </dxf>
    <dxf>
      <font>
        <b/>
        <i val="0"/>
        <u/>
      </font>
      <fill>
        <patternFill>
          <bgColor theme="4" tint="0.79998168889431442"/>
        </patternFill>
      </fill>
    </dxf>
    <dxf>
      <font>
        <b/>
        <i val="0"/>
        <u/>
      </font>
      <fill>
        <patternFill>
          <bgColor theme="4" tint="0.79998168889431442"/>
        </patternFill>
      </fill>
    </dxf>
    <dxf>
      <border>
        <left style="thin">
          <color auto="1"/>
        </left>
        <right style="thin">
          <color auto="1"/>
        </right>
        <top style="thin">
          <color auto="1"/>
        </top>
        <bottom style="thin">
          <color auto="1"/>
        </bottom>
        <vertical/>
        <horizontal/>
      </border>
    </dxf>
    <dxf>
      <fill>
        <patternFill>
          <bgColor theme="4" tint="0.79998168889431442"/>
        </patternFill>
      </fill>
    </dxf>
    <dxf>
      <font>
        <b/>
        <i val="0"/>
        <u/>
      </font>
      <fill>
        <patternFill>
          <bgColor theme="4" tint="0.79998168889431442"/>
        </patternFill>
      </fill>
    </dxf>
    <dxf>
      <font>
        <b/>
        <i val="0"/>
        <u/>
      </font>
      <fill>
        <patternFill>
          <bgColor theme="4" tint="0.79998168889431442"/>
        </patternFill>
      </fill>
    </dxf>
    <dxf>
      <font>
        <strike val="0"/>
      </font>
      <fill>
        <patternFill>
          <bgColor rgb="FF92D050"/>
        </patternFill>
      </fill>
      <border>
        <left style="thin">
          <color auto="1"/>
        </left>
        <right style="thin">
          <color auto="1"/>
        </right>
        <top style="thin">
          <color auto="1"/>
        </top>
        <bottom style="thin">
          <color auto="1"/>
        </bottom>
        <vertical/>
        <horizontal/>
      </border>
    </dxf>
    <dxf>
      <font>
        <strike val="0"/>
      </font>
      <fill>
        <patternFill>
          <bgColor rgb="FFFF0000"/>
        </patternFill>
      </fill>
    </dxf>
    <dxf>
      <font>
        <strike val="0"/>
      </font>
      <fill>
        <patternFill>
          <bgColor rgb="FFFF0000"/>
        </patternFill>
      </fill>
    </dxf>
    <dxf>
      <font>
        <strike val="0"/>
      </font>
      <fill>
        <patternFill>
          <bgColor rgb="FFFF0000"/>
        </patternFill>
      </fill>
    </dxf>
    <dxf>
      <font>
        <b/>
        <i val="0"/>
        <color theme="1"/>
      </font>
      <fill>
        <patternFill>
          <bgColor rgb="FFFF000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33CC33"/>
      <color rgb="FFFFFF99"/>
      <color rgb="FFFFFFCC"/>
      <color rgb="FF0000FF"/>
      <color rgb="FFEEF3F8"/>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g"/><Relationship Id="rId1" Type="http://schemas.openxmlformats.org/officeDocument/2006/relationships/image" Target="../media/image2.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55247</xdr:rowOff>
    </xdr:from>
    <xdr:to>
      <xdr:col>0</xdr:col>
      <xdr:colOff>930088</xdr:colOff>
      <xdr:row>0</xdr:row>
      <xdr:rowOff>688314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676" y="55247"/>
          <a:ext cx="885265" cy="633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33618</xdr:colOff>
      <xdr:row>0</xdr:row>
      <xdr:rowOff>33618</xdr:rowOff>
    </xdr:from>
    <xdr:to>
      <xdr:col>0</xdr:col>
      <xdr:colOff>921253</xdr:colOff>
      <xdr:row>0</xdr:row>
      <xdr:rowOff>668380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618" y="33618"/>
          <a:ext cx="887635" cy="63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100854</xdr:colOff>
      <xdr:row>0</xdr:row>
      <xdr:rowOff>33618</xdr:rowOff>
    </xdr:from>
    <xdr:to>
      <xdr:col>0</xdr:col>
      <xdr:colOff>981748</xdr:colOff>
      <xdr:row>0</xdr:row>
      <xdr:rowOff>663559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854" y="33618"/>
          <a:ext cx="880894" cy="6299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56030</xdr:colOff>
      <xdr:row>0</xdr:row>
      <xdr:rowOff>83329</xdr:rowOff>
    </xdr:from>
    <xdr:to>
      <xdr:col>0</xdr:col>
      <xdr:colOff>896470</xdr:colOff>
      <xdr:row>0</xdr:row>
      <xdr:rowOff>684341</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030" y="83329"/>
          <a:ext cx="840440" cy="6010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42019</xdr:colOff>
      <xdr:row>4</xdr:row>
      <xdr:rowOff>92448</xdr:rowOff>
    </xdr:from>
    <xdr:to>
      <xdr:col>8</xdr:col>
      <xdr:colOff>5226844</xdr:colOff>
      <xdr:row>6</xdr:row>
      <xdr:rowOff>119063</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2091144" y="1509292"/>
          <a:ext cx="5184825" cy="479052"/>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 SERVICE YEAR - Please note that interest is charged to the project until the asset</a:t>
          </a:r>
          <a:r>
            <a:rPr lang="en-US" sz="1100" b="1" baseline="0"/>
            <a:t> is in service at which time interest is then charged to the operating budget.</a:t>
          </a:r>
          <a:endParaRPr lang="en-US" sz="1100" b="1"/>
        </a:p>
      </xdr:txBody>
    </xdr:sp>
    <xdr:clientData/>
  </xdr:twoCellAnchor>
  <xdr:twoCellAnchor editAs="oneCell">
    <xdr:from>
      <xdr:col>0</xdr:col>
      <xdr:colOff>89649</xdr:colOff>
      <xdr:row>0</xdr:row>
      <xdr:rowOff>40069</xdr:rowOff>
    </xdr:from>
    <xdr:to>
      <xdr:col>0</xdr:col>
      <xdr:colOff>941295</xdr:colOff>
      <xdr:row>0</xdr:row>
      <xdr:rowOff>649095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649" y="40069"/>
          <a:ext cx="851646" cy="6090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103910</xdr:colOff>
      <xdr:row>31</xdr:row>
      <xdr:rowOff>144318</xdr:rowOff>
    </xdr:from>
    <xdr:to>
      <xdr:col>3</xdr:col>
      <xdr:colOff>417801</xdr:colOff>
      <xdr:row>38</xdr:row>
      <xdr:rowOff>6988</xdr:rowOff>
    </xdr:to>
    <xdr:pic>
      <xdr:nvPicPr>
        <xdr:cNvPr id="12" name="Picture 1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a:stretch>
          <a:fillRect/>
        </a:stretch>
      </xdr:blipFill>
      <xdr:spPr>
        <a:xfrm>
          <a:off x="103910" y="15338136"/>
          <a:ext cx="8401482" cy="1155759"/>
        </a:xfrm>
        <a:prstGeom prst="rect">
          <a:avLst/>
        </a:prstGeom>
      </xdr:spPr>
    </xdr:pic>
    <xdr:clientData/>
  </xdr:twoCellAnchor>
  <xdr:twoCellAnchor editAs="oneCell">
    <xdr:from>
      <xdr:col>1</xdr:col>
      <xdr:colOff>123264</xdr:colOff>
      <xdr:row>0</xdr:row>
      <xdr:rowOff>56031</xdr:rowOff>
    </xdr:from>
    <xdr:to>
      <xdr:col>1</xdr:col>
      <xdr:colOff>1030942</xdr:colOff>
      <xdr:row>0</xdr:row>
      <xdr:rowOff>705126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039" y="56031"/>
          <a:ext cx="907678" cy="649095"/>
        </a:xfrm>
        <a:prstGeom prst="rect">
          <a:avLst/>
        </a:prstGeom>
      </xdr:spPr>
    </xdr:pic>
    <xdr:clientData/>
  </xdr:twoCellAnchor>
  <xdr:twoCellAnchor>
    <xdr:from>
      <xdr:col>2</xdr:col>
      <xdr:colOff>4858301</xdr:colOff>
      <xdr:row>35</xdr:row>
      <xdr:rowOff>167125</xdr:rowOff>
    </xdr:from>
    <xdr:to>
      <xdr:col>2</xdr:col>
      <xdr:colOff>5791751</xdr:colOff>
      <xdr:row>37</xdr:row>
      <xdr:rowOff>42909</xdr:rowOff>
    </xdr:to>
    <xdr:sp macro="" textlink="">
      <xdr:nvSpPr>
        <xdr:cNvPr id="4" name="Oval 3">
          <a:extLst>
            <a:ext uri="{FF2B5EF4-FFF2-40B4-BE49-F238E27FC236}">
              <a16:creationId xmlns:a16="http://schemas.microsoft.com/office/drawing/2014/main" id="{00000000-0008-0000-0500-000004000000}"/>
            </a:ext>
          </a:extLst>
        </xdr:cNvPr>
        <xdr:cNvSpPr/>
      </xdr:nvSpPr>
      <xdr:spPr>
        <a:xfrm>
          <a:off x="7132756" y="16099852"/>
          <a:ext cx="933450" cy="24523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clientData/>
  </xdr:twoCellAnchor>
  <xdr:twoCellAnchor>
    <xdr:from>
      <xdr:col>2</xdr:col>
      <xdr:colOff>5085816</xdr:colOff>
      <xdr:row>36</xdr:row>
      <xdr:rowOff>2886</xdr:rowOff>
    </xdr:from>
    <xdr:to>
      <xdr:col>2</xdr:col>
      <xdr:colOff>5596573</xdr:colOff>
      <xdr:row>37</xdr:row>
      <xdr:rowOff>87187</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a:off x="7360271" y="16120341"/>
          <a:ext cx="510757" cy="26902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4941481</xdr:colOff>
      <xdr:row>35</xdr:row>
      <xdr:rowOff>180057</xdr:rowOff>
    </xdr:from>
    <xdr:to>
      <xdr:col>2</xdr:col>
      <xdr:colOff>5716181</xdr:colOff>
      <xdr:row>37</xdr:row>
      <xdr:rowOff>91344</xdr:rowOff>
    </xdr:to>
    <xdr:cxnSp macro="">
      <xdr:nvCxnSpPr>
        <xdr:cNvPr id="6" name="Straight Connector 5">
          <a:extLst>
            <a:ext uri="{FF2B5EF4-FFF2-40B4-BE49-F238E27FC236}">
              <a16:creationId xmlns:a16="http://schemas.microsoft.com/office/drawing/2014/main" id="{00000000-0008-0000-0500-000006000000}"/>
            </a:ext>
          </a:extLst>
        </xdr:cNvPr>
        <xdr:cNvCxnSpPr/>
      </xdr:nvCxnSpPr>
      <xdr:spPr>
        <a:xfrm flipV="1">
          <a:off x="7215936" y="16112784"/>
          <a:ext cx="774700" cy="280742"/>
        </a:xfrm>
        <a:prstGeom prst="line">
          <a:avLst/>
        </a:prstGeom>
        <a:noFill/>
        <a:ln w="28575" cap="flat" cmpd="sng" algn="ctr">
          <a:solidFill>
            <a:srgbClr val="FF0000"/>
          </a:solidFill>
          <a:prstDash val="solid"/>
          <a:miter lim="800000"/>
        </a:ln>
        <a:effectLst/>
      </xdr:spPr>
    </xdr:cxnSp>
    <xdr:clientData/>
  </xdr:twoCellAnchor>
  <xdr:twoCellAnchor editAs="oneCell">
    <xdr:from>
      <xdr:col>0</xdr:col>
      <xdr:colOff>98137</xdr:colOff>
      <xdr:row>13</xdr:row>
      <xdr:rowOff>5772</xdr:rowOff>
    </xdr:from>
    <xdr:to>
      <xdr:col>3</xdr:col>
      <xdr:colOff>380276</xdr:colOff>
      <xdr:row>19</xdr:row>
      <xdr:rowOff>34116</xdr:rowOff>
    </xdr:to>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3"/>
        <a:stretch>
          <a:fillRect/>
        </a:stretch>
      </xdr:blipFill>
      <xdr:spPr>
        <a:xfrm>
          <a:off x="98137" y="11441545"/>
          <a:ext cx="8369730" cy="1136708"/>
        </a:xfrm>
        <a:prstGeom prst="rect">
          <a:avLst/>
        </a:prstGeom>
      </xdr:spPr>
    </xdr:pic>
    <xdr:clientData/>
  </xdr:twoCellAnchor>
  <xdr:twoCellAnchor editAs="oneCell">
    <xdr:from>
      <xdr:col>1</xdr:col>
      <xdr:colOff>0</xdr:colOff>
      <xdr:row>22</xdr:row>
      <xdr:rowOff>0</xdr:rowOff>
    </xdr:from>
    <xdr:to>
      <xdr:col>3</xdr:col>
      <xdr:colOff>410872</xdr:colOff>
      <xdr:row>28</xdr:row>
      <xdr:rowOff>41046</xdr:rowOff>
    </xdr:to>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4"/>
        <a:stretch>
          <a:fillRect/>
        </a:stretch>
      </xdr:blipFill>
      <xdr:spPr>
        <a:xfrm>
          <a:off x="109682" y="13098318"/>
          <a:ext cx="8388781" cy="11494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19050</xdr:colOff>
      <xdr:row>5</xdr:row>
      <xdr:rowOff>16021</xdr:rowOff>
    </xdr:from>
    <xdr:to>
      <xdr:col>8</xdr:col>
      <xdr:colOff>2823</xdr:colOff>
      <xdr:row>6</xdr:row>
      <xdr:rowOff>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4298950" y="1266971"/>
          <a:ext cx="6486173" cy="212579"/>
        </a:xfrm>
        <a:prstGeom prst="rect">
          <a:avLst/>
        </a:prstGeom>
      </xdr:spPr>
    </xdr:pic>
    <xdr:clientData/>
  </xdr:twoCellAnchor>
  <xdr:twoCellAnchor editAs="oneCell">
    <xdr:from>
      <xdr:col>0</xdr:col>
      <xdr:colOff>82816</xdr:colOff>
      <xdr:row>0</xdr:row>
      <xdr:rowOff>11207</xdr:rowOff>
    </xdr:from>
    <xdr:to>
      <xdr:col>1</xdr:col>
      <xdr:colOff>240490</xdr:colOff>
      <xdr:row>0</xdr:row>
      <xdr:rowOff>323851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816" y="11207"/>
          <a:ext cx="449774" cy="312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set%20Management\AACE\aNALYSIS\BoE%20CoE%20version%202019%20v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md old"/>
      <sheetName val="Master Data"/>
      <sheetName val="BoE CoE version 2019 v1 "/>
    </sheetNames>
    <sheetDataSet>
      <sheetData sheetId="0"/>
      <sheetData sheetId="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B1:B9" totalsRowShown="0">
  <autoFilter ref="B1:B9" xr:uid="{00000000-0009-0000-0100-000001000000}"/>
  <tableColumns count="1">
    <tableColumn id="1" xr3:uid="{00000000-0010-0000-0000-000001000000}" name="Project Typ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G56"/>
  <sheetViews>
    <sheetView tabSelected="1" zoomScale="85" zoomScaleNormal="85" zoomScaleSheetLayoutView="90" workbookViewId="0">
      <selection activeCell="L4" sqref="L4"/>
    </sheetView>
  </sheetViews>
  <sheetFormatPr defaultColWidth="8.85546875" defaultRowHeight="15" x14ac:dyDescent="0.25"/>
  <cols>
    <col min="1" max="1" width="31.140625" style="11" customWidth="1"/>
    <col min="2" max="2" width="101.140625" style="11" customWidth="1"/>
    <col min="3" max="3" width="2.42578125" style="11" customWidth="1"/>
    <col min="4" max="16384" width="8.85546875" style="11"/>
  </cols>
  <sheetData>
    <row r="1" spans="1:7" ht="57.75" customHeight="1" x14ac:dyDescent="0.25">
      <c r="A1" s="667" t="s">
        <v>32</v>
      </c>
      <c r="B1" s="668"/>
      <c r="D1" s="12"/>
      <c r="E1" s="12"/>
      <c r="F1" s="13"/>
      <c r="G1" s="13"/>
    </row>
    <row r="2" spans="1:7" ht="110.25" customHeight="1" x14ac:dyDescent="0.25">
      <c r="A2" s="673" t="s">
        <v>237</v>
      </c>
      <c r="B2" s="674"/>
      <c r="D2" s="12"/>
      <c r="E2" s="12"/>
      <c r="F2" s="13"/>
      <c r="G2" s="13"/>
    </row>
    <row r="3" spans="1:7" ht="33.75" customHeight="1" x14ac:dyDescent="0.25">
      <c r="A3" s="665" t="s">
        <v>56</v>
      </c>
      <c r="B3" s="666"/>
      <c r="D3" s="13"/>
      <c r="E3" s="13"/>
      <c r="F3" s="13"/>
      <c r="G3" s="13"/>
    </row>
    <row r="4" spans="1:7" ht="66.75" customHeight="1" x14ac:dyDescent="0.25">
      <c r="A4" s="675" t="s">
        <v>257</v>
      </c>
      <c r="B4" s="676"/>
      <c r="D4" s="13"/>
      <c r="E4" s="13"/>
      <c r="F4" s="13"/>
      <c r="G4" s="13"/>
    </row>
    <row r="5" spans="1:7" ht="51.75" customHeight="1" x14ac:dyDescent="0.25">
      <c r="A5" s="665" t="s">
        <v>133</v>
      </c>
      <c r="B5" s="666"/>
      <c r="D5" s="13"/>
      <c r="E5" s="13"/>
      <c r="F5" s="13"/>
      <c r="G5" s="13"/>
    </row>
    <row r="6" spans="1:7" ht="173.25" customHeight="1" x14ac:dyDescent="0.25">
      <c r="A6" s="665" t="s">
        <v>234</v>
      </c>
      <c r="B6" s="666"/>
      <c r="D6" s="13"/>
      <c r="E6" s="13"/>
      <c r="F6" s="13"/>
      <c r="G6" s="13"/>
    </row>
    <row r="7" spans="1:7" s="14" customFormat="1" ht="114" customHeight="1" x14ac:dyDescent="0.25">
      <c r="A7" s="675" t="s">
        <v>258</v>
      </c>
      <c r="B7" s="676"/>
      <c r="D7" s="15"/>
      <c r="E7" s="15"/>
      <c r="F7" s="15"/>
      <c r="G7" s="15"/>
    </row>
    <row r="8" spans="1:7" ht="60.75" customHeight="1" x14ac:dyDescent="0.25">
      <c r="A8" s="677" t="s">
        <v>139</v>
      </c>
      <c r="B8" s="678"/>
      <c r="D8" s="13"/>
      <c r="E8" s="13"/>
      <c r="F8" s="13"/>
      <c r="G8" s="13"/>
    </row>
    <row r="9" spans="1:7" s="14" customFormat="1" ht="40.5" customHeight="1" x14ac:dyDescent="0.25">
      <c r="A9" s="679" t="s">
        <v>268</v>
      </c>
      <c r="B9" s="678"/>
      <c r="D9" s="15"/>
      <c r="E9" s="15"/>
      <c r="F9" s="15"/>
      <c r="G9" s="15"/>
    </row>
    <row r="10" spans="1:7" s="14" customFormat="1" ht="6.75" customHeight="1" x14ac:dyDescent="0.25">
      <c r="A10" s="136"/>
      <c r="B10" s="137"/>
      <c r="D10" s="15"/>
      <c r="E10" s="15"/>
      <c r="F10" s="15"/>
      <c r="G10" s="15"/>
    </row>
    <row r="11" spans="1:7" ht="33.75" customHeight="1" x14ac:dyDescent="0.25">
      <c r="A11" s="669" t="s">
        <v>38</v>
      </c>
      <c r="B11" s="670"/>
    </row>
    <row r="12" spans="1:7" ht="18.75" customHeight="1" x14ac:dyDescent="0.25">
      <c r="A12" s="138" t="s">
        <v>31</v>
      </c>
      <c r="B12" s="139" t="s">
        <v>25</v>
      </c>
    </row>
    <row r="13" spans="1:7" s="14" customFormat="1" ht="34.5" customHeight="1" x14ac:dyDescent="0.25">
      <c r="A13" s="138" t="s">
        <v>107</v>
      </c>
      <c r="B13" s="425" t="s">
        <v>233</v>
      </c>
    </row>
    <row r="14" spans="1:7" ht="23.25" customHeight="1" x14ac:dyDescent="0.25">
      <c r="A14" s="138" t="s">
        <v>23</v>
      </c>
      <c r="B14" s="425" t="s">
        <v>145</v>
      </c>
    </row>
    <row r="15" spans="1:7" ht="42.75" customHeight="1" x14ac:dyDescent="0.25">
      <c r="A15" s="138" t="s">
        <v>28</v>
      </c>
      <c r="B15" s="425" t="s">
        <v>39</v>
      </c>
    </row>
    <row r="16" spans="1:7" ht="18" customHeight="1" x14ac:dyDescent="0.25">
      <c r="A16" s="138" t="s">
        <v>33</v>
      </c>
      <c r="B16" s="425" t="s">
        <v>40</v>
      </c>
    </row>
    <row r="17" spans="1:2" ht="22.5" customHeight="1" x14ac:dyDescent="0.25">
      <c r="A17" s="138" t="s">
        <v>89</v>
      </c>
      <c r="B17" s="140" t="s">
        <v>36</v>
      </c>
    </row>
    <row r="18" spans="1:2" ht="65.25" customHeight="1" x14ac:dyDescent="0.25">
      <c r="A18" s="138" t="s">
        <v>252</v>
      </c>
      <c r="B18" s="140" t="s">
        <v>253</v>
      </c>
    </row>
    <row r="19" spans="1:2" ht="18.75" customHeight="1" x14ac:dyDescent="0.25">
      <c r="A19" s="138" t="s">
        <v>42</v>
      </c>
      <c r="B19" s="425" t="s">
        <v>43</v>
      </c>
    </row>
    <row r="20" spans="1:2" ht="6.75" customHeight="1" x14ac:dyDescent="0.25">
      <c r="A20" s="141"/>
      <c r="B20" s="142"/>
    </row>
    <row r="21" spans="1:2" s="14" customFormat="1" ht="36" customHeight="1" x14ac:dyDescent="0.25">
      <c r="A21" s="143" t="s">
        <v>108</v>
      </c>
      <c r="B21" s="144" t="s">
        <v>127</v>
      </c>
    </row>
    <row r="22" spans="1:2" s="14" customFormat="1" ht="36" customHeight="1" x14ac:dyDescent="0.25">
      <c r="A22" s="143" t="s">
        <v>109</v>
      </c>
      <c r="B22" s="144" t="s">
        <v>129</v>
      </c>
    </row>
    <row r="23" spans="1:2" s="14" customFormat="1" ht="6.75" customHeight="1" x14ac:dyDescent="0.25">
      <c r="A23" s="141"/>
      <c r="B23" s="142"/>
    </row>
    <row r="24" spans="1:2" ht="48.75" customHeight="1" x14ac:dyDescent="0.25">
      <c r="A24" s="143" t="s">
        <v>24</v>
      </c>
      <c r="B24" s="145" t="s">
        <v>106</v>
      </c>
    </row>
    <row r="25" spans="1:2" ht="34.5" customHeight="1" x14ac:dyDescent="0.25">
      <c r="A25" s="138" t="s">
        <v>3</v>
      </c>
      <c r="B25" s="146" t="s">
        <v>90</v>
      </c>
    </row>
    <row r="26" spans="1:2" ht="34.5" customHeight="1" x14ac:dyDescent="0.25">
      <c r="A26" s="138" t="s">
        <v>4</v>
      </c>
      <c r="B26" s="425" t="s">
        <v>254</v>
      </c>
    </row>
    <row r="27" spans="1:2" ht="50.25" customHeight="1" x14ac:dyDescent="0.25">
      <c r="A27" s="138" t="s">
        <v>5</v>
      </c>
      <c r="B27" s="145" t="s">
        <v>134</v>
      </c>
    </row>
    <row r="28" spans="1:2" ht="111.75" customHeight="1" x14ac:dyDescent="0.25">
      <c r="A28" s="143" t="s">
        <v>221</v>
      </c>
      <c r="B28" s="145" t="s">
        <v>230</v>
      </c>
    </row>
    <row r="29" spans="1:2" ht="8.25" customHeight="1" x14ac:dyDescent="0.25">
      <c r="A29" s="147"/>
      <c r="B29" s="148"/>
    </row>
    <row r="30" spans="1:2" ht="32.25" customHeight="1" x14ac:dyDescent="0.25">
      <c r="A30" s="671" t="s">
        <v>137</v>
      </c>
      <c r="B30" s="672"/>
    </row>
    <row r="31" spans="1:2" ht="49.5" customHeight="1" x14ac:dyDescent="0.25">
      <c r="A31" s="665" t="s">
        <v>135</v>
      </c>
      <c r="B31" s="666"/>
    </row>
    <row r="32" spans="1:2" ht="66.75" customHeight="1" x14ac:dyDescent="0.25">
      <c r="A32" s="665" t="s">
        <v>239</v>
      </c>
      <c r="B32" s="666"/>
    </row>
    <row r="33" spans="1:2" ht="84" customHeight="1" x14ac:dyDescent="0.25">
      <c r="A33" s="675" t="s">
        <v>260</v>
      </c>
      <c r="B33" s="676"/>
    </row>
    <row r="34" spans="1:2" ht="53.25" customHeight="1" x14ac:dyDescent="0.25">
      <c r="A34" s="680" t="s">
        <v>130</v>
      </c>
      <c r="B34" s="681"/>
    </row>
    <row r="35" spans="1:2" ht="18" customHeight="1" x14ac:dyDescent="0.25">
      <c r="A35" s="149" t="s">
        <v>31</v>
      </c>
      <c r="B35" s="150" t="s">
        <v>37</v>
      </c>
    </row>
    <row r="36" spans="1:2" s="14" customFormat="1" ht="18" customHeight="1" x14ac:dyDescent="0.25">
      <c r="A36" s="149" t="s">
        <v>41</v>
      </c>
      <c r="B36" s="150" t="s">
        <v>37</v>
      </c>
    </row>
    <row r="37" spans="1:2" ht="18" customHeight="1" x14ac:dyDescent="0.25">
      <c r="A37" s="149" t="s">
        <v>28</v>
      </c>
      <c r="B37" s="150" t="s">
        <v>37</v>
      </c>
    </row>
    <row r="38" spans="1:2" ht="18" customHeight="1" x14ac:dyDescent="0.25">
      <c r="A38" s="149" t="s">
        <v>8</v>
      </c>
      <c r="B38" s="150" t="s">
        <v>91</v>
      </c>
    </row>
    <row r="39" spans="1:2" s="14" customFormat="1" ht="50.25" customHeight="1" x14ac:dyDescent="0.25">
      <c r="A39" s="151" t="s">
        <v>263</v>
      </c>
      <c r="B39" s="152" t="s">
        <v>265</v>
      </c>
    </row>
    <row r="40" spans="1:2" s="14" customFormat="1" ht="35.25" customHeight="1" x14ac:dyDescent="0.25">
      <c r="A40" s="151" t="s">
        <v>84</v>
      </c>
      <c r="B40" s="152" t="s">
        <v>238</v>
      </c>
    </row>
    <row r="41" spans="1:2" ht="78.75" customHeight="1" x14ac:dyDescent="0.25">
      <c r="A41" s="153" t="s">
        <v>256</v>
      </c>
      <c r="B41" s="154" t="s">
        <v>131</v>
      </c>
    </row>
    <row r="42" spans="1:2" ht="81" customHeight="1" x14ac:dyDescent="0.25">
      <c r="A42" s="149" t="s">
        <v>44</v>
      </c>
      <c r="B42" s="154" t="s">
        <v>235</v>
      </c>
    </row>
    <row r="43" spans="1:2" ht="6" customHeight="1" x14ac:dyDescent="0.25">
      <c r="A43" s="155"/>
      <c r="B43" s="155"/>
    </row>
    <row r="44" spans="1:2" ht="198" customHeight="1" x14ac:dyDescent="0.25">
      <c r="A44" s="153" t="s">
        <v>9</v>
      </c>
      <c r="B44" s="156" t="s">
        <v>266</v>
      </c>
    </row>
    <row r="45" spans="1:2" ht="63.75" customHeight="1" x14ac:dyDescent="0.25">
      <c r="A45" s="153" t="s">
        <v>12</v>
      </c>
      <c r="B45" s="157" t="s">
        <v>225</v>
      </c>
    </row>
    <row r="46" spans="1:2" ht="171.75" customHeight="1" x14ac:dyDescent="0.25">
      <c r="A46" s="153" t="s">
        <v>93</v>
      </c>
      <c r="B46" s="152" t="s">
        <v>267</v>
      </c>
    </row>
    <row r="47" spans="1:2" s="14" customFormat="1" ht="54.75" customHeight="1" x14ac:dyDescent="0.25">
      <c r="A47" s="153" t="s">
        <v>126</v>
      </c>
      <c r="B47" s="152" t="s">
        <v>264</v>
      </c>
    </row>
    <row r="48" spans="1:2" ht="120" x14ac:dyDescent="0.25">
      <c r="A48" s="158" t="s">
        <v>142</v>
      </c>
      <c r="B48" s="154" t="s">
        <v>497</v>
      </c>
    </row>
    <row r="49" spans="1:2" s="14" customFormat="1" ht="6" customHeight="1" x14ac:dyDescent="0.25">
      <c r="A49" s="684"/>
      <c r="B49" s="685"/>
    </row>
    <row r="50" spans="1:2" s="14" customFormat="1" ht="33" customHeight="1" x14ac:dyDescent="0.25">
      <c r="A50" s="671" t="s">
        <v>138</v>
      </c>
      <c r="B50" s="672"/>
    </row>
    <row r="51" spans="1:2" s="14" customFormat="1" ht="123.75" customHeight="1" x14ac:dyDescent="0.25">
      <c r="A51" s="682" t="s">
        <v>236</v>
      </c>
      <c r="B51" s="683"/>
    </row>
    <row r="52" spans="1:2" s="14" customFormat="1" ht="204" customHeight="1" x14ac:dyDescent="0.25">
      <c r="A52" s="159" t="s">
        <v>62</v>
      </c>
      <c r="B52" s="160" t="s">
        <v>259</v>
      </c>
    </row>
    <row r="53" spans="1:2" s="14" customFormat="1" ht="42" customHeight="1" x14ac:dyDescent="0.25">
      <c r="A53" s="159" t="s">
        <v>60</v>
      </c>
      <c r="B53" s="160" t="s">
        <v>102</v>
      </c>
    </row>
    <row r="54" spans="1:2" s="14" customFormat="1" ht="42.75" customHeight="1" x14ac:dyDescent="0.25">
      <c r="A54" s="159" t="s">
        <v>67</v>
      </c>
      <c r="B54" s="426" t="s">
        <v>104</v>
      </c>
    </row>
    <row r="55" spans="1:2" s="14" customFormat="1" ht="129" customHeight="1" x14ac:dyDescent="0.25">
      <c r="A55" s="159" t="s">
        <v>68</v>
      </c>
      <c r="B55" s="426" t="s">
        <v>128</v>
      </c>
    </row>
    <row r="56" spans="1:2" s="14" customFormat="1" ht="72" customHeight="1" x14ac:dyDescent="0.25">
      <c r="A56" s="159" t="s">
        <v>69</v>
      </c>
      <c r="B56" s="426" t="s">
        <v>103</v>
      </c>
    </row>
  </sheetData>
  <sheetProtection password="B698" sheet="1" objects="1" scenarios="1" selectLockedCells="1" selectUnlockedCells="1"/>
  <mergeCells count="18">
    <mergeCell ref="A32:B32"/>
    <mergeCell ref="A34:B34"/>
    <mergeCell ref="A33:B33"/>
    <mergeCell ref="A50:B50"/>
    <mergeCell ref="A51:B51"/>
    <mergeCell ref="A49:B49"/>
    <mergeCell ref="A31:B31"/>
    <mergeCell ref="A1:B1"/>
    <mergeCell ref="A11:B11"/>
    <mergeCell ref="A30:B30"/>
    <mergeCell ref="A3:B3"/>
    <mergeCell ref="A2:B2"/>
    <mergeCell ref="A4:B4"/>
    <mergeCell ref="A5:B5"/>
    <mergeCell ref="A6:B6"/>
    <mergeCell ref="A8:B8"/>
    <mergeCell ref="A7:B7"/>
    <mergeCell ref="A9:B9"/>
  </mergeCells>
  <pageMargins left="0.7" right="0.7" top="0.75" bottom="0.75" header="0.3" footer="0.3"/>
  <pageSetup scale="69" fitToHeight="0" orientation="portrait" r:id="rId1"/>
  <headerFooter>
    <oddFooter>&amp;L&amp;F
BoE Template Instructions&amp;RPage &amp;P of &amp;N</oddFooter>
  </headerFooter>
  <rowBreaks count="2" manualBreakCount="2">
    <brk id="10" max="16383" man="1"/>
    <brk id="2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N564"/>
  <sheetViews>
    <sheetView topLeftCell="D1" workbookViewId="0">
      <selection activeCell="J177" sqref="J177"/>
    </sheetView>
  </sheetViews>
  <sheetFormatPr defaultColWidth="45.5703125" defaultRowHeight="15" x14ac:dyDescent="0.25"/>
  <cols>
    <col min="1" max="1" width="16.85546875" customWidth="1"/>
    <col min="2" max="2" width="2.85546875" customWidth="1"/>
    <col min="3" max="3" width="52.85546875" customWidth="1"/>
    <col min="4" max="4" width="15.85546875" customWidth="1"/>
    <col min="5" max="5" width="20.5703125" customWidth="1"/>
    <col min="6" max="6" width="19.140625" customWidth="1"/>
    <col min="7" max="7" width="15.140625" customWidth="1"/>
    <col min="8" max="8" width="16" customWidth="1"/>
    <col min="10" max="10" width="21.85546875" customWidth="1"/>
    <col min="11" max="11" width="16.5703125" customWidth="1"/>
    <col min="12" max="12" width="15.7109375" customWidth="1"/>
    <col min="13" max="13" width="17.140625" customWidth="1"/>
    <col min="14" max="14" width="18.85546875" customWidth="1"/>
    <col min="15" max="15" width="17.140625" customWidth="1"/>
    <col min="16" max="16" width="22.28515625" customWidth="1"/>
  </cols>
  <sheetData>
    <row r="1" spans="1:14" ht="14.45" x14ac:dyDescent="0.35">
      <c r="C1" s="466" t="s">
        <v>496</v>
      </c>
      <c r="L1" t="s">
        <v>284</v>
      </c>
    </row>
    <row r="2" spans="1:14" ht="14.45" x14ac:dyDescent="0.35">
      <c r="C2" s="466"/>
      <c r="M2" t="s">
        <v>285</v>
      </c>
    </row>
    <row r="3" spans="1:14" ht="14.45" x14ac:dyDescent="0.35">
      <c r="C3" s="466"/>
      <c r="M3" t="s">
        <v>286</v>
      </c>
    </row>
    <row r="4" spans="1:14" ht="14.45" x14ac:dyDescent="0.35">
      <c r="C4" s="466"/>
    </row>
    <row r="5" spans="1:14" ht="14.45" x14ac:dyDescent="0.35">
      <c r="A5" s="467" t="s">
        <v>275</v>
      </c>
      <c r="B5" s="467"/>
      <c r="C5" s="468" t="s">
        <v>287</v>
      </c>
      <c r="D5" s="467" t="s">
        <v>288</v>
      </c>
      <c r="E5" s="467" t="s">
        <v>21</v>
      </c>
      <c r="F5" s="467" t="s">
        <v>20</v>
      </c>
      <c r="G5" s="467" t="s">
        <v>19</v>
      </c>
      <c r="H5" s="467" t="s">
        <v>18</v>
      </c>
      <c r="I5" s="467" t="s">
        <v>289</v>
      </c>
      <c r="J5" s="467" t="s">
        <v>415</v>
      </c>
      <c r="K5" s="467"/>
      <c r="L5" s="469" t="s">
        <v>290</v>
      </c>
      <c r="M5" s="469" t="s">
        <v>291</v>
      </c>
      <c r="N5" s="469" t="s">
        <v>292</v>
      </c>
    </row>
    <row r="6" spans="1:14" ht="14.45" x14ac:dyDescent="0.35">
      <c r="A6" s="467" t="s">
        <v>293</v>
      </c>
      <c r="B6" s="467">
        <v>1</v>
      </c>
      <c r="C6" s="468" t="s">
        <v>294</v>
      </c>
      <c r="D6" s="467"/>
      <c r="E6" s="467"/>
      <c r="F6" s="467"/>
      <c r="G6" s="467"/>
      <c r="H6" s="467"/>
      <c r="I6" s="467"/>
      <c r="J6" s="467"/>
      <c r="K6" s="467"/>
      <c r="L6" s="469"/>
      <c r="M6" s="469"/>
      <c r="N6" s="467"/>
    </row>
    <row r="7" spans="1:14" ht="165" x14ac:dyDescent="0.25">
      <c r="A7" s="470" t="s">
        <v>276</v>
      </c>
      <c r="B7" s="471" t="s">
        <v>295</v>
      </c>
      <c r="C7" s="472" t="s">
        <v>296</v>
      </c>
      <c r="D7" s="534" t="s">
        <v>438</v>
      </c>
      <c r="E7" s="534" t="s">
        <v>439</v>
      </c>
      <c r="F7" s="473" t="s">
        <v>299</v>
      </c>
      <c r="G7" s="473" t="s">
        <v>300</v>
      </c>
      <c r="H7" s="534" t="s">
        <v>440</v>
      </c>
      <c r="I7" s="532" t="s">
        <v>426</v>
      </c>
      <c r="J7" s="532" t="s">
        <v>470</v>
      </c>
      <c r="K7" s="470"/>
      <c r="L7" s="475">
        <f>ROWS(A$7:$A7)</f>
        <v>1</v>
      </c>
      <c r="M7" s="536" t="str">
        <f>IF('Class of Estimate'!$B$19='Master Data'!A7,'Master Data'!L7,"" )</f>
        <v/>
      </c>
      <c r="N7" s="476" t="str">
        <f>IFERROR(SMALL($M$7:$M$567,ROWS($A7:A$7)),"" )</f>
        <v/>
      </c>
    </row>
    <row r="8" spans="1:14" x14ac:dyDescent="0.25">
      <c r="A8" s="465" t="s">
        <v>276</v>
      </c>
      <c r="B8" s="477" t="s">
        <v>295</v>
      </c>
      <c r="C8" s="478" t="s">
        <v>302</v>
      </c>
      <c r="D8" s="479" t="s">
        <v>156</v>
      </c>
      <c r="E8" s="479" t="s">
        <v>156</v>
      </c>
      <c r="F8" s="479" t="s">
        <v>156</v>
      </c>
      <c r="G8" s="479" t="s">
        <v>156</v>
      </c>
      <c r="H8" s="479" t="s">
        <v>156</v>
      </c>
      <c r="I8" s="479" t="s">
        <v>156</v>
      </c>
      <c r="J8" s="479" t="s">
        <v>156</v>
      </c>
      <c r="K8" s="480"/>
      <c r="L8" s="469">
        <f>ROWS(A$7:$A8)</f>
        <v>2</v>
      </c>
      <c r="M8" s="463" t="str">
        <f>IF('Class of Estimate'!$B$19='Master Data'!A8,'Master Data'!L8,"" )</f>
        <v/>
      </c>
      <c r="N8" s="463" t="str">
        <f>IFERROR(SMALL($M$7:$M$567,ROWS($A$7:A8)),"" )</f>
        <v/>
      </c>
    </row>
    <row r="9" spans="1:14" x14ac:dyDescent="0.25">
      <c r="A9" s="465" t="s">
        <v>276</v>
      </c>
      <c r="B9">
        <v>1</v>
      </c>
      <c r="C9" s="580" t="s">
        <v>303</v>
      </c>
      <c r="D9" s="580" t="s">
        <v>162</v>
      </c>
      <c r="E9" s="580" t="s">
        <v>162</v>
      </c>
      <c r="F9" s="580" t="s">
        <v>163</v>
      </c>
      <c r="G9" s="580" t="s">
        <v>163</v>
      </c>
      <c r="H9" s="580" t="s">
        <v>163</v>
      </c>
      <c r="I9" s="481" t="s">
        <v>29</v>
      </c>
      <c r="J9" s="482" t="s">
        <v>156</v>
      </c>
      <c r="K9" s="463"/>
      <c r="L9" s="469">
        <f>ROWS(A$7:$A9)</f>
        <v>3</v>
      </c>
      <c r="M9" s="526" t="str">
        <f>IF('Class of Estimate'!$B$19='Master Data'!A9,'Master Data'!L9,"" )</f>
        <v/>
      </c>
      <c r="N9" s="463" t="str">
        <f>IFERROR(SMALL($M$7:$M$567,ROWS($A$7:A9)),"" )</f>
        <v/>
      </c>
    </row>
    <row r="10" spans="1:14" x14ac:dyDescent="0.25">
      <c r="A10" s="465" t="s">
        <v>276</v>
      </c>
      <c r="B10">
        <v>2</v>
      </c>
      <c r="C10" s="478" t="s">
        <v>304</v>
      </c>
      <c r="D10" s="478" t="s">
        <v>162</v>
      </c>
      <c r="E10" s="478" t="s">
        <v>162</v>
      </c>
      <c r="F10" s="478" t="s">
        <v>163</v>
      </c>
      <c r="G10" s="478" t="s">
        <v>163</v>
      </c>
      <c r="H10" s="478" t="s">
        <v>163</v>
      </c>
      <c r="I10" s="481" t="s">
        <v>29</v>
      </c>
      <c r="J10" s="482" t="s">
        <v>156</v>
      </c>
      <c r="K10" s="463"/>
      <c r="L10" s="469">
        <f>ROWS(A$7:$A10)</f>
        <v>4</v>
      </c>
      <c r="M10" s="526" t="str">
        <f>IF('Class of Estimate'!$B$19='Master Data'!A10,'Master Data'!L10,"" )</f>
        <v/>
      </c>
      <c r="N10" s="463" t="str">
        <f>IFERROR(SMALL($M$7:$M$567,ROWS($A$7:A10)),"" )</f>
        <v/>
      </c>
    </row>
    <row r="11" spans="1:14" x14ac:dyDescent="0.25">
      <c r="A11" s="465" t="s">
        <v>276</v>
      </c>
      <c r="B11">
        <v>3</v>
      </c>
      <c r="C11" s="478" t="s">
        <v>305</v>
      </c>
      <c r="D11" s="478" t="s">
        <v>162</v>
      </c>
      <c r="E11" s="478" t="s">
        <v>162</v>
      </c>
      <c r="F11" s="478" t="s">
        <v>163</v>
      </c>
      <c r="G11" s="478" t="s">
        <v>163</v>
      </c>
      <c r="H11" s="478" t="s">
        <v>163</v>
      </c>
      <c r="I11" s="481" t="s">
        <v>29</v>
      </c>
      <c r="J11" s="482" t="s">
        <v>156</v>
      </c>
      <c r="K11" s="463"/>
      <c r="L11" s="469">
        <f>ROWS(A$7:$A11)</f>
        <v>5</v>
      </c>
      <c r="M11" s="526" t="str">
        <f>IF('Class of Estimate'!$B$19='Master Data'!A11,'Master Data'!L11,"" )</f>
        <v/>
      </c>
      <c r="N11" s="463" t="str">
        <f>IFERROR(SMALL($M$7:$M$567,ROWS($A$7:A11)),"" )</f>
        <v/>
      </c>
    </row>
    <row r="12" spans="1:14" x14ac:dyDescent="0.25">
      <c r="A12" s="465" t="s">
        <v>276</v>
      </c>
      <c r="B12">
        <v>4</v>
      </c>
      <c r="C12" s="478" t="s">
        <v>306</v>
      </c>
      <c r="D12" s="478" t="s">
        <v>307</v>
      </c>
      <c r="E12" s="478" t="s">
        <v>162</v>
      </c>
      <c r="F12" s="478" t="s">
        <v>163</v>
      </c>
      <c r="G12" s="478" t="s">
        <v>163</v>
      </c>
      <c r="H12" s="478" t="s">
        <v>163</v>
      </c>
      <c r="I12" s="481" t="s">
        <v>29</v>
      </c>
      <c r="J12" s="482" t="s">
        <v>156</v>
      </c>
      <c r="K12" s="463"/>
      <c r="L12" s="469">
        <f>ROWS(A$7:$A12)</f>
        <v>6</v>
      </c>
      <c r="M12" s="526" t="str">
        <f>IF('Class of Estimate'!$B$19='Master Data'!A12,'Master Data'!L12,"" )</f>
        <v/>
      </c>
      <c r="N12" s="463" t="str">
        <f>IFERROR(SMALL($M$7:$M$567,ROWS($A$7:A12)),"" )</f>
        <v/>
      </c>
    </row>
    <row r="13" spans="1:14" x14ac:dyDescent="0.25">
      <c r="A13" s="465" t="s">
        <v>276</v>
      </c>
      <c r="B13">
        <v>5</v>
      </c>
      <c r="C13" s="478" t="s">
        <v>166</v>
      </c>
      <c r="D13" s="478" t="s">
        <v>307</v>
      </c>
      <c r="E13" s="478" t="s">
        <v>162</v>
      </c>
      <c r="F13" s="478" t="s">
        <v>163</v>
      </c>
      <c r="G13" s="478" t="s">
        <v>163</v>
      </c>
      <c r="H13" s="478" t="s">
        <v>163</v>
      </c>
      <c r="I13" s="481" t="s">
        <v>29</v>
      </c>
      <c r="J13" s="482" t="s">
        <v>156</v>
      </c>
      <c r="K13" s="463"/>
      <c r="L13" s="469">
        <f>ROWS(A$7:$A13)</f>
        <v>7</v>
      </c>
      <c r="M13" s="526" t="str">
        <f>IF('Class of Estimate'!$B$19='Master Data'!A13,'Master Data'!L13,"" )</f>
        <v/>
      </c>
      <c r="N13" s="463" t="str">
        <f>IFERROR(SMALL($M$7:$M$567,ROWS($A$7:A13)),"" )</f>
        <v/>
      </c>
    </row>
    <row r="14" spans="1:14" x14ac:dyDescent="0.25">
      <c r="A14" s="465" t="s">
        <v>276</v>
      </c>
      <c r="B14">
        <v>6</v>
      </c>
      <c r="C14" s="478" t="s">
        <v>167</v>
      </c>
      <c r="D14" s="478" t="s">
        <v>307</v>
      </c>
      <c r="E14" s="478" t="s">
        <v>162</v>
      </c>
      <c r="F14" s="478" t="s">
        <v>163</v>
      </c>
      <c r="G14" s="478" t="s">
        <v>163</v>
      </c>
      <c r="H14" s="478" t="s">
        <v>163</v>
      </c>
      <c r="I14" s="481" t="s">
        <v>29</v>
      </c>
      <c r="J14" s="482" t="s">
        <v>156</v>
      </c>
      <c r="K14" s="463"/>
      <c r="L14" s="469">
        <f>ROWS(A$7:$A14)</f>
        <v>8</v>
      </c>
      <c r="M14" s="526" t="str">
        <f>IF('Class of Estimate'!$B$19='Master Data'!A14,'Master Data'!L14,"" )</f>
        <v/>
      </c>
      <c r="N14" s="463" t="str">
        <f>IFERROR(SMALL($M$7:$M$567,ROWS($A$7:A14)),"" )</f>
        <v/>
      </c>
    </row>
    <row r="15" spans="1:14" x14ac:dyDescent="0.25">
      <c r="A15" s="465" t="s">
        <v>276</v>
      </c>
      <c r="B15">
        <v>7</v>
      </c>
      <c r="C15" s="478" t="s">
        <v>308</v>
      </c>
      <c r="D15" s="478" t="s">
        <v>307</v>
      </c>
      <c r="E15" s="478" t="s">
        <v>162</v>
      </c>
      <c r="F15" s="478" t="s">
        <v>163</v>
      </c>
      <c r="G15" s="478" t="s">
        <v>163</v>
      </c>
      <c r="H15" s="478" t="s">
        <v>163</v>
      </c>
      <c r="I15" s="481" t="s">
        <v>29</v>
      </c>
      <c r="J15" s="482" t="s">
        <v>156</v>
      </c>
      <c r="K15" s="463"/>
      <c r="L15" s="469">
        <f>ROWS(A$7:$A15)</f>
        <v>9</v>
      </c>
      <c r="M15" s="526" t="str">
        <f>IF('Class of Estimate'!$B$19='Master Data'!A15,'Master Data'!L15,"" )</f>
        <v/>
      </c>
      <c r="N15" s="463" t="str">
        <f>IFERROR(SMALL($M$7:$M$567,ROWS($A$7:A15)),"" )</f>
        <v/>
      </c>
    </row>
    <row r="16" spans="1:14" x14ac:dyDescent="0.25">
      <c r="A16" s="465" t="s">
        <v>276</v>
      </c>
      <c r="B16">
        <v>8</v>
      </c>
      <c r="C16" s="478" t="s">
        <v>168</v>
      </c>
      <c r="D16" s="478" t="s">
        <v>307</v>
      </c>
      <c r="E16" s="478" t="s">
        <v>162</v>
      </c>
      <c r="F16" s="478" t="s">
        <v>163</v>
      </c>
      <c r="G16" s="478" t="s">
        <v>163</v>
      </c>
      <c r="H16" s="478" t="s">
        <v>163</v>
      </c>
      <c r="I16" s="481" t="s">
        <v>29</v>
      </c>
      <c r="J16" s="482" t="s">
        <v>156</v>
      </c>
      <c r="K16" s="463"/>
      <c r="L16" s="469">
        <f>ROWS(A$7:$A16)</f>
        <v>10</v>
      </c>
      <c r="M16" s="526" t="str">
        <f>IF('Class of Estimate'!$B$19='Master Data'!A16,'Master Data'!L16,"" )</f>
        <v/>
      </c>
      <c r="N16" s="463" t="str">
        <f>IFERROR(SMALL($M$7:$M$567,ROWS($A$7:A16)),"" )</f>
        <v/>
      </c>
    </row>
    <row r="17" spans="1:14" x14ac:dyDescent="0.25">
      <c r="A17" s="465" t="s">
        <v>276</v>
      </c>
      <c r="B17">
        <v>9</v>
      </c>
      <c r="C17" s="478" t="s">
        <v>169</v>
      </c>
      <c r="D17" s="478" t="s">
        <v>307</v>
      </c>
      <c r="E17" s="478" t="s">
        <v>162</v>
      </c>
      <c r="F17" s="478" t="s">
        <v>163</v>
      </c>
      <c r="G17" s="478" t="s">
        <v>163</v>
      </c>
      <c r="H17" s="478" t="s">
        <v>163</v>
      </c>
      <c r="I17" s="481" t="s">
        <v>29</v>
      </c>
      <c r="J17" s="482" t="s">
        <v>156</v>
      </c>
      <c r="K17" s="463"/>
      <c r="L17" s="528">
        <f>ROWS(A$7:$A17)</f>
        <v>11</v>
      </c>
      <c r="M17" s="526" t="str">
        <f>IF('Class of Estimate'!$B$19='Master Data'!A17,'Master Data'!L17,"" )</f>
        <v/>
      </c>
      <c r="N17" s="526" t="str">
        <f>IFERROR(SMALL($M$7:$M$567,ROWS($A$7:A17)),"" )</f>
        <v/>
      </c>
    </row>
    <row r="18" spans="1:14" x14ac:dyDescent="0.25">
      <c r="A18" s="465" t="s">
        <v>276</v>
      </c>
      <c r="B18">
        <v>10</v>
      </c>
      <c r="C18" s="478" t="s">
        <v>309</v>
      </c>
      <c r="D18" s="483" t="s">
        <v>307</v>
      </c>
      <c r="E18" s="483" t="s">
        <v>162</v>
      </c>
      <c r="F18" s="483" t="s">
        <v>163</v>
      </c>
      <c r="G18" s="483" t="s">
        <v>163</v>
      </c>
      <c r="H18" s="483" t="s">
        <v>163</v>
      </c>
      <c r="I18" s="481" t="s">
        <v>29</v>
      </c>
      <c r="J18" s="482" t="s">
        <v>156</v>
      </c>
      <c r="K18" s="463"/>
      <c r="L18" s="528">
        <f>ROWS(A$7:$A18)</f>
        <v>12</v>
      </c>
      <c r="M18" s="526" t="str">
        <f>IF('Class of Estimate'!$B$19='Master Data'!A18,'Master Data'!L18,"" )</f>
        <v/>
      </c>
      <c r="N18" s="526" t="str">
        <f>IFERROR(SMALL($M$7:$M$567,ROWS($A$7:A18)),"" )</f>
        <v/>
      </c>
    </row>
    <row r="19" spans="1:14" s="525" customFormat="1" x14ac:dyDescent="0.25">
      <c r="A19" s="465" t="s">
        <v>276</v>
      </c>
      <c r="B19" s="484">
        <v>11</v>
      </c>
      <c r="C19" s="485" t="s">
        <v>452</v>
      </c>
      <c r="D19" s="482" t="s">
        <v>307</v>
      </c>
      <c r="E19" s="482" t="s">
        <v>162</v>
      </c>
      <c r="F19" s="482" t="s">
        <v>163</v>
      </c>
      <c r="G19" s="482" t="s">
        <v>163</v>
      </c>
      <c r="H19" s="482" t="s">
        <v>163</v>
      </c>
      <c r="I19" s="481" t="s">
        <v>29</v>
      </c>
      <c r="J19" s="482" t="s">
        <v>156</v>
      </c>
      <c r="K19" s="526"/>
      <c r="L19" s="528">
        <f>ROWS(A$7:$A19)</f>
        <v>13</v>
      </c>
      <c r="M19" s="526" t="str">
        <f>IF('Class of Estimate'!$B$19='Master Data'!A19,'Master Data'!L19,"" )</f>
        <v/>
      </c>
      <c r="N19" s="526" t="str">
        <f>IFERROR(SMALL($M$7:$M$567,ROWS($A$7:A19)),"" )</f>
        <v/>
      </c>
    </row>
    <row r="20" spans="1:14" x14ac:dyDescent="0.25">
      <c r="A20" s="465" t="s">
        <v>276</v>
      </c>
      <c r="B20" s="484" t="s">
        <v>156</v>
      </c>
      <c r="C20" s="485"/>
      <c r="D20" s="482" t="s">
        <v>156</v>
      </c>
      <c r="E20" s="482" t="s">
        <v>156</v>
      </c>
      <c r="F20" s="482" t="s">
        <v>156</v>
      </c>
      <c r="G20" s="482" t="s">
        <v>156</v>
      </c>
      <c r="H20" s="482" t="s">
        <v>156</v>
      </c>
      <c r="I20" s="486" t="s">
        <v>156</v>
      </c>
      <c r="J20" s="482" t="s">
        <v>156</v>
      </c>
      <c r="K20" s="463"/>
      <c r="L20" s="528">
        <f>ROWS(A$7:$A20)</f>
        <v>14</v>
      </c>
      <c r="M20" s="526" t="str">
        <f>IF('Class of Estimate'!$B$19='Master Data'!A20,'Master Data'!L20,"" )</f>
        <v/>
      </c>
      <c r="N20" s="526" t="str">
        <f>IFERROR(SMALL($M$7:$M$567,ROWS($A$7:A20)),"" )</f>
        <v/>
      </c>
    </row>
    <row r="21" spans="1:14" x14ac:dyDescent="0.25">
      <c r="A21" s="487" t="s">
        <v>276</v>
      </c>
      <c r="B21" s="484" t="s">
        <v>295</v>
      </c>
      <c r="C21" s="488" t="s">
        <v>173</v>
      </c>
      <c r="D21" s="467" t="s">
        <v>22</v>
      </c>
      <c r="E21" s="467" t="s">
        <v>21</v>
      </c>
      <c r="F21" s="467" t="s">
        <v>20</v>
      </c>
      <c r="G21" s="467" t="s">
        <v>19</v>
      </c>
      <c r="H21" s="467" t="s">
        <v>18</v>
      </c>
      <c r="I21" s="467" t="s">
        <v>310</v>
      </c>
      <c r="J21" s="467" t="s">
        <v>415</v>
      </c>
      <c r="K21" s="463"/>
      <c r="L21" s="528">
        <f>ROWS(A$7:$A21)</f>
        <v>15</v>
      </c>
      <c r="M21" s="526" t="str">
        <f>IF('Class of Estimate'!$B$19='Master Data'!A21,'Master Data'!L21,"" )</f>
        <v/>
      </c>
      <c r="N21" s="526" t="str">
        <f>IFERROR(SMALL($M$7:$M$567,ROWS($A$7:A21)),"" )</f>
        <v/>
      </c>
    </row>
    <row r="22" spans="1:14" x14ac:dyDescent="0.25">
      <c r="A22" s="465" t="s">
        <v>276</v>
      </c>
      <c r="B22">
        <v>12</v>
      </c>
      <c r="C22" s="478" t="s">
        <v>311</v>
      </c>
      <c r="D22" s="489" t="s">
        <v>174</v>
      </c>
      <c r="E22" s="489" t="s">
        <v>312</v>
      </c>
      <c r="F22" s="490" t="s">
        <v>175</v>
      </c>
      <c r="G22" s="490" t="s">
        <v>175</v>
      </c>
      <c r="H22" s="490" t="s">
        <v>175</v>
      </c>
      <c r="I22" s="481" t="s">
        <v>29</v>
      </c>
      <c r="J22" s="482" t="s">
        <v>156</v>
      </c>
      <c r="K22" s="463"/>
      <c r="L22" s="528">
        <f>ROWS(A$7:$A22)</f>
        <v>16</v>
      </c>
      <c r="M22" s="526" t="str">
        <f>IF('Class of Estimate'!$B$19='Master Data'!A22,'Master Data'!L22,"" )</f>
        <v/>
      </c>
      <c r="N22" s="526" t="str">
        <f>IFERROR(SMALL($M$7:$M$567,ROWS($A$7:A22)),"" )</f>
        <v/>
      </c>
    </row>
    <row r="23" spans="1:14" x14ac:dyDescent="0.25">
      <c r="A23" s="465" t="s">
        <v>276</v>
      </c>
      <c r="B23">
        <v>13</v>
      </c>
      <c r="C23" s="478" t="s">
        <v>313</v>
      </c>
      <c r="D23" s="577" t="s">
        <v>405</v>
      </c>
      <c r="E23" s="489" t="s">
        <v>174</v>
      </c>
      <c r="F23" s="490" t="s">
        <v>175</v>
      </c>
      <c r="G23" s="490" t="s">
        <v>175</v>
      </c>
      <c r="H23" s="490" t="s">
        <v>175</v>
      </c>
      <c r="I23" s="481" t="s">
        <v>29</v>
      </c>
      <c r="J23" s="482" t="s">
        <v>156</v>
      </c>
      <c r="K23" s="463"/>
      <c r="L23" s="528">
        <f>ROWS(A$7:$A23)</f>
        <v>17</v>
      </c>
      <c r="M23" s="526" t="str">
        <f>IF('Class of Estimate'!$B$19='Master Data'!A23,'Master Data'!L23,"" )</f>
        <v/>
      </c>
      <c r="N23" s="526" t="str">
        <f>IFERROR(SMALL($M$7:$M$567,ROWS($A$7:A23)),"" )</f>
        <v/>
      </c>
    </row>
    <row r="24" spans="1:14" x14ac:dyDescent="0.25">
      <c r="A24" s="465" t="s">
        <v>276</v>
      </c>
      <c r="B24" s="525">
        <v>14</v>
      </c>
      <c r="C24" s="478" t="s">
        <v>314</v>
      </c>
      <c r="D24" s="577" t="s">
        <v>405</v>
      </c>
      <c r="E24" s="489" t="s">
        <v>312</v>
      </c>
      <c r="F24" s="490" t="s">
        <v>175</v>
      </c>
      <c r="G24" s="490" t="s">
        <v>175</v>
      </c>
      <c r="H24" s="490" t="s">
        <v>175</v>
      </c>
      <c r="I24" s="481" t="s">
        <v>29</v>
      </c>
      <c r="J24" s="482" t="s">
        <v>156</v>
      </c>
      <c r="K24" s="463"/>
      <c r="L24" s="528">
        <f>ROWS(A$7:$A24)</f>
        <v>18</v>
      </c>
      <c r="M24" s="526" t="str">
        <f>IF('Class of Estimate'!$B$19='Master Data'!A24,'Master Data'!L24,"" )</f>
        <v/>
      </c>
      <c r="N24" s="526" t="str">
        <f>IFERROR(SMALL($M$7:$M$567,ROWS($A$7:A24)),"" )</f>
        <v/>
      </c>
    </row>
    <row r="25" spans="1:14" x14ac:dyDescent="0.25">
      <c r="A25" s="465" t="s">
        <v>276</v>
      </c>
      <c r="B25" s="525">
        <v>15</v>
      </c>
      <c r="C25" s="478" t="s">
        <v>315</v>
      </c>
      <c r="D25" s="577" t="s">
        <v>405</v>
      </c>
      <c r="E25" s="489" t="s">
        <v>174</v>
      </c>
      <c r="F25" s="490" t="s">
        <v>175</v>
      </c>
      <c r="G25" s="490" t="s">
        <v>175</v>
      </c>
      <c r="H25" s="490" t="s">
        <v>175</v>
      </c>
      <c r="I25" s="481" t="s">
        <v>29</v>
      </c>
      <c r="J25" s="482" t="s">
        <v>156</v>
      </c>
      <c r="K25" s="463"/>
      <c r="L25" s="528">
        <f>ROWS(A$7:$A25)</f>
        <v>19</v>
      </c>
      <c r="M25" s="526" t="str">
        <f>IF('Class of Estimate'!$B$19='Master Data'!A25,'Master Data'!L25,"" )</f>
        <v/>
      </c>
      <c r="N25" s="526" t="str">
        <f>IFERROR(SMALL($M$7:$M$567,ROWS($A$7:A25)),"" )</f>
        <v/>
      </c>
    </row>
    <row r="26" spans="1:14" x14ac:dyDescent="0.25">
      <c r="A26" s="465" t="s">
        <v>276</v>
      </c>
      <c r="B26" s="525">
        <v>16</v>
      </c>
      <c r="C26" s="478" t="s">
        <v>316</v>
      </c>
      <c r="D26" s="577" t="s">
        <v>405</v>
      </c>
      <c r="E26" s="489" t="s">
        <v>174</v>
      </c>
      <c r="F26" s="490" t="s">
        <v>175</v>
      </c>
      <c r="G26" s="490" t="s">
        <v>175</v>
      </c>
      <c r="H26" s="490" t="s">
        <v>175</v>
      </c>
      <c r="I26" s="481" t="s">
        <v>29</v>
      </c>
      <c r="J26" s="482" t="s">
        <v>156</v>
      </c>
      <c r="K26" s="463"/>
      <c r="L26" s="528">
        <f>ROWS(A$7:$A26)</f>
        <v>20</v>
      </c>
      <c r="M26" s="526" t="str">
        <f>IF('Class of Estimate'!$B$19='Master Data'!A26,'Master Data'!L26,"" )</f>
        <v/>
      </c>
      <c r="N26" s="526" t="str">
        <f>IFERROR(SMALL($M$7:$M$567,ROWS($A$7:A26)),"" )</f>
        <v/>
      </c>
    </row>
    <row r="27" spans="1:14" x14ac:dyDescent="0.25">
      <c r="A27" s="465" t="s">
        <v>276</v>
      </c>
      <c r="B27" s="525">
        <v>17</v>
      </c>
      <c r="C27" s="478" t="s">
        <v>317</v>
      </c>
      <c r="D27" s="577" t="s">
        <v>405</v>
      </c>
      <c r="E27" s="489" t="s">
        <v>312</v>
      </c>
      <c r="F27" s="490" t="s">
        <v>175</v>
      </c>
      <c r="G27" s="490" t="s">
        <v>175</v>
      </c>
      <c r="H27" s="490" t="s">
        <v>175</v>
      </c>
      <c r="I27" s="481" t="s">
        <v>29</v>
      </c>
      <c r="J27" s="482" t="s">
        <v>156</v>
      </c>
      <c r="K27" s="463"/>
      <c r="L27" s="528">
        <f>ROWS(A$7:$A27)</f>
        <v>21</v>
      </c>
      <c r="M27" s="526" t="str">
        <f>IF('Class of Estimate'!$B$19='Master Data'!A27,'Master Data'!L27,"" )</f>
        <v/>
      </c>
      <c r="N27" s="526" t="str">
        <f>IFERROR(SMALL($M$7:$M$567,ROWS($A$7:A27)),"" )</f>
        <v/>
      </c>
    </row>
    <row r="28" spans="1:14" x14ac:dyDescent="0.25">
      <c r="A28" s="465" t="s">
        <v>276</v>
      </c>
      <c r="B28" s="525">
        <v>18</v>
      </c>
      <c r="C28" s="478" t="s">
        <v>318</v>
      </c>
      <c r="D28" s="577" t="s">
        <v>405</v>
      </c>
      <c r="E28" s="489" t="s">
        <v>174</v>
      </c>
      <c r="F28" s="490" t="s">
        <v>175</v>
      </c>
      <c r="G28" s="490" t="s">
        <v>175</v>
      </c>
      <c r="H28" s="490" t="s">
        <v>175</v>
      </c>
      <c r="I28" s="481" t="s">
        <v>29</v>
      </c>
      <c r="J28" s="482" t="s">
        <v>156</v>
      </c>
      <c r="K28" s="463"/>
      <c r="L28" s="528">
        <f>ROWS(A$7:$A28)</f>
        <v>22</v>
      </c>
      <c r="M28" s="526" t="str">
        <f>IF('Class of Estimate'!$B$19='Master Data'!A28,'Master Data'!L28,"" )</f>
        <v/>
      </c>
      <c r="N28" s="526" t="str">
        <f>IFERROR(SMALL($M$7:$M$567,ROWS($A$7:A28)),"" )</f>
        <v/>
      </c>
    </row>
    <row r="29" spans="1:14" x14ac:dyDescent="0.25">
      <c r="A29" s="465" t="s">
        <v>276</v>
      </c>
      <c r="B29" s="525">
        <v>19</v>
      </c>
      <c r="C29" s="478" t="s">
        <v>319</v>
      </c>
      <c r="D29" s="577" t="s">
        <v>405</v>
      </c>
      <c r="E29" s="489" t="s">
        <v>174</v>
      </c>
      <c r="F29" s="490" t="s">
        <v>175</v>
      </c>
      <c r="G29" s="490" t="s">
        <v>175</v>
      </c>
      <c r="H29" s="490" t="s">
        <v>175</v>
      </c>
      <c r="I29" s="481" t="s">
        <v>29</v>
      </c>
      <c r="J29" s="482" t="s">
        <v>156</v>
      </c>
      <c r="K29" s="463"/>
      <c r="L29" s="528">
        <f>ROWS(A$7:$A29)</f>
        <v>23</v>
      </c>
      <c r="M29" s="526" t="str">
        <f>IF('Class of Estimate'!$B$19='Master Data'!A29,'Master Data'!L29,"" )</f>
        <v/>
      </c>
      <c r="N29" s="526" t="str">
        <f>IFERROR(SMALL($M$7:$M$567,ROWS($A$7:A29)),"" )</f>
        <v/>
      </c>
    </row>
    <row r="30" spans="1:14" x14ac:dyDescent="0.25">
      <c r="A30" s="465" t="s">
        <v>276</v>
      </c>
      <c r="B30" s="525">
        <v>20</v>
      </c>
      <c r="C30" s="478" t="s">
        <v>320</v>
      </c>
      <c r="D30" s="577" t="s">
        <v>405</v>
      </c>
      <c r="E30" s="489" t="s">
        <v>174</v>
      </c>
      <c r="F30" s="490" t="s">
        <v>175</v>
      </c>
      <c r="G30" s="490" t="s">
        <v>175</v>
      </c>
      <c r="H30" s="490" t="s">
        <v>175</v>
      </c>
      <c r="I30" s="481" t="s">
        <v>29</v>
      </c>
      <c r="J30" s="482" t="s">
        <v>156</v>
      </c>
      <c r="K30" s="463"/>
      <c r="L30" s="469">
        <f>ROWS(A$7:$A30)</f>
        <v>24</v>
      </c>
      <c r="M30" s="526" t="str">
        <f>IF('Class of Estimate'!$B$19='Master Data'!A30,'Master Data'!L30,"" )</f>
        <v/>
      </c>
      <c r="N30" s="463" t="str">
        <f>IFERROR(SMALL($M$7:$M$567,ROWS($A$7:A30)),"" )</f>
        <v/>
      </c>
    </row>
    <row r="31" spans="1:14" x14ac:dyDescent="0.25">
      <c r="A31" s="465" t="s">
        <v>276</v>
      </c>
      <c r="B31" s="525">
        <v>21</v>
      </c>
      <c r="C31" s="478" t="s">
        <v>321</v>
      </c>
      <c r="D31" s="577" t="s">
        <v>405</v>
      </c>
      <c r="E31" s="489" t="s">
        <v>174</v>
      </c>
      <c r="F31" s="490" t="s">
        <v>175</v>
      </c>
      <c r="G31" s="490" t="s">
        <v>175</v>
      </c>
      <c r="H31" s="490" t="s">
        <v>175</v>
      </c>
      <c r="I31" s="481" t="s">
        <v>29</v>
      </c>
      <c r="J31" s="482" t="s">
        <v>156</v>
      </c>
      <c r="K31" s="463"/>
      <c r="L31" s="469">
        <f>ROWS(A$7:$A31)</f>
        <v>25</v>
      </c>
      <c r="M31" s="526" t="str">
        <f>IF('Class of Estimate'!$B$19='Master Data'!A31,'Master Data'!L31,"" )</f>
        <v/>
      </c>
      <c r="N31" s="463" t="str">
        <f>IFERROR(SMALL($M$7:$M$567,ROWS($A$7:A31)),"" )</f>
        <v/>
      </c>
    </row>
    <row r="32" spans="1:14" x14ac:dyDescent="0.25">
      <c r="A32" s="465" t="s">
        <v>276</v>
      </c>
      <c r="B32" s="525">
        <v>22</v>
      </c>
      <c r="C32" s="478" t="s">
        <v>322</v>
      </c>
      <c r="D32" s="577" t="s">
        <v>405</v>
      </c>
      <c r="E32" s="492" t="s">
        <v>177</v>
      </c>
      <c r="F32" s="490" t="s">
        <v>175</v>
      </c>
      <c r="G32" s="490" t="s">
        <v>175</v>
      </c>
      <c r="H32" s="490" t="s">
        <v>175</v>
      </c>
      <c r="I32" s="481" t="s">
        <v>29</v>
      </c>
      <c r="J32" s="482" t="s">
        <v>156</v>
      </c>
      <c r="K32" s="463"/>
      <c r="L32" s="609">
        <f>ROWS(A$7:$A32)</f>
        <v>26</v>
      </c>
      <c r="M32" s="607" t="str">
        <f>IF('Class of Estimate'!$B$19='Master Data'!A32,'Master Data'!L32,"" )</f>
        <v/>
      </c>
      <c r="N32" s="607" t="str">
        <f>IFERROR(SMALL($M$7:$M$567,ROWS($A$7:A32)),"" )</f>
        <v/>
      </c>
    </row>
    <row r="33" spans="1:14" x14ac:dyDescent="0.25">
      <c r="A33" s="465" t="s">
        <v>276</v>
      </c>
      <c r="B33" s="525">
        <v>23</v>
      </c>
      <c r="C33" s="478" t="s">
        <v>323</v>
      </c>
      <c r="D33" s="577" t="s">
        <v>405</v>
      </c>
      <c r="E33" s="489" t="s">
        <v>405</v>
      </c>
      <c r="F33" s="493" t="s">
        <v>180</v>
      </c>
      <c r="G33" s="493" t="s">
        <v>180</v>
      </c>
      <c r="H33" s="490" t="s">
        <v>175</v>
      </c>
      <c r="I33" s="481" t="s">
        <v>29</v>
      </c>
      <c r="J33" s="482" t="s">
        <v>156</v>
      </c>
      <c r="K33" s="463"/>
      <c r="L33" s="609">
        <f>ROWS(A$7:$A33)</f>
        <v>27</v>
      </c>
      <c r="M33" s="607" t="str">
        <f>IF('Class of Estimate'!$B$19='Master Data'!A33,'Master Data'!L33,"" )</f>
        <v/>
      </c>
      <c r="N33" s="607" t="str">
        <f>IFERROR(SMALL($M$7:$M$567,ROWS($A$7:A33)),"" )</f>
        <v/>
      </c>
    </row>
    <row r="34" spans="1:14" x14ac:dyDescent="0.25">
      <c r="A34" s="465" t="s">
        <v>276</v>
      </c>
      <c r="B34" s="525">
        <v>24</v>
      </c>
      <c r="C34" s="478" t="s">
        <v>324</v>
      </c>
      <c r="D34" s="577" t="s">
        <v>405</v>
      </c>
      <c r="E34" s="527" t="s">
        <v>405</v>
      </c>
      <c r="F34" s="489" t="s">
        <v>174</v>
      </c>
      <c r="G34" s="489" t="s">
        <v>312</v>
      </c>
      <c r="H34" s="490" t="s">
        <v>175</v>
      </c>
      <c r="I34" s="481" t="s">
        <v>29</v>
      </c>
      <c r="J34" s="482" t="s">
        <v>156</v>
      </c>
      <c r="K34" s="463"/>
      <c r="L34" s="609">
        <f>ROWS(A$7:$A34)</f>
        <v>28</v>
      </c>
      <c r="M34" s="607" t="str">
        <f>IF('Class of Estimate'!$B$19='Master Data'!A34,'Master Data'!L34,"" )</f>
        <v/>
      </c>
      <c r="N34" s="607" t="str">
        <f>IFERROR(SMALL($M$7:$M$567,ROWS($A$7:A34)),"" )</f>
        <v/>
      </c>
    </row>
    <row r="35" spans="1:14" x14ac:dyDescent="0.25">
      <c r="A35" s="465" t="s">
        <v>276</v>
      </c>
      <c r="B35" s="525">
        <v>25</v>
      </c>
      <c r="C35" s="478" t="s">
        <v>325</v>
      </c>
      <c r="D35" s="577" t="s">
        <v>405</v>
      </c>
      <c r="E35" s="527" t="s">
        <v>405</v>
      </c>
      <c r="F35" s="489" t="s">
        <v>174</v>
      </c>
      <c r="G35" s="489" t="s">
        <v>312</v>
      </c>
      <c r="H35" s="490" t="s">
        <v>175</v>
      </c>
      <c r="I35" s="481" t="s">
        <v>29</v>
      </c>
      <c r="J35" s="482" t="s">
        <v>156</v>
      </c>
      <c r="K35" s="463"/>
      <c r="L35" s="609">
        <f>ROWS(A$7:$A35)</f>
        <v>29</v>
      </c>
      <c r="M35" s="607" t="str">
        <f>IF('Class of Estimate'!$B$19='Master Data'!A35,'Master Data'!L35,"" )</f>
        <v/>
      </c>
      <c r="N35" s="607" t="str">
        <f>IFERROR(SMALL($M$7:$M$567,ROWS($A$7:A35)),"" )</f>
        <v/>
      </c>
    </row>
    <row r="36" spans="1:14" x14ac:dyDescent="0.25">
      <c r="A36" s="465" t="s">
        <v>276</v>
      </c>
      <c r="B36" s="525">
        <v>26</v>
      </c>
      <c r="C36" s="478" t="s">
        <v>444</v>
      </c>
      <c r="D36" s="577" t="s">
        <v>405</v>
      </c>
      <c r="E36" s="527" t="s">
        <v>405</v>
      </c>
      <c r="F36" s="489" t="s">
        <v>174</v>
      </c>
      <c r="G36" s="489" t="s">
        <v>312</v>
      </c>
      <c r="H36" s="490" t="s">
        <v>175</v>
      </c>
      <c r="I36" s="481" t="s">
        <v>29</v>
      </c>
      <c r="J36" s="482" t="s">
        <v>156</v>
      </c>
      <c r="K36" s="463"/>
      <c r="L36" s="609">
        <f>ROWS(A$7:$A36)</f>
        <v>30</v>
      </c>
      <c r="M36" s="607" t="str">
        <f>IF('Class of Estimate'!$B$19='Master Data'!A36,'Master Data'!L36,"" )</f>
        <v/>
      </c>
      <c r="N36" s="607" t="str">
        <f>IFERROR(SMALL($M$7:$M$567,ROWS($A$7:A36)),"" )</f>
        <v/>
      </c>
    </row>
    <row r="37" spans="1:14" x14ac:dyDescent="0.25">
      <c r="A37" s="465" t="s">
        <v>276</v>
      </c>
      <c r="B37" s="525">
        <v>27</v>
      </c>
      <c r="C37" s="478" t="s">
        <v>326</v>
      </c>
      <c r="D37" s="577" t="s">
        <v>405</v>
      </c>
      <c r="E37" s="527" t="s">
        <v>405</v>
      </c>
      <c r="F37" s="489" t="s">
        <v>174</v>
      </c>
      <c r="G37" s="489" t="s">
        <v>312</v>
      </c>
      <c r="H37" s="490" t="s">
        <v>175</v>
      </c>
      <c r="I37" s="481" t="s">
        <v>29</v>
      </c>
      <c r="J37" s="482" t="s">
        <v>156</v>
      </c>
      <c r="K37" s="463"/>
      <c r="L37" s="609">
        <f>ROWS(A$7:$A37)</f>
        <v>31</v>
      </c>
      <c r="M37" s="607" t="str">
        <f>IF('Class of Estimate'!$B$19='Master Data'!A37,'Master Data'!L37,"" )</f>
        <v/>
      </c>
      <c r="N37" s="607" t="str">
        <f>IFERROR(SMALL($M$7:$M$567,ROWS($A$7:A37)),"" )</f>
        <v/>
      </c>
    </row>
    <row r="38" spans="1:14" s="614" customFormat="1" x14ac:dyDescent="0.25">
      <c r="A38" s="465" t="s">
        <v>276</v>
      </c>
      <c r="C38" s="523" t="s">
        <v>442</v>
      </c>
      <c r="D38" s="627"/>
      <c r="E38" s="611"/>
      <c r="F38" s="611"/>
      <c r="G38" s="611"/>
      <c r="H38" s="613"/>
      <c r="I38" s="616"/>
      <c r="J38" s="482"/>
      <c r="K38" s="607"/>
      <c r="L38" s="609">
        <f>ROWS(A$7:$A38)</f>
        <v>32</v>
      </c>
      <c r="M38" s="607" t="str">
        <f>IF('Class of Estimate'!$B$19='Master Data'!A38,'Master Data'!L38,"" )</f>
        <v/>
      </c>
      <c r="N38" s="607" t="str">
        <f>IFERROR(SMALL($M$7:$M$567,ROWS($A$7:A38)),"" )</f>
        <v/>
      </c>
    </row>
    <row r="39" spans="1:14" ht="165" x14ac:dyDescent="0.25">
      <c r="A39" s="487" t="s">
        <v>498</v>
      </c>
      <c r="B39" s="484" t="s">
        <v>156</v>
      </c>
      <c r="C39" s="468" t="s">
        <v>296</v>
      </c>
      <c r="D39" s="494" t="s">
        <v>327</v>
      </c>
      <c r="E39" s="494" t="s">
        <v>328</v>
      </c>
      <c r="F39" s="494" t="s">
        <v>329</v>
      </c>
      <c r="G39" s="494" t="s">
        <v>330</v>
      </c>
      <c r="H39" s="533" t="s">
        <v>440</v>
      </c>
      <c r="I39" s="532" t="s">
        <v>426</v>
      </c>
      <c r="J39" s="532" t="s">
        <v>470</v>
      </c>
      <c r="K39" s="463"/>
      <c r="L39" s="609">
        <f>ROWS(A$7:$A39)</f>
        <v>33</v>
      </c>
      <c r="M39" s="607" t="str">
        <f>IF('Class of Estimate'!$B$19='Master Data'!A39,'Master Data'!L39,"" )</f>
        <v/>
      </c>
      <c r="N39" s="607" t="str">
        <f>IFERROR(SMALL($M$7:$M$567,ROWS($A$7:A39)),"" )</f>
        <v/>
      </c>
    </row>
    <row r="40" spans="1:14" x14ac:dyDescent="0.25">
      <c r="A40" s="465" t="s">
        <v>498</v>
      </c>
      <c r="B40" s="484" t="s">
        <v>295</v>
      </c>
      <c r="C40" s="466" t="s">
        <v>302</v>
      </c>
      <c r="D40" s="474" t="s">
        <v>156</v>
      </c>
      <c r="E40" s="474" t="s">
        <v>156</v>
      </c>
      <c r="F40" s="474" t="s">
        <v>156</v>
      </c>
      <c r="G40" s="474" t="s">
        <v>156</v>
      </c>
      <c r="H40" s="474" t="s">
        <v>156</v>
      </c>
      <c r="I40" s="474" t="s">
        <v>156</v>
      </c>
      <c r="J40" s="474" t="s">
        <v>156</v>
      </c>
      <c r="K40" s="463"/>
      <c r="L40" s="609">
        <f>ROWS(A$7:$A40)</f>
        <v>34</v>
      </c>
      <c r="M40" s="607" t="str">
        <f>IF('Class of Estimate'!$B$19='Master Data'!A40,'Master Data'!L40,"" )</f>
        <v/>
      </c>
      <c r="N40" s="607" t="str">
        <f>IFERROR(SMALL($M$7:$M$567,ROWS($A$7:A40)),"" )</f>
        <v/>
      </c>
    </row>
    <row r="41" spans="1:14" x14ac:dyDescent="0.25">
      <c r="A41" s="465" t="s">
        <v>498</v>
      </c>
      <c r="B41">
        <v>1</v>
      </c>
      <c r="C41" s="580" t="s">
        <v>303</v>
      </c>
      <c r="D41" s="580" t="s">
        <v>162</v>
      </c>
      <c r="E41" s="580" t="s">
        <v>162</v>
      </c>
      <c r="F41" s="580" t="s">
        <v>163</v>
      </c>
      <c r="G41" s="580" t="s">
        <v>163</v>
      </c>
      <c r="H41" s="580" t="s">
        <v>163</v>
      </c>
      <c r="I41" s="481" t="s">
        <v>29</v>
      </c>
      <c r="J41" s="482" t="s">
        <v>156</v>
      </c>
      <c r="K41" s="463"/>
      <c r="L41" s="609">
        <f>ROWS(A$7:$A41)</f>
        <v>35</v>
      </c>
      <c r="M41" s="607" t="str">
        <f>IF('Class of Estimate'!$B$19='Master Data'!A41,'Master Data'!L41,"" )</f>
        <v/>
      </c>
      <c r="N41" s="607" t="str">
        <f>IFERROR(SMALL($M$7:$M$567,ROWS($A$7:A41)),"" )</f>
        <v/>
      </c>
    </row>
    <row r="42" spans="1:14" x14ac:dyDescent="0.25">
      <c r="A42" s="465" t="s">
        <v>498</v>
      </c>
      <c r="B42">
        <v>2</v>
      </c>
      <c r="C42" s="478" t="s">
        <v>164</v>
      </c>
      <c r="D42" s="478" t="s">
        <v>162</v>
      </c>
      <c r="E42" s="478" t="s">
        <v>162</v>
      </c>
      <c r="F42" s="478" t="s">
        <v>163</v>
      </c>
      <c r="G42" s="478" t="s">
        <v>163</v>
      </c>
      <c r="H42" s="478" t="s">
        <v>163</v>
      </c>
      <c r="I42" s="481" t="s">
        <v>29</v>
      </c>
      <c r="J42" s="482" t="s">
        <v>156</v>
      </c>
      <c r="K42" s="463"/>
      <c r="L42" s="609">
        <f>ROWS(A$7:$A42)</f>
        <v>36</v>
      </c>
      <c r="M42" s="607" t="str">
        <f>IF('Class of Estimate'!$B$19='Master Data'!A42,'Master Data'!L42,"" )</f>
        <v/>
      </c>
      <c r="N42" s="607" t="str">
        <f>IFERROR(SMALL($M$7:$M$567,ROWS($A$7:A42)),"" )</f>
        <v/>
      </c>
    </row>
    <row r="43" spans="1:14" x14ac:dyDescent="0.25">
      <c r="A43" s="465" t="s">
        <v>498</v>
      </c>
      <c r="B43">
        <v>3</v>
      </c>
      <c r="C43" s="478" t="s">
        <v>331</v>
      </c>
      <c r="D43" s="478" t="s">
        <v>162</v>
      </c>
      <c r="E43" s="478" t="s">
        <v>162</v>
      </c>
      <c r="F43" s="478" t="s">
        <v>163</v>
      </c>
      <c r="G43" s="478" t="s">
        <v>163</v>
      </c>
      <c r="H43" s="478" t="s">
        <v>163</v>
      </c>
      <c r="I43" s="481" t="s">
        <v>29</v>
      </c>
      <c r="J43" s="482" t="s">
        <v>156</v>
      </c>
      <c r="K43" s="463"/>
      <c r="L43" s="609">
        <f>ROWS(A$7:$A43)</f>
        <v>37</v>
      </c>
      <c r="M43" s="607" t="str">
        <f>IF('Class of Estimate'!$B$19='Master Data'!A43,'Master Data'!L43,"" )</f>
        <v/>
      </c>
      <c r="N43" s="607" t="str">
        <f>IFERROR(SMALL($M$7:$M$567,ROWS($A$7:A43)),"" )</f>
        <v/>
      </c>
    </row>
    <row r="44" spans="1:14" x14ac:dyDescent="0.25">
      <c r="A44" s="465" t="s">
        <v>498</v>
      </c>
      <c r="B44">
        <v>4</v>
      </c>
      <c r="C44" s="478" t="s">
        <v>332</v>
      </c>
      <c r="D44" s="478" t="s">
        <v>162</v>
      </c>
      <c r="E44" s="478" t="s">
        <v>162</v>
      </c>
      <c r="F44" s="478" t="s">
        <v>163</v>
      </c>
      <c r="G44" s="478" t="s">
        <v>163</v>
      </c>
      <c r="H44" s="478" t="s">
        <v>163</v>
      </c>
      <c r="I44" s="481" t="s">
        <v>29</v>
      </c>
      <c r="J44" s="482" t="s">
        <v>156</v>
      </c>
      <c r="K44" s="463"/>
      <c r="L44" s="609">
        <f>ROWS(A$7:$A44)</f>
        <v>38</v>
      </c>
      <c r="M44" s="607" t="str">
        <f>IF('Class of Estimate'!$B$19='Master Data'!A44,'Master Data'!L44,"" )</f>
        <v/>
      </c>
      <c r="N44" s="607" t="str">
        <f>IFERROR(SMALL($M$7:$M$567,ROWS($A$7:A44)),"" )</f>
        <v/>
      </c>
    </row>
    <row r="45" spans="1:14" x14ac:dyDescent="0.25">
      <c r="A45" s="465" t="s">
        <v>498</v>
      </c>
      <c r="B45">
        <v>5</v>
      </c>
      <c r="C45" s="478" t="s">
        <v>333</v>
      </c>
      <c r="D45" s="478" t="s">
        <v>162</v>
      </c>
      <c r="E45" s="478" t="s">
        <v>162</v>
      </c>
      <c r="F45" s="478" t="s">
        <v>163</v>
      </c>
      <c r="G45" s="478" t="s">
        <v>163</v>
      </c>
      <c r="H45" s="478" t="s">
        <v>163</v>
      </c>
      <c r="I45" s="481" t="s">
        <v>29</v>
      </c>
      <c r="J45" s="482" t="s">
        <v>156</v>
      </c>
      <c r="K45" s="463"/>
      <c r="L45" s="609">
        <f>ROWS(A$7:$A45)</f>
        <v>39</v>
      </c>
      <c r="M45" s="607" t="str">
        <f>IF('Class of Estimate'!$B$19='Master Data'!A45,'Master Data'!L45,"" )</f>
        <v/>
      </c>
      <c r="N45" s="607" t="str">
        <f>IFERROR(SMALL($M$7:$M$567,ROWS($A$7:A45)),"" )</f>
        <v/>
      </c>
    </row>
    <row r="46" spans="1:14" x14ac:dyDescent="0.25">
      <c r="A46" s="465" t="s">
        <v>498</v>
      </c>
      <c r="B46">
        <v>6</v>
      </c>
      <c r="C46" s="478" t="s">
        <v>334</v>
      </c>
      <c r="D46" s="478" t="s">
        <v>162</v>
      </c>
      <c r="E46" s="478" t="s">
        <v>162</v>
      </c>
      <c r="F46" s="478" t="s">
        <v>163</v>
      </c>
      <c r="G46" s="478" t="s">
        <v>163</v>
      </c>
      <c r="H46" s="478" t="s">
        <v>163</v>
      </c>
      <c r="I46" s="481" t="s">
        <v>29</v>
      </c>
      <c r="J46" s="482" t="s">
        <v>156</v>
      </c>
      <c r="K46" s="463"/>
      <c r="L46" s="609">
        <f>ROWS(A$7:$A46)</f>
        <v>40</v>
      </c>
      <c r="M46" s="607" t="str">
        <f>IF('Class of Estimate'!$B$19='Master Data'!A46,'Master Data'!L46,"" )</f>
        <v/>
      </c>
      <c r="N46" s="607" t="str">
        <f>IFERROR(SMALL($M$7:$M$567,ROWS($A$7:A46)),"" )</f>
        <v/>
      </c>
    </row>
    <row r="47" spans="1:14" x14ac:dyDescent="0.25">
      <c r="A47" s="465" t="s">
        <v>498</v>
      </c>
      <c r="B47">
        <v>7</v>
      </c>
      <c r="C47" s="478" t="s">
        <v>335</v>
      </c>
      <c r="D47" s="478" t="s">
        <v>162</v>
      </c>
      <c r="E47" s="478" t="s">
        <v>162</v>
      </c>
      <c r="F47" s="478" t="s">
        <v>163</v>
      </c>
      <c r="G47" s="478" t="s">
        <v>163</v>
      </c>
      <c r="H47" s="478" t="s">
        <v>163</v>
      </c>
      <c r="I47" s="481" t="s">
        <v>29</v>
      </c>
      <c r="J47" s="482" t="s">
        <v>156</v>
      </c>
      <c r="K47" s="463"/>
      <c r="L47" s="609">
        <f>ROWS(A$7:$A47)</f>
        <v>41</v>
      </c>
      <c r="M47" s="607" t="str">
        <f>IF('Class of Estimate'!$B$19='Master Data'!A47,'Master Data'!L47,"" )</f>
        <v/>
      </c>
      <c r="N47" s="607" t="str">
        <f>IFERROR(SMALL($M$7:$M$567,ROWS($A$7:A47)),"" )</f>
        <v/>
      </c>
    </row>
    <row r="48" spans="1:14" x14ac:dyDescent="0.25">
      <c r="A48" s="465" t="s">
        <v>498</v>
      </c>
      <c r="B48">
        <v>8</v>
      </c>
      <c r="C48" s="478" t="s">
        <v>336</v>
      </c>
      <c r="D48" s="478" t="s">
        <v>162</v>
      </c>
      <c r="E48" s="478" t="s">
        <v>162</v>
      </c>
      <c r="F48" s="478" t="s">
        <v>163</v>
      </c>
      <c r="G48" s="478" t="s">
        <v>163</v>
      </c>
      <c r="H48" s="478" t="s">
        <v>163</v>
      </c>
      <c r="I48" s="481" t="s">
        <v>29</v>
      </c>
      <c r="J48" s="482" t="s">
        <v>156</v>
      </c>
      <c r="K48" s="463"/>
      <c r="L48" s="609">
        <f>ROWS(A$7:$A48)</f>
        <v>42</v>
      </c>
      <c r="M48" s="607" t="str">
        <f>IF('Class of Estimate'!$B$19='Master Data'!A48,'Master Data'!L48,"" )</f>
        <v/>
      </c>
      <c r="N48" s="607" t="str">
        <f>IFERROR(SMALL($M$7:$M$567,ROWS($A$7:A48)),"" )</f>
        <v/>
      </c>
    </row>
    <row r="49" spans="1:14" x14ac:dyDescent="0.25">
      <c r="A49" s="465" t="s">
        <v>498</v>
      </c>
      <c r="B49">
        <v>9</v>
      </c>
      <c r="C49" s="478" t="s">
        <v>337</v>
      </c>
      <c r="D49" s="478" t="s">
        <v>162</v>
      </c>
      <c r="E49" s="478" t="s">
        <v>163</v>
      </c>
      <c r="F49" s="478" t="s">
        <v>163</v>
      </c>
      <c r="G49" s="478" t="s">
        <v>163</v>
      </c>
      <c r="H49" s="478" t="s">
        <v>163</v>
      </c>
      <c r="I49" s="481" t="s">
        <v>29</v>
      </c>
      <c r="J49" s="482" t="s">
        <v>156</v>
      </c>
      <c r="K49" s="463"/>
      <c r="L49" s="609">
        <f>ROWS(A$7:$A49)</f>
        <v>43</v>
      </c>
      <c r="M49" s="607" t="str">
        <f>IF('Class of Estimate'!$B$19='Master Data'!A49,'Master Data'!L49,"" )</f>
        <v/>
      </c>
      <c r="N49" s="607" t="str">
        <f>IFERROR(SMALL($M$7:$M$567,ROWS($A$7:A49)),"" )</f>
        <v/>
      </c>
    </row>
    <row r="50" spans="1:14" x14ac:dyDescent="0.25">
      <c r="A50" s="465" t="s">
        <v>498</v>
      </c>
      <c r="B50">
        <v>10</v>
      </c>
      <c r="C50" s="478" t="s">
        <v>165</v>
      </c>
      <c r="D50" s="478" t="s">
        <v>162</v>
      </c>
      <c r="E50" s="478" t="s">
        <v>163</v>
      </c>
      <c r="F50" s="478" t="s">
        <v>163</v>
      </c>
      <c r="G50" s="478" t="s">
        <v>163</v>
      </c>
      <c r="H50" s="478" t="s">
        <v>163</v>
      </c>
      <c r="I50" s="481" t="s">
        <v>29</v>
      </c>
      <c r="J50" s="482" t="s">
        <v>156</v>
      </c>
      <c r="K50" s="463"/>
      <c r="L50" s="609">
        <f>ROWS(A$7:$A50)</f>
        <v>44</v>
      </c>
      <c r="M50" s="607" t="str">
        <f>IF('Class of Estimate'!$B$19='Master Data'!A50,'Master Data'!L50,"" )</f>
        <v/>
      </c>
      <c r="N50" s="607" t="str">
        <f>IFERROR(SMALL($M$7:$M$567,ROWS($A$7:A50)),"" )</f>
        <v/>
      </c>
    </row>
    <row r="51" spans="1:14" x14ac:dyDescent="0.25">
      <c r="A51" s="465" t="s">
        <v>498</v>
      </c>
      <c r="B51">
        <v>11</v>
      </c>
      <c r="C51" s="478" t="s">
        <v>338</v>
      </c>
      <c r="D51" s="478" t="s">
        <v>162</v>
      </c>
      <c r="E51" s="478" t="s">
        <v>163</v>
      </c>
      <c r="F51" s="478" t="s">
        <v>163</v>
      </c>
      <c r="G51" s="478" t="s">
        <v>163</v>
      </c>
      <c r="H51" s="478" t="s">
        <v>163</v>
      </c>
      <c r="I51" s="481" t="s">
        <v>29</v>
      </c>
      <c r="J51" s="482" t="s">
        <v>156</v>
      </c>
      <c r="K51" s="463"/>
      <c r="L51" s="609">
        <f>ROWS(A$7:$A51)</f>
        <v>45</v>
      </c>
      <c r="M51" s="607" t="str">
        <f>IF('Class of Estimate'!$B$19='Master Data'!A51,'Master Data'!L51,"" )</f>
        <v/>
      </c>
      <c r="N51" s="607" t="str">
        <f>IFERROR(SMALL($M$7:$M$567,ROWS($A$7:A51)),"" )</f>
        <v/>
      </c>
    </row>
    <row r="52" spans="1:14" x14ac:dyDescent="0.25">
      <c r="A52" s="465" t="s">
        <v>498</v>
      </c>
      <c r="B52">
        <v>12</v>
      </c>
      <c r="C52" s="478" t="s">
        <v>339</v>
      </c>
      <c r="D52" s="478" t="s">
        <v>162</v>
      </c>
      <c r="E52" s="478" t="s">
        <v>162</v>
      </c>
      <c r="F52" s="478" t="s">
        <v>163</v>
      </c>
      <c r="G52" s="478" t="s">
        <v>163</v>
      </c>
      <c r="H52" s="478" t="s">
        <v>163</v>
      </c>
      <c r="I52" s="481" t="s">
        <v>29</v>
      </c>
      <c r="J52" s="482" t="s">
        <v>156</v>
      </c>
      <c r="K52" s="463"/>
      <c r="L52" s="609">
        <f>ROWS(A$7:$A52)</f>
        <v>46</v>
      </c>
      <c r="M52" s="607" t="str">
        <f>IF('Class of Estimate'!$B$19='Master Data'!A52,'Master Data'!L52,"" )</f>
        <v/>
      </c>
      <c r="N52" s="607" t="str">
        <f>IFERROR(SMALL($M$7:$M$567,ROWS($A$7:A52)),"" )</f>
        <v/>
      </c>
    </row>
    <row r="53" spans="1:14" x14ac:dyDescent="0.25">
      <c r="A53" s="465" t="s">
        <v>498</v>
      </c>
      <c r="B53">
        <v>13</v>
      </c>
      <c r="C53" s="478" t="s">
        <v>340</v>
      </c>
      <c r="D53" s="478" t="s">
        <v>162</v>
      </c>
      <c r="E53" s="478" t="s">
        <v>162</v>
      </c>
      <c r="F53" s="478" t="s">
        <v>163</v>
      </c>
      <c r="G53" s="478" t="s">
        <v>163</v>
      </c>
      <c r="H53" s="478" t="s">
        <v>163</v>
      </c>
      <c r="I53" s="481" t="s">
        <v>29</v>
      </c>
      <c r="J53" s="482" t="s">
        <v>156</v>
      </c>
      <c r="K53" s="463"/>
      <c r="L53" s="609">
        <f>ROWS(A$7:$A53)</f>
        <v>47</v>
      </c>
      <c r="M53" s="607" t="str">
        <f>IF('Class of Estimate'!$B$19='Master Data'!A53,'Master Data'!L53,"" )</f>
        <v/>
      </c>
      <c r="N53" s="607" t="str">
        <f>IFERROR(SMALL($M$7:$M$567,ROWS($A$7:A53)),"" )</f>
        <v/>
      </c>
    </row>
    <row r="54" spans="1:14" x14ac:dyDescent="0.25">
      <c r="A54" s="465" t="s">
        <v>498</v>
      </c>
      <c r="B54">
        <v>14</v>
      </c>
      <c r="C54" s="478" t="s">
        <v>341</v>
      </c>
      <c r="D54" s="478" t="s">
        <v>162</v>
      </c>
      <c r="E54" s="478" t="s">
        <v>163</v>
      </c>
      <c r="F54" s="478" t="s">
        <v>163</v>
      </c>
      <c r="G54" s="478" t="s">
        <v>163</v>
      </c>
      <c r="H54" s="478" t="s">
        <v>163</v>
      </c>
      <c r="I54" s="481" t="s">
        <v>29</v>
      </c>
      <c r="J54" s="482" t="s">
        <v>156</v>
      </c>
      <c r="K54" s="463"/>
      <c r="L54" s="609">
        <f>ROWS(A$7:$A54)</f>
        <v>48</v>
      </c>
      <c r="M54" s="607" t="str">
        <f>IF('Class of Estimate'!$B$19='Master Data'!A54,'Master Data'!L54,"" )</f>
        <v/>
      </c>
      <c r="N54" s="607" t="str">
        <f>IFERROR(SMALL($M$7:$M$567,ROWS($A$7:A54)),"" )</f>
        <v/>
      </c>
    </row>
    <row r="55" spans="1:14" x14ac:dyDescent="0.25">
      <c r="A55" s="465" t="s">
        <v>498</v>
      </c>
      <c r="B55">
        <v>15</v>
      </c>
      <c r="C55" s="478" t="s">
        <v>342</v>
      </c>
      <c r="D55" s="478" t="s">
        <v>162</v>
      </c>
      <c r="E55" s="478" t="s">
        <v>163</v>
      </c>
      <c r="F55" s="478" t="s">
        <v>163</v>
      </c>
      <c r="G55" s="478" t="s">
        <v>163</v>
      </c>
      <c r="H55" s="478" t="s">
        <v>163</v>
      </c>
      <c r="I55" s="481" t="s">
        <v>29</v>
      </c>
      <c r="J55" s="482" t="s">
        <v>156</v>
      </c>
      <c r="K55" s="463"/>
      <c r="L55" s="609">
        <f>ROWS(A$7:$A55)</f>
        <v>49</v>
      </c>
      <c r="M55" s="607" t="str">
        <f>IF('Class of Estimate'!$B$19='Master Data'!A55,'Master Data'!L55,"" )</f>
        <v/>
      </c>
      <c r="N55" s="607" t="str">
        <f>IFERROR(SMALL($M$7:$M$567,ROWS($A$7:A55)),"" )</f>
        <v/>
      </c>
    </row>
    <row r="56" spans="1:14" x14ac:dyDescent="0.25">
      <c r="A56" s="465" t="s">
        <v>498</v>
      </c>
      <c r="B56">
        <v>16</v>
      </c>
      <c r="C56" s="478" t="s">
        <v>453</v>
      </c>
      <c r="D56" s="478" t="s">
        <v>307</v>
      </c>
      <c r="E56" s="478" t="s">
        <v>162</v>
      </c>
      <c r="F56" s="478" t="s">
        <v>163</v>
      </c>
      <c r="G56" s="478" t="s">
        <v>163</v>
      </c>
      <c r="H56" s="478" t="s">
        <v>163</v>
      </c>
      <c r="I56" s="481" t="s">
        <v>29</v>
      </c>
      <c r="J56" s="482" t="s">
        <v>156</v>
      </c>
      <c r="K56" s="463"/>
      <c r="L56" s="609">
        <f>ROWS(A$7:$A56)</f>
        <v>50</v>
      </c>
      <c r="M56" s="607" t="str">
        <f>IF('Class of Estimate'!$B$19='Master Data'!A56,'Master Data'!L56,"" )</f>
        <v/>
      </c>
      <c r="N56" s="607" t="str">
        <f>IFERROR(SMALL($M$7:$M$567,ROWS($A$7:A56)),"" )</f>
        <v/>
      </c>
    </row>
    <row r="57" spans="1:14" x14ac:dyDescent="0.25">
      <c r="A57" s="465" t="s">
        <v>498</v>
      </c>
      <c r="B57">
        <v>17</v>
      </c>
      <c r="C57" s="478" t="s">
        <v>166</v>
      </c>
      <c r="D57" s="478" t="s">
        <v>307</v>
      </c>
      <c r="E57" s="478" t="s">
        <v>162</v>
      </c>
      <c r="F57" s="478" t="s">
        <v>163</v>
      </c>
      <c r="G57" s="478" t="s">
        <v>163</v>
      </c>
      <c r="H57" s="478" t="s">
        <v>163</v>
      </c>
      <c r="I57" s="481" t="s">
        <v>29</v>
      </c>
      <c r="J57" s="482" t="s">
        <v>156</v>
      </c>
      <c r="K57" s="463"/>
      <c r="L57" s="609">
        <f>ROWS(A$7:$A57)</f>
        <v>51</v>
      </c>
      <c r="M57" s="607" t="str">
        <f>IF('Class of Estimate'!$B$19='Master Data'!A57,'Master Data'!L57,"" )</f>
        <v/>
      </c>
      <c r="N57" s="607" t="str">
        <f>IFERROR(SMALL($M$7:$M$567,ROWS($A$7:A57)),"" )</f>
        <v/>
      </c>
    </row>
    <row r="58" spans="1:14" x14ac:dyDescent="0.25">
      <c r="A58" s="465" t="s">
        <v>498</v>
      </c>
      <c r="B58">
        <v>18</v>
      </c>
      <c r="C58" s="478" t="s">
        <v>167</v>
      </c>
      <c r="D58" s="478" t="s">
        <v>449</v>
      </c>
      <c r="E58" s="478" t="s">
        <v>450</v>
      </c>
      <c r="F58" s="478" t="s">
        <v>163</v>
      </c>
      <c r="G58" s="478" t="s">
        <v>163</v>
      </c>
      <c r="H58" s="478" t="s">
        <v>163</v>
      </c>
      <c r="I58" s="481" t="s">
        <v>29</v>
      </c>
      <c r="J58" s="482" t="s">
        <v>156</v>
      </c>
      <c r="K58" s="463"/>
      <c r="L58" s="609">
        <f>ROWS(A$7:$A58)</f>
        <v>52</v>
      </c>
      <c r="M58" s="607" t="str">
        <f>IF('Class of Estimate'!$B$19='Master Data'!A58,'Master Data'!L58,"" )</f>
        <v/>
      </c>
      <c r="N58" s="607" t="str">
        <f>IFERROR(SMALL($M$7:$M$567,ROWS($A$7:A58)),"" )</f>
        <v/>
      </c>
    </row>
    <row r="59" spans="1:14" x14ac:dyDescent="0.25">
      <c r="A59" s="465" t="s">
        <v>498</v>
      </c>
      <c r="B59">
        <v>19</v>
      </c>
      <c r="C59" s="478" t="s">
        <v>168</v>
      </c>
      <c r="D59" s="483" t="s">
        <v>449</v>
      </c>
      <c r="E59" s="483" t="s">
        <v>450</v>
      </c>
      <c r="F59" s="483" t="s">
        <v>163</v>
      </c>
      <c r="G59" s="483" t="s">
        <v>163</v>
      </c>
      <c r="H59" s="483" t="s">
        <v>163</v>
      </c>
      <c r="I59" s="481" t="s">
        <v>29</v>
      </c>
      <c r="J59" s="482" t="s">
        <v>156</v>
      </c>
      <c r="K59" s="463"/>
      <c r="L59" s="609">
        <f>ROWS(A$7:$A59)</f>
        <v>53</v>
      </c>
      <c r="M59" s="607" t="str">
        <f>IF('Class of Estimate'!$B$19='Master Data'!A59,'Master Data'!L59,"" )</f>
        <v/>
      </c>
      <c r="N59" s="607" t="str">
        <f>IFERROR(SMALL($M$7:$M$567,ROWS($A$7:A59)),"" )</f>
        <v/>
      </c>
    </row>
    <row r="60" spans="1:14" x14ac:dyDescent="0.25">
      <c r="A60" s="465" t="s">
        <v>498</v>
      </c>
      <c r="B60">
        <v>20</v>
      </c>
      <c r="C60" s="529" t="s">
        <v>169</v>
      </c>
      <c r="D60" s="478" t="s">
        <v>449</v>
      </c>
      <c r="E60" s="478" t="s">
        <v>450</v>
      </c>
      <c r="F60" s="478" t="s">
        <v>163</v>
      </c>
      <c r="G60" s="478" t="s">
        <v>163</v>
      </c>
      <c r="H60" s="478" t="s">
        <v>163</v>
      </c>
      <c r="I60" s="481" t="s">
        <v>29</v>
      </c>
      <c r="J60" s="482" t="s">
        <v>156</v>
      </c>
      <c r="K60" s="463"/>
      <c r="L60" s="609">
        <f>ROWS(A$7:$A60)</f>
        <v>54</v>
      </c>
      <c r="M60" s="607" t="str">
        <f>IF('Class of Estimate'!$B$19='Master Data'!A60,'Master Data'!L60,"" )</f>
        <v/>
      </c>
      <c r="N60" s="607" t="str">
        <f>IFERROR(SMALL($M$7:$M$567,ROWS($A$7:A60)),"" )</f>
        <v/>
      </c>
    </row>
    <row r="61" spans="1:14" x14ac:dyDescent="0.25">
      <c r="A61" s="465" t="s">
        <v>498</v>
      </c>
      <c r="B61">
        <v>21</v>
      </c>
      <c r="C61" s="529" t="s">
        <v>309</v>
      </c>
      <c r="D61" s="478" t="s">
        <v>449</v>
      </c>
      <c r="E61" s="478" t="s">
        <v>162</v>
      </c>
      <c r="F61" s="478" t="s">
        <v>163</v>
      </c>
      <c r="G61" s="478" t="s">
        <v>163</v>
      </c>
      <c r="H61" s="478" t="s">
        <v>163</v>
      </c>
      <c r="I61" s="481" t="s">
        <v>29</v>
      </c>
      <c r="J61" s="482" t="s">
        <v>156</v>
      </c>
      <c r="K61" s="463"/>
      <c r="L61" s="609">
        <f>ROWS(A$7:$A61)</f>
        <v>55</v>
      </c>
      <c r="M61" s="607" t="str">
        <f>IF('Class of Estimate'!$B$19='Master Data'!A61,'Master Data'!L61,"" )</f>
        <v/>
      </c>
      <c r="N61" s="607" t="str">
        <f>IFERROR(SMALL($M$7:$M$567,ROWS($A$7:A61)),"" )</f>
        <v/>
      </c>
    </row>
    <row r="62" spans="1:14" x14ac:dyDescent="0.25">
      <c r="A62" s="465" t="s">
        <v>498</v>
      </c>
      <c r="B62">
        <v>22</v>
      </c>
      <c r="C62" s="496" t="s">
        <v>308</v>
      </c>
      <c r="D62" s="478" t="s">
        <v>449</v>
      </c>
      <c r="E62" s="478" t="s">
        <v>162</v>
      </c>
      <c r="F62" s="478" t="s">
        <v>163</v>
      </c>
      <c r="G62" s="478" t="s">
        <v>163</v>
      </c>
      <c r="H62" s="478" t="s">
        <v>163</v>
      </c>
      <c r="I62" s="481" t="s">
        <v>29</v>
      </c>
      <c r="J62" s="482" t="s">
        <v>156</v>
      </c>
      <c r="K62" s="463"/>
      <c r="L62" s="609">
        <f>ROWS(A$7:$A62)</f>
        <v>56</v>
      </c>
      <c r="M62" s="607" t="str">
        <f>IF('Class of Estimate'!$B$19='Master Data'!A62,'Master Data'!L62,"" )</f>
        <v/>
      </c>
      <c r="N62" s="607" t="str">
        <f>IFERROR(SMALL($M$7:$M$567,ROWS($A$7:A62)),"" )</f>
        <v/>
      </c>
    </row>
    <row r="63" spans="1:14" x14ac:dyDescent="0.25">
      <c r="A63" s="465" t="s">
        <v>498</v>
      </c>
      <c r="B63" s="484" t="s">
        <v>156</v>
      </c>
      <c r="C63" s="485" t="s">
        <v>156</v>
      </c>
      <c r="D63" s="485" t="s">
        <v>156</v>
      </c>
      <c r="E63" s="485" t="s">
        <v>156</v>
      </c>
      <c r="F63" s="485" t="s">
        <v>156</v>
      </c>
      <c r="G63" s="485" t="s">
        <v>156</v>
      </c>
      <c r="H63" s="485" t="s">
        <v>156</v>
      </c>
      <c r="I63" s="486" t="s">
        <v>156</v>
      </c>
      <c r="J63" s="482" t="s">
        <v>156</v>
      </c>
      <c r="K63" s="463"/>
      <c r="L63" s="609">
        <f>ROWS(A$7:$A63)</f>
        <v>57</v>
      </c>
      <c r="M63" s="607" t="str">
        <f>IF('Class of Estimate'!$B$19='Master Data'!A63,'Master Data'!L63,"" )</f>
        <v/>
      </c>
      <c r="N63" s="607" t="str">
        <f>IFERROR(SMALL($M$7:$M$567,ROWS($A$7:A63)),"" )</f>
        <v/>
      </c>
    </row>
    <row r="64" spans="1:14" x14ac:dyDescent="0.25">
      <c r="A64" s="487" t="s">
        <v>498</v>
      </c>
      <c r="B64" s="484" t="s">
        <v>295</v>
      </c>
      <c r="C64" s="488" t="s">
        <v>173</v>
      </c>
      <c r="D64" s="467" t="s">
        <v>22</v>
      </c>
      <c r="E64" s="467" t="s">
        <v>21</v>
      </c>
      <c r="F64" s="467" t="s">
        <v>20</v>
      </c>
      <c r="G64" s="467" t="s">
        <v>19</v>
      </c>
      <c r="H64" s="467" t="s">
        <v>18</v>
      </c>
      <c r="I64" s="467" t="s">
        <v>310</v>
      </c>
      <c r="J64" s="467" t="s">
        <v>415</v>
      </c>
      <c r="K64" s="463"/>
      <c r="L64" s="609">
        <f>ROWS(A$7:$A64)</f>
        <v>58</v>
      </c>
      <c r="M64" s="607" t="str">
        <f>IF('Class of Estimate'!$B$19='Master Data'!A64,'Master Data'!L64,"" )</f>
        <v/>
      </c>
      <c r="N64" s="607" t="str">
        <f>IFERROR(SMALL($M$7:$M$567,ROWS($A$7:A64)),"" )</f>
        <v/>
      </c>
    </row>
    <row r="65" spans="1:14" x14ac:dyDescent="0.25">
      <c r="A65" s="465" t="s">
        <v>498</v>
      </c>
      <c r="B65">
        <v>23</v>
      </c>
      <c r="C65" s="496" t="s">
        <v>344</v>
      </c>
      <c r="D65" s="577" t="s">
        <v>405</v>
      </c>
      <c r="E65" s="489" t="s">
        <v>174</v>
      </c>
      <c r="F65" s="490" t="s">
        <v>175</v>
      </c>
      <c r="G65" s="490" t="s">
        <v>175</v>
      </c>
      <c r="H65" s="490" t="s">
        <v>175</v>
      </c>
      <c r="I65" s="481" t="s">
        <v>29</v>
      </c>
      <c r="J65" s="482" t="s">
        <v>156</v>
      </c>
      <c r="K65" s="463"/>
      <c r="L65" s="609">
        <f>ROWS(A$7:$A65)</f>
        <v>59</v>
      </c>
      <c r="M65" s="607" t="str">
        <f>IF('Class of Estimate'!$B$19='Master Data'!A65,'Master Data'!L65,"" )</f>
        <v/>
      </c>
      <c r="N65" s="607" t="str">
        <f>IFERROR(SMALL($M$7:$M$567,ROWS($A$7:A65)),"" )</f>
        <v/>
      </c>
    </row>
    <row r="66" spans="1:14" x14ac:dyDescent="0.25">
      <c r="A66" s="465" t="s">
        <v>498</v>
      </c>
      <c r="B66">
        <v>24</v>
      </c>
      <c r="C66" s="496" t="s">
        <v>339</v>
      </c>
      <c r="D66" s="577" t="s">
        <v>405</v>
      </c>
      <c r="E66" s="489" t="s">
        <v>174</v>
      </c>
      <c r="F66" s="490" t="s">
        <v>175</v>
      </c>
      <c r="G66" s="490" t="s">
        <v>175</v>
      </c>
      <c r="H66" s="490" t="s">
        <v>175</v>
      </c>
      <c r="I66" s="481" t="s">
        <v>29</v>
      </c>
      <c r="J66" s="482" t="s">
        <v>156</v>
      </c>
      <c r="K66" s="463"/>
      <c r="L66" s="609">
        <f>ROWS(A$7:$A66)</f>
        <v>60</v>
      </c>
      <c r="M66" s="607" t="str">
        <f>IF('Class of Estimate'!$B$19='Master Data'!A66,'Master Data'!L66,"" )</f>
        <v/>
      </c>
      <c r="N66" s="607" t="str">
        <f>IFERROR(SMALL($M$7:$M$567,ROWS($A$7:A66)),"" )</f>
        <v/>
      </c>
    </row>
    <row r="67" spans="1:14" x14ac:dyDescent="0.25">
      <c r="A67" s="465" t="s">
        <v>498</v>
      </c>
      <c r="B67">
        <v>25</v>
      </c>
      <c r="C67" s="496" t="s">
        <v>176</v>
      </c>
      <c r="D67" s="492" t="s">
        <v>177</v>
      </c>
      <c r="E67" s="493" t="s">
        <v>180</v>
      </c>
      <c r="F67" s="490" t="s">
        <v>175</v>
      </c>
      <c r="G67" s="490" t="s">
        <v>175</v>
      </c>
      <c r="H67" s="490" t="s">
        <v>175</v>
      </c>
      <c r="I67" s="481" t="s">
        <v>29</v>
      </c>
      <c r="J67" s="482" t="s">
        <v>156</v>
      </c>
      <c r="K67" s="463"/>
      <c r="L67" s="609">
        <f>ROWS(A$7:$A67)</f>
        <v>61</v>
      </c>
      <c r="M67" s="607" t="str">
        <f>IF('Class of Estimate'!$B$19='Master Data'!A67,'Master Data'!L67,"" )</f>
        <v/>
      </c>
      <c r="N67" s="607" t="str">
        <f>IFERROR(SMALL($M$7:$M$567,ROWS($A$7:A67)),"" )</f>
        <v/>
      </c>
    </row>
    <row r="68" spans="1:14" x14ac:dyDescent="0.25">
      <c r="A68" s="465" t="s">
        <v>498</v>
      </c>
      <c r="B68">
        <v>26</v>
      </c>
      <c r="C68" s="496" t="s">
        <v>178</v>
      </c>
      <c r="D68" s="492" t="s">
        <v>177</v>
      </c>
      <c r="E68" s="493" t="s">
        <v>180</v>
      </c>
      <c r="F68" s="490" t="s">
        <v>175</v>
      </c>
      <c r="G68" s="490" t="s">
        <v>175</v>
      </c>
      <c r="H68" s="490" t="s">
        <v>175</v>
      </c>
      <c r="I68" s="481" t="s">
        <v>29</v>
      </c>
      <c r="J68" s="482" t="s">
        <v>156</v>
      </c>
      <c r="K68" s="463"/>
      <c r="L68" s="609">
        <f>ROWS(A$7:$A68)</f>
        <v>62</v>
      </c>
      <c r="M68" s="607" t="str">
        <f>IF('Class of Estimate'!$B$19='Master Data'!A68,'Master Data'!L68,"" )</f>
        <v/>
      </c>
      <c r="N68" s="607" t="str">
        <f>IFERROR(SMALL($M$7:$M$567,ROWS($A$7:A68)),"" )</f>
        <v/>
      </c>
    </row>
    <row r="69" spans="1:14" x14ac:dyDescent="0.25">
      <c r="A69" s="465" t="s">
        <v>498</v>
      </c>
      <c r="B69">
        <v>27</v>
      </c>
      <c r="C69" s="496" t="s">
        <v>179</v>
      </c>
      <c r="D69" s="577" t="s">
        <v>405</v>
      </c>
      <c r="E69" s="489" t="s">
        <v>174</v>
      </c>
      <c r="F69" s="493" t="s">
        <v>180</v>
      </c>
      <c r="G69" s="490" t="s">
        <v>175</v>
      </c>
      <c r="H69" s="490" t="s">
        <v>175</v>
      </c>
      <c r="I69" s="481" t="s">
        <v>29</v>
      </c>
      <c r="J69" s="482" t="s">
        <v>156</v>
      </c>
      <c r="K69" s="463"/>
      <c r="L69" s="609">
        <f>ROWS(A$7:$A69)</f>
        <v>63</v>
      </c>
      <c r="M69" s="607" t="str">
        <f>IF('Class of Estimate'!$B$19='Master Data'!A69,'Master Data'!L69,"" )</f>
        <v/>
      </c>
      <c r="N69" s="607" t="str">
        <f>IFERROR(SMALL($M$7:$M$567,ROWS($A$7:A69)),"" )</f>
        <v/>
      </c>
    </row>
    <row r="70" spans="1:14" x14ac:dyDescent="0.25">
      <c r="A70" s="465" t="s">
        <v>498</v>
      </c>
      <c r="B70">
        <v>28</v>
      </c>
      <c r="C70" s="496" t="s">
        <v>181</v>
      </c>
      <c r="D70" s="577" t="s">
        <v>405</v>
      </c>
      <c r="E70" s="489" t="s">
        <v>174</v>
      </c>
      <c r="F70" s="493" t="s">
        <v>180</v>
      </c>
      <c r="G70" s="490" t="s">
        <v>175</v>
      </c>
      <c r="H70" s="490" t="s">
        <v>175</v>
      </c>
      <c r="I70" s="481" t="s">
        <v>29</v>
      </c>
      <c r="J70" s="482" t="s">
        <v>156</v>
      </c>
      <c r="K70" s="463"/>
      <c r="L70" s="609">
        <f>ROWS(A$7:$A70)</f>
        <v>64</v>
      </c>
      <c r="M70" s="607" t="str">
        <f>IF('Class of Estimate'!$B$19='Master Data'!A70,'Master Data'!L70,"" )</f>
        <v/>
      </c>
      <c r="N70" s="607" t="str">
        <f>IFERROR(SMALL($M$7:$M$567,ROWS($A$7:A70)),"" )</f>
        <v/>
      </c>
    </row>
    <row r="71" spans="1:14" x14ac:dyDescent="0.25">
      <c r="A71" s="465" t="s">
        <v>498</v>
      </c>
      <c r="B71">
        <v>29</v>
      </c>
      <c r="C71" s="496" t="s">
        <v>182</v>
      </c>
      <c r="D71" s="577" t="s">
        <v>405</v>
      </c>
      <c r="E71" s="489" t="s">
        <v>174</v>
      </c>
      <c r="F71" s="493" t="s">
        <v>180</v>
      </c>
      <c r="G71" s="490" t="s">
        <v>175</v>
      </c>
      <c r="H71" s="490" t="s">
        <v>175</v>
      </c>
      <c r="I71" s="481" t="s">
        <v>29</v>
      </c>
      <c r="J71" s="482" t="s">
        <v>156</v>
      </c>
      <c r="K71" s="463"/>
      <c r="L71" s="609">
        <f>ROWS(A$7:$A71)</f>
        <v>65</v>
      </c>
      <c r="M71" s="607" t="str">
        <f>IF('Class of Estimate'!$B$19='Master Data'!A71,'Master Data'!L71,"" )</f>
        <v/>
      </c>
      <c r="N71" s="607" t="str">
        <f>IFERROR(SMALL($M$7:$M$567,ROWS($A$7:A71)),"" )</f>
        <v/>
      </c>
    </row>
    <row r="72" spans="1:14" x14ac:dyDescent="0.25">
      <c r="A72" s="465" t="s">
        <v>498</v>
      </c>
      <c r="B72">
        <v>30</v>
      </c>
      <c r="C72" s="496" t="s">
        <v>345</v>
      </c>
      <c r="D72" s="577" t="s">
        <v>405</v>
      </c>
      <c r="E72" s="489" t="s">
        <v>174</v>
      </c>
      <c r="F72" s="493" t="s">
        <v>180</v>
      </c>
      <c r="G72" s="490" t="s">
        <v>175</v>
      </c>
      <c r="H72" s="490" t="s">
        <v>175</v>
      </c>
      <c r="I72" s="481" t="s">
        <v>29</v>
      </c>
      <c r="J72" s="482" t="s">
        <v>156</v>
      </c>
      <c r="K72" s="463"/>
      <c r="L72" s="609">
        <f>ROWS(A$7:$A72)</f>
        <v>66</v>
      </c>
      <c r="M72" s="607" t="str">
        <f>IF('Class of Estimate'!$B$19='Master Data'!A72,'Master Data'!L72,"" )</f>
        <v/>
      </c>
      <c r="N72" s="607" t="str">
        <f>IFERROR(SMALL($M$7:$M$567,ROWS($A$7:A72)),"" )</f>
        <v/>
      </c>
    </row>
    <row r="73" spans="1:14" x14ac:dyDescent="0.25">
      <c r="A73" s="465" t="s">
        <v>498</v>
      </c>
      <c r="B73">
        <v>31</v>
      </c>
      <c r="C73" s="496" t="s">
        <v>346</v>
      </c>
      <c r="D73" s="577" t="s">
        <v>405</v>
      </c>
      <c r="E73" s="489" t="s">
        <v>174</v>
      </c>
      <c r="F73" s="493" t="s">
        <v>180</v>
      </c>
      <c r="G73" s="490" t="s">
        <v>175</v>
      </c>
      <c r="H73" s="490" t="s">
        <v>175</v>
      </c>
      <c r="I73" s="481" t="s">
        <v>29</v>
      </c>
      <c r="J73" s="482" t="s">
        <v>156</v>
      </c>
      <c r="K73" s="463"/>
      <c r="L73" s="609">
        <f>ROWS(A$7:$A73)</f>
        <v>67</v>
      </c>
      <c r="M73" s="607" t="str">
        <f>IF('Class of Estimate'!$B$19='Master Data'!A73,'Master Data'!L73,"" )</f>
        <v/>
      </c>
      <c r="N73" s="607" t="str">
        <f>IFERROR(SMALL($M$7:$M$567,ROWS($A$7:A73)),"" )</f>
        <v/>
      </c>
    </row>
    <row r="74" spans="1:14" x14ac:dyDescent="0.25">
      <c r="A74" s="465" t="s">
        <v>498</v>
      </c>
      <c r="B74">
        <v>32</v>
      </c>
      <c r="C74" s="496" t="s">
        <v>183</v>
      </c>
      <c r="D74" s="577" t="s">
        <v>405</v>
      </c>
      <c r="E74" s="489" t="s">
        <v>174</v>
      </c>
      <c r="F74" s="493" t="s">
        <v>180</v>
      </c>
      <c r="G74" s="490" t="s">
        <v>175</v>
      </c>
      <c r="H74" s="490" t="s">
        <v>175</v>
      </c>
      <c r="I74" s="481" t="s">
        <v>29</v>
      </c>
      <c r="J74" s="482" t="s">
        <v>156</v>
      </c>
      <c r="K74" s="463"/>
      <c r="L74" s="609">
        <f>ROWS(A$7:$A74)</f>
        <v>68</v>
      </c>
      <c r="M74" s="607" t="str">
        <f>IF('Class of Estimate'!$B$19='Master Data'!A74,'Master Data'!L74,"" )</f>
        <v/>
      </c>
      <c r="N74" s="607" t="str">
        <f>IFERROR(SMALL($M$7:$M$567,ROWS($A$7:A74)),"" )</f>
        <v/>
      </c>
    </row>
    <row r="75" spans="1:14" x14ac:dyDescent="0.25">
      <c r="A75" s="465" t="s">
        <v>498</v>
      </c>
      <c r="B75">
        <v>33</v>
      </c>
      <c r="C75" s="496" t="s">
        <v>184</v>
      </c>
      <c r="D75" s="577" t="s">
        <v>405</v>
      </c>
      <c r="E75" s="489" t="s">
        <v>174</v>
      </c>
      <c r="F75" s="493" t="s">
        <v>180</v>
      </c>
      <c r="G75" s="490" t="s">
        <v>175</v>
      </c>
      <c r="H75" s="490" t="s">
        <v>175</v>
      </c>
      <c r="I75" s="481" t="s">
        <v>29</v>
      </c>
      <c r="J75" s="482" t="s">
        <v>156</v>
      </c>
      <c r="K75" s="463"/>
      <c r="L75" s="609">
        <f>ROWS(A$7:$A75)</f>
        <v>69</v>
      </c>
      <c r="M75" s="607" t="str">
        <f>IF('Class of Estimate'!$B$19='Master Data'!A75,'Master Data'!L75,"" )</f>
        <v/>
      </c>
      <c r="N75" s="607" t="str">
        <f>IFERROR(SMALL($M$7:$M$567,ROWS($A$7:A75)),"" )</f>
        <v/>
      </c>
    </row>
    <row r="76" spans="1:14" x14ac:dyDescent="0.25">
      <c r="A76" s="465" t="s">
        <v>498</v>
      </c>
      <c r="B76">
        <v>34</v>
      </c>
      <c r="C76" s="496" t="s">
        <v>185</v>
      </c>
      <c r="D76" s="577" t="s">
        <v>405</v>
      </c>
      <c r="E76" s="489" t="s">
        <v>174</v>
      </c>
      <c r="F76" s="493" t="s">
        <v>180</v>
      </c>
      <c r="G76" s="490" t="s">
        <v>175</v>
      </c>
      <c r="H76" s="490" t="s">
        <v>175</v>
      </c>
      <c r="I76" s="481" t="s">
        <v>29</v>
      </c>
      <c r="J76" s="482" t="s">
        <v>156</v>
      </c>
      <c r="K76" s="463"/>
      <c r="L76" s="609">
        <f>ROWS(A$7:$A76)</f>
        <v>70</v>
      </c>
      <c r="M76" s="607" t="str">
        <f>IF('Class of Estimate'!$B$19='Master Data'!A76,'Master Data'!L76,"" )</f>
        <v/>
      </c>
      <c r="N76" s="607" t="str">
        <f>IFERROR(SMALL($M$7:$M$567,ROWS($A$7:A76)),"" )</f>
        <v/>
      </c>
    </row>
    <row r="77" spans="1:14" x14ac:dyDescent="0.25">
      <c r="A77" s="465" t="s">
        <v>498</v>
      </c>
      <c r="B77">
        <v>35</v>
      </c>
      <c r="C77" s="496" t="s">
        <v>347</v>
      </c>
      <c r="D77" s="577" t="s">
        <v>405</v>
      </c>
      <c r="E77" s="489" t="s">
        <v>174</v>
      </c>
      <c r="F77" s="493" t="s">
        <v>180</v>
      </c>
      <c r="G77" s="490" t="s">
        <v>175</v>
      </c>
      <c r="H77" s="490" t="s">
        <v>175</v>
      </c>
      <c r="I77" s="481" t="s">
        <v>29</v>
      </c>
      <c r="J77" s="482" t="s">
        <v>156</v>
      </c>
      <c r="K77" s="463"/>
      <c r="L77" s="609">
        <f>ROWS(A$7:$A77)</f>
        <v>71</v>
      </c>
      <c r="M77" s="607" t="str">
        <f>IF('Class of Estimate'!$B$19='Master Data'!A77,'Master Data'!L77,"" )</f>
        <v/>
      </c>
      <c r="N77" s="607" t="str">
        <f>IFERROR(SMALL($M$7:$M$567,ROWS($A$7:A77)),"" )</f>
        <v/>
      </c>
    </row>
    <row r="78" spans="1:14" x14ac:dyDescent="0.25">
      <c r="A78" s="465" t="s">
        <v>498</v>
      </c>
      <c r="B78">
        <v>36</v>
      </c>
      <c r="C78" s="496" t="s">
        <v>348</v>
      </c>
      <c r="D78" s="577" t="s">
        <v>405</v>
      </c>
      <c r="E78" s="577" t="s">
        <v>405</v>
      </c>
      <c r="F78" s="489" t="s">
        <v>177</v>
      </c>
      <c r="G78" s="493" t="s">
        <v>180</v>
      </c>
      <c r="H78" s="490" t="s">
        <v>175</v>
      </c>
      <c r="I78" s="481" t="s">
        <v>29</v>
      </c>
      <c r="J78" s="482" t="s">
        <v>156</v>
      </c>
      <c r="K78" s="463"/>
      <c r="L78" s="609">
        <f>ROWS(A$7:$A78)</f>
        <v>72</v>
      </c>
      <c r="M78" s="607" t="str">
        <f>IF('Class of Estimate'!$B$19='Master Data'!A78,'Master Data'!L78,"" )</f>
        <v/>
      </c>
      <c r="N78" s="607" t="str">
        <f>IFERROR(SMALL($M$7:$M$567,ROWS($A$7:A78)),"" )</f>
        <v/>
      </c>
    </row>
    <row r="79" spans="1:14" x14ac:dyDescent="0.25">
      <c r="A79" s="465" t="s">
        <v>498</v>
      </c>
      <c r="B79">
        <v>37</v>
      </c>
      <c r="C79" s="496" t="s">
        <v>186</v>
      </c>
      <c r="D79" s="577" t="s">
        <v>405</v>
      </c>
      <c r="E79" s="489" t="s">
        <v>174</v>
      </c>
      <c r="F79" s="493" t="s">
        <v>180</v>
      </c>
      <c r="G79" s="490" t="s">
        <v>175</v>
      </c>
      <c r="H79" s="490" t="s">
        <v>175</v>
      </c>
      <c r="I79" s="481" t="s">
        <v>29</v>
      </c>
      <c r="J79" s="482" t="s">
        <v>156</v>
      </c>
      <c r="K79" s="463"/>
      <c r="L79" s="609">
        <f>ROWS(A$7:$A79)</f>
        <v>73</v>
      </c>
      <c r="M79" s="607" t="str">
        <f>IF('Class of Estimate'!$B$19='Master Data'!A79,'Master Data'!L79,"" )</f>
        <v/>
      </c>
      <c r="N79" s="607" t="str">
        <f>IFERROR(SMALL($M$7:$M$567,ROWS($A$7:A79)),"" )</f>
        <v/>
      </c>
    </row>
    <row r="80" spans="1:14" x14ac:dyDescent="0.25">
      <c r="A80" s="465" t="s">
        <v>498</v>
      </c>
      <c r="B80">
        <v>38</v>
      </c>
      <c r="C80" s="496" t="s">
        <v>187</v>
      </c>
      <c r="D80" s="577" t="s">
        <v>405</v>
      </c>
      <c r="E80" s="489" t="s">
        <v>174</v>
      </c>
      <c r="F80" s="489" t="s">
        <v>174</v>
      </c>
      <c r="G80" s="490" t="s">
        <v>175</v>
      </c>
      <c r="H80" s="490" t="s">
        <v>175</v>
      </c>
      <c r="I80" s="481" t="s">
        <v>29</v>
      </c>
      <c r="J80" s="482" t="s">
        <v>156</v>
      </c>
      <c r="K80" s="463"/>
      <c r="L80" s="609">
        <f>ROWS(A$7:$A80)</f>
        <v>74</v>
      </c>
      <c r="M80" s="607" t="str">
        <f>IF('Class of Estimate'!$B$19='Master Data'!A80,'Master Data'!L80,"" )</f>
        <v/>
      </c>
      <c r="N80" s="607" t="str">
        <f>IFERROR(SMALL($M$7:$M$567,ROWS($A$7:A80)),"" )</f>
        <v/>
      </c>
    </row>
    <row r="81" spans="1:14" x14ac:dyDescent="0.25">
      <c r="A81" s="465" t="s">
        <v>498</v>
      </c>
      <c r="B81">
        <v>39</v>
      </c>
      <c r="C81" s="496" t="s">
        <v>188</v>
      </c>
      <c r="D81" s="577" t="s">
        <v>405</v>
      </c>
      <c r="E81" s="489" t="s">
        <v>174</v>
      </c>
      <c r="F81" s="493" t="s">
        <v>180</v>
      </c>
      <c r="G81" s="490" t="s">
        <v>175</v>
      </c>
      <c r="H81" s="490" t="s">
        <v>175</v>
      </c>
      <c r="I81" s="481" t="s">
        <v>29</v>
      </c>
      <c r="J81" s="482" t="s">
        <v>156</v>
      </c>
      <c r="K81" s="463"/>
      <c r="L81" s="609">
        <f>ROWS(A$7:$A81)</f>
        <v>75</v>
      </c>
      <c r="M81" s="607" t="str">
        <f>IF('Class of Estimate'!$B$19='Master Data'!A81,'Master Data'!L81,"" )</f>
        <v/>
      </c>
      <c r="N81" s="607" t="str">
        <f>IFERROR(SMALL($M$7:$M$567,ROWS($A$7:A81)),"" )</f>
        <v/>
      </c>
    </row>
    <row r="82" spans="1:14" x14ac:dyDescent="0.25">
      <c r="A82" s="465" t="s">
        <v>498</v>
      </c>
      <c r="B82">
        <v>40</v>
      </c>
      <c r="C82" s="496" t="s">
        <v>189</v>
      </c>
      <c r="D82" s="577" t="s">
        <v>405</v>
      </c>
      <c r="E82" s="489" t="s">
        <v>174</v>
      </c>
      <c r="F82" s="493" t="s">
        <v>180</v>
      </c>
      <c r="G82" s="493" t="s">
        <v>180</v>
      </c>
      <c r="H82" s="490" t="s">
        <v>175</v>
      </c>
      <c r="I82" s="481" t="s">
        <v>29</v>
      </c>
      <c r="J82" s="482" t="s">
        <v>156</v>
      </c>
      <c r="K82" s="463"/>
      <c r="L82" s="609">
        <f>ROWS(A$7:$A82)</f>
        <v>76</v>
      </c>
      <c r="M82" s="607" t="str">
        <f>IF('Class of Estimate'!$B$19='Master Data'!A82,'Master Data'!L82,"" )</f>
        <v/>
      </c>
      <c r="N82" s="607" t="str">
        <f>IFERROR(SMALL($M$7:$M$567,ROWS($A$7:A82)),"" )</f>
        <v/>
      </c>
    </row>
    <row r="83" spans="1:14" x14ac:dyDescent="0.25">
      <c r="A83" s="465" t="s">
        <v>498</v>
      </c>
      <c r="B83">
        <v>41</v>
      </c>
      <c r="C83" s="496" t="s">
        <v>190</v>
      </c>
      <c r="D83" s="577" t="s">
        <v>405</v>
      </c>
      <c r="E83" s="489" t="s">
        <v>174</v>
      </c>
      <c r="F83" s="493" t="s">
        <v>180</v>
      </c>
      <c r="G83" s="493" t="s">
        <v>180</v>
      </c>
      <c r="H83" s="490" t="s">
        <v>175</v>
      </c>
      <c r="I83" s="481" t="s">
        <v>29</v>
      </c>
      <c r="J83" s="482" t="s">
        <v>156</v>
      </c>
      <c r="K83" s="463"/>
      <c r="L83" s="609">
        <f>ROWS(A$7:$A83)</f>
        <v>77</v>
      </c>
      <c r="M83" s="607" t="str">
        <f>IF('Class of Estimate'!$B$19='Master Data'!A83,'Master Data'!L83,"" )</f>
        <v/>
      </c>
      <c r="N83" s="607" t="str">
        <f>IFERROR(SMALL($M$7:$M$567,ROWS($A$7:A83)),"" )</f>
        <v/>
      </c>
    </row>
    <row r="84" spans="1:14" x14ac:dyDescent="0.25">
      <c r="A84" s="465" t="s">
        <v>498</v>
      </c>
      <c r="B84">
        <v>42</v>
      </c>
      <c r="C84" s="496" t="s">
        <v>191</v>
      </c>
      <c r="D84" s="577" t="s">
        <v>405</v>
      </c>
      <c r="E84" s="489" t="s">
        <v>174</v>
      </c>
      <c r="F84" s="493" t="s">
        <v>180</v>
      </c>
      <c r="G84" s="493" t="s">
        <v>180</v>
      </c>
      <c r="H84" s="490" t="s">
        <v>175</v>
      </c>
      <c r="I84" s="481" t="s">
        <v>29</v>
      </c>
      <c r="J84" s="482" t="s">
        <v>156</v>
      </c>
      <c r="K84" s="463"/>
      <c r="L84" s="609">
        <f>ROWS(A$7:$A84)</f>
        <v>78</v>
      </c>
      <c r="M84" s="607" t="str">
        <f>IF('Class of Estimate'!$B$19='Master Data'!A84,'Master Data'!L84,"" )</f>
        <v/>
      </c>
      <c r="N84" s="607" t="str">
        <f>IFERROR(SMALL($M$7:$M$567,ROWS($A$7:A84)),"" )</f>
        <v/>
      </c>
    </row>
    <row r="85" spans="1:14" x14ac:dyDescent="0.25">
      <c r="A85" s="465" t="s">
        <v>498</v>
      </c>
      <c r="B85">
        <v>43</v>
      </c>
      <c r="C85" s="496" t="s">
        <v>349</v>
      </c>
      <c r="D85" s="577" t="s">
        <v>405</v>
      </c>
      <c r="E85" s="489" t="s">
        <v>174</v>
      </c>
      <c r="F85" s="493" t="s">
        <v>180</v>
      </c>
      <c r="G85" s="490" t="s">
        <v>175</v>
      </c>
      <c r="H85" s="490" t="s">
        <v>175</v>
      </c>
      <c r="I85" s="481" t="s">
        <v>29</v>
      </c>
      <c r="J85" s="482" t="s">
        <v>156</v>
      </c>
      <c r="K85" s="463"/>
      <c r="L85" s="609">
        <f>ROWS(A$7:$A85)</f>
        <v>79</v>
      </c>
      <c r="M85" s="607" t="str">
        <f>IF('Class of Estimate'!$B$19='Master Data'!A85,'Master Data'!L85,"" )</f>
        <v/>
      </c>
      <c r="N85" s="607" t="str">
        <f>IFERROR(SMALL($M$7:$M$567,ROWS($A$7:A85)),"" )</f>
        <v/>
      </c>
    </row>
    <row r="86" spans="1:14" x14ac:dyDescent="0.25">
      <c r="A86" s="465" t="s">
        <v>498</v>
      </c>
      <c r="B86">
        <v>44</v>
      </c>
      <c r="C86" s="496" t="s">
        <v>192</v>
      </c>
      <c r="D86" s="577" t="s">
        <v>405</v>
      </c>
      <c r="E86" s="489" t="s">
        <v>174</v>
      </c>
      <c r="F86" s="493" t="s">
        <v>180</v>
      </c>
      <c r="G86" s="493" t="s">
        <v>180</v>
      </c>
      <c r="H86" s="490" t="s">
        <v>175</v>
      </c>
      <c r="I86" s="481" t="s">
        <v>29</v>
      </c>
      <c r="J86" s="482" t="s">
        <v>156</v>
      </c>
      <c r="K86" s="463"/>
      <c r="L86" s="609">
        <f>ROWS(A$7:$A86)</f>
        <v>80</v>
      </c>
      <c r="M86" s="607" t="str">
        <f>IF('Class of Estimate'!$B$19='Master Data'!A86,'Master Data'!L86,"" )</f>
        <v/>
      </c>
      <c r="N86" s="607" t="str">
        <f>IFERROR(SMALL($M$7:$M$567,ROWS($A$7:A86)),"" )</f>
        <v/>
      </c>
    </row>
    <row r="87" spans="1:14" x14ac:dyDescent="0.25">
      <c r="A87" s="465" t="s">
        <v>498</v>
      </c>
      <c r="B87">
        <v>45</v>
      </c>
      <c r="C87" s="496" t="s">
        <v>350</v>
      </c>
      <c r="D87" s="577" t="s">
        <v>405</v>
      </c>
      <c r="E87" s="489" t="s">
        <v>174</v>
      </c>
      <c r="F87" s="493" t="s">
        <v>180</v>
      </c>
      <c r="G87" s="490" t="s">
        <v>175</v>
      </c>
      <c r="H87" s="490" t="s">
        <v>175</v>
      </c>
      <c r="I87" s="481" t="s">
        <v>29</v>
      </c>
      <c r="J87" s="482" t="s">
        <v>156</v>
      </c>
      <c r="K87" s="463"/>
      <c r="L87" s="609">
        <f>ROWS(A$7:$A87)</f>
        <v>81</v>
      </c>
      <c r="M87" s="607" t="str">
        <f>IF('Class of Estimate'!$B$19='Master Data'!A87,'Master Data'!L87,"" )</f>
        <v/>
      </c>
      <c r="N87" s="607" t="str">
        <f>IFERROR(SMALL($M$7:$M$567,ROWS($A$7:A87)),"" )</f>
        <v/>
      </c>
    </row>
    <row r="88" spans="1:14" x14ac:dyDescent="0.25">
      <c r="A88" s="465" t="s">
        <v>498</v>
      </c>
      <c r="B88">
        <v>46</v>
      </c>
      <c r="C88" s="496" t="s">
        <v>193</v>
      </c>
      <c r="D88" s="577" t="s">
        <v>405</v>
      </c>
      <c r="E88" s="489" t="s">
        <v>174</v>
      </c>
      <c r="F88" s="490" t="s">
        <v>175</v>
      </c>
      <c r="G88" s="490" t="s">
        <v>175</v>
      </c>
      <c r="H88" s="490" t="s">
        <v>175</v>
      </c>
      <c r="I88" s="481" t="s">
        <v>29</v>
      </c>
      <c r="J88" s="482" t="s">
        <v>156</v>
      </c>
      <c r="K88" s="463"/>
      <c r="L88" s="609">
        <f>ROWS(A$7:$A88)</f>
        <v>82</v>
      </c>
      <c r="M88" s="607" t="str">
        <f>IF('Class of Estimate'!$B$19='Master Data'!A88,'Master Data'!L88,"" )</f>
        <v/>
      </c>
      <c r="N88" s="607" t="str">
        <f>IFERROR(SMALL($M$7:$M$567,ROWS($A$7:A88)),"" )</f>
        <v/>
      </c>
    </row>
    <row r="89" spans="1:14" x14ac:dyDescent="0.25">
      <c r="A89" s="465" t="s">
        <v>498</v>
      </c>
      <c r="B89">
        <v>47</v>
      </c>
      <c r="C89" s="496" t="s">
        <v>194</v>
      </c>
      <c r="D89" s="577" t="s">
        <v>405</v>
      </c>
      <c r="E89" s="489" t="s">
        <v>174</v>
      </c>
      <c r="F89" s="493" t="s">
        <v>180</v>
      </c>
      <c r="G89" s="490" t="s">
        <v>175</v>
      </c>
      <c r="H89" s="490" t="s">
        <v>175</v>
      </c>
      <c r="I89" s="481" t="s">
        <v>29</v>
      </c>
      <c r="J89" s="482" t="s">
        <v>156</v>
      </c>
      <c r="K89" s="463"/>
      <c r="L89" s="609">
        <f>ROWS(A$7:$A89)</f>
        <v>83</v>
      </c>
      <c r="M89" s="607" t="str">
        <f>IF('Class of Estimate'!$B$19='Master Data'!A89,'Master Data'!L89,"" )</f>
        <v/>
      </c>
      <c r="N89" s="607" t="str">
        <f>IFERROR(SMALL($M$7:$M$567,ROWS($A$7:A89)),"" )</f>
        <v/>
      </c>
    </row>
    <row r="90" spans="1:14" x14ac:dyDescent="0.25">
      <c r="A90" s="465" t="s">
        <v>498</v>
      </c>
      <c r="B90">
        <v>48</v>
      </c>
      <c r="C90" s="496" t="s">
        <v>195</v>
      </c>
      <c r="D90" s="577" t="s">
        <v>405</v>
      </c>
      <c r="E90" s="489" t="s">
        <v>174</v>
      </c>
      <c r="F90" s="493" t="s">
        <v>180</v>
      </c>
      <c r="G90" s="490" t="s">
        <v>175</v>
      </c>
      <c r="H90" s="490" t="s">
        <v>175</v>
      </c>
      <c r="I90" s="481" t="s">
        <v>29</v>
      </c>
      <c r="J90" s="482" t="s">
        <v>156</v>
      </c>
      <c r="K90" s="463"/>
      <c r="L90" s="609">
        <f>ROWS(A$7:$A90)</f>
        <v>84</v>
      </c>
      <c r="M90" s="607" t="str">
        <f>IF('Class of Estimate'!$B$19='Master Data'!A90,'Master Data'!L90,"" )</f>
        <v/>
      </c>
      <c r="N90" s="607" t="str">
        <f>IFERROR(SMALL($M$7:$M$567,ROWS($A$7:A90)),"" )</f>
        <v/>
      </c>
    </row>
    <row r="91" spans="1:14" x14ac:dyDescent="0.25">
      <c r="A91" s="465" t="s">
        <v>498</v>
      </c>
      <c r="B91">
        <v>49</v>
      </c>
      <c r="C91" s="496" t="s">
        <v>196</v>
      </c>
      <c r="D91" s="577" t="s">
        <v>405</v>
      </c>
      <c r="E91" s="489" t="s">
        <v>174</v>
      </c>
      <c r="F91" s="493" t="s">
        <v>180</v>
      </c>
      <c r="G91" s="490" t="s">
        <v>175</v>
      </c>
      <c r="H91" s="490" t="s">
        <v>175</v>
      </c>
      <c r="I91" s="481" t="s">
        <v>29</v>
      </c>
      <c r="J91" s="482" t="s">
        <v>156</v>
      </c>
      <c r="K91" s="463"/>
      <c r="L91" s="609">
        <f>ROWS(A$7:$A91)</f>
        <v>85</v>
      </c>
      <c r="M91" s="607" t="str">
        <f>IF('Class of Estimate'!$B$19='Master Data'!A91,'Master Data'!L91,"" )</f>
        <v/>
      </c>
      <c r="N91" s="607" t="str">
        <f>IFERROR(SMALL($M$7:$M$567,ROWS($A$7:A91)),"" )</f>
        <v/>
      </c>
    </row>
    <row r="92" spans="1:14" x14ac:dyDescent="0.25">
      <c r="A92" s="465" t="s">
        <v>498</v>
      </c>
      <c r="B92">
        <v>50</v>
      </c>
      <c r="C92" s="496" t="s">
        <v>351</v>
      </c>
      <c r="D92" s="577" t="s">
        <v>405</v>
      </c>
      <c r="E92" s="489" t="s">
        <v>174</v>
      </c>
      <c r="F92" s="493" t="s">
        <v>180</v>
      </c>
      <c r="G92" s="490" t="s">
        <v>175</v>
      </c>
      <c r="H92" s="490" t="s">
        <v>175</v>
      </c>
      <c r="I92" s="481" t="s">
        <v>29</v>
      </c>
      <c r="J92" s="482" t="s">
        <v>156</v>
      </c>
      <c r="K92" s="463"/>
      <c r="L92" s="609">
        <f>ROWS(A$7:$A92)</f>
        <v>86</v>
      </c>
      <c r="M92" s="607" t="str">
        <f>IF('Class of Estimate'!$B$19='Master Data'!A92,'Master Data'!L92,"" )</f>
        <v/>
      </c>
      <c r="N92" s="607" t="str">
        <f>IFERROR(SMALL($M$7:$M$567,ROWS($A$7:A92)),"" )</f>
        <v/>
      </c>
    </row>
    <row r="93" spans="1:14" x14ac:dyDescent="0.25">
      <c r="A93" s="465" t="s">
        <v>498</v>
      </c>
      <c r="B93">
        <v>51</v>
      </c>
      <c r="C93" s="496" t="s">
        <v>197</v>
      </c>
      <c r="D93" s="577" t="s">
        <v>405</v>
      </c>
      <c r="E93" s="489" t="s">
        <v>174</v>
      </c>
      <c r="F93" s="493" t="s">
        <v>180</v>
      </c>
      <c r="G93" s="490" t="s">
        <v>175</v>
      </c>
      <c r="H93" s="490" t="s">
        <v>175</v>
      </c>
      <c r="I93" s="481" t="s">
        <v>29</v>
      </c>
      <c r="J93" s="482" t="s">
        <v>156</v>
      </c>
      <c r="K93" s="463"/>
      <c r="L93" s="609">
        <f>ROWS(A$7:$A93)</f>
        <v>87</v>
      </c>
      <c r="M93" s="607" t="str">
        <f>IF('Class of Estimate'!$B$19='Master Data'!A93,'Master Data'!L93,"" )</f>
        <v/>
      </c>
      <c r="N93" s="607" t="str">
        <f>IFERROR(SMALL($M$7:$M$567,ROWS($A$7:A93)),"" )</f>
        <v/>
      </c>
    </row>
    <row r="94" spans="1:14" x14ac:dyDescent="0.25">
      <c r="A94" s="465" t="s">
        <v>498</v>
      </c>
      <c r="B94">
        <v>52</v>
      </c>
      <c r="C94" s="496" t="s">
        <v>352</v>
      </c>
      <c r="D94" s="577" t="s">
        <v>405</v>
      </c>
      <c r="E94" s="489" t="s">
        <v>174</v>
      </c>
      <c r="F94" s="493" t="s">
        <v>180</v>
      </c>
      <c r="G94" s="490" t="s">
        <v>175</v>
      </c>
      <c r="H94" s="490" t="s">
        <v>175</v>
      </c>
      <c r="I94" s="481" t="s">
        <v>29</v>
      </c>
      <c r="J94" s="482" t="s">
        <v>156</v>
      </c>
      <c r="K94" s="463"/>
      <c r="L94" s="609">
        <f>ROWS(A$7:$A94)</f>
        <v>88</v>
      </c>
      <c r="M94" s="607" t="str">
        <f>IF('Class of Estimate'!$B$19='Master Data'!A94,'Master Data'!L94,"" )</f>
        <v/>
      </c>
      <c r="N94" s="607" t="str">
        <f>IFERROR(SMALL($M$7:$M$567,ROWS($A$7:A94)),"" )</f>
        <v/>
      </c>
    </row>
    <row r="95" spans="1:14" x14ac:dyDescent="0.25">
      <c r="A95" s="465" t="s">
        <v>498</v>
      </c>
      <c r="B95">
        <v>53</v>
      </c>
      <c r="C95" s="496" t="s">
        <v>353</v>
      </c>
      <c r="D95" s="577" t="s">
        <v>405</v>
      </c>
      <c r="E95" s="489" t="s">
        <v>174</v>
      </c>
      <c r="F95" s="493" t="s">
        <v>180</v>
      </c>
      <c r="G95" s="490" t="s">
        <v>175</v>
      </c>
      <c r="H95" s="490" t="s">
        <v>175</v>
      </c>
      <c r="I95" s="481" t="s">
        <v>29</v>
      </c>
      <c r="J95" s="482" t="s">
        <v>156</v>
      </c>
      <c r="K95" s="463"/>
      <c r="L95" s="609">
        <f>ROWS(A$7:$A95)</f>
        <v>89</v>
      </c>
      <c r="M95" s="607" t="str">
        <f>IF('Class of Estimate'!$B$19='Master Data'!A95,'Master Data'!L95,"" )</f>
        <v/>
      </c>
      <c r="N95" s="607" t="str">
        <f>IFERROR(SMALL($M$7:$M$567,ROWS($A$7:A95)),"" )</f>
        <v/>
      </c>
    </row>
    <row r="96" spans="1:14" x14ac:dyDescent="0.25">
      <c r="A96" s="465" t="s">
        <v>498</v>
      </c>
      <c r="B96">
        <v>54</v>
      </c>
      <c r="C96" s="496" t="s">
        <v>354</v>
      </c>
      <c r="D96" s="577" t="s">
        <v>405</v>
      </c>
      <c r="E96" s="489" t="s">
        <v>174</v>
      </c>
      <c r="F96" s="493" t="s">
        <v>180</v>
      </c>
      <c r="G96" s="490" t="s">
        <v>175</v>
      </c>
      <c r="H96" s="490" t="s">
        <v>175</v>
      </c>
      <c r="I96" s="481" t="s">
        <v>29</v>
      </c>
      <c r="J96" s="482" t="s">
        <v>156</v>
      </c>
      <c r="K96" s="463"/>
      <c r="L96" s="609">
        <f>ROWS(A$7:$A96)</f>
        <v>90</v>
      </c>
      <c r="M96" s="607" t="str">
        <f>IF('Class of Estimate'!$B$19='Master Data'!A96,'Master Data'!L96,"" )</f>
        <v/>
      </c>
      <c r="N96" s="607" t="str">
        <f>IFERROR(SMALL($M$7:$M$567,ROWS($A$7:A96)),"" )</f>
        <v/>
      </c>
    </row>
    <row r="97" spans="1:14" x14ac:dyDescent="0.25">
      <c r="A97" s="465" t="s">
        <v>498</v>
      </c>
      <c r="B97">
        <v>55</v>
      </c>
      <c r="C97" s="496" t="s">
        <v>355</v>
      </c>
      <c r="D97" s="577" t="s">
        <v>405</v>
      </c>
      <c r="E97" s="577" t="s">
        <v>405</v>
      </c>
      <c r="F97" s="489" t="s">
        <v>174</v>
      </c>
      <c r="G97" s="493" t="s">
        <v>180</v>
      </c>
      <c r="H97" s="490" t="s">
        <v>175</v>
      </c>
      <c r="I97" s="481" t="s">
        <v>29</v>
      </c>
      <c r="J97" s="482" t="s">
        <v>156</v>
      </c>
      <c r="K97" s="463"/>
      <c r="L97" s="609">
        <f>ROWS(A$7:$A97)</f>
        <v>91</v>
      </c>
      <c r="M97" s="607" t="str">
        <f>IF('Class of Estimate'!$B$19='Master Data'!A97,'Master Data'!L97,"" )</f>
        <v/>
      </c>
      <c r="N97" s="607" t="str">
        <f>IFERROR(SMALL($M$7:$M$567,ROWS($A$7:A97)),"" )</f>
        <v/>
      </c>
    </row>
    <row r="98" spans="1:14" x14ac:dyDescent="0.25">
      <c r="A98" s="465" t="s">
        <v>498</v>
      </c>
      <c r="B98">
        <v>56</v>
      </c>
      <c r="C98" s="496" t="s">
        <v>356</v>
      </c>
      <c r="D98" s="577" t="s">
        <v>405</v>
      </c>
      <c r="E98" s="577" t="s">
        <v>405</v>
      </c>
      <c r="F98" s="489" t="s">
        <v>174</v>
      </c>
      <c r="G98" s="493" t="s">
        <v>180</v>
      </c>
      <c r="H98" s="490" t="s">
        <v>175</v>
      </c>
      <c r="I98" s="481" t="s">
        <v>29</v>
      </c>
      <c r="J98" s="482" t="s">
        <v>156</v>
      </c>
      <c r="K98" s="463"/>
      <c r="L98" s="609">
        <f>ROWS(A$7:$A98)</f>
        <v>92</v>
      </c>
      <c r="M98" s="607" t="str">
        <f>IF('Class of Estimate'!$B$19='Master Data'!A98,'Master Data'!L98,"" )</f>
        <v/>
      </c>
      <c r="N98" s="607" t="str">
        <f>IFERROR(SMALL($M$7:$M$567,ROWS($A$7:A98)),"" )</f>
        <v/>
      </c>
    </row>
    <row r="99" spans="1:14" x14ac:dyDescent="0.25">
      <c r="A99" s="465" t="s">
        <v>498</v>
      </c>
      <c r="B99">
        <v>57</v>
      </c>
      <c r="C99" s="496" t="s">
        <v>357</v>
      </c>
      <c r="D99" s="577" t="s">
        <v>405</v>
      </c>
      <c r="E99" s="489" t="s">
        <v>174</v>
      </c>
      <c r="F99" s="493" t="s">
        <v>180</v>
      </c>
      <c r="G99" s="493" t="s">
        <v>180</v>
      </c>
      <c r="H99" s="490" t="s">
        <v>175</v>
      </c>
      <c r="I99" s="481" t="s">
        <v>29</v>
      </c>
      <c r="J99" s="482" t="s">
        <v>156</v>
      </c>
      <c r="K99" s="463"/>
      <c r="L99" s="609">
        <f>ROWS(A$7:$A99)</f>
        <v>93</v>
      </c>
      <c r="M99" s="607" t="str">
        <f>IF('Class of Estimate'!$B$19='Master Data'!A99,'Master Data'!L99,"" )</f>
        <v/>
      </c>
      <c r="N99" s="607" t="str">
        <f>IFERROR(SMALL($M$7:$M$567,ROWS($A$7:A99)),"" )</f>
        <v/>
      </c>
    </row>
    <row r="100" spans="1:14" x14ac:dyDescent="0.25">
      <c r="A100" s="465" t="s">
        <v>498</v>
      </c>
      <c r="B100">
        <v>58</v>
      </c>
      <c r="C100" s="496" t="s">
        <v>198</v>
      </c>
      <c r="D100" s="577" t="s">
        <v>405</v>
      </c>
      <c r="E100" s="489" t="s">
        <v>174</v>
      </c>
      <c r="F100" s="493" t="s">
        <v>180</v>
      </c>
      <c r="G100" s="490" t="s">
        <v>175</v>
      </c>
      <c r="H100" s="490" t="s">
        <v>175</v>
      </c>
      <c r="I100" s="481" t="s">
        <v>29</v>
      </c>
      <c r="J100" s="482" t="s">
        <v>156</v>
      </c>
      <c r="K100" s="463"/>
      <c r="L100" s="609">
        <f>ROWS(A$7:$A100)</f>
        <v>94</v>
      </c>
      <c r="M100" s="607" t="str">
        <f>IF('Class of Estimate'!$B$19='Master Data'!A100,'Master Data'!L100,"" )</f>
        <v/>
      </c>
      <c r="N100" s="607" t="str">
        <f>IFERROR(SMALL($M$7:$M$567,ROWS($A$7:A100)),"" )</f>
        <v/>
      </c>
    </row>
    <row r="101" spans="1:14" x14ac:dyDescent="0.25">
      <c r="A101" s="465" t="s">
        <v>498</v>
      </c>
      <c r="B101">
        <v>59</v>
      </c>
      <c r="C101" s="496" t="s">
        <v>199</v>
      </c>
      <c r="D101" s="577" t="s">
        <v>405</v>
      </c>
      <c r="E101" s="577" t="s">
        <v>405</v>
      </c>
      <c r="F101" s="489" t="s">
        <v>174</v>
      </c>
      <c r="G101" s="493" t="s">
        <v>180</v>
      </c>
      <c r="H101" s="490" t="s">
        <v>175</v>
      </c>
      <c r="I101" s="481" t="s">
        <v>29</v>
      </c>
      <c r="J101" s="482" t="s">
        <v>156</v>
      </c>
      <c r="K101" s="463"/>
      <c r="L101" s="609">
        <f>ROWS(A$7:$A101)</f>
        <v>95</v>
      </c>
      <c r="M101" s="607" t="str">
        <f>IF('Class of Estimate'!$B$19='Master Data'!A101,'Master Data'!L101,"" )</f>
        <v/>
      </c>
      <c r="N101" s="607" t="str">
        <f>IFERROR(SMALL($M$7:$M$567,ROWS($A$7:A101)),"" )</f>
        <v/>
      </c>
    </row>
    <row r="102" spans="1:14" x14ac:dyDescent="0.25">
      <c r="A102" s="465" t="s">
        <v>498</v>
      </c>
      <c r="B102">
        <v>60</v>
      </c>
      <c r="C102" s="496" t="s">
        <v>200</v>
      </c>
      <c r="D102" s="577" t="s">
        <v>405</v>
      </c>
      <c r="E102" s="577" t="s">
        <v>405</v>
      </c>
      <c r="F102" s="489" t="s">
        <v>174</v>
      </c>
      <c r="G102" s="493" t="s">
        <v>180</v>
      </c>
      <c r="H102" s="490" t="s">
        <v>175</v>
      </c>
      <c r="I102" s="481" t="s">
        <v>29</v>
      </c>
      <c r="J102" s="482" t="s">
        <v>156</v>
      </c>
      <c r="K102" s="463"/>
      <c r="L102" s="609">
        <f>ROWS(A$7:$A102)</f>
        <v>96</v>
      </c>
      <c r="M102" s="607" t="str">
        <f>IF('Class of Estimate'!$B$19='Master Data'!A102,'Master Data'!L102,"" )</f>
        <v/>
      </c>
      <c r="N102" s="607" t="str">
        <f>IFERROR(SMALL($M$7:$M$567,ROWS($A$7:A102)),"" )</f>
        <v/>
      </c>
    </row>
    <row r="103" spans="1:14" x14ac:dyDescent="0.25">
      <c r="A103" s="465" t="s">
        <v>498</v>
      </c>
      <c r="B103">
        <v>61</v>
      </c>
      <c r="C103" s="496" t="s">
        <v>201</v>
      </c>
      <c r="D103" s="577" t="s">
        <v>405</v>
      </c>
      <c r="E103" s="489" t="s">
        <v>174</v>
      </c>
      <c r="F103" s="493" t="s">
        <v>180</v>
      </c>
      <c r="G103" s="490" t="s">
        <v>175</v>
      </c>
      <c r="H103" s="490" t="s">
        <v>175</v>
      </c>
      <c r="I103" s="481" t="s">
        <v>29</v>
      </c>
      <c r="J103" s="482" t="s">
        <v>156</v>
      </c>
      <c r="K103" s="463"/>
      <c r="L103" s="609">
        <f>ROWS(A$7:$A103)</f>
        <v>97</v>
      </c>
      <c r="M103" s="607" t="str">
        <f>IF('Class of Estimate'!$B$19='Master Data'!A103,'Master Data'!L103,"" )</f>
        <v/>
      </c>
      <c r="N103" s="607" t="str">
        <f>IFERROR(SMALL($M$7:$M$567,ROWS($A$7:A103)),"" )</f>
        <v/>
      </c>
    </row>
    <row r="104" spans="1:14" x14ac:dyDescent="0.25">
      <c r="A104" s="465" t="s">
        <v>498</v>
      </c>
      <c r="B104">
        <v>62</v>
      </c>
      <c r="C104" s="496" t="s">
        <v>202</v>
      </c>
      <c r="D104" s="577" t="s">
        <v>405</v>
      </c>
      <c r="E104" s="489" t="s">
        <v>174</v>
      </c>
      <c r="F104" s="493" t="s">
        <v>180</v>
      </c>
      <c r="G104" s="490" t="s">
        <v>175</v>
      </c>
      <c r="H104" s="490" t="s">
        <v>175</v>
      </c>
      <c r="I104" s="481" t="s">
        <v>29</v>
      </c>
      <c r="J104" s="482" t="s">
        <v>156</v>
      </c>
      <c r="K104" s="463"/>
      <c r="L104" s="609">
        <f>ROWS(A$7:$A104)</f>
        <v>98</v>
      </c>
      <c r="M104" s="607" t="str">
        <f>IF('Class of Estimate'!$B$19='Master Data'!A104,'Master Data'!L104,"" )</f>
        <v/>
      </c>
      <c r="N104" s="607" t="str">
        <f>IFERROR(SMALL($M$7:$M$567,ROWS($A$7:A104)),"" )</f>
        <v/>
      </c>
    </row>
    <row r="105" spans="1:14" x14ac:dyDescent="0.25">
      <c r="A105" s="465" t="s">
        <v>498</v>
      </c>
      <c r="B105">
        <v>63</v>
      </c>
      <c r="C105" s="496" t="s">
        <v>203</v>
      </c>
      <c r="D105" s="577" t="s">
        <v>405</v>
      </c>
      <c r="E105" s="577" t="s">
        <v>405</v>
      </c>
      <c r="F105" s="489" t="s">
        <v>174</v>
      </c>
      <c r="G105" s="493" t="s">
        <v>180</v>
      </c>
      <c r="H105" s="490" t="s">
        <v>175</v>
      </c>
      <c r="I105" s="481" t="s">
        <v>29</v>
      </c>
      <c r="J105" s="482" t="s">
        <v>156</v>
      </c>
      <c r="K105" s="463"/>
      <c r="L105" s="609">
        <f>ROWS(A$7:$A105)</f>
        <v>99</v>
      </c>
      <c r="M105" s="607" t="str">
        <f>IF('Class of Estimate'!$B$19='Master Data'!A105,'Master Data'!L105,"" )</f>
        <v/>
      </c>
      <c r="N105" s="607" t="str">
        <f>IFERROR(SMALL($M$7:$M$567,ROWS($A$7:A105)),"" )</f>
        <v/>
      </c>
    </row>
    <row r="106" spans="1:14" x14ac:dyDescent="0.25">
      <c r="A106" s="465" t="s">
        <v>498</v>
      </c>
      <c r="B106">
        <v>64</v>
      </c>
      <c r="C106" s="496" t="s">
        <v>204</v>
      </c>
      <c r="D106" s="577" t="s">
        <v>405</v>
      </c>
      <c r="E106" s="577" t="s">
        <v>405</v>
      </c>
      <c r="F106" s="489" t="s">
        <v>174</v>
      </c>
      <c r="G106" s="493" t="s">
        <v>180</v>
      </c>
      <c r="H106" s="490" t="s">
        <v>175</v>
      </c>
      <c r="I106" s="481" t="s">
        <v>29</v>
      </c>
      <c r="J106" s="482" t="s">
        <v>156</v>
      </c>
      <c r="K106" s="463"/>
      <c r="L106" s="609">
        <f>ROWS(A$7:$A106)</f>
        <v>100</v>
      </c>
      <c r="M106" s="607" t="str">
        <f>IF('Class of Estimate'!$B$19='Master Data'!A106,'Master Data'!L106,"" )</f>
        <v/>
      </c>
      <c r="N106" s="607" t="str">
        <f>IFERROR(SMALL($M$7:$M$567,ROWS($A$7:A106)),"" )</f>
        <v/>
      </c>
    </row>
    <row r="107" spans="1:14" x14ac:dyDescent="0.25">
      <c r="A107" s="465" t="s">
        <v>498</v>
      </c>
      <c r="B107">
        <v>65</v>
      </c>
      <c r="C107" s="496" t="s">
        <v>205</v>
      </c>
      <c r="D107" s="577" t="s">
        <v>405</v>
      </c>
      <c r="E107" s="577" t="s">
        <v>405</v>
      </c>
      <c r="F107" s="489" t="s">
        <v>174</v>
      </c>
      <c r="G107" s="493" t="s">
        <v>180</v>
      </c>
      <c r="H107" s="490" t="s">
        <v>175</v>
      </c>
      <c r="I107" s="481" t="s">
        <v>29</v>
      </c>
      <c r="J107" s="482" t="s">
        <v>156</v>
      </c>
      <c r="K107" s="463"/>
      <c r="L107" s="609">
        <f>ROWS(A$7:$A107)</f>
        <v>101</v>
      </c>
      <c r="M107" s="607" t="str">
        <f>IF('Class of Estimate'!$B$19='Master Data'!A107,'Master Data'!L107,"" )</f>
        <v/>
      </c>
      <c r="N107" s="607" t="str">
        <f>IFERROR(SMALL($M$7:$M$567,ROWS($A$7:A107)),"" )</f>
        <v/>
      </c>
    </row>
    <row r="108" spans="1:14" x14ac:dyDescent="0.25">
      <c r="A108" s="465" t="s">
        <v>498</v>
      </c>
      <c r="B108">
        <v>66</v>
      </c>
      <c r="C108" s="496" t="s">
        <v>206</v>
      </c>
      <c r="D108" s="577" t="s">
        <v>405</v>
      </c>
      <c r="E108" s="492" t="s">
        <v>177</v>
      </c>
      <c r="F108" s="489" t="s">
        <v>174</v>
      </c>
      <c r="G108" s="490" t="s">
        <v>175</v>
      </c>
      <c r="H108" s="490" t="s">
        <v>175</v>
      </c>
      <c r="I108" s="481" t="s">
        <v>29</v>
      </c>
      <c r="J108" s="482" t="s">
        <v>156</v>
      </c>
      <c r="K108" s="463"/>
      <c r="L108" s="609">
        <f>ROWS(A$7:$A108)</f>
        <v>102</v>
      </c>
      <c r="M108" s="607" t="str">
        <f>IF('Class of Estimate'!$B$19='Master Data'!A108,'Master Data'!L108,"" )</f>
        <v/>
      </c>
      <c r="N108" s="607" t="str">
        <f>IFERROR(SMALL($M$7:$M$567,ROWS($A$7:A108)),"" )</f>
        <v/>
      </c>
    </row>
    <row r="109" spans="1:14" x14ac:dyDescent="0.25">
      <c r="A109" s="465" t="s">
        <v>498</v>
      </c>
      <c r="B109">
        <v>67</v>
      </c>
      <c r="C109" s="496" t="s">
        <v>207</v>
      </c>
      <c r="D109" s="577" t="s">
        <v>405</v>
      </c>
      <c r="E109" s="577" t="s">
        <v>405</v>
      </c>
      <c r="F109" s="489" t="s">
        <v>174</v>
      </c>
      <c r="G109" s="493" t="s">
        <v>180</v>
      </c>
      <c r="H109" s="490" t="s">
        <v>175</v>
      </c>
      <c r="I109" s="481" t="s">
        <v>29</v>
      </c>
      <c r="J109" s="482" t="s">
        <v>156</v>
      </c>
      <c r="K109" s="463"/>
      <c r="L109" s="609">
        <f>ROWS(A$7:$A109)</f>
        <v>103</v>
      </c>
      <c r="M109" s="607" t="str">
        <f>IF('Class of Estimate'!$B$19='Master Data'!A109,'Master Data'!L109,"" )</f>
        <v/>
      </c>
      <c r="N109" s="607" t="str">
        <f>IFERROR(SMALL($M$7:$M$567,ROWS($A$7:A109)),"" )</f>
        <v/>
      </c>
    </row>
    <row r="110" spans="1:14" x14ac:dyDescent="0.25">
      <c r="A110" s="465" t="s">
        <v>498</v>
      </c>
      <c r="B110">
        <v>68</v>
      </c>
      <c r="C110" s="496" t="s">
        <v>208</v>
      </c>
      <c r="D110" s="577" t="s">
        <v>405</v>
      </c>
      <c r="E110" s="577" t="s">
        <v>405</v>
      </c>
      <c r="F110" s="489" t="s">
        <v>174</v>
      </c>
      <c r="G110" s="493" t="s">
        <v>180</v>
      </c>
      <c r="H110" s="490" t="s">
        <v>175</v>
      </c>
      <c r="I110" s="481" t="s">
        <v>29</v>
      </c>
      <c r="J110" s="482" t="s">
        <v>156</v>
      </c>
      <c r="K110" s="463"/>
      <c r="L110" s="609">
        <f>ROWS(A$7:$A110)</f>
        <v>104</v>
      </c>
      <c r="M110" s="607" t="str">
        <f>IF('Class of Estimate'!$B$19='Master Data'!A110,'Master Data'!L110,"" )</f>
        <v/>
      </c>
      <c r="N110" s="607" t="str">
        <f>IFERROR(SMALL($M$7:$M$567,ROWS($A$7:A110)),"" )</f>
        <v/>
      </c>
    </row>
    <row r="111" spans="1:14" x14ac:dyDescent="0.25">
      <c r="A111" s="465" t="s">
        <v>498</v>
      </c>
      <c r="B111">
        <v>69</v>
      </c>
      <c r="C111" s="496" t="s">
        <v>209</v>
      </c>
      <c r="D111" s="577" t="s">
        <v>405</v>
      </c>
      <c r="E111" s="577" t="s">
        <v>405</v>
      </c>
      <c r="F111" s="489" t="s">
        <v>174</v>
      </c>
      <c r="G111" s="493" t="s">
        <v>180</v>
      </c>
      <c r="H111" s="490" t="s">
        <v>175</v>
      </c>
      <c r="I111" s="481" t="s">
        <v>29</v>
      </c>
      <c r="J111" s="482" t="s">
        <v>156</v>
      </c>
      <c r="K111" s="463"/>
      <c r="L111" s="609">
        <f>ROWS(A$7:$A111)</f>
        <v>105</v>
      </c>
      <c r="M111" s="607" t="str">
        <f>IF('Class of Estimate'!$B$19='Master Data'!A111,'Master Data'!L111,"" )</f>
        <v/>
      </c>
      <c r="N111" s="607" t="str">
        <f>IFERROR(SMALL($M$7:$M$567,ROWS($A$7:A111)),"" )</f>
        <v/>
      </c>
    </row>
    <row r="112" spans="1:14" x14ac:dyDescent="0.25">
      <c r="A112" s="465" t="s">
        <v>498</v>
      </c>
      <c r="B112">
        <v>70</v>
      </c>
      <c r="C112" s="496" t="s">
        <v>210</v>
      </c>
      <c r="D112" s="577" t="s">
        <v>405</v>
      </c>
      <c r="E112" s="577" t="s">
        <v>405</v>
      </c>
      <c r="F112" s="489" t="s">
        <v>174</v>
      </c>
      <c r="G112" s="493" t="s">
        <v>180</v>
      </c>
      <c r="H112" s="490" t="s">
        <v>175</v>
      </c>
      <c r="I112" s="481" t="s">
        <v>29</v>
      </c>
      <c r="J112" s="482" t="s">
        <v>156</v>
      </c>
      <c r="K112" s="463"/>
      <c r="L112" s="609">
        <f>ROWS(A$7:$A112)</f>
        <v>106</v>
      </c>
      <c r="M112" s="607" t="str">
        <f>IF('Class of Estimate'!$B$19='Master Data'!A112,'Master Data'!L112,"" )</f>
        <v/>
      </c>
      <c r="N112" s="607" t="str">
        <f>IFERROR(SMALL($M$7:$M$567,ROWS($A$7:A112)),"" )</f>
        <v/>
      </c>
    </row>
    <row r="113" spans="1:14" x14ac:dyDescent="0.25">
      <c r="A113" s="465" t="s">
        <v>498</v>
      </c>
      <c r="B113">
        <v>71</v>
      </c>
      <c r="C113" s="496" t="s">
        <v>358</v>
      </c>
      <c r="D113" s="577" t="s">
        <v>405</v>
      </c>
      <c r="E113" s="577" t="s">
        <v>405</v>
      </c>
      <c r="F113" s="489" t="s">
        <v>174</v>
      </c>
      <c r="G113" s="493" t="s">
        <v>180</v>
      </c>
      <c r="H113" s="490" t="s">
        <v>175</v>
      </c>
      <c r="I113" s="481" t="s">
        <v>29</v>
      </c>
      <c r="J113" s="482" t="s">
        <v>156</v>
      </c>
      <c r="K113" s="463"/>
      <c r="L113" s="609">
        <f>ROWS(A$7:$A113)</f>
        <v>107</v>
      </c>
      <c r="M113" s="607" t="str">
        <f>IF('Class of Estimate'!$B$19='Master Data'!A113,'Master Data'!L113,"" )</f>
        <v/>
      </c>
      <c r="N113" s="607" t="str">
        <f>IFERROR(SMALL($M$7:$M$567,ROWS($A$7:A113)),"" )</f>
        <v/>
      </c>
    </row>
    <row r="114" spans="1:14" x14ac:dyDescent="0.25">
      <c r="A114" s="465" t="s">
        <v>498</v>
      </c>
      <c r="B114">
        <v>72</v>
      </c>
      <c r="C114" s="496" t="s">
        <v>211</v>
      </c>
      <c r="D114" s="577" t="s">
        <v>405</v>
      </c>
      <c r="E114" s="492" t="s">
        <v>177</v>
      </c>
      <c r="F114" s="489" t="s">
        <v>174</v>
      </c>
      <c r="G114" s="493" t="s">
        <v>180</v>
      </c>
      <c r="H114" s="490" t="s">
        <v>175</v>
      </c>
      <c r="I114" s="481" t="s">
        <v>29</v>
      </c>
      <c r="J114" s="482" t="s">
        <v>156</v>
      </c>
      <c r="K114" s="463"/>
      <c r="L114" s="609">
        <f>ROWS(A$7:$A114)</f>
        <v>108</v>
      </c>
      <c r="M114" s="607" t="str">
        <f>IF('Class of Estimate'!$B$19='Master Data'!A114,'Master Data'!L114,"" )</f>
        <v/>
      </c>
      <c r="N114" s="607" t="str">
        <f>IFERROR(SMALL($M$7:$M$567,ROWS($A$7:A114)),"" )</f>
        <v/>
      </c>
    </row>
    <row r="115" spans="1:14" x14ac:dyDescent="0.25">
      <c r="A115" s="465" t="s">
        <v>498</v>
      </c>
      <c r="B115">
        <v>73</v>
      </c>
      <c r="C115" s="496" t="s">
        <v>515</v>
      </c>
      <c r="D115" s="577" t="s">
        <v>405</v>
      </c>
      <c r="E115" s="577" t="s">
        <v>405</v>
      </c>
      <c r="F115" s="489" t="s">
        <v>174</v>
      </c>
      <c r="G115" s="493" t="s">
        <v>180</v>
      </c>
      <c r="H115" s="490" t="s">
        <v>175</v>
      </c>
      <c r="I115" s="481" t="s">
        <v>29</v>
      </c>
      <c r="J115" s="482" t="s">
        <v>156</v>
      </c>
      <c r="K115" s="463"/>
      <c r="L115" s="609">
        <f>ROWS(A$7:$A115)</f>
        <v>109</v>
      </c>
      <c r="M115" s="607" t="str">
        <f>IF('Class of Estimate'!$B$19='Master Data'!A115,'Master Data'!L115,"" )</f>
        <v/>
      </c>
      <c r="N115" s="607" t="str">
        <f>IFERROR(SMALL($M$7:$M$567,ROWS($A$7:A115)),"" )</f>
        <v/>
      </c>
    </row>
    <row r="116" spans="1:14" x14ac:dyDescent="0.25">
      <c r="A116" s="465" t="s">
        <v>498</v>
      </c>
      <c r="B116">
        <v>74</v>
      </c>
      <c r="C116" s="496" t="s">
        <v>516</v>
      </c>
      <c r="D116" s="577" t="s">
        <v>405</v>
      </c>
      <c r="E116" s="577" t="s">
        <v>405</v>
      </c>
      <c r="F116" s="489" t="s">
        <v>174</v>
      </c>
      <c r="G116" s="493" t="s">
        <v>180</v>
      </c>
      <c r="H116" s="490" t="s">
        <v>175</v>
      </c>
      <c r="I116" s="481" t="s">
        <v>29</v>
      </c>
      <c r="J116" s="482" t="s">
        <v>156</v>
      </c>
      <c r="K116" s="463"/>
      <c r="L116" s="609">
        <f>ROWS(A$7:$A116)</f>
        <v>110</v>
      </c>
      <c r="M116" s="607" t="str">
        <f>IF('Class of Estimate'!$B$19='Master Data'!A116,'Master Data'!L116,"" )</f>
        <v/>
      </c>
      <c r="N116" s="607" t="str">
        <f>IFERROR(SMALL($M$7:$M$567,ROWS($A$7:A116)),"" )</f>
        <v/>
      </c>
    </row>
    <row r="117" spans="1:14" x14ac:dyDescent="0.25">
      <c r="A117" s="465" t="s">
        <v>498</v>
      </c>
      <c r="B117" t="s">
        <v>156</v>
      </c>
      <c r="C117" s="496" t="s">
        <v>442</v>
      </c>
      <c r="D117" s="577" t="s">
        <v>156</v>
      </c>
      <c r="E117" s="577" t="s">
        <v>156</v>
      </c>
      <c r="F117" s="577" t="s">
        <v>156</v>
      </c>
      <c r="G117" s="577" t="s">
        <v>156</v>
      </c>
      <c r="H117" s="577" t="s">
        <v>156</v>
      </c>
      <c r="I117" s="481" t="s">
        <v>156</v>
      </c>
      <c r="J117" s="482" t="s">
        <v>156</v>
      </c>
      <c r="K117" s="463"/>
      <c r="L117" s="609">
        <f>ROWS(A$7:$A117)</f>
        <v>111</v>
      </c>
      <c r="M117" s="607" t="str">
        <f>IF('Class of Estimate'!$B$19='Master Data'!A117,'Master Data'!L117,"" )</f>
        <v/>
      </c>
      <c r="N117" s="607" t="str">
        <f>IFERROR(SMALL($M$7:$M$567,ROWS($A$7:A117)),"" )</f>
        <v/>
      </c>
    </row>
    <row r="118" spans="1:14" ht="255" x14ac:dyDescent="0.25">
      <c r="A118" s="463" t="s">
        <v>487</v>
      </c>
      <c r="B118" s="497" t="s">
        <v>295</v>
      </c>
      <c r="C118" s="468" t="s">
        <v>296</v>
      </c>
      <c r="D118" s="533" t="s">
        <v>374</v>
      </c>
      <c r="E118" s="533" t="s">
        <v>375</v>
      </c>
      <c r="F118" s="533" t="s">
        <v>517</v>
      </c>
      <c r="G118" s="533" t="s">
        <v>376</v>
      </c>
      <c r="H118" s="533" t="s">
        <v>443</v>
      </c>
      <c r="I118" s="532" t="s">
        <v>426</v>
      </c>
      <c r="J118" s="532" t="s">
        <v>470</v>
      </c>
      <c r="K118" s="467"/>
      <c r="L118" s="609">
        <f>ROWS(A$7:$A118)</f>
        <v>112</v>
      </c>
      <c r="M118" s="607" t="str">
        <f>IF('Class of Estimate'!$B$19='Master Data'!A118,'Master Data'!L118,"" )</f>
        <v/>
      </c>
      <c r="N118" s="607" t="str">
        <f>IFERROR(SMALL($M$7:$M$567,ROWS($A$7:A118)),"" )</f>
        <v/>
      </c>
    </row>
    <row r="119" spans="1:14" x14ac:dyDescent="0.25">
      <c r="A119" s="607" t="s">
        <v>487</v>
      </c>
      <c r="B119" s="477" t="s">
        <v>295</v>
      </c>
      <c r="C119" s="478" t="s">
        <v>302</v>
      </c>
      <c r="D119" s="479" t="s">
        <v>156</v>
      </c>
      <c r="E119" s="479" t="s">
        <v>156</v>
      </c>
      <c r="F119" s="479" t="s">
        <v>156</v>
      </c>
      <c r="G119" s="479" t="s">
        <v>156</v>
      </c>
      <c r="H119" s="479" t="s">
        <v>156</v>
      </c>
      <c r="I119" s="479" t="s">
        <v>156</v>
      </c>
      <c r="J119" s="479" t="s">
        <v>156</v>
      </c>
      <c r="K119" s="480"/>
      <c r="L119" s="609">
        <f>ROWS(A$7:$A119)</f>
        <v>113</v>
      </c>
      <c r="M119" s="607" t="str">
        <f>IF('Class of Estimate'!$B$19='Master Data'!A119,'Master Data'!L119,"" )</f>
        <v/>
      </c>
      <c r="N119" s="607" t="str">
        <f>IFERROR(SMALL($M$7:$M$567,ROWS($A$7:A119)),"" )</f>
        <v/>
      </c>
    </row>
    <row r="120" spans="1:14" x14ac:dyDescent="0.25">
      <c r="A120" s="607" t="s">
        <v>487</v>
      </c>
      <c r="B120">
        <v>1</v>
      </c>
      <c r="C120" s="581" t="s">
        <v>303</v>
      </c>
      <c r="D120" s="581" t="s">
        <v>162</v>
      </c>
      <c r="E120" s="581" t="s">
        <v>162</v>
      </c>
      <c r="F120" s="581" t="s">
        <v>163</v>
      </c>
      <c r="G120" s="581" t="s">
        <v>163</v>
      </c>
      <c r="H120" s="581" t="s">
        <v>163</v>
      </c>
      <c r="I120" s="481" t="s">
        <v>29</v>
      </c>
      <c r="J120" s="482" t="s">
        <v>156</v>
      </c>
      <c r="K120" s="463"/>
      <c r="L120" s="609">
        <f>ROWS(A$7:$A120)</f>
        <v>114</v>
      </c>
      <c r="M120" s="607" t="str">
        <f>IF('Class of Estimate'!$B$19='Master Data'!A120,'Master Data'!L120,"" )</f>
        <v/>
      </c>
      <c r="N120" s="607" t="str">
        <f>IFERROR(SMALL($M$7:$M$567,ROWS($A$7:A120)),"" )</f>
        <v/>
      </c>
    </row>
    <row r="121" spans="1:14" x14ac:dyDescent="0.25">
      <c r="A121" s="607" t="s">
        <v>487</v>
      </c>
      <c r="B121">
        <v>2</v>
      </c>
      <c r="C121" s="496" t="s">
        <v>361</v>
      </c>
      <c r="D121" s="496" t="s">
        <v>162</v>
      </c>
      <c r="E121" s="496" t="s">
        <v>162</v>
      </c>
      <c r="F121" s="496" t="s">
        <v>163</v>
      </c>
      <c r="G121" s="496" t="s">
        <v>163</v>
      </c>
      <c r="H121" s="496" t="s">
        <v>163</v>
      </c>
      <c r="I121" s="481" t="s">
        <v>29</v>
      </c>
      <c r="J121" s="482" t="s">
        <v>156</v>
      </c>
      <c r="K121" s="463"/>
      <c r="L121" s="609">
        <f>ROWS(A$7:$A121)</f>
        <v>115</v>
      </c>
      <c r="M121" s="607" t="str">
        <f>IF('Class of Estimate'!$B$19='Master Data'!A121,'Master Data'!L121,"" )</f>
        <v/>
      </c>
      <c r="N121" s="607" t="str">
        <f>IFERROR(SMALL($M$7:$M$567,ROWS($A$7:A121)),"" )</f>
        <v/>
      </c>
    </row>
    <row r="122" spans="1:14" x14ac:dyDescent="0.25">
      <c r="A122" s="607" t="s">
        <v>487</v>
      </c>
      <c r="B122">
        <v>3</v>
      </c>
      <c r="C122" s="496" t="s">
        <v>362</v>
      </c>
      <c r="D122" s="496" t="s">
        <v>162</v>
      </c>
      <c r="E122" s="496" t="s">
        <v>162</v>
      </c>
      <c r="F122" s="496" t="s">
        <v>163</v>
      </c>
      <c r="G122" s="496" t="s">
        <v>163</v>
      </c>
      <c r="H122" s="496" t="s">
        <v>163</v>
      </c>
      <c r="I122" s="481" t="s">
        <v>29</v>
      </c>
      <c r="J122" s="482" t="s">
        <v>156</v>
      </c>
      <c r="K122" s="463"/>
      <c r="L122" s="609">
        <f>ROWS(A$7:$A122)</f>
        <v>116</v>
      </c>
      <c r="M122" s="607" t="str">
        <f>IF('Class of Estimate'!$B$19='Master Data'!A122,'Master Data'!L122,"" )</f>
        <v/>
      </c>
      <c r="N122" s="607" t="str">
        <f>IFERROR(SMALL($M$7:$M$567,ROWS($A$7:A122)),"" )</f>
        <v/>
      </c>
    </row>
    <row r="123" spans="1:14" x14ac:dyDescent="0.25">
      <c r="A123" s="607" t="s">
        <v>487</v>
      </c>
      <c r="B123">
        <v>4</v>
      </c>
      <c r="C123" s="496" t="s">
        <v>363</v>
      </c>
      <c r="D123" s="496" t="s">
        <v>307</v>
      </c>
      <c r="E123" s="496" t="s">
        <v>162</v>
      </c>
      <c r="F123" s="496" t="s">
        <v>163</v>
      </c>
      <c r="G123" s="496" t="s">
        <v>163</v>
      </c>
      <c r="H123" s="496" t="s">
        <v>163</v>
      </c>
      <c r="I123" s="481" t="s">
        <v>29</v>
      </c>
      <c r="J123" s="482" t="s">
        <v>156</v>
      </c>
      <c r="K123" s="463"/>
      <c r="L123" s="609">
        <f>ROWS(A$7:$A123)</f>
        <v>117</v>
      </c>
      <c r="M123" s="607" t="str">
        <f>IF('Class of Estimate'!$B$19='Master Data'!A123,'Master Data'!L123,"" )</f>
        <v/>
      </c>
      <c r="N123" s="607" t="str">
        <f>IFERROR(SMALL($M$7:$M$567,ROWS($A$7:A123)),"" )</f>
        <v/>
      </c>
    </row>
    <row r="124" spans="1:14" x14ac:dyDescent="0.25">
      <c r="A124" s="607" t="s">
        <v>487</v>
      </c>
      <c r="B124">
        <v>5</v>
      </c>
      <c r="C124" s="496" t="s">
        <v>364</v>
      </c>
      <c r="D124" s="496" t="s">
        <v>307</v>
      </c>
      <c r="E124" s="496" t="s">
        <v>162</v>
      </c>
      <c r="F124" s="496" t="s">
        <v>163</v>
      </c>
      <c r="G124" s="496" t="s">
        <v>163</v>
      </c>
      <c r="H124" s="496" t="s">
        <v>163</v>
      </c>
      <c r="I124" s="481" t="s">
        <v>29</v>
      </c>
      <c r="J124" s="482" t="s">
        <v>156</v>
      </c>
      <c r="K124" s="463"/>
      <c r="L124" s="609">
        <f>ROWS(A$7:$A124)</f>
        <v>118</v>
      </c>
      <c r="M124" s="607" t="str">
        <f>IF('Class of Estimate'!$B$19='Master Data'!A124,'Master Data'!L124,"" )</f>
        <v/>
      </c>
      <c r="N124" s="607" t="str">
        <f>IFERROR(SMALL($M$7:$M$567,ROWS($A$7:A124)),"" )</f>
        <v/>
      </c>
    </row>
    <row r="125" spans="1:14" x14ac:dyDescent="0.25">
      <c r="A125" s="607" t="s">
        <v>487</v>
      </c>
      <c r="B125">
        <v>6</v>
      </c>
      <c r="C125" s="584" t="s">
        <v>166</v>
      </c>
      <c r="D125" s="496" t="s">
        <v>307</v>
      </c>
      <c r="E125" s="496" t="s">
        <v>162</v>
      </c>
      <c r="F125" s="496" t="s">
        <v>163</v>
      </c>
      <c r="G125" s="496" t="s">
        <v>163</v>
      </c>
      <c r="H125" s="496" t="s">
        <v>163</v>
      </c>
      <c r="I125" s="481" t="s">
        <v>29</v>
      </c>
      <c r="J125" s="482" t="s">
        <v>156</v>
      </c>
      <c r="K125" s="463"/>
      <c r="L125" s="609">
        <f>ROWS(A$7:$A125)</f>
        <v>119</v>
      </c>
      <c r="M125" s="607" t="str">
        <f>IF('Class of Estimate'!$B$19='Master Data'!A125,'Master Data'!L125,"" )</f>
        <v/>
      </c>
      <c r="N125" s="607" t="str">
        <f>IFERROR(SMALL($M$7:$M$567,ROWS($A$7:A125)),"" )</f>
        <v/>
      </c>
    </row>
    <row r="126" spans="1:14" x14ac:dyDescent="0.25">
      <c r="A126" s="607" t="s">
        <v>487</v>
      </c>
      <c r="B126">
        <v>7</v>
      </c>
      <c r="C126" s="496" t="s">
        <v>365</v>
      </c>
      <c r="D126" s="496" t="s">
        <v>307</v>
      </c>
      <c r="E126" s="496" t="s">
        <v>162</v>
      </c>
      <c r="F126" s="496" t="s">
        <v>163</v>
      </c>
      <c r="G126" s="496" t="s">
        <v>163</v>
      </c>
      <c r="H126" s="496" t="s">
        <v>163</v>
      </c>
      <c r="I126" s="481" t="s">
        <v>29</v>
      </c>
      <c r="J126" s="482" t="s">
        <v>156</v>
      </c>
      <c r="K126" s="463"/>
      <c r="L126" s="609">
        <f>ROWS(A$7:$A126)</f>
        <v>120</v>
      </c>
      <c r="M126" s="607" t="str">
        <f>IF('Class of Estimate'!$B$19='Master Data'!A126,'Master Data'!L126,"" )</f>
        <v/>
      </c>
      <c r="N126" s="607" t="str">
        <f>IFERROR(SMALL($M$7:$M$567,ROWS($A$7:A126)),"" )</f>
        <v/>
      </c>
    </row>
    <row r="127" spans="1:14" x14ac:dyDescent="0.25">
      <c r="A127" s="607" t="s">
        <v>487</v>
      </c>
      <c r="B127">
        <v>8</v>
      </c>
      <c r="C127" s="496" t="s">
        <v>366</v>
      </c>
      <c r="D127" s="496" t="s">
        <v>307</v>
      </c>
      <c r="E127" s="496" t="s">
        <v>162</v>
      </c>
      <c r="F127" s="496" t="s">
        <v>163</v>
      </c>
      <c r="G127" s="496" t="s">
        <v>163</v>
      </c>
      <c r="H127" s="496" t="s">
        <v>163</v>
      </c>
      <c r="I127" s="481" t="s">
        <v>29</v>
      </c>
      <c r="J127" s="482" t="s">
        <v>156</v>
      </c>
      <c r="K127" s="463"/>
      <c r="L127" s="609">
        <f>ROWS(A$7:$A127)</f>
        <v>121</v>
      </c>
      <c r="M127" s="607" t="str">
        <f>IF('Class of Estimate'!$B$19='Master Data'!A127,'Master Data'!L127,"" )</f>
        <v/>
      </c>
      <c r="N127" s="607" t="str">
        <f>IFERROR(SMALL($M$7:$M$567,ROWS($A$7:A127)),"" )</f>
        <v/>
      </c>
    </row>
    <row r="128" spans="1:14" x14ac:dyDescent="0.25">
      <c r="A128" s="607" t="s">
        <v>487</v>
      </c>
      <c r="B128">
        <v>9</v>
      </c>
      <c r="C128" s="496" t="s">
        <v>167</v>
      </c>
      <c r="D128" s="496" t="s">
        <v>307</v>
      </c>
      <c r="E128" s="496" t="s">
        <v>162</v>
      </c>
      <c r="F128" s="496" t="s">
        <v>163</v>
      </c>
      <c r="G128" s="496" t="s">
        <v>163</v>
      </c>
      <c r="H128" s="496" t="s">
        <v>163</v>
      </c>
      <c r="I128" s="481" t="s">
        <v>29</v>
      </c>
      <c r="J128" s="482" t="s">
        <v>156</v>
      </c>
      <c r="K128" s="463"/>
      <c r="L128" s="609">
        <f>ROWS(A$7:$A128)</f>
        <v>122</v>
      </c>
      <c r="M128" s="607" t="str">
        <f>IF('Class of Estimate'!$B$19='Master Data'!A128,'Master Data'!L128,"" )</f>
        <v/>
      </c>
      <c r="N128" s="607" t="str">
        <f>IFERROR(SMALL($M$7:$M$567,ROWS($A$7:A128)),"" )</f>
        <v/>
      </c>
    </row>
    <row r="129" spans="1:14" x14ac:dyDescent="0.25">
      <c r="A129" s="607" t="s">
        <v>487</v>
      </c>
      <c r="B129">
        <v>10</v>
      </c>
      <c r="C129" s="496" t="s">
        <v>308</v>
      </c>
      <c r="D129" s="496" t="s">
        <v>307</v>
      </c>
      <c r="E129" s="496" t="s">
        <v>162</v>
      </c>
      <c r="F129" s="496" t="s">
        <v>163</v>
      </c>
      <c r="G129" s="496" t="s">
        <v>163</v>
      </c>
      <c r="H129" s="496" t="s">
        <v>163</v>
      </c>
      <c r="I129" s="481" t="s">
        <v>29</v>
      </c>
      <c r="J129" s="482" t="s">
        <v>156</v>
      </c>
      <c r="K129" s="463"/>
      <c r="L129" s="609">
        <f>ROWS(A$7:$A129)</f>
        <v>123</v>
      </c>
      <c r="M129" s="607" t="str">
        <f>IF('Class of Estimate'!$B$19='Master Data'!A129,'Master Data'!L129,"" )</f>
        <v/>
      </c>
      <c r="N129" s="607" t="str">
        <f>IFERROR(SMALL($M$7:$M$567,ROWS($A$7:A129)),"" )</f>
        <v/>
      </c>
    </row>
    <row r="130" spans="1:14" x14ac:dyDescent="0.25">
      <c r="A130" s="607" t="s">
        <v>487</v>
      </c>
      <c r="B130">
        <v>11</v>
      </c>
      <c r="C130" s="496" t="s">
        <v>168</v>
      </c>
      <c r="D130" s="496" t="s">
        <v>307</v>
      </c>
      <c r="E130" s="496" t="s">
        <v>162</v>
      </c>
      <c r="F130" s="496" t="s">
        <v>163</v>
      </c>
      <c r="G130" s="496" t="s">
        <v>163</v>
      </c>
      <c r="H130" s="496" t="s">
        <v>163</v>
      </c>
      <c r="I130" s="481" t="s">
        <v>29</v>
      </c>
      <c r="J130" s="482" t="s">
        <v>156</v>
      </c>
      <c r="K130" s="463"/>
      <c r="L130" s="609">
        <f>ROWS(A$7:$A130)</f>
        <v>124</v>
      </c>
      <c r="M130" s="607" t="str">
        <f>IF('Class of Estimate'!$B$19='Master Data'!A130,'Master Data'!L130,"" )</f>
        <v/>
      </c>
      <c r="N130" s="607" t="str">
        <f>IFERROR(SMALL($M$7:$M$567,ROWS($A$7:A130)),"" )</f>
        <v/>
      </c>
    </row>
    <row r="131" spans="1:14" x14ac:dyDescent="0.25">
      <c r="A131" s="607" t="s">
        <v>487</v>
      </c>
      <c r="B131">
        <v>12</v>
      </c>
      <c r="C131" s="496" t="s">
        <v>169</v>
      </c>
      <c r="D131" s="496" t="s">
        <v>307</v>
      </c>
      <c r="E131" s="496" t="s">
        <v>162</v>
      </c>
      <c r="F131" s="496" t="s">
        <v>163</v>
      </c>
      <c r="G131" s="496" t="s">
        <v>163</v>
      </c>
      <c r="H131" s="496" t="s">
        <v>163</v>
      </c>
      <c r="I131" s="481" t="s">
        <v>29</v>
      </c>
      <c r="J131" s="482" t="s">
        <v>156</v>
      </c>
      <c r="K131" s="463"/>
      <c r="L131" s="609">
        <f>ROWS(A$7:$A131)</f>
        <v>125</v>
      </c>
      <c r="M131" s="607" t="str">
        <f>IF('Class of Estimate'!$B$19='Master Data'!A131,'Master Data'!L131,"" )</f>
        <v/>
      </c>
      <c r="N131" s="607" t="str">
        <f>IFERROR(SMALL($M$7:$M$567,ROWS($A$7:A131)),"" )</f>
        <v/>
      </c>
    </row>
    <row r="132" spans="1:14" x14ac:dyDescent="0.25">
      <c r="A132" s="607" t="s">
        <v>487</v>
      </c>
      <c r="B132">
        <v>13</v>
      </c>
      <c r="C132" s="495" t="s">
        <v>309</v>
      </c>
      <c r="D132" s="495" t="s">
        <v>307</v>
      </c>
      <c r="E132" s="495" t="s">
        <v>162</v>
      </c>
      <c r="F132" s="495" t="s">
        <v>163</v>
      </c>
      <c r="G132" s="495" t="s">
        <v>163</v>
      </c>
      <c r="H132" s="495" t="s">
        <v>163</v>
      </c>
      <c r="I132" s="481" t="s">
        <v>29</v>
      </c>
      <c r="J132" s="482" t="s">
        <v>156</v>
      </c>
      <c r="K132" s="463"/>
      <c r="L132" s="609">
        <f>ROWS(A$7:$A132)</f>
        <v>126</v>
      </c>
      <c r="M132" s="607" t="str">
        <f>IF('Class of Estimate'!$B$19='Master Data'!A132,'Master Data'!L132,"" )</f>
        <v/>
      </c>
      <c r="N132" s="607" t="str">
        <f>IFERROR(SMALL($M$7:$M$567,ROWS($A$7:A132)),"" )</f>
        <v/>
      </c>
    </row>
    <row r="133" spans="1:14" x14ac:dyDescent="0.25">
      <c r="A133" s="607" t="s">
        <v>487</v>
      </c>
      <c r="B133" s="484" t="s">
        <v>156</v>
      </c>
      <c r="C133" s="485" t="s">
        <v>156</v>
      </c>
      <c r="D133" s="482" t="s">
        <v>156</v>
      </c>
      <c r="E133" s="482" t="s">
        <v>156</v>
      </c>
      <c r="F133" s="482" t="s">
        <v>156</v>
      </c>
      <c r="G133" s="482" t="s">
        <v>156</v>
      </c>
      <c r="H133" s="482" t="s">
        <v>156</v>
      </c>
      <c r="I133" s="486" t="s">
        <v>156</v>
      </c>
      <c r="J133" s="482" t="s">
        <v>156</v>
      </c>
      <c r="K133" s="463"/>
      <c r="L133" s="609">
        <f>ROWS(A$7:$A133)</f>
        <v>127</v>
      </c>
      <c r="M133" s="607" t="str">
        <f>IF('Class of Estimate'!$B$19='Master Data'!A133,'Master Data'!L133,"" )</f>
        <v/>
      </c>
      <c r="N133" s="607" t="str">
        <f>IFERROR(SMALL($M$7:$M$567,ROWS($A$7:A133)),"" )</f>
        <v/>
      </c>
    </row>
    <row r="134" spans="1:14" x14ac:dyDescent="0.25">
      <c r="A134" s="607" t="s">
        <v>487</v>
      </c>
      <c r="B134" s="484" t="s">
        <v>295</v>
      </c>
      <c r="C134" s="488" t="s">
        <v>173</v>
      </c>
      <c r="D134" s="467" t="s">
        <v>22</v>
      </c>
      <c r="E134" s="467" t="s">
        <v>21</v>
      </c>
      <c r="F134" s="467" t="s">
        <v>20</v>
      </c>
      <c r="G134" s="467" t="s">
        <v>19</v>
      </c>
      <c r="H134" s="467" t="s">
        <v>18</v>
      </c>
      <c r="I134" s="467" t="s">
        <v>310</v>
      </c>
      <c r="J134" s="467" t="s">
        <v>415</v>
      </c>
      <c r="K134" s="463"/>
      <c r="L134" s="609">
        <f>ROWS(A$7:$A134)</f>
        <v>128</v>
      </c>
      <c r="M134" s="607" t="str">
        <f>IF('Class of Estimate'!$B$19='Master Data'!A134,'Master Data'!L134,"" )</f>
        <v/>
      </c>
      <c r="N134" s="607" t="str">
        <f>IFERROR(SMALL($M$7:$M$567,ROWS($A$7:A134)),"" )</f>
        <v/>
      </c>
    </row>
    <row r="135" spans="1:14" x14ac:dyDescent="0.25">
      <c r="A135" s="607" t="s">
        <v>487</v>
      </c>
      <c r="B135">
        <v>14</v>
      </c>
      <c r="C135" s="496" t="s">
        <v>367</v>
      </c>
      <c r="D135" s="492" t="s">
        <v>177</v>
      </c>
      <c r="E135" s="493" t="s">
        <v>180</v>
      </c>
      <c r="F135" s="490" t="s">
        <v>175</v>
      </c>
      <c r="G135" s="490" t="s">
        <v>175</v>
      </c>
      <c r="H135" s="498" t="s">
        <v>175</v>
      </c>
      <c r="I135" s="481" t="s">
        <v>29</v>
      </c>
      <c r="J135" s="482" t="s">
        <v>156</v>
      </c>
      <c r="K135" s="463"/>
      <c r="L135" s="609">
        <f>ROWS(A$7:$A135)</f>
        <v>129</v>
      </c>
      <c r="M135" s="607" t="str">
        <f>IF('Class of Estimate'!$B$19='Master Data'!A135,'Master Data'!L135,"" )</f>
        <v/>
      </c>
      <c r="N135" s="607" t="str">
        <f>IFERROR(SMALL($M$7:$M$567,ROWS($A$7:A135)),"" )</f>
        <v/>
      </c>
    </row>
    <row r="136" spans="1:14" x14ac:dyDescent="0.25">
      <c r="A136" s="607" t="s">
        <v>487</v>
      </c>
      <c r="B136">
        <v>15</v>
      </c>
      <c r="C136" s="496" t="s">
        <v>503</v>
      </c>
      <c r="D136" s="489" t="s">
        <v>174</v>
      </c>
      <c r="E136" s="489" t="s">
        <v>312</v>
      </c>
      <c r="F136" s="490" t="s">
        <v>175</v>
      </c>
      <c r="G136" s="490" t="s">
        <v>175</v>
      </c>
      <c r="H136" s="498" t="s">
        <v>175</v>
      </c>
      <c r="I136" s="481" t="s">
        <v>29</v>
      </c>
      <c r="J136" s="482" t="s">
        <v>156</v>
      </c>
      <c r="K136" s="463"/>
      <c r="L136" s="609">
        <f>ROWS(A$7:$A136)</f>
        <v>130</v>
      </c>
      <c r="M136" s="607" t="str">
        <f>IF('Class of Estimate'!$B$19='Master Data'!A136,'Master Data'!L136,"" )</f>
        <v/>
      </c>
      <c r="N136" s="607" t="str">
        <f>IFERROR(SMALL($M$7:$M$567,ROWS($A$7:A136)),"" )</f>
        <v/>
      </c>
    </row>
    <row r="137" spans="1:14" x14ac:dyDescent="0.25">
      <c r="A137" s="607" t="s">
        <v>487</v>
      </c>
      <c r="B137">
        <v>16</v>
      </c>
      <c r="C137" s="496" t="s">
        <v>368</v>
      </c>
      <c r="D137" s="577" t="s">
        <v>405</v>
      </c>
      <c r="E137" s="489" t="s">
        <v>174</v>
      </c>
      <c r="F137" s="489" t="s">
        <v>312</v>
      </c>
      <c r="G137" s="490" t="s">
        <v>175</v>
      </c>
      <c r="H137" s="498" t="s">
        <v>175</v>
      </c>
      <c r="I137" s="481" t="s">
        <v>29</v>
      </c>
      <c r="J137" s="482" t="s">
        <v>156</v>
      </c>
      <c r="K137" s="463"/>
      <c r="L137" s="609">
        <f>ROWS(A$7:$A137)</f>
        <v>131</v>
      </c>
      <c r="M137" s="607" t="str">
        <f>IF('Class of Estimate'!$B$19='Master Data'!A137,'Master Data'!L137,"" )</f>
        <v/>
      </c>
      <c r="N137" s="607" t="str">
        <f>IFERROR(SMALL($M$7:$M$567,ROWS($A$7:A137)),"" )</f>
        <v/>
      </c>
    </row>
    <row r="138" spans="1:14" ht="25.5" x14ac:dyDescent="0.25">
      <c r="A138" s="607" t="s">
        <v>487</v>
      </c>
      <c r="B138">
        <v>17</v>
      </c>
      <c r="C138" s="496" t="s">
        <v>369</v>
      </c>
      <c r="D138" s="492" t="s">
        <v>177</v>
      </c>
      <c r="E138" s="493" t="s">
        <v>180</v>
      </c>
      <c r="F138" s="493" t="s">
        <v>180</v>
      </c>
      <c r="G138" s="490" t="s">
        <v>175</v>
      </c>
      <c r="H138" s="498" t="s">
        <v>175</v>
      </c>
      <c r="I138" s="481" t="s">
        <v>29</v>
      </c>
      <c r="J138" s="482" t="s">
        <v>156</v>
      </c>
      <c r="K138" s="463"/>
      <c r="L138" s="609">
        <f>ROWS(A$7:$A138)</f>
        <v>132</v>
      </c>
      <c r="M138" s="607" t="str">
        <f>IF('Class of Estimate'!$B$19='Master Data'!A138,'Master Data'!L138,"" )</f>
        <v/>
      </c>
      <c r="N138" s="607" t="str">
        <f>IFERROR(SMALL($M$7:$M$567,ROWS($A$7:A138)),"" )</f>
        <v/>
      </c>
    </row>
    <row r="139" spans="1:14" ht="25.5" x14ac:dyDescent="0.25">
      <c r="A139" s="607" t="s">
        <v>487</v>
      </c>
      <c r="B139">
        <v>18</v>
      </c>
      <c r="C139" s="496" t="s">
        <v>504</v>
      </c>
      <c r="D139" s="577" t="s">
        <v>405</v>
      </c>
      <c r="E139" s="489" t="s">
        <v>174</v>
      </c>
      <c r="F139" s="493" t="s">
        <v>180</v>
      </c>
      <c r="G139" s="490" t="s">
        <v>175</v>
      </c>
      <c r="H139" s="498" t="s">
        <v>175</v>
      </c>
      <c r="I139" s="481" t="s">
        <v>29</v>
      </c>
      <c r="J139" s="482" t="s">
        <v>156</v>
      </c>
      <c r="K139" s="463"/>
      <c r="L139" s="609">
        <f>ROWS(A$7:$A139)</f>
        <v>133</v>
      </c>
      <c r="M139" s="607" t="str">
        <f>IF('Class of Estimate'!$B$19='Master Data'!A139,'Master Data'!L139,"" )</f>
        <v/>
      </c>
      <c r="N139" s="607" t="str">
        <f>IFERROR(SMALL($M$7:$M$567,ROWS($A$7:A139)),"" )</f>
        <v/>
      </c>
    </row>
    <row r="140" spans="1:14" x14ac:dyDescent="0.25">
      <c r="A140" s="607" t="s">
        <v>487</v>
      </c>
      <c r="B140">
        <v>19</v>
      </c>
      <c r="C140" s="496" t="s">
        <v>370</v>
      </c>
      <c r="D140" s="577" t="s">
        <v>405</v>
      </c>
      <c r="E140" s="489" t="s">
        <v>174</v>
      </c>
      <c r="F140" s="493" t="s">
        <v>180</v>
      </c>
      <c r="G140" s="490" t="s">
        <v>175</v>
      </c>
      <c r="H140" s="498" t="s">
        <v>175</v>
      </c>
      <c r="I140" s="481" t="s">
        <v>29</v>
      </c>
      <c r="J140" s="482" t="s">
        <v>156</v>
      </c>
      <c r="K140" s="463"/>
      <c r="L140" s="609">
        <f>ROWS(A$7:$A140)</f>
        <v>134</v>
      </c>
      <c r="M140" s="607" t="str">
        <f>IF('Class of Estimate'!$B$19='Master Data'!A140,'Master Data'!L140,"" )</f>
        <v/>
      </c>
      <c r="N140" s="607" t="str">
        <f>IFERROR(SMALL($M$7:$M$567,ROWS($A$7:A140)),"" )</f>
        <v/>
      </c>
    </row>
    <row r="141" spans="1:14" x14ac:dyDescent="0.25">
      <c r="A141" s="607" t="s">
        <v>487</v>
      </c>
      <c r="B141">
        <v>20</v>
      </c>
      <c r="C141" s="496" t="s">
        <v>371</v>
      </c>
      <c r="D141" s="577" t="s">
        <v>405</v>
      </c>
      <c r="E141" s="489" t="s">
        <v>174</v>
      </c>
      <c r="F141" s="493" t="s">
        <v>180</v>
      </c>
      <c r="G141" s="490" t="s">
        <v>175</v>
      </c>
      <c r="H141" s="498" t="s">
        <v>175</v>
      </c>
      <c r="I141" s="481" t="s">
        <v>29</v>
      </c>
      <c r="J141" s="482" t="s">
        <v>156</v>
      </c>
      <c r="K141" s="463"/>
      <c r="L141" s="609">
        <f>ROWS(A$7:$A141)</f>
        <v>135</v>
      </c>
      <c r="M141" s="607" t="str">
        <f>IF('Class of Estimate'!$B$19='Master Data'!A141,'Master Data'!L141,"" )</f>
        <v/>
      </c>
      <c r="N141" s="607" t="str">
        <f>IFERROR(SMALL($M$7:$M$567,ROWS($A$7:A141)),"" )</f>
        <v/>
      </c>
    </row>
    <row r="142" spans="1:14" x14ac:dyDescent="0.25">
      <c r="A142" s="607" t="s">
        <v>487</v>
      </c>
      <c r="B142">
        <v>21</v>
      </c>
      <c r="C142" s="496" t="s">
        <v>372</v>
      </c>
      <c r="D142" s="577" t="s">
        <v>405</v>
      </c>
      <c r="E142" s="489" t="s">
        <v>174</v>
      </c>
      <c r="F142" s="493" t="s">
        <v>180</v>
      </c>
      <c r="G142" s="490" t="s">
        <v>175</v>
      </c>
      <c r="H142" s="498" t="s">
        <v>175</v>
      </c>
      <c r="I142" s="481" t="s">
        <v>29</v>
      </c>
      <c r="J142" s="482" t="s">
        <v>156</v>
      </c>
      <c r="K142" s="463"/>
      <c r="L142" s="609">
        <f>ROWS(A$7:$A142)</f>
        <v>136</v>
      </c>
      <c r="M142" s="607" t="str">
        <f>IF('Class of Estimate'!$B$19='Master Data'!A142,'Master Data'!L142,"" )</f>
        <v/>
      </c>
      <c r="N142" s="607" t="str">
        <f>IFERROR(SMALL($M$7:$M$567,ROWS($A$7:A142)),"" )</f>
        <v/>
      </c>
    </row>
    <row r="143" spans="1:14" x14ac:dyDescent="0.25">
      <c r="A143" s="607" t="s">
        <v>487</v>
      </c>
      <c r="B143">
        <v>22</v>
      </c>
      <c r="C143" s="496" t="s">
        <v>373</v>
      </c>
      <c r="D143" s="577" t="s">
        <v>405</v>
      </c>
      <c r="E143" s="492" t="s">
        <v>177</v>
      </c>
      <c r="F143" s="493" t="s">
        <v>180</v>
      </c>
      <c r="G143" s="490" t="s">
        <v>175</v>
      </c>
      <c r="H143" s="498" t="s">
        <v>175</v>
      </c>
      <c r="I143" s="481" t="s">
        <v>29</v>
      </c>
      <c r="J143" s="482" t="s">
        <v>156</v>
      </c>
      <c r="K143" s="463"/>
      <c r="L143" s="609">
        <f>ROWS(A$7:$A143)</f>
        <v>137</v>
      </c>
      <c r="M143" s="607" t="str">
        <f>IF('Class of Estimate'!$B$19='Master Data'!A143,'Master Data'!L143,"" )</f>
        <v/>
      </c>
      <c r="N143" s="607" t="str">
        <f>IFERROR(SMALL($M$7:$M$567,ROWS($A$7:A143)),"" )</f>
        <v/>
      </c>
    </row>
    <row r="144" spans="1:14" x14ac:dyDescent="0.25">
      <c r="A144" s="607" t="s">
        <v>487</v>
      </c>
      <c r="B144" t="s">
        <v>156</v>
      </c>
      <c r="C144" s="496" t="s">
        <v>441</v>
      </c>
      <c r="D144" s="577" t="s">
        <v>156</v>
      </c>
      <c r="E144" s="577" t="s">
        <v>156</v>
      </c>
      <c r="F144" s="577" t="s">
        <v>156</v>
      </c>
      <c r="G144" s="577" t="s">
        <v>156</v>
      </c>
      <c r="H144" s="577" t="s">
        <v>156</v>
      </c>
      <c r="I144" s="481" t="s">
        <v>156</v>
      </c>
      <c r="J144" s="482" t="s">
        <v>156</v>
      </c>
      <c r="K144" s="463"/>
      <c r="L144" s="609">
        <f>ROWS(A$7:$A144)</f>
        <v>138</v>
      </c>
      <c r="M144" s="607" t="str">
        <f>IF('Class of Estimate'!$B$19='Master Data'!A144,'Master Data'!L144,"" )</f>
        <v/>
      </c>
      <c r="N144" s="607" t="str">
        <f>IFERROR(SMALL($M$7:$M$567,ROWS($A$7:A144)),"" )</f>
        <v/>
      </c>
    </row>
    <row r="145" spans="1:14" ht="270" x14ac:dyDescent="0.25">
      <c r="A145" s="526" t="s">
        <v>485</v>
      </c>
      <c r="B145" s="497" t="s">
        <v>295</v>
      </c>
      <c r="C145" s="468" t="s">
        <v>296</v>
      </c>
      <c r="D145" s="533" t="s">
        <v>359</v>
      </c>
      <c r="E145" s="533" t="s">
        <v>505</v>
      </c>
      <c r="F145" s="533" t="s">
        <v>518</v>
      </c>
      <c r="G145" s="533" t="s">
        <v>360</v>
      </c>
      <c r="H145" s="533" t="s">
        <v>440</v>
      </c>
      <c r="I145" s="532" t="s">
        <v>426</v>
      </c>
      <c r="J145" s="532" t="s">
        <v>470</v>
      </c>
      <c r="K145" s="467"/>
      <c r="L145" s="609">
        <f>ROWS(A$7:$A145)</f>
        <v>139</v>
      </c>
      <c r="M145" s="607" t="str">
        <f>IF('Class of Estimate'!$B$19='Master Data'!A145,'Master Data'!L145,"" )</f>
        <v/>
      </c>
      <c r="N145" s="607" t="str">
        <f>IFERROR(SMALL($M$7:$M$567,ROWS($A$7:A145)),"" )</f>
        <v/>
      </c>
    </row>
    <row r="146" spans="1:14" x14ac:dyDescent="0.25">
      <c r="A146" s="607" t="s">
        <v>485</v>
      </c>
      <c r="B146" s="477" t="s">
        <v>295</v>
      </c>
      <c r="C146" s="478" t="s">
        <v>302</v>
      </c>
      <c r="D146" s="479" t="s">
        <v>156</v>
      </c>
      <c r="E146" s="479" t="s">
        <v>156</v>
      </c>
      <c r="F146" s="479" t="s">
        <v>156</v>
      </c>
      <c r="G146" s="479" t="s">
        <v>156</v>
      </c>
      <c r="H146" s="479" t="s">
        <v>156</v>
      </c>
      <c r="I146" s="479" t="s">
        <v>156</v>
      </c>
      <c r="J146" s="479" t="s">
        <v>156</v>
      </c>
      <c r="K146" s="480"/>
      <c r="L146" s="609">
        <f>ROWS(A$7:$A146)</f>
        <v>140</v>
      </c>
      <c r="M146" s="607" t="str">
        <f>IF('Class of Estimate'!$B$19='Master Data'!A146,'Master Data'!L146,"" )</f>
        <v/>
      </c>
      <c r="N146" s="607" t="str">
        <f>IFERROR(SMALL($M$7:$M$567,ROWS($A$7:A146)),"" )</f>
        <v/>
      </c>
    </row>
    <row r="147" spans="1:14" x14ac:dyDescent="0.25">
      <c r="A147" s="607" t="s">
        <v>485</v>
      </c>
      <c r="B147" s="582">
        <v>1</v>
      </c>
      <c r="C147" s="581" t="s">
        <v>303</v>
      </c>
      <c r="D147" s="581" t="s">
        <v>162</v>
      </c>
      <c r="E147" s="581" t="s">
        <v>162</v>
      </c>
      <c r="F147" s="581" t="s">
        <v>163</v>
      </c>
      <c r="G147" s="581" t="s">
        <v>163</v>
      </c>
      <c r="H147" s="581" t="s">
        <v>163</v>
      </c>
      <c r="I147" s="481" t="s">
        <v>29</v>
      </c>
      <c r="J147" s="482" t="s">
        <v>156</v>
      </c>
      <c r="K147" s="463"/>
      <c r="L147" s="609">
        <f>ROWS(A$7:$A147)</f>
        <v>141</v>
      </c>
      <c r="M147" s="607" t="str">
        <f>IF('Class of Estimate'!$B$19='Master Data'!A147,'Master Data'!L147,"" )</f>
        <v/>
      </c>
      <c r="N147" s="607" t="str">
        <f>IFERROR(SMALL($M$7:$M$567,ROWS($A$7:A147)),"" )</f>
        <v/>
      </c>
    </row>
    <row r="148" spans="1:14" x14ac:dyDescent="0.25">
      <c r="A148" s="607" t="s">
        <v>485</v>
      </c>
      <c r="B148">
        <v>2</v>
      </c>
      <c r="C148" s="496" t="s">
        <v>377</v>
      </c>
      <c r="D148" s="496" t="s">
        <v>162</v>
      </c>
      <c r="E148" s="496" t="s">
        <v>162</v>
      </c>
      <c r="F148" s="496" t="s">
        <v>163</v>
      </c>
      <c r="G148" s="496" t="s">
        <v>163</v>
      </c>
      <c r="H148" s="496" t="s">
        <v>163</v>
      </c>
      <c r="I148" s="481" t="s">
        <v>29</v>
      </c>
      <c r="J148" s="482" t="s">
        <v>156</v>
      </c>
      <c r="K148" s="463"/>
      <c r="L148" s="609">
        <f>ROWS(A$7:$A148)</f>
        <v>142</v>
      </c>
      <c r="M148" s="607" t="str">
        <f>IF('Class of Estimate'!$B$19='Master Data'!A148,'Master Data'!L148,"" )</f>
        <v/>
      </c>
      <c r="N148" s="607" t="str">
        <f>IFERROR(SMALL($M$7:$M$567,ROWS($A$7:A148)),"" )</f>
        <v/>
      </c>
    </row>
    <row r="149" spans="1:14" ht="25.5" x14ac:dyDescent="0.25">
      <c r="A149" s="607" t="s">
        <v>485</v>
      </c>
      <c r="B149">
        <v>3</v>
      </c>
      <c r="C149" s="496" t="s">
        <v>519</v>
      </c>
      <c r="D149" s="496" t="s">
        <v>162</v>
      </c>
      <c r="E149" s="496" t="s">
        <v>162</v>
      </c>
      <c r="F149" s="496" t="s">
        <v>163</v>
      </c>
      <c r="G149" s="496" t="s">
        <v>163</v>
      </c>
      <c r="H149" s="496" t="s">
        <v>163</v>
      </c>
      <c r="I149" s="481" t="s">
        <v>29</v>
      </c>
      <c r="J149" s="482" t="s">
        <v>156</v>
      </c>
      <c r="K149" s="463"/>
      <c r="L149" s="609">
        <f>ROWS(A$7:$A149)</f>
        <v>143</v>
      </c>
      <c r="M149" s="607" t="str">
        <f>IF('Class of Estimate'!$B$19='Master Data'!A149,'Master Data'!L149,"" )</f>
        <v/>
      </c>
      <c r="N149" s="607" t="str">
        <f>IFERROR(SMALL($M$7:$M$567,ROWS($A$7:A149)),"" )</f>
        <v/>
      </c>
    </row>
    <row r="150" spans="1:14" ht="25.5" x14ac:dyDescent="0.25">
      <c r="A150" s="607" t="s">
        <v>485</v>
      </c>
      <c r="B150">
        <v>4</v>
      </c>
      <c r="C150" s="496" t="s">
        <v>520</v>
      </c>
      <c r="D150" s="496" t="s">
        <v>162</v>
      </c>
      <c r="E150" s="496" t="s">
        <v>162</v>
      </c>
      <c r="F150" s="496" t="s">
        <v>163</v>
      </c>
      <c r="G150" s="496" t="s">
        <v>163</v>
      </c>
      <c r="H150" s="496" t="s">
        <v>163</v>
      </c>
      <c r="I150" s="481" t="s">
        <v>29</v>
      </c>
      <c r="J150" s="482" t="s">
        <v>156</v>
      </c>
      <c r="K150" s="463"/>
      <c r="L150" s="609">
        <f>ROWS(A$7:$A150)</f>
        <v>144</v>
      </c>
      <c r="M150" s="607" t="str">
        <f>IF('Class of Estimate'!$B$19='Master Data'!A150,'Master Data'!L150,"" )</f>
        <v/>
      </c>
      <c r="N150" s="607" t="str">
        <f>IFERROR(SMALL($M$7:$M$567,ROWS($A$7:A150)),"" )</f>
        <v/>
      </c>
    </row>
    <row r="151" spans="1:14" ht="25.5" x14ac:dyDescent="0.25">
      <c r="A151" s="607" t="s">
        <v>485</v>
      </c>
      <c r="B151">
        <v>5</v>
      </c>
      <c r="C151" s="496" t="s">
        <v>378</v>
      </c>
      <c r="D151" s="496" t="s">
        <v>162</v>
      </c>
      <c r="E151" s="496" t="s">
        <v>162</v>
      </c>
      <c r="F151" s="496" t="s">
        <v>163</v>
      </c>
      <c r="G151" s="496" t="s">
        <v>163</v>
      </c>
      <c r="H151" s="496" t="s">
        <v>163</v>
      </c>
      <c r="I151" s="481" t="s">
        <v>29</v>
      </c>
      <c r="J151" s="482" t="s">
        <v>156</v>
      </c>
      <c r="K151" s="463"/>
      <c r="L151" s="609">
        <f>ROWS(A$7:$A151)</f>
        <v>145</v>
      </c>
      <c r="M151" s="607" t="str">
        <f>IF('Class of Estimate'!$B$19='Master Data'!A151,'Master Data'!L151,"" )</f>
        <v/>
      </c>
      <c r="N151" s="607" t="str">
        <f>IFERROR(SMALL($M$7:$M$567,ROWS($A$7:A151)),"" )</f>
        <v/>
      </c>
    </row>
    <row r="152" spans="1:14" x14ac:dyDescent="0.25">
      <c r="A152" s="607" t="s">
        <v>485</v>
      </c>
      <c r="B152">
        <v>6</v>
      </c>
      <c r="C152" s="496" t="s">
        <v>379</v>
      </c>
      <c r="D152" s="496" t="s">
        <v>162</v>
      </c>
      <c r="E152" s="496" t="s">
        <v>162</v>
      </c>
      <c r="F152" s="496" t="s">
        <v>163</v>
      </c>
      <c r="G152" s="496" t="s">
        <v>163</v>
      </c>
      <c r="H152" s="496" t="s">
        <v>163</v>
      </c>
      <c r="I152" s="481" t="s">
        <v>29</v>
      </c>
      <c r="J152" s="482" t="s">
        <v>156</v>
      </c>
      <c r="K152" s="463"/>
      <c r="L152" s="609">
        <f>ROWS(A$7:$A152)</f>
        <v>146</v>
      </c>
      <c r="M152" s="607" t="str">
        <f>IF('Class of Estimate'!$B$19='Master Data'!A152,'Master Data'!L152,"" )</f>
        <v/>
      </c>
      <c r="N152" s="607" t="str">
        <f>IFERROR(SMALL($M$7:$M$567,ROWS($A$7:A152)),"" )</f>
        <v/>
      </c>
    </row>
    <row r="153" spans="1:14" x14ac:dyDescent="0.25">
      <c r="A153" s="607" t="s">
        <v>485</v>
      </c>
      <c r="B153">
        <v>7</v>
      </c>
      <c r="C153" s="496" t="s">
        <v>380</v>
      </c>
      <c r="D153" s="496" t="s">
        <v>162</v>
      </c>
      <c r="E153" s="496" t="s">
        <v>162</v>
      </c>
      <c r="F153" s="496" t="s">
        <v>163</v>
      </c>
      <c r="G153" s="496" t="s">
        <v>163</v>
      </c>
      <c r="H153" s="496" t="s">
        <v>163</v>
      </c>
      <c r="I153" s="481" t="s">
        <v>29</v>
      </c>
      <c r="J153" s="482" t="s">
        <v>156</v>
      </c>
      <c r="K153" s="463"/>
      <c r="L153" s="609">
        <f>ROWS(A$7:$A153)</f>
        <v>147</v>
      </c>
      <c r="M153" s="607" t="str">
        <f>IF('Class of Estimate'!$B$19='Master Data'!A153,'Master Data'!L153,"" )</f>
        <v/>
      </c>
      <c r="N153" s="607" t="str">
        <f>IFERROR(SMALL($M$7:$M$567,ROWS($A$7:A153)),"" )</f>
        <v/>
      </c>
    </row>
    <row r="154" spans="1:14" x14ac:dyDescent="0.25">
      <c r="A154" s="607" t="s">
        <v>485</v>
      </c>
      <c r="B154">
        <v>8</v>
      </c>
      <c r="C154" s="496" t="s">
        <v>381</v>
      </c>
      <c r="D154" s="529" t="s">
        <v>162</v>
      </c>
      <c r="E154" s="496" t="s">
        <v>162</v>
      </c>
      <c r="F154" s="496" t="s">
        <v>163</v>
      </c>
      <c r="G154" s="496" t="s">
        <v>163</v>
      </c>
      <c r="H154" s="496" t="s">
        <v>163</v>
      </c>
      <c r="I154" s="481" t="s">
        <v>29</v>
      </c>
      <c r="J154" s="482" t="s">
        <v>156</v>
      </c>
      <c r="K154" s="463"/>
      <c r="L154" s="609">
        <f>ROWS(A$7:$A154)</f>
        <v>148</v>
      </c>
      <c r="M154" s="607" t="str">
        <f>IF('Class of Estimate'!$B$19='Master Data'!A154,'Master Data'!L154,"" )</f>
        <v/>
      </c>
      <c r="N154" s="607" t="str">
        <f>IFERROR(SMALL($M$7:$M$567,ROWS($A$7:A154)),"" )</f>
        <v/>
      </c>
    </row>
    <row r="155" spans="1:14" x14ac:dyDescent="0.25">
      <c r="A155" s="607" t="s">
        <v>485</v>
      </c>
      <c r="B155">
        <v>9</v>
      </c>
      <c r="C155" s="496" t="s">
        <v>382</v>
      </c>
      <c r="D155" s="496" t="s">
        <v>307</v>
      </c>
      <c r="E155" s="496" t="s">
        <v>162</v>
      </c>
      <c r="F155" s="496" t="s">
        <v>163</v>
      </c>
      <c r="G155" s="496" t="s">
        <v>163</v>
      </c>
      <c r="H155" s="496" t="s">
        <v>163</v>
      </c>
      <c r="I155" s="481" t="s">
        <v>29</v>
      </c>
      <c r="J155" s="482" t="s">
        <v>156</v>
      </c>
      <c r="K155" s="463"/>
      <c r="L155" s="609">
        <f>ROWS(A$7:$A155)</f>
        <v>149</v>
      </c>
      <c r="M155" s="607" t="str">
        <f>IF('Class of Estimate'!$B$19='Master Data'!A155,'Master Data'!L155,"" )</f>
        <v/>
      </c>
      <c r="N155" s="607" t="str">
        <f>IFERROR(SMALL($M$7:$M$567,ROWS($A$7:A155)),"" )</f>
        <v/>
      </c>
    </row>
    <row r="156" spans="1:14" x14ac:dyDescent="0.25">
      <c r="A156" s="607" t="s">
        <v>485</v>
      </c>
      <c r="B156">
        <v>10</v>
      </c>
      <c r="C156" s="496" t="s">
        <v>383</v>
      </c>
      <c r="D156" s="496" t="s">
        <v>307</v>
      </c>
      <c r="E156" s="496" t="s">
        <v>162</v>
      </c>
      <c r="F156" s="496" t="s">
        <v>163</v>
      </c>
      <c r="G156" s="496" t="s">
        <v>163</v>
      </c>
      <c r="H156" s="496" t="s">
        <v>163</v>
      </c>
      <c r="I156" s="481" t="s">
        <v>29</v>
      </c>
      <c r="J156" s="482" t="s">
        <v>156</v>
      </c>
      <c r="K156" s="463"/>
      <c r="L156" s="609">
        <f>ROWS(A$7:$A156)</f>
        <v>150</v>
      </c>
      <c r="M156" s="607" t="str">
        <f>IF('Class of Estimate'!$B$19='Master Data'!A156,'Master Data'!L156,"" )</f>
        <v/>
      </c>
      <c r="N156" s="607" t="str">
        <f>IFERROR(SMALL($M$7:$M$567,ROWS($A$7:A156)),"" )</f>
        <v/>
      </c>
    </row>
    <row r="157" spans="1:14" ht="25.5" x14ac:dyDescent="0.25">
      <c r="A157" s="607" t="s">
        <v>485</v>
      </c>
      <c r="B157" s="525">
        <v>11</v>
      </c>
      <c r="C157" s="496" t="s">
        <v>521</v>
      </c>
      <c r="D157" s="496" t="s">
        <v>307</v>
      </c>
      <c r="E157" s="496" t="s">
        <v>162</v>
      </c>
      <c r="F157" s="496" t="s">
        <v>163</v>
      </c>
      <c r="G157" s="496" t="s">
        <v>163</v>
      </c>
      <c r="H157" s="496" t="s">
        <v>163</v>
      </c>
      <c r="I157" s="481" t="s">
        <v>29</v>
      </c>
      <c r="J157" s="482" t="s">
        <v>156</v>
      </c>
      <c r="K157" s="463"/>
      <c r="L157" s="609">
        <f>ROWS(A$7:$A157)</f>
        <v>151</v>
      </c>
      <c r="M157" s="607" t="str">
        <f>IF('Class of Estimate'!$B$19='Master Data'!A157,'Master Data'!L157,"" )</f>
        <v/>
      </c>
      <c r="N157" s="607" t="str">
        <f>IFERROR(SMALL($M$7:$M$567,ROWS($A$7:A157)),"" )</f>
        <v/>
      </c>
    </row>
    <row r="158" spans="1:14" x14ac:dyDescent="0.25">
      <c r="A158" s="607" t="s">
        <v>485</v>
      </c>
      <c r="B158" s="525">
        <v>12</v>
      </c>
      <c r="C158" s="496" t="s">
        <v>445</v>
      </c>
      <c r="D158" s="496" t="s">
        <v>307</v>
      </c>
      <c r="E158" s="496" t="s">
        <v>162</v>
      </c>
      <c r="F158" s="496" t="s">
        <v>162</v>
      </c>
      <c r="G158" s="496" t="s">
        <v>163</v>
      </c>
      <c r="H158" s="496" t="s">
        <v>163</v>
      </c>
      <c r="I158" s="481" t="s">
        <v>29</v>
      </c>
      <c r="J158" s="482" t="s">
        <v>156</v>
      </c>
      <c r="K158" s="463"/>
      <c r="L158" s="609">
        <f>ROWS(A$7:$A158)</f>
        <v>152</v>
      </c>
      <c r="M158" s="607" t="str">
        <f>IF('Class of Estimate'!$B$19='Master Data'!A158,'Master Data'!L158,"" )</f>
        <v/>
      </c>
      <c r="N158" s="607" t="str">
        <f>IFERROR(SMALL($M$7:$M$567,ROWS($A$7:A158)),"" )</f>
        <v/>
      </c>
    </row>
    <row r="159" spans="1:14" x14ac:dyDescent="0.25">
      <c r="A159" s="607" t="s">
        <v>485</v>
      </c>
      <c r="B159" s="525">
        <v>13</v>
      </c>
      <c r="C159" s="496" t="s">
        <v>365</v>
      </c>
      <c r="D159" s="496" t="s">
        <v>307</v>
      </c>
      <c r="E159" s="496" t="s">
        <v>162</v>
      </c>
      <c r="F159" s="496" t="s">
        <v>163</v>
      </c>
      <c r="G159" s="496" t="s">
        <v>163</v>
      </c>
      <c r="H159" s="496" t="s">
        <v>163</v>
      </c>
      <c r="I159" s="481" t="s">
        <v>29</v>
      </c>
      <c r="J159" s="482" t="s">
        <v>156</v>
      </c>
      <c r="K159" s="463"/>
      <c r="L159" s="609">
        <f>ROWS(A$7:$A159)</f>
        <v>153</v>
      </c>
      <c r="M159" s="607" t="str">
        <f>IF('Class of Estimate'!$B$19='Master Data'!A159,'Master Data'!L159,"" )</f>
        <v/>
      </c>
      <c r="N159" s="607" t="str">
        <f>IFERROR(SMALL($M$7:$M$567,ROWS($A$7:A159)),"" )</f>
        <v/>
      </c>
    </row>
    <row r="160" spans="1:14" x14ac:dyDescent="0.25">
      <c r="A160" s="607" t="s">
        <v>485</v>
      </c>
      <c r="B160" s="525">
        <v>14</v>
      </c>
      <c r="C160" s="496" t="s">
        <v>384</v>
      </c>
      <c r="D160" s="496" t="s">
        <v>307</v>
      </c>
      <c r="E160" s="496" t="s">
        <v>162</v>
      </c>
      <c r="F160" s="496" t="s">
        <v>163</v>
      </c>
      <c r="G160" s="496" t="s">
        <v>163</v>
      </c>
      <c r="H160" s="496" t="s">
        <v>163</v>
      </c>
      <c r="I160" s="481" t="s">
        <v>29</v>
      </c>
      <c r="J160" s="482" t="s">
        <v>156</v>
      </c>
      <c r="K160" s="463"/>
      <c r="L160" s="609">
        <f>ROWS(A$7:$A160)</f>
        <v>154</v>
      </c>
      <c r="M160" s="607" t="str">
        <f>IF('Class of Estimate'!$B$19='Master Data'!A160,'Master Data'!L160,"" )</f>
        <v/>
      </c>
      <c r="N160" s="607" t="str">
        <f>IFERROR(SMALL($M$7:$M$567,ROWS($A$7:A160)),"" )</f>
        <v/>
      </c>
    </row>
    <row r="161" spans="1:14" x14ac:dyDescent="0.25">
      <c r="A161" s="607" t="s">
        <v>485</v>
      </c>
      <c r="B161" s="525">
        <v>15</v>
      </c>
      <c r="C161" s="496" t="s">
        <v>167</v>
      </c>
      <c r="D161" s="499" t="s">
        <v>343</v>
      </c>
      <c r="E161" s="500" t="s">
        <v>162</v>
      </c>
      <c r="F161" s="500" t="s">
        <v>163</v>
      </c>
      <c r="G161" s="500" t="s">
        <v>163</v>
      </c>
      <c r="H161" s="501" t="s">
        <v>163</v>
      </c>
      <c r="I161" s="481" t="s">
        <v>29</v>
      </c>
      <c r="J161" s="482" t="s">
        <v>156</v>
      </c>
      <c r="K161" s="463"/>
      <c r="L161" s="609">
        <f>ROWS(A$7:$A161)</f>
        <v>155</v>
      </c>
      <c r="M161" s="607" t="str">
        <f>IF('Class of Estimate'!$B$19='Master Data'!A161,'Master Data'!L161,"" )</f>
        <v/>
      </c>
      <c r="N161" s="607" t="str">
        <f>IFERROR(SMALL($M$7:$M$567,ROWS($A$7:A161)),"" )</f>
        <v/>
      </c>
    </row>
    <row r="162" spans="1:14" x14ac:dyDescent="0.25">
      <c r="A162" s="607" t="s">
        <v>485</v>
      </c>
      <c r="B162">
        <v>16</v>
      </c>
      <c r="C162" s="496" t="s">
        <v>308</v>
      </c>
      <c r="D162" s="502" t="s">
        <v>307</v>
      </c>
      <c r="E162" s="478" t="s">
        <v>162</v>
      </c>
      <c r="F162" s="478" t="s">
        <v>163</v>
      </c>
      <c r="G162" s="478" t="s">
        <v>163</v>
      </c>
      <c r="H162" s="503" t="s">
        <v>163</v>
      </c>
      <c r="I162" s="481" t="s">
        <v>29</v>
      </c>
      <c r="J162" s="482" t="s">
        <v>156</v>
      </c>
      <c r="K162" s="463"/>
      <c r="L162" s="609">
        <f>ROWS(A$7:$A162)</f>
        <v>156</v>
      </c>
      <c r="M162" s="607" t="str">
        <f>IF('Class of Estimate'!$B$19='Master Data'!A162,'Master Data'!L162,"" )</f>
        <v/>
      </c>
      <c r="N162" s="607" t="str">
        <f>IFERROR(SMALL($M$7:$M$567,ROWS($A$7:A162)),"" )</f>
        <v/>
      </c>
    </row>
    <row r="163" spans="1:14" x14ac:dyDescent="0.25">
      <c r="A163" s="607" t="s">
        <v>485</v>
      </c>
      <c r="B163">
        <v>17</v>
      </c>
      <c r="C163" s="496" t="s">
        <v>168</v>
      </c>
      <c r="D163" s="504" t="s">
        <v>307</v>
      </c>
      <c r="E163" s="500" t="s">
        <v>162</v>
      </c>
      <c r="F163" s="500" t="s">
        <v>163</v>
      </c>
      <c r="G163" s="500" t="s">
        <v>163</v>
      </c>
      <c r="H163" s="501" t="s">
        <v>163</v>
      </c>
      <c r="I163" s="481" t="s">
        <v>29</v>
      </c>
      <c r="J163" s="482" t="s">
        <v>156</v>
      </c>
      <c r="K163" s="463"/>
      <c r="L163" s="609">
        <f>ROWS(A$7:$A163)</f>
        <v>157</v>
      </c>
      <c r="M163" s="607" t="str">
        <f>IF('Class of Estimate'!$B$19='Master Data'!A163,'Master Data'!L163,"" )</f>
        <v/>
      </c>
      <c r="N163" s="607" t="str">
        <f>IFERROR(SMALL($M$7:$M$567,ROWS($A$7:A163)),"" )</f>
        <v/>
      </c>
    </row>
    <row r="164" spans="1:14" x14ac:dyDescent="0.25">
      <c r="A164" s="607" t="s">
        <v>485</v>
      </c>
      <c r="B164">
        <v>18</v>
      </c>
      <c r="C164" s="496" t="s">
        <v>169</v>
      </c>
      <c r="D164" s="504" t="s">
        <v>307</v>
      </c>
      <c r="E164" s="500" t="s">
        <v>162</v>
      </c>
      <c r="F164" s="500" t="s">
        <v>163</v>
      </c>
      <c r="G164" s="500" t="s">
        <v>163</v>
      </c>
      <c r="H164" s="501" t="s">
        <v>163</v>
      </c>
      <c r="I164" s="481" t="s">
        <v>29</v>
      </c>
      <c r="J164" s="482" t="s">
        <v>156</v>
      </c>
      <c r="K164" s="463"/>
      <c r="L164" s="609">
        <f>ROWS(A$7:$A164)</f>
        <v>158</v>
      </c>
      <c r="M164" s="607" t="str">
        <f>IF('Class of Estimate'!$B$19='Master Data'!A164,'Master Data'!L164,"" )</f>
        <v/>
      </c>
      <c r="N164" s="607" t="str">
        <f>IFERROR(SMALL($M$7:$M$567,ROWS($A$7:A164)),"" )</f>
        <v/>
      </c>
    </row>
    <row r="165" spans="1:14" x14ac:dyDescent="0.25">
      <c r="A165" s="607" t="s">
        <v>485</v>
      </c>
      <c r="B165">
        <v>19</v>
      </c>
      <c r="C165" s="496" t="s">
        <v>309</v>
      </c>
      <c r="D165" s="505" t="s">
        <v>343</v>
      </c>
      <c r="E165" s="500" t="s">
        <v>162</v>
      </c>
      <c r="F165" s="500" t="s">
        <v>163</v>
      </c>
      <c r="G165" s="500" t="s">
        <v>163</v>
      </c>
      <c r="H165" s="501" t="s">
        <v>163</v>
      </c>
      <c r="I165" s="481" t="s">
        <v>29</v>
      </c>
      <c r="J165" s="482" t="s">
        <v>156</v>
      </c>
      <c r="K165" s="463"/>
      <c r="L165" s="609">
        <f>ROWS(A$7:$A165)</f>
        <v>159</v>
      </c>
      <c r="M165" s="607" t="str">
        <f>IF('Class of Estimate'!$B$19='Master Data'!A165,'Master Data'!L165,"" )</f>
        <v/>
      </c>
      <c r="N165" s="607" t="str">
        <f>IFERROR(SMALL($M$7:$M$567,ROWS($A$7:A165)),"" )</f>
        <v/>
      </c>
    </row>
    <row r="166" spans="1:14" x14ac:dyDescent="0.25">
      <c r="A166" s="607" t="s">
        <v>485</v>
      </c>
      <c r="B166">
        <v>20</v>
      </c>
      <c r="C166" s="529" t="s">
        <v>385</v>
      </c>
      <c r="D166" s="578" t="s">
        <v>307</v>
      </c>
      <c r="E166" s="478" t="s">
        <v>162</v>
      </c>
      <c r="F166" s="478" t="s">
        <v>163</v>
      </c>
      <c r="G166" s="478" t="s">
        <v>163</v>
      </c>
      <c r="H166" s="503" t="s">
        <v>163</v>
      </c>
      <c r="I166" s="481" t="s">
        <v>29</v>
      </c>
      <c r="J166" s="482" t="s">
        <v>156</v>
      </c>
      <c r="K166" s="463"/>
      <c r="L166" s="609">
        <f>ROWS(A$7:$A166)</f>
        <v>160</v>
      </c>
      <c r="M166" s="607" t="str">
        <f>IF('Class of Estimate'!$B$19='Master Data'!A166,'Master Data'!L166,"" )</f>
        <v/>
      </c>
      <c r="N166" s="607" t="str">
        <f>IFERROR(SMALL($M$7:$M$567,ROWS($A$7:A166)),"" )</f>
        <v/>
      </c>
    </row>
    <row r="167" spans="1:14" x14ac:dyDescent="0.25">
      <c r="A167" s="607" t="s">
        <v>485</v>
      </c>
      <c r="B167" s="484" t="s">
        <v>156</v>
      </c>
      <c r="C167" s="479" t="s">
        <v>156</v>
      </c>
      <c r="D167" s="482" t="s">
        <v>156</v>
      </c>
      <c r="E167" s="482" t="s">
        <v>156</v>
      </c>
      <c r="F167" s="482" t="s">
        <v>156</v>
      </c>
      <c r="G167" s="482" t="s">
        <v>156</v>
      </c>
      <c r="H167" s="482" t="s">
        <v>156</v>
      </c>
      <c r="I167" s="486" t="s">
        <v>156</v>
      </c>
      <c r="J167" s="482" t="s">
        <v>156</v>
      </c>
      <c r="K167" s="463"/>
      <c r="L167" s="609">
        <f>ROWS(A$7:$A167)</f>
        <v>161</v>
      </c>
      <c r="M167" s="607" t="str">
        <f>IF('Class of Estimate'!$B$19='Master Data'!A167,'Master Data'!L167,"" )</f>
        <v/>
      </c>
      <c r="N167" s="607" t="str">
        <f>IFERROR(SMALL($M$7:$M$567,ROWS($A$7:A167)),"" )</f>
        <v/>
      </c>
    </row>
    <row r="168" spans="1:14" x14ac:dyDescent="0.25">
      <c r="A168" s="607" t="s">
        <v>485</v>
      </c>
      <c r="B168" s="484" t="s">
        <v>295</v>
      </c>
      <c r="C168" s="488" t="s">
        <v>173</v>
      </c>
      <c r="D168" s="467" t="s">
        <v>22</v>
      </c>
      <c r="E168" s="467" t="s">
        <v>21</v>
      </c>
      <c r="F168" s="467" t="s">
        <v>20</v>
      </c>
      <c r="G168" s="467" t="s">
        <v>19</v>
      </c>
      <c r="H168" s="467" t="s">
        <v>18</v>
      </c>
      <c r="I168" s="467" t="s">
        <v>310</v>
      </c>
      <c r="J168" s="467" t="s">
        <v>415</v>
      </c>
      <c r="K168" s="463"/>
      <c r="L168" s="609">
        <f>ROWS(A$7:$A168)</f>
        <v>162</v>
      </c>
      <c r="M168" s="607" t="str">
        <f>IF('Class of Estimate'!$B$19='Master Data'!A168,'Master Data'!L168,"" )</f>
        <v/>
      </c>
      <c r="N168" s="607" t="str">
        <f>IFERROR(SMALL($M$7:$M$567,ROWS($A$7:A168)),"" )</f>
        <v/>
      </c>
    </row>
    <row r="169" spans="1:14" x14ac:dyDescent="0.25">
      <c r="A169" s="607" t="s">
        <v>485</v>
      </c>
      <c r="B169">
        <v>21</v>
      </c>
      <c r="C169" s="478" t="s">
        <v>386</v>
      </c>
      <c r="D169" s="506" t="s">
        <v>174</v>
      </c>
      <c r="E169" s="506" t="s">
        <v>312</v>
      </c>
      <c r="F169" s="507" t="s">
        <v>175</v>
      </c>
      <c r="G169" s="507" t="s">
        <v>175</v>
      </c>
      <c r="H169" s="508" t="s">
        <v>175</v>
      </c>
      <c r="I169" s="481" t="s">
        <v>29</v>
      </c>
      <c r="J169" s="482" t="s">
        <v>156</v>
      </c>
      <c r="L169" s="609">
        <f>ROWS(A$7:$A169)</f>
        <v>163</v>
      </c>
      <c r="M169" s="607" t="str">
        <f>IF('Class of Estimate'!$B$19='Master Data'!A169,'Master Data'!L169,"" )</f>
        <v/>
      </c>
      <c r="N169" s="607" t="str">
        <f>IFERROR(SMALL($M$7:$M$567,ROWS($A$7:A169)),"" )</f>
        <v/>
      </c>
    </row>
    <row r="170" spans="1:14" x14ac:dyDescent="0.25">
      <c r="A170" s="607" t="s">
        <v>485</v>
      </c>
      <c r="B170">
        <v>22</v>
      </c>
      <c r="C170" s="478" t="s">
        <v>387</v>
      </c>
      <c r="D170" s="506" t="s">
        <v>174</v>
      </c>
      <c r="E170" s="506" t="s">
        <v>312</v>
      </c>
      <c r="F170" s="507" t="s">
        <v>175</v>
      </c>
      <c r="G170" s="507" t="s">
        <v>175</v>
      </c>
      <c r="H170" s="508" t="s">
        <v>175</v>
      </c>
      <c r="I170" s="481" t="s">
        <v>29</v>
      </c>
      <c r="J170" s="482" t="s">
        <v>156</v>
      </c>
      <c r="L170" s="609">
        <f>ROWS(A$7:$A170)</f>
        <v>164</v>
      </c>
      <c r="M170" s="607" t="str">
        <f>IF('Class of Estimate'!$B$19='Master Data'!A170,'Master Data'!L170,"" )</f>
        <v/>
      </c>
      <c r="N170" s="607" t="str">
        <f>IFERROR(SMALL($M$7:$M$567,ROWS($A$7:A170)),"" )</f>
        <v/>
      </c>
    </row>
    <row r="171" spans="1:14" x14ac:dyDescent="0.25">
      <c r="A171" s="607" t="s">
        <v>485</v>
      </c>
      <c r="B171">
        <v>23</v>
      </c>
      <c r="C171" s="478" t="s">
        <v>388</v>
      </c>
      <c r="D171" s="579" t="s">
        <v>405</v>
      </c>
      <c r="E171" s="506" t="s">
        <v>174</v>
      </c>
      <c r="F171" s="507" t="s">
        <v>175</v>
      </c>
      <c r="G171" s="507" t="s">
        <v>175</v>
      </c>
      <c r="H171" s="508" t="s">
        <v>175</v>
      </c>
      <c r="I171" s="481" t="s">
        <v>29</v>
      </c>
      <c r="J171" s="482" t="s">
        <v>156</v>
      </c>
      <c r="L171" s="609">
        <f>ROWS(A$7:$A171)</f>
        <v>165</v>
      </c>
      <c r="M171" s="607" t="str">
        <f>IF('Class of Estimate'!$B$19='Master Data'!A171,'Master Data'!L171,"" )</f>
        <v/>
      </c>
      <c r="N171" s="607" t="str">
        <f>IFERROR(SMALL($M$7:$M$567,ROWS($A$7:A171)),"" )</f>
        <v/>
      </c>
    </row>
    <row r="172" spans="1:14" x14ac:dyDescent="0.25">
      <c r="A172" s="607" t="s">
        <v>485</v>
      </c>
      <c r="B172">
        <v>24</v>
      </c>
      <c r="C172" s="478" t="s">
        <v>368</v>
      </c>
      <c r="D172" s="579" t="s">
        <v>405</v>
      </c>
      <c r="E172" s="506" t="s">
        <v>174</v>
      </c>
      <c r="F172" s="506" t="s">
        <v>312</v>
      </c>
      <c r="G172" s="507" t="s">
        <v>175</v>
      </c>
      <c r="H172" s="508" t="s">
        <v>175</v>
      </c>
      <c r="I172" s="481" t="s">
        <v>29</v>
      </c>
      <c r="J172" s="482" t="s">
        <v>156</v>
      </c>
      <c r="L172" s="609">
        <f>ROWS(A$7:$A172)</f>
        <v>166</v>
      </c>
      <c r="M172" s="607" t="str">
        <f>IF('Class of Estimate'!$B$19='Master Data'!A172,'Master Data'!L172,"" )</f>
        <v/>
      </c>
      <c r="N172" s="607" t="str">
        <f>IFERROR(SMALL($M$7:$M$567,ROWS($A$7:A172)),"" )</f>
        <v/>
      </c>
    </row>
    <row r="173" spans="1:14" x14ac:dyDescent="0.25">
      <c r="A173" s="607" t="s">
        <v>485</v>
      </c>
      <c r="B173">
        <v>25</v>
      </c>
      <c r="C173" s="478" t="s">
        <v>389</v>
      </c>
      <c r="D173" s="579" t="s">
        <v>405</v>
      </c>
      <c r="E173" s="506" t="s">
        <v>174</v>
      </c>
      <c r="F173" s="506" t="s">
        <v>312</v>
      </c>
      <c r="G173" s="507" t="s">
        <v>175</v>
      </c>
      <c r="H173" s="508" t="s">
        <v>175</v>
      </c>
      <c r="I173" s="481" t="s">
        <v>29</v>
      </c>
      <c r="J173" s="482" t="s">
        <v>156</v>
      </c>
      <c r="L173" s="609">
        <f>ROWS(A$7:$A173)</f>
        <v>167</v>
      </c>
      <c r="M173" s="607" t="str">
        <f>IF('Class of Estimate'!$B$19='Master Data'!A173,'Master Data'!L173,"" )</f>
        <v/>
      </c>
      <c r="N173" s="607" t="str">
        <f>IFERROR(SMALL($M$7:$M$567,ROWS($A$7:A173)),"" )</f>
        <v/>
      </c>
    </row>
    <row r="174" spans="1:14" x14ac:dyDescent="0.25">
      <c r="A174" s="607" t="s">
        <v>485</v>
      </c>
      <c r="B174">
        <v>26</v>
      </c>
      <c r="C174" s="509" t="s">
        <v>390</v>
      </c>
      <c r="D174" s="579" t="s">
        <v>405</v>
      </c>
      <c r="E174" s="510" t="s">
        <v>174</v>
      </c>
      <c r="F174" s="511" t="s">
        <v>175</v>
      </c>
      <c r="G174" s="511" t="s">
        <v>175</v>
      </c>
      <c r="H174" s="512" t="s">
        <v>175</v>
      </c>
      <c r="I174" s="481" t="s">
        <v>29</v>
      </c>
      <c r="J174" s="482" t="s">
        <v>156</v>
      </c>
      <c r="L174" s="609">
        <f>ROWS(A$7:$A174)</f>
        <v>168</v>
      </c>
      <c r="M174" s="607" t="str">
        <f>IF('Class of Estimate'!$B$19='Master Data'!A174,'Master Data'!L174,"" )</f>
        <v/>
      </c>
      <c r="N174" s="607" t="str">
        <f>IFERROR(SMALL($M$7:$M$567,ROWS($A$7:A174)),"" )</f>
        <v/>
      </c>
    </row>
    <row r="175" spans="1:14" ht="25.5" x14ac:dyDescent="0.25">
      <c r="A175" s="607" t="s">
        <v>485</v>
      </c>
      <c r="B175">
        <v>27</v>
      </c>
      <c r="C175" s="478" t="s">
        <v>522</v>
      </c>
      <c r="D175" s="579" t="s">
        <v>405</v>
      </c>
      <c r="E175" s="506" t="s">
        <v>174</v>
      </c>
      <c r="F175" s="507" t="s">
        <v>175</v>
      </c>
      <c r="G175" s="507" t="s">
        <v>175</v>
      </c>
      <c r="H175" s="508" t="s">
        <v>175</v>
      </c>
      <c r="I175" s="481" t="s">
        <v>29</v>
      </c>
      <c r="J175" s="482" t="s">
        <v>156</v>
      </c>
      <c r="L175" s="609">
        <f>ROWS(A$7:$A175)</f>
        <v>169</v>
      </c>
      <c r="M175" s="607" t="str">
        <f>IF('Class of Estimate'!$B$19='Master Data'!A175,'Master Data'!L175,"" )</f>
        <v/>
      </c>
      <c r="N175" s="607" t="str">
        <f>IFERROR(SMALL($M$7:$M$567,ROWS($A$7:A175)),"" )</f>
        <v/>
      </c>
    </row>
    <row r="176" spans="1:14" x14ac:dyDescent="0.25">
      <c r="A176" s="607" t="s">
        <v>485</v>
      </c>
      <c r="B176">
        <v>28</v>
      </c>
      <c r="C176" s="478" t="s">
        <v>391</v>
      </c>
      <c r="D176" s="579" t="s">
        <v>405</v>
      </c>
      <c r="E176" s="506" t="s">
        <v>174</v>
      </c>
      <c r="F176" s="507" t="s">
        <v>175</v>
      </c>
      <c r="G176" s="507" t="s">
        <v>175</v>
      </c>
      <c r="H176" s="508" t="s">
        <v>175</v>
      </c>
      <c r="I176" s="481" t="s">
        <v>29</v>
      </c>
      <c r="J176" s="482" t="s">
        <v>156</v>
      </c>
      <c r="L176" s="609">
        <f>ROWS(A$7:$A176)</f>
        <v>170</v>
      </c>
      <c r="M176" s="607" t="str">
        <f>IF('Class of Estimate'!$B$19='Master Data'!A176,'Master Data'!L176,"" )</f>
        <v/>
      </c>
      <c r="N176" s="607" t="str">
        <f>IFERROR(SMALL($M$7:$M$567,ROWS($A$7:A176)),"" )</f>
        <v/>
      </c>
    </row>
    <row r="177" spans="1:14" x14ac:dyDescent="0.25">
      <c r="A177" s="607" t="s">
        <v>485</v>
      </c>
      <c r="B177">
        <v>29</v>
      </c>
      <c r="C177" s="478" t="s">
        <v>392</v>
      </c>
      <c r="D177" s="579" t="s">
        <v>405</v>
      </c>
      <c r="E177" s="506" t="s">
        <v>174</v>
      </c>
      <c r="F177" s="506" t="s">
        <v>312</v>
      </c>
      <c r="G177" s="507" t="s">
        <v>175</v>
      </c>
      <c r="H177" s="508" t="s">
        <v>175</v>
      </c>
      <c r="I177" s="481" t="s">
        <v>29</v>
      </c>
      <c r="J177" s="482" t="s">
        <v>156</v>
      </c>
      <c r="L177" s="609">
        <f>ROWS(A$7:$A177)</f>
        <v>171</v>
      </c>
      <c r="M177" s="607" t="str">
        <f>IF('Class of Estimate'!$B$19='Master Data'!A177,'Master Data'!L177,"" )</f>
        <v/>
      </c>
      <c r="N177" s="607" t="str">
        <f>IFERROR(SMALL($M$7:$M$567,ROWS($A$7:A177)),"" )</f>
        <v/>
      </c>
    </row>
    <row r="178" spans="1:14" x14ac:dyDescent="0.25">
      <c r="A178" s="607" t="s">
        <v>485</v>
      </c>
      <c r="B178">
        <v>30</v>
      </c>
      <c r="C178" s="478" t="s">
        <v>446</v>
      </c>
      <c r="D178" s="579" t="s">
        <v>405</v>
      </c>
      <c r="E178" s="506" t="s">
        <v>174</v>
      </c>
      <c r="F178" s="507" t="s">
        <v>175</v>
      </c>
      <c r="G178" s="507" t="s">
        <v>175</v>
      </c>
      <c r="H178" s="508" t="s">
        <v>175</v>
      </c>
      <c r="I178" s="481" t="s">
        <v>29</v>
      </c>
      <c r="J178" s="482" t="s">
        <v>156</v>
      </c>
      <c r="L178" s="609">
        <f>ROWS(A$7:$A178)</f>
        <v>172</v>
      </c>
      <c r="M178" s="607" t="str">
        <f>IF('Class of Estimate'!$B$19='Master Data'!A178,'Master Data'!L178,"" )</f>
        <v/>
      </c>
      <c r="N178" s="607" t="str">
        <f>IFERROR(SMALL($M$7:$M$567,ROWS($A$7:A178)),"" )</f>
        <v/>
      </c>
    </row>
    <row r="179" spans="1:14" x14ac:dyDescent="0.25">
      <c r="A179" s="607" t="s">
        <v>485</v>
      </c>
      <c r="B179">
        <v>31</v>
      </c>
      <c r="C179" s="478" t="s">
        <v>393</v>
      </c>
      <c r="D179" s="579" t="s">
        <v>405</v>
      </c>
      <c r="E179" s="506" t="s">
        <v>174</v>
      </c>
      <c r="F179" s="507" t="s">
        <v>175</v>
      </c>
      <c r="G179" s="507" t="s">
        <v>175</v>
      </c>
      <c r="H179" s="508" t="s">
        <v>175</v>
      </c>
      <c r="I179" s="481" t="s">
        <v>29</v>
      </c>
      <c r="J179" s="482" t="s">
        <v>156</v>
      </c>
      <c r="L179" s="609">
        <f>ROWS(A$7:$A179)</f>
        <v>173</v>
      </c>
      <c r="M179" s="607" t="str">
        <f>IF('Class of Estimate'!$B$19='Master Data'!A179,'Master Data'!L179,"" )</f>
        <v/>
      </c>
      <c r="N179" s="607" t="str">
        <f>IFERROR(SMALL($M$7:$M$567,ROWS($A$7:A179)),"" )</f>
        <v/>
      </c>
    </row>
    <row r="180" spans="1:14" x14ac:dyDescent="0.25">
      <c r="A180" s="607" t="s">
        <v>485</v>
      </c>
      <c r="B180">
        <v>32</v>
      </c>
      <c r="C180" s="478" t="s">
        <v>320</v>
      </c>
      <c r="D180" s="579" t="s">
        <v>405</v>
      </c>
      <c r="E180" s="506" t="s">
        <v>174</v>
      </c>
      <c r="F180" s="507" t="s">
        <v>175</v>
      </c>
      <c r="G180" s="507" t="s">
        <v>175</v>
      </c>
      <c r="H180" s="508" t="s">
        <v>175</v>
      </c>
      <c r="I180" s="481" t="s">
        <v>29</v>
      </c>
      <c r="J180" s="482" t="s">
        <v>156</v>
      </c>
      <c r="L180" s="609">
        <f>ROWS(A$7:$A180)</f>
        <v>174</v>
      </c>
      <c r="M180" s="607" t="str">
        <f>IF('Class of Estimate'!$B$19='Master Data'!A180,'Master Data'!L180,"" )</f>
        <v/>
      </c>
      <c r="N180" s="607" t="str">
        <f>IFERROR(SMALL($M$7:$M$567,ROWS($A$7:A180)),"" )</f>
        <v/>
      </c>
    </row>
    <row r="181" spans="1:14" x14ac:dyDescent="0.25">
      <c r="A181" s="607" t="s">
        <v>485</v>
      </c>
      <c r="B181">
        <v>33</v>
      </c>
      <c r="C181" s="478" t="s">
        <v>394</v>
      </c>
      <c r="D181" s="579" t="s">
        <v>405</v>
      </c>
      <c r="E181" s="506" t="s">
        <v>174</v>
      </c>
      <c r="F181" s="507" t="s">
        <v>175</v>
      </c>
      <c r="G181" s="507" t="s">
        <v>175</v>
      </c>
      <c r="H181" s="508" t="s">
        <v>175</v>
      </c>
      <c r="I181" s="481" t="s">
        <v>29</v>
      </c>
      <c r="J181" s="482" t="s">
        <v>156</v>
      </c>
      <c r="L181" s="609">
        <f>ROWS(A$7:$A181)</f>
        <v>175</v>
      </c>
      <c r="M181" s="607" t="str">
        <f>IF('Class of Estimate'!$B$19='Master Data'!A181,'Master Data'!L181,"" )</f>
        <v/>
      </c>
      <c r="N181" s="607" t="str">
        <f>IFERROR(SMALL($M$7:$M$567,ROWS($A$7:A181)),"" )</f>
        <v/>
      </c>
    </row>
    <row r="182" spans="1:14" x14ac:dyDescent="0.25">
      <c r="A182" s="607" t="s">
        <v>485</v>
      </c>
      <c r="B182">
        <v>34</v>
      </c>
      <c r="C182" s="478" t="s">
        <v>395</v>
      </c>
      <c r="D182" s="579" t="s">
        <v>405</v>
      </c>
      <c r="E182" s="506" t="s">
        <v>174</v>
      </c>
      <c r="F182" s="507" t="s">
        <v>175</v>
      </c>
      <c r="G182" s="507" t="s">
        <v>175</v>
      </c>
      <c r="H182" s="508" t="s">
        <v>175</v>
      </c>
      <c r="I182" s="481" t="s">
        <v>29</v>
      </c>
      <c r="J182" s="482" t="s">
        <v>156</v>
      </c>
      <c r="L182" s="609">
        <f>ROWS(A$7:$A182)</f>
        <v>176</v>
      </c>
      <c r="M182" s="607" t="str">
        <f>IF('Class of Estimate'!$B$19='Master Data'!A182,'Master Data'!L182,"" )</f>
        <v/>
      </c>
      <c r="N182" s="607" t="str">
        <f>IFERROR(SMALL($M$7:$M$567,ROWS($A$7:A182)),"" )</f>
        <v/>
      </c>
    </row>
    <row r="183" spans="1:14" x14ac:dyDescent="0.25">
      <c r="A183" s="607" t="s">
        <v>485</v>
      </c>
      <c r="B183">
        <v>35</v>
      </c>
      <c r="C183" s="478" t="s">
        <v>396</v>
      </c>
      <c r="D183" s="579" t="s">
        <v>405</v>
      </c>
      <c r="E183" s="506" t="s">
        <v>174</v>
      </c>
      <c r="F183" s="513" t="s">
        <v>180</v>
      </c>
      <c r="G183" s="507" t="s">
        <v>175</v>
      </c>
      <c r="H183" s="508" t="s">
        <v>175</v>
      </c>
      <c r="I183" s="481" t="s">
        <v>29</v>
      </c>
      <c r="J183" s="482" t="s">
        <v>156</v>
      </c>
      <c r="L183" s="609">
        <f>ROWS(A$7:$A183)</f>
        <v>177</v>
      </c>
      <c r="M183" s="607" t="str">
        <f>IF('Class of Estimate'!$B$19='Master Data'!A183,'Master Data'!L183,"" )</f>
        <v/>
      </c>
      <c r="N183" s="607" t="str">
        <f>IFERROR(SMALL($M$7:$M$567,ROWS($A$7:A183)),"" )</f>
        <v/>
      </c>
    </row>
    <row r="184" spans="1:14" x14ac:dyDescent="0.25">
      <c r="A184" s="607" t="s">
        <v>485</v>
      </c>
      <c r="B184">
        <v>36</v>
      </c>
      <c r="C184" s="478" t="s">
        <v>397</v>
      </c>
      <c r="D184" s="579" t="s">
        <v>405</v>
      </c>
      <c r="E184" s="506" t="s">
        <v>174</v>
      </c>
      <c r="F184" s="513" t="s">
        <v>180</v>
      </c>
      <c r="G184" s="506" t="s">
        <v>312</v>
      </c>
      <c r="H184" s="508" t="s">
        <v>175</v>
      </c>
      <c r="I184" s="481" t="s">
        <v>29</v>
      </c>
      <c r="J184" s="482" t="s">
        <v>156</v>
      </c>
      <c r="L184" s="609">
        <f>ROWS(A$7:$A184)</f>
        <v>178</v>
      </c>
      <c r="M184" s="607" t="str">
        <f>IF('Class of Estimate'!$B$19='Master Data'!A184,'Master Data'!L184,"" )</f>
        <v/>
      </c>
      <c r="N184" s="607" t="str">
        <f>IFERROR(SMALL($M$7:$M$567,ROWS($A$7:A184)),"" )</f>
        <v/>
      </c>
    </row>
    <row r="185" spans="1:14" x14ac:dyDescent="0.25">
      <c r="A185" s="607" t="s">
        <v>485</v>
      </c>
      <c r="B185">
        <v>37</v>
      </c>
      <c r="C185" s="478" t="s">
        <v>398</v>
      </c>
      <c r="D185" s="579" t="s">
        <v>405</v>
      </c>
      <c r="E185" s="506" t="s">
        <v>174</v>
      </c>
      <c r="F185" s="513" t="s">
        <v>180</v>
      </c>
      <c r="G185" s="506" t="s">
        <v>312</v>
      </c>
      <c r="H185" s="508" t="s">
        <v>175</v>
      </c>
      <c r="I185" s="481" t="s">
        <v>29</v>
      </c>
      <c r="J185" s="482" t="s">
        <v>156</v>
      </c>
      <c r="L185" s="609">
        <f>ROWS(A$7:$A185)</f>
        <v>179</v>
      </c>
      <c r="M185" s="607" t="str">
        <f>IF('Class of Estimate'!$B$19='Master Data'!A185,'Master Data'!L185,"" )</f>
        <v/>
      </c>
      <c r="N185" s="607" t="str">
        <f>IFERROR(SMALL($M$7:$M$567,ROWS($A$7:A185)),"" )</f>
        <v/>
      </c>
    </row>
    <row r="186" spans="1:14" x14ac:dyDescent="0.25">
      <c r="A186" s="607" t="s">
        <v>485</v>
      </c>
      <c r="B186">
        <v>38</v>
      </c>
      <c r="C186" s="478" t="s">
        <v>324</v>
      </c>
      <c r="D186" s="579" t="s">
        <v>405</v>
      </c>
      <c r="E186" s="506" t="s">
        <v>174</v>
      </c>
      <c r="F186" s="513" t="s">
        <v>180</v>
      </c>
      <c r="G186" s="506" t="s">
        <v>312</v>
      </c>
      <c r="H186" s="508" t="s">
        <v>175</v>
      </c>
      <c r="I186" s="481" t="s">
        <v>29</v>
      </c>
      <c r="J186" s="482" t="s">
        <v>156</v>
      </c>
      <c r="L186" s="609">
        <f>ROWS(A$7:$A186)</f>
        <v>180</v>
      </c>
      <c r="M186" s="607" t="str">
        <f>IF('Class of Estimate'!$B$19='Master Data'!A186,'Master Data'!L186,"" )</f>
        <v/>
      </c>
      <c r="N186" s="607" t="str">
        <f>IFERROR(SMALL($M$7:$M$567,ROWS($A$7:A186)),"" )</f>
        <v/>
      </c>
    </row>
    <row r="187" spans="1:14" x14ac:dyDescent="0.25">
      <c r="A187" s="607" t="s">
        <v>485</v>
      </c>
      <c r="B187">
        <v>39</v>
      </c>
      <c r="C187" s="478" t="s">
        <v>325</v>
      </c>
      <c r="D187" s="579" t="s">
        <v>405</v>
      </c>
      <c r="E187" s="506" t="s">
        <v>174</v>
      </c>
      <c r="F187" s="513" t="s">
        <v>180</v>
      </c>
      <c r="G187" s="506" t="s">
        <v>312</v>
      </c>
      <c r="H187" s="508" t="s">
        <v>175</v>
      </c>
      <c r="I187" s="481" t="s">
        <v>29</v>
      </c>
      <c r="J187" s="482" t="s">
        <v>156</v>
      </c>
      <c r="L187" s="609">
        <f>ROWS(A$7:$A187)</f>
        <v>181</v>
      </c>
      <c r="M187" s="607" t="str">
        <f>IF('Class of Estimate'!$B$19='Master Data'!A187,'Master Data'!L187,"" )</f>
        <v/>
      </c>
      <c r="N187" s="607" t="str">
        <f>IFERROR(SMALL($M$7:$M$567,ROWS($A$7:A187)),"" )</f>
        <v/>
      </c>
    </row>
    <row r="188" spans="1:14" x14ac:dyDescent="0.25">
      <c r="A188" s="607" t="s">
        <v>485</v>
      </c>
      <c r="B188">
        <v>40</v>
      </c>
      <c r="C188" s="478" t="s">
        <v>399</v>
      </c>
      <c r="D188" s="579" t="s">
        <v>405</v>
      </c>
      <c r="E188" s="506" t="s">
        <v>174</v>
      </c>
      <c r="F188" s="513" t="s">
        <v>180</v>
      </c>
      <c r="G188" s="506" t="s">
        <v>312</v>
      </c>
      <c r="H188" s="508" t="s">
        <v>175</v>
      </c>
      <c r="I188" s="481" t="s">
        <v>29</v>
      </c>
      <c r="J188" s="482" t="s">
        <v>156</v>
      </c>
      <c r="L188" s="609">
        <f>ROWS(A$7:$A188)</f>
        <v>182</v>
      </c>
      <c r="M188" s="607" t="str">
        <f>IF('Class of Estimate'!$B$19='Master Data'!A188,'Master Data'!L188,"" )</f>
        <v/>
      </c>
      <c r="N188" s="607" t="str">
        <f>IFERROR(SMALL($M$7:$M$567,ROWS($A$7:A188)),"" )</f>
        <v/>
      </c>
    </row>
    <row r="189" spans="1:14" ht="25.5" x14ac:dyDescent="0.25">
      <c r="A189" s="607" t="s">
        <v>485</v>
      </c>
      <c r="B189">
        <v>41</v>
      </c>
      <c r="C189" s="478" t="s">
        <v>447</v>
      </c>
      <c r="D189" s="579" t="s">
        <v>405</v>
      </c>
      <c r="E189" s="506" t="s">
        <v>174</v>
      </c>
      <c r="F189" s="513" t="s">
        <v>180</v>
      </c>
      <c r="G189" s="506" t="s">
        <v>312</v>
      </c>
      <c r="H189" s="508" t="s">
        <v>175</v>
      </c>
      <c r="I189" s="481" t="s">
        <v>29</v>
      </c>
      <c r="J189" s="482" t="s">
        <v>156</v>
      </c>
      <c r="L189" s="609">
        <f>ROWS(A$7:$A189)</f>
        <v>183</v>
      </c>
      <c r="M189" s="607" t="str">
        <f>IF('Class of Estimate'!$B$19='Master Data'!A189,'Master Data'!L189,"" )</f>
        <v/>
      </c>
      <c r="N189" s="607" t="str">
        <f>IFERROR(SMALL($M$7:$M$567,ROWS($A$7:A189)),"" )</f>
        <v/>
      </c>
    </row>
    <row r="190" spans="1:14" x14ac:dyDescent="0.25">
      <c r="A190" s="607" t="s">
        <v>485</v>
      </c>
      <c r="B190">
        <v>42</v>
      </c>
      <c r="C190" s="478" t="s">
        <v>400</v>
      </c>
      <c r="D190" s="579" t="s">
        <v>405</v>
      </c>
      <c r="E190" s="514" t="s">
        <v>177</v>
      </c>
      <c r="F190" s="513" t="s">
        <v>180</v>
      </c>
      <c r="G190" s="507" t="s">
        <v>175</v>
      </c>
      <c r="H190" s="508" t="s">
        <v>175</v>
      </c>
      <c r="I190" s="481" t="s">
        <v>29</v>
      </c>
      <c r="J190" s="482" t="s">
        <v>156</v>
      </c>
      <c r="L190" s="609">
        <f>ROWS(A$7:$A190)</f>
        <v>184</v>
      </c>
      <c r="M190" s="607" t="str">
        <f>IF('Class of Estimate'!$B$19='Master Data'!A190,'Master Data'!L190,"" )</f>
        <v/>
      </c>
      <c r="N190" s="607" t="str">
        <f>IFERROR(SMALL($M$7:$M$567,ROWS($A$7:A190)),"" )</f>
        <v/>
      </c>
    </row>
    <row r="191" spans="1:14" ht="25.5" x14ac:dyDescent="0.25">
      <c r="A191" s="607" t="s">
        <v>485</v>
      </c>
      <c r="B191">
        <v>43</v>
      </c>
      <c r="C191" s="478" t="s">
        <v>401</v>
      </c>
      <c r="D191" s="579" t="s">
        <v>405</v>
      </c>
      <c r="E191" s="514" t="s">
        <v>177</v>
      </c>
      <c r="F191" s="513" t="s">
        <v>180</v>
      </c>
      <c r="G191" s="507" t="s">
        <v>175</v>
      </c>
      <c r="H191" s="508" t="s">
        <v>175</v>
      </c>
      <c r="I191" s="481" t="s">
        <v>29</v>
      </c>
      <c r="J191" s="482" t="s">
        <v>156</v>
      </c>
      <c r="L191" s="609">
        <f>ROWS(A$7:$A191)</f>
        <v>185</v>
      </c>
      <c r="M191" s="607" t="str">
        <f>IF('Class of Estimate'!$B$19='Master Data'!A191,'Master Data'!L191,"" )</f>
        <v/>
      </c>
      <c r="N191" s="607" t="str">
        <f>IFERROR(SMALL($M$7:$M$567,ROWS($A$7:A191)),"" )</f>
        <v/>
      </c>
    </row>
    <row r="192" spans="1:14" x14ac:dyDescent="0.25">
      <c r="A192" s="607" t="s">
        <v>485</v>
      </c>
      <c r="B192" t="s">
        <v>156</v>
      </c>
      <c r="C192" s="496" t="s">
        <v>441</v>
      </c>
      <c r="D192" s="577" t="s">
        <v>156</v>
      </c>
      <c r="E192" s="577" t="s">
        <v>156</v>
      </c>
      <c r="F192" s="577" t="s">
        <v>156</v>
      </c>
      <c r="G192" s="577" t="s">
        <v>156</v>
      </c>
      <c r="H192" s="577" t="s">
        <v>156</v>
      </c>
      <c r="I192" s="481" t="s">
        <v>156</v>
      </c>
      <c r="J192" s="482" t="s">
        <v>156</v>
      </c>
      <c r="K192" s="463"/>
      <c r="L192" s="609">
        <f>ROWS(A$7:$A192)</f>
        <v>186</v>
      </c>
      <c r="M192" s="607" t="str">
        <f>IF('Class of Estimate'!$B$19='Master Data'!A192,'Master Data'!L192,"" )</f>
        <v/>
      </c>
      <c r="N192" s="607" t="str">
        <f>IFERROR(SMALL($M$7:$M$567,ROWS($A$7:A192)),"" )</f>
        <v/>
      </c>
    </row>
    <row r="193" spans="1:14" ht="165" x14ac:dyDescent="0.25">
      <c r="A193" s="463" t="s">
        <v>486</v>
      </c>
      <c r="B193" s="497" t="s">
        <v>295</v>
      </c>
      <c r="C193" s="468" t="s">
        <v>469</v>
      </c>
      <c r="D193" s="515" t="s">
        <v>156</v>
      </c>
      <c r="E193" s="515" t="s">
        <v>156</v>
      </c>
      <c r="F193" s="515" t="s">
        <v>156</v>
      </c>
      <c r="G193" s="515" t="s">
        <v>156</v>
      </c>
      <c r="H193" s="515" t="s">
        <v>301</v>
      </c>
      <c r="I193" s="532" t="s">
        <v>426</v>
      </c>
      <c r="J193" s="532" t="s">
        <v>470</v>
      </c>
      <c r="K193" s="467"/>
      <c r="L193" s="609">
        <f>ROWS(A$7:$A193)</f>
        <v>187</v>
      </c>
      <c r="M193" s="607" t="str">
        <f>IF('Class of Estimate'!$B$19='Master Data'!A193,'Master Data'!L193,"" )</f>
        <v/>
      </c>
      <c r="N193" s="607" t="str">
        <f>IFERROR(SMALL($M$7:$M$567,ROWS($A$7:A193)),"" )</f>
        <v/>
      </c>
    </row>
    <row r="194" spans="1:14" x14ac:dyDescent="0.25">
      <c r="A194" s="607" t="s">
        <v>486</v>
      </c>
      <c r="B194" s="477" t="s">
        <v>295</v>
      </c>
      <c r="C194" s="478" t="s">
        <v>302</v>
      </c>
      <c r="D194" s="479" t="s">
        <v>156</v>
      </c>
      <c r="E194" s="479" t="s">
        <v>156</v>
      </c>
      <c r="F194" s="479" t="s">
        <v>156</v>
      </c>
      <c r="G194" s="479" t="s">
        <v>156</v>
      </c>
      <c r="H194" s="479" t="s">
        <v>156</v>
      </c>
      <c r="I194" s="479" t="s">
        <v>156</v>
      </c>
      <c r="J194" s="479" t="s">
        <v>156</v>
      </c>
      <c r="K194" s="480"/>
      <c r="L194" s="609">
        <f>ROWS(A$7:$A194)</f>
        <v>188</v>
      </c>
      <c r="M194" s="607" t="str">
        <f>IF('Class of Estimate'!$B$19='Master Data'!A194,'Master Data'!L194,"" )</f>
        <v/>
      </c>
      <c r="N194" s="607" t="str">
        <f>IFERROR(SMALL($M$7:$M$567,ROWS($A$7:A194)),"" )</f>
        <v/>
      </c>
    </row>
    <row r="195" spans="1:14" x14ac:dyDescent="0.25">
      <c r="A195" s="607" t="s">
        <v>486</v>
      </c>
      <c r="B195" s="589">
        <v>1</v>
      </c>
      <c r="C195" s="590" t="s">
        <v>303</v>
      </c>
      <c r="D195" s="602" t="s">
        <v>162</v>
      </c>
      <c r="E195" s="591" t="s">
        <v>162</v>
      </c>
      <c r="F195" s="591" t="s">
        <v>163</v>
      </c>
      <c r="G195" s="591" t="s">
        <v>163</v>
      </c>
      <c r="H195" s="591" t="s">
        <v>163</v>
      </c>
      <c r="I195" s="481" t="s">
        <v>29</v>
      </c>
      <c r="J195" s="482" t="s">
        <v>156</v>
      </c>
      <c r="L195" s="609">
        <f>ROWS(A$7:$A195)</f>
        <v>189</v>
      </c>
      <c r="M195" s="607" t="str">
        <f>IF('Class of Estimate'!$B$19='Master Data'!A195,'Master Data'!L195,"" )</f>
        <v/>
      </c>
      <c r="N195" s="607" t="str">
        <f>IFERROR(SMALL($M$7:$M$567,ROWS($A$7:A195)),"" )</f>
        <v/>
      </c>
    </row>
    <row r="196" spans="1:14" x14ac:dyDescent="0.25">
      <c r="A196" s="607" t="s">
        <v>486</v>
      </c>
      <c r="B196" s="589">
        <v>2</v>
      </c>
      <c r="C196" s="599" t="s">
        <v>164</v>
      </c>
      <c r="D196" s="602" t="s">
        <v>162</v>
      </c>
      <c r="E196" s="603" t="s">
        <v>162</v>
      </c>
      <c r="F196" s="603" t="s">
        <v>163</v>
      </c>
      <c r="G196" s="603" t="s">
        <v>163</v>
      </c>
      <c r="H196" s="603" t="s">
        <v>163</v>
      </c>
      <c r="I196" s="481" t="s">
        <v>29</v>
      </c>
      <c r="J196" s="482" t="s">
        <v>156</v>
      </c>
      <c r="L196" s="609">
        <f>ROWS(A$7:$A196)</f>
        <v>190</v>
      </c>
      <c r="M196" s="607" t="str">
        <f>IF('Class of Estimate'!$B$19='Master Data'!A196,'Master Data'!L196,"" )</f>
        <v/>
      </c>
      <c r="N196" s="607" t="str">
        <f>IFERROR(SMALL($M$7:$M$567,ROWS($A$7:A196)),"" )</f>
        <v/>
      </c>
    </row>
    <row r="197" spans="1:14" x14ac:dyDescent="0.25">
      <c r="A197" s="607" t="s">
        <v>486</v>
      </c>
      <c r="B197" s="589">
        <v>3</v>
      </c>
      <c r="C197" s="590" t="s">
        <v>365</v>
      </c>
      <c r="D197" s="602" t="s">
        <v>307</v>
      </c>
      <c r="E197" s="592" t="s">
        <v>162</v>
      </c>
      <c r="F197" s="592" t="s">
        <v>163</v>
      </c>
      <c r="G197" s="592" t="s">
        <v>163</v>
      </c>
      <c r="H197" s="592" t="s">
        <v>163</v>
      </c>
      <c r="I197" s="481" t="s">
        <v>29</v>
      </c>
      <c r="J197" s="482" t="s">
        <v>156</v>
      </c>
      <c r="L197" s="609">
        <f>ROWS(A$7:$A197)</f>
        <v>191</v>
      </c>
      <c r="M197" s="607" t="str">
        <f>IF('Class of Estimate'!$B$19='Master Data'!A197,'Master Data'!L197,"" )</f>
        <v/>
      </c>
      <c r="N197" s="607" t="str">
        <f>IFERROR(SMALL($M$7:$M$567,ROWS($A$7:A197)),"" )</f>
        <v/>
      </c>
    </row>
    <row r="198" spans="1:14" x14ac:dyDescent="0.25">
      <c r="A198" s="607" t="s">
        <v>486</v>
      </c>
      <c r="B198" s="589">
        <v>4</v>
      </c>
      <c r="C198" s="604" t="s">
        <v>463</v>
      </c>
      <c r="D198" s="602" t="s">
        <v>307</v>
      </c>
      <c r="E198" s="605" t="s">
        <v>162</v>
      </c>
      <c r="F198" s="592" t="s">
        <v>163</v>
      </c>
      <c r="G198" s="592" t="s">
        <v>163</v>
      </c>
      <c r="H198" s="592" t="s">
        <v>163</v>
      </c>
      <c r="I198" s="481" t="s">
        <v>29</v>
      </c>
      <c r="J198" s="482" t="s">
        <v>156</v>
      </c>
      <c r="L198" s="609">
        <f>ROWS(A$7:$A198)</f>
        <v>192</v>
      </c>
      <c r="M198" s="607" t="str">
        <f>IF('Class of Estimate'!$B$19='Master Data'!A198,'Master Data'!L198,"" )</f>
        <v/>
      </c>
      <c r="N198" s="607" t="str">
        <f>IFERROR(SMALL($M$7:$M$567,ROWS($A$7:A198)),"" )</f>
        <v/>
      </c>
    </row>
    <row r="199" spans="1:14" x14ac:dyDescent="0.25">
      <c r="A199" s="607" t="s">
        <v>486</v>
      </c>
      <c r="B199" s="589">
        <v>5</v>
      </c>
      <c r="C199" s="590" t="s">
        <v>408</v>
      </c>
      <c r="D199" s="602" t="s">
        <v>307</v>
      </c>
      <c r="E199" s="605" t="s">
        <v>162</v>
      </c>
      <c r="F199" s="592" t="s">
        <v>163</v>
      </c>
      <c r="G199" s="592" t="s">
        <v>163</v>
      </c>
      <c r="H199" s="592" t="s">
        <v>163</v>
      </c>
      <c r="I199" s="481" t="s">
        <v>29</v>
      </c>
      <c r="J199" s="482" t="s">
        <v>156</v>
      </c>
      <c r="L199" s="609">
        <f>ROWS(A$7:$A199)</f>
        <v>193</v>
      </c>
      <c r="M199" s="607" t="str">
        <f>IF('Class of Estimate'!$B$19='Master Data'!A199,'Master Data'!L199,"" )</f>
        <v/>
      </c>
      <c r="N199" s="607" t="str">
        <f>IFERROR(SMALL($M$7:$M$567,ROWS($A$7:A199)),"" )</f>
        <v/>
      </c>
    </row>
    <row r="200" spans="1:14" x14ac:dyDescent="0.25">
      <c r="A200" s="607" t="s">
        <v>486</v>
      </c>
      <c r="B200" s="589">
        <v>6</v>
      </c>
      <c r="C200" s="590" t="s">
        <v>464</v>
      </c>
      <c r="D200" s="598" t="s">
        <v>307</v>
      </c>
      <c r="E200" s="591" t="s">
        <v>162</v>
      </c>
      <c r="F200" s="591" t="s">
        <v>163</v>
      </c>
      <c r="G200" s="591" t="s">
        <v>163</v>
      </c>
      <c r="H200" s="591" t="s">
        <v>163</v>
      </c>
      <c r="I200" s="481" t="s">
        <v>29</v>
      </c>
      <c r="J200" s="482" t="s">
        <v>156</v>
      </c>
      <c r="L200" s="609">
        <f>ROWS(A$7:$A200)</f>
        <v>194</v>
      </c>
      <c r="M200" s="607" t="str">
        <f>IF('Class of Estimate'!$B$19='Master Data'!A200,'Master Data'!L200,"" )</f>
        <v/>
      </c>
      <c r="N200" s="607" t="str">
        <f>IFERROR(SMALL($M$7:$M$567,ROWS($A$7:A200)),"" )</f>
        <v/>
      </c>
    </row>
    <row r="201" spans="1:14" x14ac:dyDescent="0.25">
      <c r="A201" s="607" t="s">
        <v>486</v>
      </c>
      <c r="B201" s="589">
        <v>7</v>
      </c>
      <c r="C201" s="590" t="s">
        <v>166</v>
      </c>
      <c r="D201" s="593" t="s">
        <v>307</v>
      </c>
      <c r="E201" s="592" t="s">
        <v>162</v>
      </c>
      <c r="F201" s="592" t="s">
        <v>163</v>
      </c>
      <c r="G201" s="592" t="s">
        <v>163</v>
      </c>
      <c r="H201" s="592" t="s">
        <v>163</v>
      </c>
      <c r="I201" s="481" t="s">
        <v>29</v>
      </c>
      <c r="J201" s="482" t="s">
        <v>156</v>
      </c>
      <c r="L201" s="609">
        <f>ROWS(A$7:$A201)</f>
        <v>195</v>
      </c>
      <c r="M201" s="607" t="str">
        <f>IF('Class of Estimate'!$B$19='Master Data'!A201,'Master Data'!L201,"" )</f>
        <v/>
      </c>
      <c r="N201" s="607" t="str">
        <f>IFERROR(SMALL($M$7:$M$567,ROWS($A$7:A201)),"" )</f>
        <v/>
      </c>
    </row>
    <row r="202" spans="1:14" x14ac:dyDescent="0.25">
      <c r="A202" s="607" t="s">
        <v>486</v>
      </c>
      <c r="B202" s="589">
        <v>8</v>
      </c>
      <c r="C202" s="590" t="s">
        <v>167</v>
      </c>
      <c r="D202" s="594" t="s">
        <v>307</v>
      </c>
      <c r="E202" s="591" t="s">
        <v>162</v>
      </c>
      <c r="F202" s="591" t="s">
        <v>163</v>
      </c>
      <c r="G202" s="591" t="s">
        <v>163</v>
      </c>
      <c r="H202" s="591" t="s">
        <v>163</v>
      </c>
      <c r="I202" s="481" t="s">
        <v>29</v>
      </c>
      <c r="J202" s="482" t="s">
        <v>156</v>
      </c>
      <c r="L202" s="609">
        <f>ROWS(A$7:$A202)</f>
        <v>196</v>
      </c>
      <c r="M202" s="607" t="str">
        <f>IF('Class of Estimate'!$B$19='Master Data'!A202,'Master Data'!L202,"" )</f>
        <v/>
      </c>
      <c r="N202" s="607" t="str">
        <f>IFERROR(SMALL($M$7:$M$567,ROWS($A$7:A202)),"" )</f>
        <v/>
      </c>
    </row>
    <row r="203" spans="1:14" x14ac:dyDescent="0.25">
      <c r="A203" s="607" t="s">
        <v>486</v>
      </c>
      <c r="B203" s="589">
        <v>9</v>
      </c>
      <c r="C203" s="590" t="s">
        <v>168</v>
      </c>
      <c r="D203" s="594" t="s">
        <v>307</v>
      </c>
      <c r="E203" s="591" t="s">
        <v>162</v>
      </c>
      <c r="F203" s="591" t="s">
        <v>163</v>
      </c>
      <c r="G203" s="591" t="s">
        <v>163</v>
      </c>
      <c r="H203" s="591" t="s">
        <v>163</v>
      </c>
      <c r="I203" s="616" t="s">
        <v>29</v>
      </c>
      <c r="J203" s="482" t="s">
        <v>156</v>
      </c>
      <c r="K203" s="463"/>
      <c r="L203" s="609">
        <f>ROWS(A$7:$A203)</f>
        <v>197</v>
      </c>
      <c r="M203" s="607" t="str">
        <f>IF('Class of Estimate'!$B$19='Master Data'!A203,'Master Data'!L203,"" )</f>
        <v/>
      </c>
      <c r="N203" s="607" t="str">
        <f>IFERROR(SMALL($M$7:$M$567,ROWS($A$7:A203)),"" )</f>
        <v/>
      </c>
    </row>
    <row r="204" spans="1:14" x14ac:dyDescent="0.25">
      <c r="A204" s="607" t="s">
        <v>486</v>
      </c>
      <c r="B204" s="589">
        <v>10</v>
      </c>
      <c r="C204" s="590" t="s">
        <v>169</v>
      </c>
      <c r="D204" s="594" t="s">
        <v>307</v>
      </c>
      <c r="E204" s="591" t="s">
        <v>162</v>
      </c>
      <c r="F204" s="591" t="s">
        <v>163</v>
      </c>
      <c r="G204" s="591" t="s">
        <v>163</v>
      </c>
      <c r="H204" s="591" t="s">
        <v>163</v>
      </c>
      <c r="I204" s="616" t="s">
        <v>29</v>
      </c>
      <c r="K204" s="463"/>
      <c r="L204" s="609">
        <f>ROWS(A$7:$A204)</f>
        <v>198</v>
      </c>
      <c r="M204" s="607" t="str">
        <f>IF('Class of Estimate'!$B$19='Master Data'!A204,'Master Data'!L204,"" )</f>
        <v/>
      </c>
      <c r="N204" s="607" t="str">
        <f>IFERROR(SMALL($M$7:$M$567,ROWS($A$7:A204)),"" )</f>
        <v/>
      </c>
    </row>
    <row r="205" spans="1:14" x14ac:dyDescent="0.25">
      <c r="A205" s="607" t="s">
        <v>486</v>
      </c>
      <c r="B205" s="589">
        <v>11</v>
      </c>
      <c r="C205" s="597" t="s">
        <v>309</v>
      </c>
      <c r="D205" s="601" t="s">
        <v>307</v>
      </c>
      <c r="E205" s="600" t="s">
        <v>162</v>
      </c>
      <c r="F205" s="600" t="s">
        <v>163</v>
      </c>
      <c r="G205" s="600" t="s">
        <v>163</v>
      </c>
      <c r="H205" s="600" t="s">
        <v>163</v>
      </c>
      <c r="I205" s="481" t="s">
        <v>29</v>
      </c>
      <c r="J205" s="482" t="s">
        <v>156</v>
      </c>
      <c r="L205" s="609">
        <f>ROWS(A$7:$A205)</f>
        <v>199</v>
      </c>
      <c r="M205" s="607" t="str">
        <f>IF('Class of Estimate'!$B$19='Master Data'!A205,'Master Data'!L205,"" )</f>
        <v/>
      </c>
      <c r="N205" s="607" t="str">
        <f>IFERROR(SMALL($M$7:$M$567,ROWS($A$7:A205)),"" )</f>
        <v/>
      </c>
    </row>
    <row r="206" spans="1:14" x14ac:dyDescent="0.25">
      <c r="A206" s="607" t="s">
        <v>486</v>
      </c>
      <c r="B206" s="589">
        <v>12</v>
      </c>
      <c r="C206" s="590" t="s">
        <v>308</v>
      </c>
      <c r="D206" s="593" t="s">
        <v>307</v>
      </c>
      <c r="E206" s="592" t="s">
        <v>162</v>
      </c>
      <c r="F206" s="592" t="s">
        <v>163</v>
      </c>
      <c r="G206" s="592" t="s">
        <v>163</v>
      </c>
      <c r="H206" s="592" t="s">
        <v>163</v>
      </c>
      <c r="I206" s="481" t="s">
        <v>29</v>
      </c>
      <c r="J206" s="482" t="s">
        <v>156</v>
      </c>
      <c r="L206" s="609">
        <f>ROWS(A$7:$A206)</f>
        <v>200</v>
      </c>
      <c r="M206" s="607" t="str">
        <f>IF('Class of Estimate'!$B$19='Master Data'!A206,'Master Data'!L206,"" )</f>
        <v/>
      </c>
      <c r="N206" s="607" t="str">
        <f>IFERROR(SMALL($M$7:$M$567,ROWS($A$7:A206)),"" )</f>
        <v/>
      </c>
    </row>
    <row r="207" spans="1:14" x14ac:dyDescent="0.25">
      <c r="A207" s="607" t="s">
        <v>486</v>
      </c>
      <c r="B207" s="595" t="s">
        <v>156</v>
      </c>
      <c r="C207" s="479" t="s">
        <v>156</v>
      </c>
      <c r="D207" s="482" t="s">
        <v>156</v>
      </c>
      <c r="E207" s="482" t="s">
        <v>156</v>
      </c>
      <c r="F207" s="482" t="s">
        <v>156</v>
      </c>
      <c r="G207" s="482" t="s">
        <v>156</v>
      </c>
      <c r="H207" s="482" t="s">
        <v>156</v>
      </c>
      <c r="I207" s="596" t="s">
        <v>156</v>
      </c>
      <c r="J207" s="482" t="s">
        <v>156</v>
      </c>
      <c r="L207" s="609">
        <f>ROWS(A$7:$A207)</f>
        <v>201</v>
      </c>
      <c r="M207" s="607" t="str">
        <f>IF('Class of Estimate'!$B$19='Master Data'!A207,'Master Data'!L207,"" )</f>
        <v/>
      </c>
      <c r="N207" s="607" t="str">
        <f>IFERROR(SMALL($M$7:$M$567,ROWS($A$7:A207)),"" )</f>
        <v/>
      </c>
    </row>
    <row r="208" spans="1:14" x14ac:dyDescent="0.25">
      <c r="A208" s="607" t="s">
        <v>486</v>
      </c>
      <c r="B208" s="595" t="s">
        <v>295</v>
      </c>
      <c r="C208" s="488" t="s">
        <v>173</v>
      </c>
      <c r="D208" s="467" t="s">
        <v>22</v>
      </c>
      <c r="E208" s="467" t="s">
        <v>21</v>
      </c>
      <c r="F208" s="467" t="s">
        <v>20</v>
      </c>
      <c r="G208" s="467" t="s">
        <v>19</v>
      </c>
      <c r="H208" s="467" t="s">
        <v>18</v>
      </c>
      <c r="I208" s="467" t="s">
        <v>310</v>
      </c>
      <c r="J208" s="467" t="s">
        <v>415</v>
      </c>
      <c r="L208" s="609">
        <f>ROWS(A$7:$A208)</f>
        <v>202</v>
      </c>
      <c r="M208" s="607" t="str">
        <f>IF('Class of Estimate'!$B$19='Master Data'!A208,'Master Data'!L208,"" )</f>
        <v/>
      </c>
      <c r="N208" s="607" t="str">
        <f>IFERROR(SMALL($M$7:$M$567,ROWS($A$7:A208)),"" )</f>
        <v/>
      </c>
    </row>
    <row r="209" spans="1:14" x14ac:dyDescent="0.25">
      <c r="A209" s="607" t="s">
        <v>486</v>
      </c>
      <c r="B209" s="614">
        <v>13</v>
      </c>
      <c r="C209" s="615" t="s">
        <v>409</v>
      </c>
      <c r="D209" s="617" t="s">
        <v>405</v>
      </c>
      <c r="E209" s="617" t="s">
        <v>177</v>
      </c>
      <c r="F209" s="617" t="s">
        <v>174</v>
      </c>
      <c r="G209" s="617" t="s">
        <v>180</v>
      </c>
      <c r="H209" s="618" t="s">
        <v>175</v>
      </c>
      <c r="I209" s="616" t="s">
        <v>29</v>
      </c>
      <c r="J209" s="482"/>
      <c r="L209" s="609">
        <f>ROWS(A$7:$A209)</f>
        <v>203</v>
      </c>
      <c r="M209" s="607" t="str">
        <f>IF('Class of Estimate'!$B$19='Master Data'!A209,'Master Data'!L209,"" )</f>
        <v/>
      </c>
      <c r="N209" s="607" t="str">
        <f>IFERROR(SMALL($M$7:$M$567,ROWS($A$7:A209)),"" )</f>
        <v/>
      </c>
    </row>
    <row r="210" spans="1:14" x14ac:dyDescent="0.25">
      <c r="A210" s="607" t="s">
        <v>486</v>
      </c>
      <c r="B210" s="614">
        <v>14</v>
      </c>
      <c r="C210" s="615" t="s">
        <v>410</v>
      </c>
      <c r="D210" s="617" t="s">
        <v>405</v>
      </c>
      <c r="E210" s="617" t="s">
        <v>177</v>
      </c>
      <c r="F210" s="617" t="s">
        <v>174</v>
      </c>
      <c r="G210" s="617" t="s">
        <v>180</v>
      </c>
      <c r="H210" s="618" t="s">
        <v>175</v>
      </c>
      <c r="I210" s="616" t="s">
        <v>29</v>
      </c>
      <c r="J210" s="482"/>
      <c r="L210" s="609">
        <f>ROWS(A$7:$A210)</f>
        <v>204</v>
      </c>
      <c r="M210" s="607" t="str">
        <f>IF('Class of Estimate'!$B$19='Master Data'!A210,'Master Data'!L210,"" )</f>
        <v/>
      </c>
      <c r="N210" s="607" t="str">
        <f>IFERROR(SMALL($M$7:$M$567,ROWS($A$7:A210)),"" )</f>
        <v/>
      </c>
    </row>
    <row r="211" spans="1:14" x14ac:dyDescent="0.25">
      <c r="A211" s="607" t="s">
        <v>486</v>
      </c>
      <c r="B211" s="614">
        <v>15</v>
      </c>
      <c r="C211" s="615" t="s">
        <v>411</v>
      </c>
      <c r="D211" s="617" t="s">
        <v>405</v>
      </c>
      <c r="E211" s="617" t="s">
        <v>177</v>
      </c>
      <c r="F211" s="617" t="s">
        <v>174</v>
      </c>
      <c r="G211" s="617" t="s">
        <v>180</v>
      </c>
      <c r="H211" s="618" t="s">
        <v>175</v>
      </c>
      <c r="I211" s="616" t="s">
        <v>29</v>
      </c>
      <c r="J211" s="482"/>
      <c r="L211" s="609">
        <f>ROWS(A$7:$A211)</f>
        <v>205</v>
      </c>
      <c r="M211" s="607" t="str">
        <f>IF('Class of Estimate'!$B$19='Master Data'!A211,'Master Data'!L211,"" )</f>
        <v/>
      </c>
      <c r="N211" s="607" t="str">
        <f>IFERROR(SMALL($M$7:$M$567,ROWS($A$7:A211)),"" )</f>
        <v/>
      </c>
    </row>
    <row r="212" spans="1:14" x14ac:dyDescent="0.25">
      <c r="A212" s="607" t="s">
        <v>486</v>
      </c>
      <c r="B212" s="614">
        <v>16</v>
      </c>
      <c r="C212" s="615" t="s">
        <v>412</v>
      </c>
      <c r="D212" s="617" t="s">
        <v>405</v>
      </c>
      <c r="E212" s="617" t="s">
        <v>177</v>
      </c>
      <c r="F212" s="617" t="s">
        <v>174</v>
      </c>
      <c r="G212" s="617" t="s">
        <v>180</v>
      </c>
      <c r="H212" s="618" t="s">
        <v>175</v>
      </c>
      <c r="I212" s="616" t="s">
        <v>29</v>
      </c>
      <c r="J212" s="482"/>
      <c r="L212" s="609">
        <f>ROWS(A$7:$A212)</f>
        <v>206</v>
      </c>
      <c r="M212" s="607" t="str">
        <f>IF('Class of Estimate'!$B$19='Master Data'!A212,'Master Data'!L212,"" )</f>
        <v/>
      </c>
      <c r="N212" s="607" t="str">
        <f>IFERROR(SMALL($M$7:$M$567,ROWS($A$7:A212)),"" )</f>
        <v/>
      </c>
    </row>
    <row r="213" spans="1:14" x14ac:dyDescent="0.25">
      <c r="A213" s="607" t="s">
        <v>486</v>
      </c>
      <c r="B213" s="614">
        <v>17</v>
      </c>
      <c r="C213" s="615" t="s">
        <v>404</v>
      </c>
      <c r="D213" s="617" t="s">
        <v>405</v>
      </c>
      <c r="E213" s="617" t="s">
        <v>177</v>
      </c>
      <c r="F213" s="617" t="s">
        <v>174</v>
      </c>
      <c r="G213" s="617" t="s">
        <v>180</v>
      </c>
      <c r="H213" s="618" t="s">
        <v>175</v>
      </c>
      <c r="I213" s="616" t="s">
        <v>29</v>
      </c>
      <c r="J213" s="482"/>
      <c r="L213" s="609">
        <f>ROWS(A$7:$A213)</f>
        <v>207</v>
      </c>
      <c r="M213" s="607" t="str">
        <f>IF('Class of Estimate'!$B$19='Master Data'!A213,'Master Data'!L213,"" )</f>
        <v/>
      </c>
      <c r="N213" s="607" t="str">
        <f>IFERROR(SMALL($M$7:$M$567,ROWS($A$7:A213)),"" )</f>
        <v/>
      </c>
    </row>
    <row r="214" spans="1:14" x14ac:dyDescent="0.25">
      <c r="A214" s="607" t="s">
        <v>486</v>
      </c>
      <c r="B214" s="614">
        <v>18</v>
      </c>
      <c r="C214" s="615" t="s">
        <v>465</v>
      </c>
      <c r="D214" s="617" t="s">
        <v>405</v>
      </c>
      <c r="E214" s="617" t="s">
        <v>177</v>
      </c>
      <c r="F214" s="617" t="s">
        <v>174</v>
      </c>
      <c r="G214" s="617" t="s">
        <v>180</v>
      </c>
      <c r="H214" s="618" t="s">
        <v>175</v>
      </c>
      <c r="I214" s="616" t="s">
        <v>29</v>
      </c>
      <c r="J214" s="482"/>
      <c r="L214" s="609">
        <f>ROWS(A$7:$A214)</f>
        <v>208</v>
      </c>
      <c r="M214" s="607" t="str">
        <f>IF('Class of Estimate'!$B$19='Master Data'!A214,'Master Data'!L214,"" )</f>
        <v/>
      </c>
      <c r="N214" s="607" t="str">
        <f>IFERROR(SMALL($M$7:$M$567,ROWS($A$7:A214)),"" )</f>
        <v/>
      </c>
    </row>
    <row r="215" spans="1:14" x14ac:dyDescent="0.25">
      <c r="A215" s="607" t="s">
        <v>486</v>
      </c>
      <c r="B215" s="614">
        <v>19</v>
      </c>
      <c r="C215" s="615" t="s">
        <v>466</v>
      </c>
      <c r="D215" s="617" t="s">
        <v>405</v>
      </c>
      <c r="E215" s="617" t="s">
        <v>177</v>
      </c>
      <c r="F215" s="617" t="s">
        <v>174</v>
      </c>
      <c r="G215" s="617" t="s">
        <v>180</v>
      </c>
      <c r="H215" s="618" t="s">
        <v>175</v>
      </c>
      <c r="I215" s="616" t="s">
        <v>29</v>
      </c>
      <c r="J215" s="482"/>
      <c r="L215" s="609">
        <f>ROWS(A$7:$A215)</f>
        <v>209</v>
      </c>
      <c r="M215" s="607" t="str">
        <f>IF('Class of Estimate'!$B$19='Master Data'!A215,'Master Data'!L215,"" )</f>
        <v/>
      </c>
      <c r="N215" s="607" t="str">
        <f>IFERROR(SMALL($M$7:$M$567,ROWS($A$7:A215)),"" )</f>
        <v/>
      </c>
    </row>
    <row r="216" spans="1:14" x14ac:dyDescent="0.25">
      <c r="A216" s="607" t="s">
        <v>486</v>
      </c>
      <c r="B216" s="614">
        <v>20</v>
      </c>
      <c r="C216" s="615" t="s">
        <v>468</v>
      </c>
      <c r="D216" s="617" t="s">
        <v>405</v>
      </c>
      <c r="E216" s="617" t="s">
        <v>177</v>
      </c>
      <c r="F216" s="617" t="s">
        <v>174</v>
      </c>
      <c r="G216" s="617" t="s">
        <v>180</v>
      </c>
      <c r="H216" s="618" t="s">
        <v>175</v>
      </c>
      <c r="I216" s="616" t="s">
        <v>29</v>
      </c>
      <c r="J216" s="482"/>
      <c r="L216" s="609">
        <f>ROWS(A$7:$A216)</f>
        <v>210</v>
      </c>
      <c r="M216" s="607" t="str">
        <f>IF('Class of Estimate'!$B$19='Master Data'!A216,'Master Data'!L216,"" )</f>
        <v/>
      </c>
      <c r="N216" s="607" t="str">
        <f>IFERROR(SMALL($M$7:$M$567,ROWS($A$7:A216)),"" )</f>
        <v/>
      </c>
    </row>
    <row r="217" spans="1:14" x14ac:dyDescent="0.25">
      <c r="A217" s="607" t="s">
        <v>486</v>
      </c>
      <c r="B217" s="614">
        <v>21</v>
      </c>
      <c r="C217" s="615" t="s">
        <v>407</v>
      </c>
      <c r="D217" s="617" t="s">
        <v>405</v>
      </c>
      <c r="E217" s="617" t="s">
        <v>177</v>
      </c>
      <c r="F217" s="617" t="s">
        <v>174</v>
      </c>
      <c r="G217" s="617" t="s">
        <v>180</v>
      </c>
      <c r="H217" s="618" t="s">
        <v>175</v>
      </c>
      <c r="I217" s="616" t="s">
        <v>29</v>
      </c>
      <c r="J217" s="482"/>
      <c r="L217" s="609">
        <f>ROWS(A$7:$A217)</f>
        <v>211</v>
      </c>
      <c r="M217" s="607" t="str">
        <f>IF('Class of Estimate'!$B$19='Master Data'!A217,'Master Data'!L217,"" )</f>
        <v/>
      </c>
      <c r="N217" s="607" t="str">
        <f>IFERROR(SMALL($M$7:$M$567,ROWS($A$7:A217)),"" )</f>
        <v/>
      </c>
    </row>
    <row r="218" spans="1:14" x14ac:dyDescent="0.25">
      <c r="A218" s="607" t="s">
        <v>486</v>
      </c>
      <c r="B218" s="614">
        <v>22</v>
      </c>
      <c r="C218" s="615" t="s">
        <v>402</v>
      </c>
      <c r="D218" s="617" t="s">
        <v>405</v>
      </c>
      <c r="E218" s="617" t="s">
        <v>177</v>
      </c>
      <c r="F218" s="617" t="s">
        <v>174</v>
      </c>
      <c r="G218" s="617" t="s">
        <v>180</v>
      </c>
      <c r="H218" s="618" t="s">
        <v>175</v>
      </c>
      <c r="I218" s="616" t="s">
        <v>29</v>
      </c>
      <c r="J218" s="482"/>
      <c r="L218" s="609">
        <f>ROWS(A$7:$A218)</f>
        <v>212</v>
      </c>
      <c r="M218" s="607" t="str">
        <f>IF('Class of Estimate'!$B$19='Master Data'!A218,'Master Data'!L218,"" )</f>
        <v/>
      </c>
      <c r="N218" s="607" t="str">
        <f>IFERROR(SMALL($M$7:$M$567,ROWS($A$7:A218)),"" )</f>
        <v/>
      </c>
    </row>
    <row r="219" spans="1:14" x14ac:dyDescent="0.25">
      <c r="A219" s="607" t="s">
        <v>486</v>
      </c>
      <c r="B219" s="614">
        <v>23</v>
      </c>
      <c r="C219" s="615" t="s">
        <v>403</v>
      </c>
      <c r="D219" s="617" t="s">
        <v>405</v>
      </c>
      <c r="E219" s="617" t="s">
        <v>177</v>
      </c>
      <c r="F219" s="617" t="s">
        <v>174</v>
      </c>
      <c r="G219" s="617" t="s">
        <v>180</v>
      </c>
      <c r="H219" s="618" t="s">
        <v>175</v>
      </c>
      <c r="I219" s="616" t="s">
        <v>29</v>
      </c>
      <c r="J219" s="482"/>
      <c r="L219" s="609">
        <f>ROWS(A$7:$A219)</f>
        <v>213</v>
      </c>
      <c r="M219" s="607" t="str">
        <f>IF('Class of Estimate'!$B$19='Master Data'!A219,'Master Data'!L219,"" )</f>
        <v/>
      </c>
      <c r="N219" s="607" t="str">
        <f>IFERROR(SMALL($M$7:$M$567,ROWS($A$7:A219)),"" )</f>
        <v/>
      </c>
    </row>
    <row r="220" spans="1:14" x14ac:dyDescent="0.25">
      <c r="A220" s="607" t="s">
        <v>486</v>
      </c>
      <c r="B220" s="614">
        <v>24</v>
      </c>
      <c r="C220" s="615" t="s">
        <v>406</v>
      </c>
      <c r="D220" s="617" t="s">
        <v>405</v>
      </c>
      <c r="E220" s="617" t="s">
        <v>177</v>
      </c>
      <c r="F220" s="617" t="s">
        <v>174</v>
      </c>
      <c r="G220" s="617" t="s">
        <v>180</v>
      </c>
      <c r="H220" s="618" t="s">
        <v>175</v>
      </c>
      <c r="I220" s="616" t="s">
        <v>29</v>
      </c>
      <c r="J220" s="482"/>
      <c r="L220" s="609">
        <f>ROWS(A$7:$A220)</f>
        <v>214</v>
      </c>
      <c r="M220" s="607" t="str">
        <f>IF('Class of Estimate'!$B$19='Master Data'!A220,'Master Data'!L220,"" )</f>
        <v/>
      </c>
      <c r="N220" s="607" t="str">
        <f>IFERROR(SMALL($M$7:$M$567,ROWS($A$7:A220)),"" )</f>
        <v/>
      </c>
    </row>
    <row r="221" spans="1:14" x14ac:dyDescent="0.25">
      <c r="A221" s="607" t="s">
        <v>486</v>
      </c>
      <c r="B221" s="614">
        <v>25</v>
      </c>
      <c r="C221" s="615" t="s">
        <v>413</v>
      </c>
      <c r="D221" s="617" t="s">
        <v>405</v>
      </c>
      <c r="E221" s="617" t="s">
        <v>177</v>
      </c>
      <c r="F221" s="617" t="s">
        <v>174</v>
      </c>
      <c r="G221" s="617" t="s">
        <v>180</v>
      </c>
      <c r="H221" s="618" t="s">
        <v>175</v>
      </c>
      <c r="I221" s="616" t="s">
        <v>29</v>
      </c>
      <c r="J221" s="482"/>
      <c r="K221" s="463"/>
      <c r="L221" s="609">
        <f>ROWS(A$7:$A221)</f>
        <v>215</v>
      </c>
      <c r="M221" s="607" t="str">
        <f>IF('Class of Estimate'!$B$19='Master Data'!A221,'Master Data'!L221,"" )</f>
        <v/>
      </c>
      <c r="N221" s="607" t="str">
        <f>IFERROR(SMALL($M$7:$M$567,ROWS($A$7:A221)),"" )</f>
        <v/>
      </c>
    </row>
    <row r="222" spans="1:14" s="606" customFormat="1" x14ac:dyDescent="0.25">
      <c r="A222" s="607" t="s">
        <v>486</v>
      </c>
      <c r="B222" s="614">
        <v>26</v>
      </c>
      <c r="C222" s="615" t="s">
        <v>414</v>
      </c>
      <c r="D222" s="617" t="s">
        <v>405</v>
      </c>
      <c r="E222" s="617" t="s">
        <v>177</v>
      </c>
      <c r="F222" s="617" t="s">
        <v>174</v>
      </c>
      <c r="G222" s="617" t="s">
        <v>180</v>
      </c>
      <c r="H222" s="618" t="s">
        <v>175</v>
      </c>
      <c r="I222" s="616" t="s">
        <v>29</v>
      </c>
      <c r="J222" s="482"/>
      <c r="K222" s="607"/>
      <c r="L222" s="609">
        <f>ROWS(A$7:$A222)</f>
        <v>216</v>
      </c>
      <c r="M222" s="607" t="str">
        <f>IF('Class of Estimate'!$B$19='Master Data'!A222,'Master Data'!L222,"" )</f>
        <v/>
      </c>
      <c r="N222" s="607" t="str">
        <f>IFERROR(SMALL($M$7:$M$567,ROWS($A$7:A222)),"" )</f>
        <v/>
      </c>
    </row>
    <row r="223" spans="1:14" s="606" customFormat="1" x14ac:dyDescent="0.25">
      <c r="A223" s="607" t="s">
        <v>486</v>
      </c>
      <c r="B223" s="614">
        <v>27</v>
      </c>
      <c r="C223" s="619" t="s">
        <v>467</v>
      </c>
      <c r="D223" s="617" t="s">
        <v>405</v>
      </c>
      <c r="E223" s="617" t="s">
        <v>177</v>
      </c>
      <c r="F223" s="617" t="s">
        <v>174</v>
      </c>
      <c r="G223" s="617" t="s">
        <v>180</v>
      </c>
      <c r="H223" s="618" t="s">
        <v>175</v>
      </c>
      <c r="I223" s="616" t="s">
        <v>29</v>
      </c>
      <c r="J223" s="482"/>
      <c r="K223" s="607"/>
      <c r="L223" s="609">
        <f>ROWS(A$7:$A223)</f>
        <v>217</v>
      </c>
      <c r="M223" s="607" t="str">
        <f>IF('Class of Estimate'!$B$19='Master Data'!A223,'Master Data'!L223,"" )</f>
        <v/>
      </c>
      <c r="N223" s="607" t="str">
        <f>IFERROR(SMALL($M$7:$M$567,ROWS($A$7:A223)),"" )</f>
        <v/>
      </c>
    </row>
    <row r="224" spans="1:14" s="606" customFormat="1" x14ac:dyDescent="0.25">
      <c r="A224" s="607" t="s">
        <v>486</v>
      </c>
      <c r="C224" s="529" t="s">
        <v>156</v>
      </c>
      <c r="D224" s="610"/>
      <c r="E224" s="610"/>
      <c r="F224" s="611"/>
      <c r="G224" s="612"/>
      <c r="H224" s="613"/>
      <c r="I224" s="608" t="s">
        <v>156</v>
      </c>
      <c r="J224" s="482"/>
      <c r="K224" s="607"/>
      <c r="L224" s="609">
        <f>ROWS(A$7:$A224)</f>
        <v>218</v>
      </c>
      <c r="M224" s="607" t="str">
        <f>IF('Class of Estimate'!$B$19='Master Data'!A224,'Master Data'!L224,"" )</f>
        <v/>
      </c>
      <c r="N224" s="607" t="str">
        <f>IFERROR(SMALL($M$7:$M$567,ROWS($A$7:A224)),"" )</f>
        <v/>
      </c>
    </row>
    <row r="225" spans="1:14" s="606" customFormat="1" x14ac:dyDescent="0.25">
      <c r="A225" s="607" t="s">
        <v>486</v>
      </c>
      <c r="C225" s="588"/>
      <c r="D225" s="610"/>
      <c r="E225" s="610"/>
      <c r="F225" s="611"/>
      <c r="G225" s="612"/>
      <c r="H225" s="613"/>
      <c r="I225" s="608" t="s">
        <v>156</v>
      </c>
      <c r="J225" s="482"/>
      <c r="K225" s="607"/>
      <c r="L225" s="609">
        <f>ROWS(A$7:$A225)</f>
        <v>219</v>
      </c>
      <c r="M225" s="607" t="str">
        <f>IF('Class of Estimate'!$B$19='Master Data'!A225,'Master Data'!L225,"" )</f>
        <v/>
      </c>
      <c r="N225" s="607" t="str">
        <f>IFERROR(SMALL($M$7:$M$567,ROWS($A$7:A225)),"" )</f>
        <v/>
      </c>
    </row>
    <row r="226" spans="1:14" ht="165" x14ac:dyDescent="0.25">
      <c r="A226" s="463" t="s">
        <v>281</v>
      </c>
      <c r="B226" s="497" t="s">
        <v>295</v>
      </c>
      <c r="C226" s="468" t="s">
        <v>296</v>
      </c>
      <c r="D226" s="515" t="s">
        <v>297</v>
      </c>
      <c r="E226" s="515" t="s">
        <v>298</v>
      </c>
      <c r="F226" s="515" t="s">
        <v>299</v>
      </c>
      <c r="G226" s="515" t="s">
        <v>300</v>
      </c>
      <c r="H226" s="515" t="s">
        <v>301</v>
      </c>
      <c r="I226" s="532" t="s">
        <v>426</v>
      </c>
      <c r="J226" s="532" t="s">
        <v>470</v>
      </c>
      <c r="K226" s="467"/>
      <c r="L226" s="609">
        <f>ROWS(A$7:$A226)</f>
        <v>220</v>
      </c>
      <c r="M226" s="607" t="str">
        <f>IF('Class of Estimate'!$B$19='Master Data'!A226,'Master Data'!L226,"" )</f>
        <v/>
      </c>
      <c r="N226" s="607" t="str">
        <f>IFERROR(SMALL($M$7:$M$567,ROWS($A$7:A226)),"" )</f>
        <v/>
      </c>
    </row>
    <row r="227" spans="1:14" x14ac:dyDescent="0.25">
      <c r="A227" s="463" t="s">
        <v>281</v>
      </c>
      <c r="B227" s="477" t="s">
        <v>295</v>
      </c>
      <c r="C227" s="478" t="s">
        <v>302</v>
      </c>
      <c r="D227" s="479" t="s">
        <v>156</v>
      </c>
      <c r="E227" s="479" t="s">
        <v>156</v>
      </c>
      <c r="F227" s="479" t="s">
        <v>156</v>
      </c>
      <c r="G227" s="479" t="s">
        <v>156</v>
      </c>
      <c r="H227" s="479" t="s">
        <v>156</v>
      </c>
      <c r="I227" s="479" t="s">
        <v>156</v>
      </c>
      <c r="J227" s="479" t="s">
        <v>156</v>
      </c>
      <c r="K227" s="480"/>
      <c r="L227" s="609">
        <f>ROWS(A$7:$A227)</f>
        <v>221</v>
      </c>
      <c r="M227" s="607" t="str">
        <f>IF('Class of Estimate'!$B$19='Master Data'!A227,'Master Data'!L227,"" )</f>
        <v/>
      </c>
      <c r="N227" s="607" t="str">
        <f>IFERROR(SMALL($M$7:$M$567,ROWS($A$7:A227)),"" )</f>
        <v/>
      </c>
    </row>
    <row r="228" spans="1:14" x14ac:dyDescent="0.25">
      <c r="A228" s="463" t="s">
        <v>281</v>
      </c>
      <c r="B228">
        <v>1</v>
      </c>
      <c r="C228" s="478" t="s">
        <v>303</v>
      </c>
      <c r="D228" s="519" t="s">
        <v>162</v>
      </c>
      <c r="E228" s="519" t="s">
        <v>162</v>
      </c>
      <c r="F228" s="519" t="s">
        <v>163</v>
      </c>
      <c r="G228" s="519" t="s">
        <v>163</v>
      </c>
      <c r="H228" s="519" t="s">
        <v>163</v>
      </c>
      <c r="I228" s="481" t="s">
        <v>29</v>
      </c>
      <c r="J228" s="482" t="s">
        <v>156</v>
      </c>
      <c r="L228" s="609">
        <f>ROWS(A$7:$A228)</f>
        <v>222</v>
      </c>
      <c r="M228" s="607" t="str">
        <f>IF('Class of Estimate'!$B$19='Master Data'!A228,'Master Data'!L228,"" )</f>
        <v/>
      </c>
      <c r="N228" s="607" t="str">
        <f>IFERROR(SMALL($M$7:$M$567,ROWS($A$7:A228)),"" )</f>
        <v/>
      </c>
    </row>
    <row r="229" spans="1:14" x14ac:dyDescent="0.25">
      <c r="A229" s="463" t="s">
        <v>281</v>
      </c>
      <c r="B229">
        <v>2</v>
      </c>
      <c r="C229" s="478" t="s">
        <v>164</v>
      </c>
      <c r="D229" s="520" t="s">
        <v>162</v>
      </c>
      <c r="E229" s="520" t="s">
        <v>162</v>
      </c>
      <c r="F229" s="520" t="s">
        <v>163</v>
      </c>
      <c r="G229" s="520" t="s">
        <v>163</v>
      </c>
      <c r="H229" s="520" t="s">
        <v>163</v>
      </c>
      <c r="I229" s="481" t="s">
        <v>29</v>
      </c>
      <c r="J229" s="482" t="s">
        <v>156</v>
      </c>
      <c r="L229" s="609">
        <f>ROWS(A$7:$A229)</f>
        <v>223</v>
      </c>
      <c r="M229" s="607" t="str">
        <f>IF('Class of Estimate'!$B$19='Master Data'!A229,'Master Data'!L229,"" )</f>
        <v/>
      </c>
      <c r="N229" s="607" t="str">
        <f>IFERROR(SMALL($M$7:$M$567,ROWS($A$7:A229)),"" )</f>
        <v/>
      </c>
    </row>
    <row r="230" spans="1:14" x14ac:dyDescent="0.25">
      <c r="A230" s="463" t="s">
        <v>281</v>
      </c>
      <c r="B230">
        <v>3</v>
      </c>
      <c r="C230" s="478" t="s">
        <v>166</v>
      </c>
      <c r="D230" s="521" t="s">
        <v>307</v>
      </c>
      <c r="E230" s="520" t="s">
        <v>162</v>
      </c>
      <c r="F230" s="520" t="s">
        <v>163</v>
      </c>
      <c r="G230" s="520" t="s">
        <v>163</v>
      </c>
      <c r="H230" s="520" t="s">
        <v>163</v>
      </c>
      <c r="I230" s="481" t="s">
        <v>29</v>
      </c>
      <c r="J230" s="482" t="s">
        <v>156</v>
      </c>
      <c r="L230" s="609">
        <f>ROWS(A$7:$A230)</f>
        <v>224</v>
      </c>
      <c r="M230" s="607" t="str">
        <f>IF('Class of Estimate'!$B$19='Master Data'!A230,'Master Data'!L230,"" )</f>
        <v/>
      </c>
      <c r="N230" s="607" t="str">
        <f>IFERROR(SMALL($M$7:$M$567,ROWS($A$7:A230)),"" )</f>
        <v/>
      </c>
    </row>
    <row r="231" spans="1:14" x14ac:dyDescent="0.25">
      <c r="A231" s="463" t="s">
        <v>281</v>
      </c>
      <c r="B231">
        <v>4</v>
      </c>
      <c r="C231" s="478" t="s">
        <v>167</v>
      </c>
      <c r="D231" s="522" t="s">
        <v>307</v>
      </c>
      <c r="E231" s="519" t="s">
        <v>162</v>
      </c>
      <c r="F231" s="519" t="s">
        <v>163</v>
      </c>
      <c r="G231" s="519" t="s">
        <v>163</v>
      </c>
      <c r="H231" s="519" t="s">
        <v>163</v>
      </c>
      <c r="I231" s="481" t="s">
        <v>29</v>
      </c>
      <c r="J231" s="482" t="s">
        <v>156</v>
      </c>
      <c r="L231" s="609">
        <f>ROWS(A$7:$A231)</f>
        <v>225</v>
      </c>
      <c r="M231" s="607" t="str">
        <f>IF('Class of Estimate'!$B$19='Master Data'!A231,'Master Data'!L231,"" )</f>
        <v/>
      </c>
      <c r="N231" s="607" t="str">
        <f>IFERROR(SMALL($M$7:$M$567,ROWS($A$7:A231)),"" )</f>
        <v/>
      </c>
    </row>
    <row r="232" spans="1:14" x14ac:dyDescent="0.25">
      <c r="A232" s="463" t="s">
        <v>281</v>
      </c>
      <c r="B232">
        <v>5</v>
      </c>
      <c r="C232" s="478" t="s">
        <v>308</v>
      </c>
      <c r="D232" s="521" t="s">
        <v>307</v>
      </c>
      <c r="E232" s="520" t="s">
        <v>162</v>
      </c>
      <c r="F232" s="520" t="s">
        <v>163</v>
      </c>
      <c r="G232" s="520" t="s">
        <v>163</v>
      </c>
      <c r="H232" s="520" t="s">
        <v>163</v>
      </c>
      <c r="I232" s="481" t="s">
        <v>29</v>
      </c>
      <c r="J232" s="482" t="s">
        <v>156</v>
      </c>
      <c r="L232" s="609">
        <f>ROWS(A$7:$A232)</f>
        <v>226</v>
      </c>
      <c r="M232" s="607" t="str">
        <f>IF('Class of Estimate'!$B$19='Master Data'!A232,'Master Data'!L232,"" )</f>
        <v/>
      </c>
      <c r="N232" s="607" t="str">
        <f>IFERROR(SMALL($M$7:$M$567,ROWS($A$7:A232)),"" )</f>
        <v/>
      </c>
    </row>
    <row r="233" spans="1:14" x14ac:dyDescent="0.25">
      <c r="A233" s="463" t="s">
        <v>281</v>
      </c>
      <c r="B233">
        <v>6</v>
      </c>
      <c r="C233" s="478" t="s">
        <v>168</v>
      </c>
      <c r="D233" s="522" t="s">
        <v>307</v>
      </c>
      <c r="E233" s="519" t="s">
        <v>162</v>
      </c>
      <c r="F233" s="519" t="s">
        <v>163</v>
      </c>
      <c r="G233" s="519" t="s">
        <v>163</v>
      </c>
      <c r="H233" s="519" t="s">
        <v>163</v>
      </c>
      <c r="I233" s="481" t="s">
        <v>29</v>
      </c>
      <c r="J233" s="482" t="s">
        <v>156</v>
      </c>
      <c r="L233" s="609">
        <f>ROWS(A$7:$A233)</f>
        <v>227</v>
      </c>
      <c r="M233" s="607" t="str">
        <f>IF('Class of Estimate'!$B$19='Master Data'!A233,'Master Data'!L233,"" )</f>
        <v/>
      </c>
      <c r="N233" s="607" t="str">
        <f>IFERROR(SMALL($M$7:$M$567,ROWS($A$7:A233)),"" )</f>
        <v/>
      </c>
    </row>
    <row r="234" spans="1:14" x14ac:dyDescent="0.25">
      <c r="A234" s="463" t="s">
        <v>281</v>
      </c>
      <c r="B234">
        <v>7</v>
      </c>
      <c r="C234" s="478" t="s">
        <v>169</v>
      </c>
      <c r="D234" s="522" t="s">
        <v>307</v>
      </c>
      <c r="E234" s="519" t="s">
        <v>162</v>
      </c>
      <c r="F234" s="519" t="s">
        <v>163</v>
      </c>
      <c r="G234" s="519" t="s">
        <v>163</v>
      </c>
      <c r="H234" s="519" t="s">
        <v>163</v>
      </c>
      <c r="I234" s="481" t="s">
        <v>29</v>
      </c>
      <c r="J234" s="482" t="s">
        <v>156</v>
      </c>
      <c r="L234" s="609">
        <f>ROWS(A$7:$A234)</f>
        <v>228</v>
      </c>
      <c r="M234" s="607" t="str">
        <f>IF('Class of Estimate'!$B$19='Master Data'!A234,'Master Data'!L234,"" )</f>
        <v/>
      </c>
      <c r="N234" s="607" t="str">
        <f>IFERROR(SMALL($M$7:$M$567,ROWS($A$7:A234)),"" )</f>
        <v/>
      </c>
    </row>
    <row r="235" spans="1:14" x14ac:dyDescent="0.25">
      <c r="A235" s="463" t="s">
        <v>281</v>
      </c>
      <c r="B235">
        <v>8</v>
      </c>
      <c r="C235" s="478" t="s">
        <v>309</v>
      </c>
      <c r="D235" s="522" t="s">
        <v>307</v>
      </c>
      <c r="E235" s="519" t="s">
        <v>162</v>
      </c>
      <c r="F235" s="519" t="s">
        <v>163</v>
      </c>
      <c r="G235" s="519" t="s">
        <v>163</v>
      </c>
      <c r="H235" s="519" t="s">
        <v>163</v>
      </c>
      <c r="I235" s="481" t="s">
        <v>29</v>
      </c>
      <c r="J235" s="482" t="s">
        <v>156</v>
      </c>
      <c r="L235" s="609">
        <f>ROWS(A$7:$A235)</f>
        <v>229</v>
      </c>
      <c r="M235" s="607" t="str">
        <f>IF('Class of Estimate'!$B$19='Master Data'!A235,'Master Data'!L235,"" )</f>
        <v/>
      </c>
      <c r="N235" s="607" t="str">
        <f>IFERROR(SMALL($M$7:$M$567,ROWS($A$7:A235)),"" )</f>
        <v/>
      </c>
    </row>
    <row r="236" spans="1:14" x14ac:dyDescent="0.25">
      <c r="A236" s="463" t="s">
        <v>281</v>
      </c>
      <c r="B236" s="484" t="s">
        <v>156</v>
      </c>
      <c r="C236" s="485" t="s">
        <v>156</v>
      </c>
      <c r="D236" s="482" t="s">
        <v>156</v>
      </c>
      <c r="E236" s="482" t="s">
        <v>156</v>
      </c>
      <c r="F236" s="482" t="s">
        <v>156</v>
      </c>
      <c r="G236" s="482" t="s">
        <v>156</v>
      </c>
      <c r="H236" s="482" t="s">
        <v>156</v>
      </c>
      <c r="I236" s="486" t="s">
        <v>156</v>
      </c>
      <c r="J236" s="482" t="s">
        <v>156</v>
      </c>
      <c r="K236" s="463"/>
      <c r="L236" s="609">
        <f>ROWS(A$7:$A236)</f>
        <v>230</v>
      </c>
      <c r="M236" s="607" t="str">
        <f>IF('Class of Estimate'!$B$19='Master Data'!A236,'Master Data'!L236,"" )</f>
        <v/>
      </c>
      <c r="N236" s="607" t="str">
        <f>IFERROR(SMALL($M$7:$M$567,ROWS($A$7:A236)),"" )</f>
        <v/>
      </c>
    </row>
    <row r="237" spans="1:14" x14ac:dyDescent="0.25">
      <c r="A237" s="463" t="s">
        <v>281</v>
      </c>
      <c r="B237" s="484" t="s">
        <v>295</v>
      </c>
      <c r="C237" s="488" t="s">
        <v>173</v>
      </c>
      <c r="D237" s="467" t="s">
        <v>22</v>
      </c>
      <c r="E237" s="467" t="s">
        <v>21</v>
      </c>
      <c r="F237" s="467" t="s">
        <v>20</v>
      </c>
      <c r="G237" s="467" t="s">
        <v>19</v>
      </c>
      <c r="H237" s="467" t="s">
        <v>18</v>
      </c>
      <c r="I237" s="467" t="s">
        <v>310</v>
      </c>
      <c r="J237" s="467" t="s">
        <v>415</v>
      </c>
      <c r="K237" s="463"/>
      <c r="L237" s="609">
        <f>ROWS(A$7:$A237)</f>
        <v>231</v>
      </c>
      <c r="M237" s="607" t="str">
        <f>IF('Class of Estimate'!$B$19='Master Data'!A237,'Master Data'!L237,"" )</f>
        <v/>
      </c>
      <c r="N237" s="607" t="str">
        <f>IFERROR(SMALL($M$7:$M$567,ROWS($A$7:A237)),"" )</f>
        <v/>
      </c>
    </row>
    <row r="238" spans="1:14" x14ac:dyDescent="0.25">
      <c r="A238" s="463" t="s">
        <v>281</v>
      </c>
      <c r="B238">
        <v>9</v>
      </c>
      <c r="C238" s="478" t="s">
        <v>413</v>
      </c>
      <c r="D238" s="516" t="s">
        <v>405</v>
      </c>
      <c r="E238" s="517" t="s">
        <v>405</v>
      </c>
      <c r="F238" s="517" t="s">
        <v>174</v>
      </c>
      <c r="G238" s="517" t="s">
        <v>312</v>
      </c>
      <c r="H238" s="518" t="s">
        <v>175</v>
      </c>
      <c r="I238" s="481" t="s">
        <v>289</v>
      </c>
      <c r="J238" s="482" t="s">
        <v>156</v>
      </c>
      <c r="L238" s="609">
        <f>ROWS(A$7:$A238)</f>
        <v>232</v>
      </c>
      <c r="M238" s="607" t="str">
        <f>IF('Class of Estimate'!$B$19='Master Data'!A238,'Master Data'!L238,"" )</f>
        <v/>
      </c>
      <c r="N238" s="607" t="str">
        <f>IFERROR(SMALL($M$7:$M$567,ROWS($A$7:A238)),"" )</f>
        <v/>
      </c>
    </row>
    <row r="239" spans="1:14" x14ac:dyDescent="0.25">
      <c r="A239" s="463" t="s">
        <v>281</v>
      </c>
      <c r="B239" t="s">
        <v>156</v>
      </c>
      <c r="C239" s="496" t="s">
        <v>441</v>
      </c>
      <c r="D239" s="491" t="s">
        <v>156</v>
      </c>
      <c r="E239" s="491" t="s">
        <v>156</v>
      </c>
      <c r="F239" s="489" t="s">
        <v>156</v>
      </c>
      <c r="G239" s="493" t="s">
        <v>156</v>
      </c>
      <c r="H239" s="490" t="s">
        <v>156</v>
      </c>
      <c r="I239" s="481" t="s">
        <v>156</v>
      </c>
      <c r="J239" s="482" t="s">
        <v>156</v>
      </c>
      <c r="K239" s="463"/>
      <c r="L239" s="609">
        <f>ROWS(A$7:$A239)</f>
        <v>233</v>
      </c>
      <c r="M239" s="607" t="str">
        <f>IF('Class of Estimate'!$B$19='Master Data'!A239,'Master Data'!L239,"" )</f>
        <v/>
      </c>
      <c r="N239" s="607" t="str">
        <f>IFERROR(SMALL($M$7:$M$567,ROWS($A$7:A239)),"" )</f>
        <v/>
      </c>
    </row>
    <row r="240" spans="1:14" x14ac:dyDescent="0.25">
      <c r="A240" s="463"/>
      <c r="B240" s="477"/>
      <c r="C240" s="523"/>
      <c r="D240" s="479"/>
      <c r="E240" s="479"/>
      <c r="F240" s="479"/>
      <c r="G240" s="479"/>
      <c r="H240" s="479"/>
      <c r="I240" s="479"/>
      <c r="J240" s="479"/>
      <c r="K240" s="480"/>
      <c r="L240" s="609">
        <f>ROWS(A$7:$A240)</f>
        <v>234</v>
      </c>
      <c r="M240" s="607" t="str">
        <f>IF('Class of Estimate'!$B$19='Master Data'!A240,'Master Data'!L240,"" )</f>
        <v/>
      </c>
      <c r="N240" s="607" t="str">
        <f>IFERROR(SMALL($M$7:$M$567,ROWS($A$7:A240)),"" )</f>
        <v/>
      </c>
    </row>
    <row r="241" spans="1:14" ht="105" x14ac:dyDescent="0.25">
      <c r="A241" s="464" t="s">
        <v>282</v>
      </c>
      <c r="B241" s="497" t="s">
        <v>295</v>
      </c>
      <c r="C241" s="468" t="s">
        <v>296</v>
      </c>
      <c r="D241" s="515" t="s">
        <v>297</v>
      </c>
      <c r="E241" s="515" t="s">
        <v>298</v>
      </c>
      <c r="F241" s="515" t="s">
        <v>299</v>
      </c>
      <c r="G241" s="515" t="s">
        <v>300</v>
      </c>
      <c r="H241" s="515" t="s">
        <v>301</v>
      </c>
      <c r="I241" s="532" t="s">
        <v>426</v>
      </c>
      <c r="J241" s="474" t="s">
        <v>415</v>
      </c>
      <c r="K241" s="467"/>
      <c r="L241" s="609">
        <f>ROWS(A$7:$A241)</f>
        <v>235</v>
      </c>
      <c r="M241" s="607" t="str">
        <f>IF('Class of Estimate'!$B$19='Master Data'!A241,'Master Data'!L241,"" )</f>
        <v/>
      </c>
      <c r="N241" s="607" t="str">
        <f>IFERROR(SMALL($M$7:$M$567,ROWS($A$7:A241)),"" )</f>
        <v/>
      </c>
    </row>
    <row r="242" spans="1:14" x14ac:dyDescent="0.25">
      <c r="A242" s="464" t="s">
        <v>282</v>
      </c>
      <c r="B242" s="477" t="s">
        <v>295</v>
      </c>
      <c r="C242" s="478" t="s">
        <v>302</v>
      </c>
      <c r="D242" s="479" t="s">
        <v>156</v>
      </c>
      <c r="E242" s="479" t="s">
        <v>156</v>
      </c>
      <c r="F242" s="479" t="s">
        <v>156</v>
      </c>
      <c r="G242" s="479" t="s">
        <v>156</v>
      </c>
      <c r="H242" s="479" t="s">
        <v>156</v>
      </c>
      <c r="I242" s="479" t="s">
        <v>156</v>
      </c>
      <c r="J242" s="479" t="s">
        <v>156</v>
      </c>
      <c r="K242" s="480"/>
      <c r="L242" s="609">
        <f>ROWS(A$7:$A242)</f>
        <v>236</v>
      </c>
      <c r="M242" s="607" t="str">
        <f>IF('Class of Estimate'!$B$19='Master Data'!A242,'Master Data'!L242,"" )</f>
        <v/>
      </c>
      <c r="N242" s="607" t="str">
        <f>IFERROR(SMALL($M$7:$M$567,ROWS($A$7:A242)),"" )</f>
        <v/>
      </c>
    </row>
    <row r="243" spans="1:14" x14ac:dyDescent="0.25">
      <c r="A243" s="464" t="s">
        <v>282</v>
      </c>
      <c r="B243">
        <v>1</v>
      </c>
      <c r="C243" s="478" t="s">
        <v>303</v>
      </c>
      <c r="D243" s="519" t="s">
        <v>162</v>
      </c>
      <c r="E243" s="519" t="s">
        <v>162</v>
      </c>
      <c r="F243" s="519" t="s">
        <v>163</v>
      </c>
      <c r="G243" s="519" t="s">
        <v>163</v>
      </c>
      <c r="H243" s="519" t="s">
        <v>163</v>
      </c>
      <c r="I243" s="481" t="s">
        <v>29</v>
      </c>
      <c r="J243" s="482" t="s">
        <v>156</v>
      </c>
      <c r="L243" s="609">
        <f>ROWS(A$7:$A243)</f>
        <v>237</v>
      </c>
      <c r="M243" s="607" t="str">
        <f>IF('Class of Estimate'!$B$19='Master Data'!A243,'Master Data'!L243,"" )</f>
        <v/>
      </c>
      <c r="N243" s="607" t="str">
        <f>IFERROR(SMALL($M$7:$M$567,ROWS($A$7:A243)),"" )</f>
        <v/>
      </c>
    </row>
    <row r="244" spans="1:14" x14ac:dyDescent="0.25">
      <c r="A244" s="464" t="s">
        <v>282</v>
      </c>
      <c r="B244">
        <v>2</v>
      </c>
      <c r="C244" s="478" t="s">
        <v>164</v>
      </c>
      <c r="D244" s="520" t="s">
        <v>162</v>
      </c>
      <c r="E244" s="520" t="s">
        <v>162</v>
      </c>
      <c r="F244" s="520" t="s">
        <v>163</v>
      </c>
      <c r="G244" s="520" t="s">
        <v>163</v>
      </c>
      <c r="H244" s="520" t="s">
        <v>163</v>
      </c>
      <c r="I244" s="481" t="s">
        <v>29</v>
      </c>
      <c r="J244" s="482" t="s">
        <v>156</v>
      </c>
      <c r="L244" s="609">
        <f>ROWS(A$7:$A244)</f>
        <v>238</v>
      </c>
      <c r="M244" s="607" t="str">
        <f>IF('Class of Estimate'!$B$19='Master Data'!A244,'Master Data'!L244,"" )</f>
        <v/>
      </c>
      <c r="N244" s="607" t="str">
        <f>IFERROR(SMALL($M$7:$M$567,ROWS($A$7:A244)),"" )</f>
        <v/>
      </c>
    </row>
    <row r="245" spans="1:14" x14ac:dyDescent="0.25">
      <c r="A245" s="464" t="s">
        <v>282</v>
      </c>
      <c r="B245">
        <v>3</v>
      </c>
      <c r="C245" s="478" t="s">
        <v>166</v>
      </c>
      <c r="D245" s="521" t="s">
        <v>307</v>
      </c>
      <c r="E245" s="520" t="s">
        <v>162</v>
      </c>
      <c r="F245" s="520" t="s">
        <v>163</v>
      </c>
      <c r="G245" s="520" t="s">
        <v>163</v>
      </c>
      <c r="H245" s="520" t="s">
        <v>163</v>
      </c>
      <c r="I245" s="481" t="s">
        <v>29</v>
      </c>
      <c r="J245" s="482" t="s">
        <v>156</v>
      </c>
      <c r="L245" s="609">
        <f>ROWS(A$7:$A245)</f>
        <v>239</v>
      </c>
      <c r="M245" s="607" t="str">
        <f>IF('Class of Estimate'!$B$19='Master Data'!A245,'Master Data'!L245,"" )</f>
        <v/>
      </c>
      <c r="N245" s="607" t="str">
        <f>IFERROR(SMALL($M$7:$M$567,ROWS($A$7:A245)),"" )</f>
        <v/>
      </c>
    </row>
    <row r="246" spans="1:14" x14ac:dyDescent="0.25">
      <c r="A246" s="464" t="s">
        <v>282</v>
      </c>
      <c r="B246">
        <v>4</v>
      </c>
      <c r="C246" s="478" t="s">
        <v>167</v>
      </c>
      <c r="D246" s="522" t="s">
        <v>307</v>
      </c>
      <c r="E246" s="519" t="s">
        <v>162</v>
      </c>
      <c r="F246" s="519" t="s">
        <v>163</v>
      </c>
      <c r="G246" s="519" t="s">
        <v>163</v>
      </c>
      <c r="H246" s="519" t="s">
        <v>163</v>
      </c>
      <c r="I246" s="481" t="s">
        <v>29</v>
      </c>
      <c r="J246" s="482" t="s">
        <v>156</v>
      </c>
      <c r="L246" s="609">
        <f>ROWS(A$7:$A246)</f>
        <v>240</v>
      </c>
      <c r="M246" s="607" t="str">
        <f>IF('Class of Estimate'!$B$19='Master Data'!A246,'Master Data'!L246,"" )</f>
        <v/>
      </c>
      <c r="N246" s="607" t="str">
        <f>IFERROR(SMALL($M$7:$M$567,ROWS($A$7:A246)),"" )</f>
        <v/>
      </c>
    </row>
    <row r="247" spans="1:14" x14ac:dyDescent="0.25">
      <c r="A247" s="464" t="s">
        <v>282</v>
      </c>
      <c r="B247">
        <v>5</v>
      </c>
      <c r="C247" s="478" t="s">
        <v>308</v>
      </c>
      <c r="D247" s="521" t="s">
        <v>307</v>
      </c>
      <c r="E247" s="520" t="s">
        <v>162</v>
      </c>
      <c r="F247" s="520" t="s">
        <v>163</v>
      </c>
      <c r="G247" s="520" t="s">
        <v>163</v>
      </c>
      <c r="H247" s="520" t="s">
        <v>163</v>
      </c>
      <c r="I247" s="481" t="s">
        <v>29</v>
      </c>
      <c r="J247" s="482" t="s">
        <v>156</v>
      </c>
      <c r="L247" s="609">
        <f>ROWS(A$7:$A247)</f>
        <v>241</v>
      </c>
      <c r="M247" s="607" t="str">
        <f>IF('Class of Estimate'!$B$19='Master Data'!A247,'Master Data'!L247,"" )</f>
        <v/>
      </c>
      <c r="N247" s="607" t="str">
        <f>IFERROR(SMALL($M$7:$M$567,ROWS($A$7:A247)),"" )</f>
        <v/>
      </c>
    </row>
    <row r="248" spans="1:14" x14ac:dyDescent="0.25">
      <c r="A248" s="464" t="s">
        <v>282</v>
      </c>
      <c r="B248">
        <v>6</v>
      </c>
      <c r="C248" s="478" t="s">
        <v>168</v>
      </c>
      <c r="D248" s="522" t="s">
        <v>307</v>
      </c>
      <c r="E248" s="519" t="s">
        <v>162</v>
      </c>
      <c r="F248" s="519" t="s">
        <v>163</v>
      </c>
      <c r="G248" s="519" t="s">
        <v>163</v>
      </c>
      <c r="H248" s="519" t="s">
        <v>163</v>
      </c>
      <c r="I248" s="481" t="s">
        <v>29</v>
      </c>
      <c r="J248" s="482" t="s">
        <v>156</v>
      </c>
      <c r="L248" s="609">
        <f>ROWS(A$7:$A248)</f>
        <v>242</v>
      </c>
      <c r="M248" s="607" t="str">
        <f>IF('Class of Estimate'!$B$19='Master Data'!A248,'Master Data'!L248,"" )</f>
        <v/>
      </c>
      <c r="N248" s="607" t="str">
        <f>IFERROR(SMALL($M$7:$M$567,ROWS($A$7:A248)),"" )</f>
        <v/>
      </c>
    </row>
    <row r="249" spans="1:14" x14ac:dyDescent="0.25">
      <c r="A249" s="464" t="s">
        <v>282</v>
      </c>
      <c r="B249">
        <v>7</v>
      </c>
      <c r="C249" s="478" t="s">
        <v>169</v>
      </c>
      <c r="D249" s="522" t="s">
        <v>307</v>
      </c>
      <c r="E249" s="519" t="s">
        <v>162</v>
      </c>
      <c r="F249" s="519" t="s">
        <v>163</v>
      </c>
      <c r="G249" s="519" t="s">
        <v>163</v>
      </c>
      <c r="H249" s="519" t="s">
        <v>163</v>
      </c>
      <c r="I249" s="481" t="s">
        <v>29</v>
      </c>
      <c r="J249" s="482" t="s">
        <v>156</v>
      </c>
      <c r="L249" s="609">
        <f>ROWS(A$7:$A249)</f>
        <v>243</v>
      </c>
      <c r="M249" s="607" t="str">
        <f>IF('Class of Estimate'!$B$19='Master Data'!A249,'Master Data'!L249,"" )</f>
        <v/>
      </c>
      <c r="N249" s="607" t="str">
        <f>IFERROR(SMALL($M$7:$M$567,ROWS($A$7:A249)),"" )</f>
        <v/>
      </c>
    </row>
    <row r="250" spans="1:14" x14ac:dyDescent="0.25">
      <c r="A250" s="464" t="s">
        <v>282</v>
      </c>
      <c r="B250">
        <v>8</v>
      </c>
      <c r="C250" s="478" t="s">
        <v>309</v>
      </c>
      <c r="D250" s="522" t="s">
        <v>307</v>
      </c>
      <c r="E250" s="519" t="s">
        <v>162</v>
      </c>
      <c r="F250" s="519" t="s">
        <v>163</v>
      </c>
      <c r="G250" s="519" t="s">
        <v>163</v>
      </c>
      <c r="H250" s="519" t="s">
        <v>163</v>
      </c>
      <c r="I250" s="481" t="s">
        <v>29</v>
      </c>
      <c r="J250" s="482" t="s">
        <v>156</v>
      </c>
      <c r="L250" s="609">
        <f>ROWS(A$7:$A250)</f>
        <v>244</v>
      </c>
      <c r="M250" s="607" t="str">
        <f>IF('Class of Estimate'!$B$19='Master Data'!A250,'Master Data'!L250,"" )</f>
        <v/>
      </c>
      <c r="N250" s="607" t="str">
        <f>IFERROR(SMALL($M$7:$M$567,ROWS($A$7:A250)),"" )</f>
        <v/>
      </c>
    </row>
    <row r="251" spans="1:14" x14ac:dyDescent="0.25">
      <c r="A251" s="464" t="s">
        <v>282</v>
      </c>
      <c r="B251" s="484" t="s">
        <v>156</v>
      </c>
      <c r="C251" s="485" t="s">
        <v>156</v>
      </c>
      <c r="D251" s="482" t="s">
        <v>156</v>
      </c>
      <c r="E251" s="482" t="s">
        <v>156</v>
      </c>
      <c r="F251" s="482" t="s">
        <v>156</v>
      </c>
      <c r="G251" s="482" t="s">
        <v>156</v>
      </c>
      <c r="H251" s="482" t="s">
        <v>156</v>
      </c>
      <c r="I251" s="486" t="s">
        <v>156</v>
      </c>
      <c r="J251" s="482" t="s">
        <v>156</v>
      </c>
      <c r="K251" s="463"/>
      <c r="L251" s="609">
        <f>ROWS(A$7:$A251)</f>
        <v>245</v>
      </c>
      <c r="M251" s="607" t="str">
        <f>IF('Class of Estimate'!$B$19='Master Data'!A251,'Master Data'!L251,"" )</f>
        <v/>
      </c>
      <c r="N251" s="607" t="str">
        <f>IFERROR(SMALL($M$7:$M$567,ROWS($A$7:A251)),"" )</f>
        <v/>
      </c>
    </row>
    <row r="252" spans="1:14" x14ac:dyDescent="0.25">
      <c r="A252" s="464" t="s">
        <v>282</v>
      </c>
      <c r="B252" s="484" t="s">
        <v>295</v>
      </c>
      <c r="C252" s="488" t="s">
        <v>173</v>
      </c>
      <c r="D252" s="467" t="s">
        <v>288</v>
      </c>
      <c r="E252" s="467" t="s">
        <v>21</v>
      </c>
      <c r="F252" s="467" t="s">
        <v>20</v>
      </c>
      <c r="G252" s="467" t="s">
        <v>19</v>
      </c>
      <c r="H252" s="467" t="s">
        <v>18</v>
      </c>
      <c r="I252" s="467" t="s">
        <v>310</v>
      </c>
      <c r="J252" s="467" t="s">
        <v>415</v>
      </c>
      <c r="K252" s="463"/>
      <c r="L252" s="609">
        <f>ROWS(A$7:$A252)</f>
        <v>246</v>
      </c>
      <c r="M252" s="607" t="str">
        <f>IF('Class of Estimate'!$B$19='Master Data'!A252,'Master Data'!L252,"" )</f>
        <v/>
      </c>
      <c r="N252" s="607" t="str">
        <f>IFERROR(SMALL($M$7:$M$567,ROWS($A$7:A252)),"" )</f>
        <v/>
      </c>
    </row>
    <row r="253" spans="1:14" x14ac:dyDescent="0.25">
      <c r="A253" s="464" t="s">
        <v>282</v>
      </c>
      <c r="B253">
        <v>9</v>
      </c>
      <c r="C253" s="478" t="s">
        <v>413</v>
      </c>
      <c r="D253" s="516" t="s">
        <v>405</v>
      </c>
      <c r="E253" s="517" t="s">
        <v>405</v>
      </c>
      <c r="F253" s="517" t="s">
        <v>174</v>
      </c>
      <c r="G253" s="517" t="s">
        <v>312</v>
      </c>
      <c r="H253" s="518" t="s">
        <v>175</v>
      </c>
      <c r="I253" s="481" t="s">
        <v>289</v>
      </c>
      <c r="J253" s="482" t="s">
        <v>156</v>
      </c>
      <c r="L253" s="609">
        <f>ROWS(A$7:$A253)</f>
        <v>247</v>
      </c>
      <c r="M253" s="607" t="str">
        <f>IF('Class of Estimate'!$B$19='Master Data'!A253,'Master Data'!L253,"" )</f>
        <v/>
      </c>
      <c r="N253" s="607" t="str">
        <f>IFERROR(SMALL($M$7:$M$567,ROWS($A$7:A253)),"" )</f>
        <v/>
      </c>
    </row>
    <row r="254" spans="1:14" x14ac:dyDescent="0.25">
      <c r="A254" s="464" t="s">
        <v>282</v>
      </c>
      <c r="B254" t="s">
        <v>156</v>
      </c>
      <c r="C254" s="496" t="s">
        <v>442</v>
      </c>
      <c r="D254" s="491" t="s">
        <v>156</v>
      </c>
      <c r="E254" s="491" t="s">
        <v>156</v>
      </c>
      <c r="F254" s="489" t="s">
        <v>156</v>
      </c>
      <c r="G254" s="493" t="s">
        <v>156</v>
      </c>
      <c r="H254" s="490" t="s">
        <v>156</v>
      </c>
      <c r="I254" s="481" t="s">
        <v>156</v>
      </c>
      <c r="J254" s="482" t="s">
        <v>156</v>
      </c>
      <c r="K254" s="463"/>
      <c r="L254" s="609">
        <f>ROWS(A$7:$A254)</f>
        <v>248</v>
      </c>
      <c r="M254" s="607" t="str">
        <f>IF('Class of Estimate'!$B$19='Master Data'!A254,'Master Data'!L254,"" )</f>
        <v/>
      </c>
      <c r="N254" s="607" t="str">
        <f>IFERROR(SMALL($M$7:$M$567,ROWS($A$7:A254)),"" )</f>
        <v/>
      </c>
    </row>
    <row r="255" spans="1:14" ht="105" x14ac:dyDescent="0.25">
      <c r="A255" s="464" t="s">
        <v>283</v>
      </c>
      <c r="B255" s="497" t="s">
        <v>295</v>
      </c>
      <c r="C255" s="468" t="s">
        <v>296</v>
      </c>
      <c r="D255" s="515" t="s">
        <v>297</v>
      </c>
      <c r="E255" s="515" t="s">
        <v>298</v>
      </c>
      <c r="F255" s="515" t="s">
        <v>299</v>
      </c>
      <c r="G255" s="515" t="s">
        <v>300</v>
      </c>
      <c r="H255" s="515" t="s">
        <v>301</v>
      </c>
      <c r="I255" s="532" t="s">
        <v>426</v>
      </c>
      <c r="J255" s="532" t="s">
        <v>415</v>
      </c>
      <c r="K255" s="467"/>
      <c r="L255" s="609">
        <f>ROWS(A$7:$A255)</f>
        <v>249</v>
      </c>
      <c r="M255" s="607" t="str">
        <f>IF('Class of Estimate'!$B$19='Master Data'!A255,'Master Data'!L255,"" )</f>
        <v/>
      </c>
      <c r="N255" s="607" t="str">
        <f>IFERROR(SMALL($M$7:$M$567,ROWS($A$7:A255)),"" )</f>
        <v/>
      </c>
    </row>
    <row r="256" spans="1:14" x14ac:dyDescent="0.25">
      <c r="A256" s="464" t="s">
        <v>283</v>
      </c>
      <c r="B256" s="477" t="s">
        <v>295</v>
      </c>
      <c r="C256" s="478" t="s">
        <v>302</v>
      </c>
      <c r="D256" s="479" t="s">
        <v>156</v>
      </c>
      <c r="E256" s="479" t="s">
        <v>156</v>
      </c>
      <c r="F256" s="479" t="s">
        <v>156</v>
      </c>
      <c r="G256" s="479" t="s">
        <v>156</v>
      </c>
      <c r="H256" s="479" t="s">
        <v>156</v>
      </c>
      <c r="I256" s="479" t="s">
        <v>156</v>
      </c>
      <c r="J256" s="479" t="s">
        <v>156</v>
      </c>
      <c r="K256" s="480"/>
      <c r="L256" s="609">
        <f>ROWS(A$7:$A256)</f>
        <v>250</v>
      </c>
      <c r="M256" s="607" t="str">
        <f>IF('Class of Estimate'!$B$19='Master Data'!A256,'Master Data'!L256,"" )</f>
        <v/>
      </c>
      <c r="N256" s="607" t="str">
        <f>IFERROR(SMALL($M$7:$M$567,ROWS($A$7:A256)),"" )</f>
        <v/>
      </c>
    </row>
    <row r="257" spans="1:14" x14ac:dyDescent="0.25">
      <c r="A257" s="464" t="s">
        <v>283</v>
      </c>
      <c r="B257">
        <v>1</v>
      </c>
      <c r="C257" s="478" t="s">
        <v>303</v>
      </c>
      <c r="D257" s="519" t="s">
        <v>162</v>
      </c>
      <c r="E257" s="519" t="s">
        <v>162</v>
      </c>
      <c r="F257" s="519" t="s">
        <v>163</v>
      </c>
      <c r="G257" s="519" t="s">
        <v>163</v>
      </c>
      <c r="H257" s="519" t="s">
        <v>163</v>
      </c>
      <c r="I257" s="481" t="s">
        <v>29</v>
      </c>
      <c r="J257" s="482" t="s">
        <v>156</v>
      </c>
      <c r="L257" s="609">
        <f>ROWS(A$7:$A257)</f>
        <v>251</v>
      </c>
      <c r="M257" s="607" t="str">
        <f>IF('Class of Estimate'!$B$19='Master Data'!A257,'Master Data'!L257,"" )</f>
        <v/>
      </c>
      <c r="N257" s="607" t="str">
        <f>IFERROR(SMALL($M$7:$M$567,ROWS($A$7:A257)),"" )</f>
        <v/>
      </c>
    </row>
    <row r="258" spans="1:14" x14ac:dyDescent="0.25">
      <c r="A258" s="464" t="s">
        <v>283</v>
      </c>
      <c r="B258">
        <v>2</v>
      </c>
      <c r="C258" s="478" t="s">
        <v>164</v>
      </c>
      <c r="D258" s="520" t="s">
        <v>162</v>
      </c>
      <c r="E258" s="520" t="s">
        <v>162</v>
      </c>
      <c r="F258" s="520" t="s">
        <v>163</v>
      </c>
      <c r="G258" s="520" t="s">
        <v>163</v>
      </c>
      <c r="H258" s="520" t="s">
        <v>163</v>
      </c>
      <c r="I258" s="481" t="s">
        <v>29</v>
      </c>
      <c r="J258" s="482" t="s">
        <v>156</v>
      </c>
      <c r="L258" s="609">
        <f>ROWS(A$7:$A258)</f>
        <v>252</v>
      </c>
      <c r="M258" s="607" t="str">
        <f>IF('Class of Estimate'!$B$19='Master Data'!A258,'Master Data'!L258,"" )</f>
        <v/>
      </c>
      <c r="N258" s="607" t="str">
        <f>IFERROR(SMALL($M$7:$M$567,ROWS($A$7:A258)),"" )</f>
        <v/>
      </c>
    </row>
    <row r="259" spans="1:14" x14ac:dyDescent="0.25">
      <c r="A259" s="464" t="s">
        <v>283</v>
      </c>
      <c r="B259">
        <v>3</v>
      </c>
      <c r="C259" s="478" t="s">
        <v>166</v>
      </c>
      <c r="D259" s="521" t="s">
        <v>307</v>
      </c>
      <c r="E259" s="520" t="s">
        <v>162</v>
      </c>
      <c r="F259" s="520" t="s">
        <v>163</v>
      </c>
      <c r="G259" s="520" t="s">
        <v>163</v>
      </c>
      <c r="H259" s="520" t="s">
        <v>163</v>
      </c>
      <c r="I259" s="481" t="s">
        <v>29</v>
      </c>
      <c r="J259" s="482" t="s">
        <v>156</v>
      </c>
      <c r="L259" s="609">
        <f>ROWS(A$7:$A259)</f>
        <v>253</v>
      </c>
      <c r="M259" s="607" t="str">
        <f>IF('Class of Estimate'!$B$19='Master Data'!A259,'Master Data'!L259,"" )</f>
        <v/>
      </c>
      <c r="N259" s="607" t="str">
        <f>IFERROR(SMALL($M$7:$M$567,ROWS($A$7:A259)),"" )</f>
        <v/>
      </c>
    </row>
    <row r="260" spans="1:14" x14ac:dyDescent="0.25">
      <c r="A260" s="464" t="s">
        <v>283</v>
      </c>
      <c r="B260">
        <v>4</v>
      </c>
      <c r="C260" s="478" t="s">
        <v>167</v>
      </c>
      <c r="D260" s="522" t="s">
        <v>307</v>
      </c>
      <c r="E260" s="519" t="s">
        <v>162</v>
      </c>
      <c r="F260" s="519" t="s">
        <v>163</v>
      </c>
      <c r="G260" s="519" t="s">
        <v>163</v>
      </c>
      <c r="H260" s="519" t="s">
        <v>163</v>
      </c>
      <c r="I260" s="481" t="s">
        <v>29</v>
      </c>
      <c r="J260" s="482" t="s">
        <v>156</v>
      </c>
      <c r="L260" s="609">
        <f>ROWS(A$7:$A260)</f>
        <v>254</v>
      </c>
      <c r="M260" s="607" t="str">
        <f>IF('Class of Estimate'!$B$19='Master Data'!A260,'Master Data'!L260,"" )</f>
        <v/>
      </c>
      <c r="N260" s="607" t="str">
        <f>IFERROR(SMALL($M$7:$M$567,ROWS($A$7:A260)),"" )</f>
        <v/>
      </c>
    </row>
    <row r="261" spans="1:14" x14ac:dyDescent="0.25">
      <c r="A261" s="464" t="s">
        <v>283</v>
      </c>
      <c r="B261">
        <v>5</v>
      </c>
      <c r="C261" s="478" t="s">
        <v>308</v>
      </c>
      <c r="D261" s="521" t="s">
        <v>307</v>
      </c>
      <c r="E261" s="520" t="s">
        <v>162</v>
      </c>
      <c r="F261" s="520" t="s">
        <v>163</v>
      </c>
      <c r="G261" s="520" t="s">
        <v>163</v>
      </c>
      <c r="H261" s="520" t="s">
        <v>163</v>
      </c>
      <c r="I261" s="481" t="s">
        <v>29</v>
      </c>
      <c r="J261" s="482" t="s">
        <v>156</v>
      </c>
      <c r="L261" s="609">
        <f>ROWS(A$7:$A261)</f>
        <v>255</v>
      </c>
      <c r="M261" s="607" t="str">
        <f>IF('Class of Estimate'!$B$19='Master Data'!A261,'Master Data'!L261,"" )</f>
        <v/>
      </c>
      <c r="N261" s="607" t="str">
        <f>IFERROR(SMALL($M$7:$M$567,ROWS($A$7:A261)),"" )</f>
        <v/>
      </c>
    </row>
    <row r="262" spans="1:14" x14ac:dyDescent="0.25">
      <c r="A262" s="464" t="s">
        <v>283</v>
      </c>
      <c r="B262">
        <v>6</v>
      </c>
      <c r="C262" s="478" t="s">
        <v>168</v>
      </c>
      <c r="D262" s="522" t="s">
        <v>307</v>
      </c>
      <c r="E262" s="519" t="s">
        <v>162</v>
      </c>
      <c r="F262" s="519" t="s">
        <v>163</v>
      </c>
      <c r="G262" s="519" t="s">
        <v>163</v>
      </c>
      <c r="H262" s="519" t="s">
        <v>163</v>
      </c>
      <c r="I262" s="481" t="s">
        <v>29</v>
      </c>
      <c r="J262" s="482" t="s">
        <v>156</v>
      </c>
      <c r="L262" s="609">
        <f>ROWS(A$7:$A262)</f>
        <v>256</v>
      </c>
      <c r="M262" s="607" t="str">
        <f>IF('Class of Estimate'!$B$19='Master Data'!A262,'Master Data'!L262,"" )</f>
        <v/>
      </c>
      <c r="N262" s="607" t="str">
        <f>IFERROR(SMALL($M$7:$M$567,ROWS($A$7:A262)),"" )</f>
        <v/>
      </c>
    </row>
    <row r="263" spans="1:14" x14ac:dyDescent="0.25">
      <c r="A263" s="464" t="s">
        <v>283</v>
      </c>
      <c r="B263">
        <v>7</v>
      </c>
      <c r="C263" s="478" t="s">
        <v>169</v>
      </c>
      <c r="D263" s="522" t="s">
        <v>307</v>
      </c>
      <c r="E263" s="519" t="s">
        <v>162</v>
      </c>
      <c r="F263" s="519" t="s">
        <v>163</v>
      </c>
      <c r="G263" s="519" t="s">
        <v>163</v>
      </c>
      <c r="H263" s="519" t="s">
        <v>163</v>
      </c>
      <c r="I263" s="481" t="s">
        <v>29</v>
      </c>
      <c r="J263" s="482" t="s">
        <v>156</v>
      </c>
      <c r="L263" s="609">
        <f>ROWS(A$7:$A263)</f>
        <v>257</v>
      </c>
      <c r="M263" s="607" t="str">
        <f>IF('Class of Estimate'!$B$19='Master Data'!A263,'Master Data'!L263,"" )</f>
        <v/>
      </c>
      <c r="N263" s="607" t="str">
        <f>IFERROR(SMALL($M$7:$M$567,ROWS($A$7:A263)),"" )</f>
        <v/>
      </c>
    </row>
    <row r="264" spans="1:14" x14ac:dyDescent="0.25">
      <c r="A264" s="464" t="s">
        <v>283</v>
      </c>
      <c r="B264">
        <v>8</v>
      </c>
      <c r="C264" s="478" t="s">
        <v>309</v>
      </c>
      <c r="D264" s="522" t="s">
        <v>307</v>
      </c>
      <c r="E264" s="519" t="s">
        <v>162</v>
      </c>
      <c r="F264" s="519" t="s">
        <v>163</v>
      </c>
      <c r="G264" s="519" t="s">
        <v>163</v>
      </c>
      <c r="H264" s="519" t="s">
        <v>163</v>
      </c>
      <c r="I264" s="481" t="s">
        <v>29</v>
      </c>
      <c r="J264" s="482" t="s">
        <v>156</v>
      </c>
      <c r="L264" s="609">
        <f>ROWS(A$7:$A264)</f>
        <v>258</v>
      </c>
      <c r="M264" s="607" t="str">
        <f>IF('Class of Estimate'!$B$19='Master Data'!A264,'Master Data'!L264,"" )</f>
        <v/>
      </c>
      <c r="N264" s="607" t="str">
        <f>IFERROR(SMALL($M$7:$M$567,ROWS($A$7:A264)),"" )</f>
        <v/>
      </c>
    </row>
    <row r="265" spans="1:14" x14ac:dyDescent="0.25">
      <c r="A265" s="464" t="s">
        <v>283</v>
      </c>
      <c r="B265" s="484" t="s">
        <v>156</v>
      </c>
      <c r="C265" s="485" t="s">
        <v>156</v>
      </c>
      <c r="D265" s="482" t="s">
        <v>156</v>
      </c>
      <c r="E265" s="482" t="s">
        <v>156</v>
      </c>
      <c r="F265" s="482" t="s">
        <v>156</v>
      </c>
      <c r="G265" s="482" t="s">
        <v>156</v>
      </c>
      <c r="H265" s="482" t="s">
        <v>156</v>
      </c>
      <c r="I265" s="486" t="s">
        <v>156</v>
      </c>
      <c r="J265" s="482" t="s">
        <v>156</v>
      </c>
      <c r="K265" s="463"/>
      <c r="L265" s="609">
        <f>ROWS(A$7:$A265)</f>
        <v>259</v>
      </c>
      <c r="M265" s="607" t="str">
        <f>IF('Class of Estimate'!$B$19='Master Data'!A265,'Master Data'!L265,"" )</f>
        <v/>
      </c>
      <c r="N265" s="607" t="str">
        <f>IFERROR(SMALL($M$7:$M$567,ROWS($A$7:A265)),"" )</f>
        <v/>
      </c>
    </row>
    <row r="266" spans="1:14" x14ac:dyDescent="0.25">
      <c r="A266" s="464" t="s">
        <v>283</v>
      </c>
      <c r="B266" s="484" t="s">
        <v>295</v>
      </c>
      <c r="C266" s="488" t="s">
        <v>173</v>
      </c>
      <c r="D266" s="467" t="s">
        <v>22</v>
      </c>
      <c r="E266" s="467" t="s">
        <v>21</v>
      </c>
      <c r="F266" s="467" t="s">
        <v>20</v>
      </c>
      <c r="G266" s="467" t="s">
        <v>19</v>
      </c>
      <c r="H266" s="467" t="s">
        <v>18</v>
      </c>
      <c r="I266" s="467" t="s">
        <v>310</v>
      </c>
      <c r="J266" s="467" t="s">
        <v>415</v>
      </c>
      <c r="K266" s="463"/>
      <c r="L266" s="609">
        <f>ROWS(A$7:$A266)</f>
        <v>260</v>
      </c>
      <c r="M266" s="607" t="str">
        <f>IF('Class of Estimate'!$B$19='Master Data'!A266,'Master Data'!L266,"" )</f>
        <v/>
      </c>
      <c r="N266" s="607" t="str">
        <f>IFERROR(SMALL($M$7:$M$567,ROWS($A$7:A266)),"" )</f>
        <v/>
      </c>
    </row>
    <row r="267" spans="1:14" x14ac:dyDescent="0.25">
      <c r="A267" s="464" t="s">
        <v>283</v>
      </c>
      <c r="B267">
        <v>9</v>
      </c>
      <c r="C267" s="478" t="s">
        <v>413</v>
      </c>
      <c r="D267" s="516" t="s">
        <v>405</v>
      </c>
      <c r="E267" s="517" t="s">
        <v>405</v>
      </c>
      <c r="F267" s="517" t="s">
        <v>174</v>
      </c>
      <c r="G267" s="517" t="s">
        <v>312</v>
      </c>
      <c r="H267" s="518" t="s">
        <v>175</v>
      </c>
      <c r="I267" s="481" t="s">
        <v>29</v>
      </c>
      <c r="J267" s="482" t="s">
        <v>156</v>
      </c>
      <c r="L267" s="609">
        <f>ROWS(A$7:$A267)</f>
        <v>261</v>
      </c>
      <c r="M267" s="607" t="str">
        <f>IF('Class of Estimate'!$B$19='Master Data'!A267,'Master Data'!L267,"" )</f>
        <v/>
      </c>
      <c r="N267" s="607" t="str">
        <f>IFERROR(SMALL($M$7:$M$567,ROWS($A$7:A267)),"" )</f>
        <v/>
      </c>
    </row>
    <row r="268" spans="1:14" x14ac:dyDescent="0.25">
      <c r="A268" s="464" t="s">
        <v>283</v>
      </c>
      <c r="B268" t="s">
        <v>156</v>
      </c>
      <c r="C268" s="496" t="s">
        <v>441</v>
      </c>
      <c r="D268" s="491" t="s">
        <v>156</v>
      </c>
      <c r="E268" s="491" t="s">
        <v>156</v>
      </c>
      <c r="F268" s="489" t="s">
        <v>156</v>
      </c>
      <c r="G268" s="493" t="s">
        <v>156</v>
      </c>
      <c r="H268" s="490" t="s">
        <v>156</v>
      </c>
      <c r="I268" s="481" t="s">
        <v>156</v>
      </c>
      <c r="J268" s="482" t="s">
        <v>156</v>
      </c>
      <c r="K268" s="463"/>
      <c r="L268" s="609">
        <f>ROWS(A$7:$A268)</f>
        <v>262</v>
      </c>
      <c r="M268" s="607" t="str">
        <f>IF('Class of Estimate'!$B$19='Master Data'!A268,'Master Data'!L268,"" )</f>
        <v/>
      </c>
      <c r="N268" s="607" t="str">
        <f>IFERROR(SMALL($M$7:$M$567,ROWS($A$7:A268)),"" )</f>
        <v/>
      </c>
    </row>
    <row r="269" spans="1:14" x14ac:dyDescent="0.25">
      <c r="C269" s="466"/>
      <c r="I269" s="481" t="s">
        <v>29</v>
      </c>
      <c r="J269" s="482" t="s">
        <v>156</v>
      </c>
      <c r="L269" s="609">
        <f>ROWS(A$7:$A269)</f>
        <v>263</v>
      </c>
      <c r="M269" s="607" t="str">
        <f>IF('Class of Estimate'!$B$19='Master Data'!A269,'Master Data'!L269,"" )</f>
        <v/>
      </c>
      <c r="N269" s="607" t="str">
        <f>IFERROR(SMALL($M$7:$M$567,ROWS($A$7:A269)),"" )</f>
        <v/>
      </c>
    </row>
    <row r="270" spans="1:14" x14ac:dyDescent="0.25">
      <c r="C270" s="466"/>
      <c r="D270" s="533"/>
      <c r="E270" s="533"/>
      <c r="F270" s="533"/>
      <c r="G270" s="533"/>
      <c r="H270" s="533"/>
      <c r="I270" s="481" t="s">
        <v>29</v>
      </c>
      <c r="J270" s="482" t="s">
        <v>156</v>
      </c>
      <c r="L270" s="609">
        <f>ROWS(A$7:$A270)</f>
        <v>264</v>
      </c>
      <c r="M270" s="607" t="str">
        <f>IF('Class of Estimate'!$B$19='Master Data'!A270,'Master Data'!L270,"" )</f>
        <v/>
      </c>
      <c r="N270" s="607" t="str">
        <f>IFERROR(SMALL($M$7:$M$567,ROWS($A$7:A270)),"" )</f>
        <v/>
      </c>
    </row>
    <row r="271" spans="1:14" x14ac:dyDescent="0.25">
      <c r="C271" s="466"/>
      <c r="I271" s="481" t="s">
        <v>29</v>
      </c>
      <c r="J271" s="482" t="s">
        <v>156</v>
      </c>
      <c r="L271" s="609">
        <f>ROWS(A$7:$A271)</f>
        <v>265</v>
      </c>
      <c r="M271" s="607" t="str">
        <f>IF('Class of Estimate'!$B$19='Master Data'!A271,'Master Data'!L271,"" )</f>
        <v/>
      </c>
      <c r="N271" s="607" t="str">
        <f>IFERROR(SMALL($M$7:$M$567,ROWS($A$7:A271)),"" )</f>
        <v/>
      </c>
    </row>
    <row r="272" spans="1:14" x14ac:dyDescent="0.25">
      <c r="C272" s="466"/>
      <c r="I272" s="481" t="s">
        <v>29</v>
      </c>
      <c r="J272" s="482" t="s">
        <v>156</v>
      </c>
      <c r="L272" s="609">
        <f>ROWS(A$7:$A272)</f>
        <v>266</v>
      </c>
      <c r="M272" s="607" t="str">
        <f>IF('Class of Estimate'!$B$19='Master Data'!A272,'Master Data'!L272,"" )</f>
        <v/>
      </c>
      <c r="N272" s="607" t="str">
        <f>IFERROR(SMALL($M$7:$M$567,ROWS($A$7:A272)),"" )</f>
        <v/>
      </c>
    </row>
    <row r="273" spans="3:14" x14ac:dyDescent="0.25">
      <c r="C273" s="466"/>
      <c r="I273" s="481" t="s">
        <v>29</v>
      </c>
      <c r="J273" s="482" t="s">
        <v>156</v>
      </c>
      <c r="L273" s="609">
        <f>ROWS(A$7:$A273)</f>
        <v>267</v>
      </c>
      <c r="M273" s="607" t="str">
        <f>IF('Class of Estimate'!$B$19='Master Data'!A273,'Master Data'!L273,"" )</f>
        <v/>
      </c>
      <c r="N273" s="607" t="str">
        <f>IFERROR(SMALL($M$7:$M$567,ROWS($A$7:A273)),"" )</f>
        <v/>
      </c>
    </row>
    <row r="274" spans="3:14" x14ac:dyDescent="0.25">
      <c r="C274" s="466"/>
      <c r="I274" s="481" t="s">
        <v>29</v>
      </c>
      <c r="J274" s="482" t="s">
        <v>156</v>
      </c>
      <c r="L274" s="609">
        <f>ROWS(A$7:$A274)</f>
        <v>268</v>
      </c>
      <c r="M274" s="607" t="str">
        <f>IF('Class of Estimate'!$B$19='Master Data'!A274,'Master Data'!L274,"" )</f>
        <v/>
      </c>
      <c r="N274" s="607" t="str">
        <f>IFERROR(SMALL($M$7:$M$567,ROWS($A$7:A274)),"" )</f>
        <v/>
      </c>
    </row>
    <row r="275" spans="3:14" x14ac:dyDescent="0.25">
      <c r="C275" s="466"/>
      <c r="I275" s="481" t="s">
        <v>29</v>
      </c>
      <c r="J275" s="482" t="s">
        <v>156</v>
      </c>
      <c r="L275" s="609">
        <f>ROWS(A$7:$A275)</f>
        <v>269</v>
      </c>
      <c r="M275" s="607" t="str">
        <f>IF('Class of Estimate'!$B$19='Master Data'!A275,'Master Data'!L275,"" )</f>
        <v/>
      </c>
      <c r="N275" s="607" t="str">
        <f>IFERROR(SMALL($M$7:$M$567,ROWS($A$7:A275)),"" )</f>
        <v/>
      </c>
    </row>
    <row r="276" spans="3:14" x14ac:dyDescent="0.25">
      <c r="C276" s="466"/>
      <c r="I276" s="481" t="s">
        <v>29</v>
      </c>
      <c r="J276" s="482" t="s">
        <v>156</v>
      </c>
      <c r="L276" s="609">
        <f>ROWS(A$7:$A276)</f>
        <v>270</v>
      </c>
      <c r="M276" s="607" t="str">
        <f>IF('Class of Estimate'!$B$19='Master Data'!A276,'Master Data'!L276,"" )</f>
        <v/>
      </c>
      <c r="N276" s="607" t="str">
        <f>IFERROR(SMALL($M$7:$M$567,ROWS($A$7:A276)),"" )</f>
        <v/>
      </c>
    </row>
    <row r="277" spans="3:14" x14ac:dyDescent="0.25">
      <c r="C277" s="466"/>
      <c r="I277" s="481" t="s">
        <v>29</v>
      </c>
      <c r="J277" s="482" t="s">
        <v>156</v>
      </c>
      <c r="L277" s="609">
        <f>ROWS(A$7:$A277)</f>
        <v>271</v>
      </c>
      <c r="M277" s="607" t="str">
        <f>IF('Class of Estimate'!$B$19='Master Data'!A277,'Master Data'!L277,"" )</f>
        <v/>
      </c>
      <c r="N277" s="607" t="str">
        <f>IFERROR(SMALL($M$7:$M$567,ROWS($A$7:A277)),"" )</f>
        <v/>
      </c>
    </row>
    <row r="278" spans="3:14" x14ac:dyDescent="0.25">
      <c r="C278" s="466"/>
      <c r="I278" s="481" t="s">
        <v>29</v>
      </c>
      <c r="J278" s="482" t="s">
        <v>156</v>
      </c>
      <c r="L278" s="609">
        <f>ROWS(A$7:$A278)</f>
        <v>272</v>
      </c>
      <c r="M278" s="607" t="str">
        <f>IF('Class of Estimate'!$B$19='Master Data'!A278,'Master Data'!L278,"" )</f>
        <v/>
      </c>
      <c r="N278" s="607" t="str">
        <f>IFERROR(SMALL($M$7:$M$567,ROWS($A$7:A278)),"" )</f>
        <v/>
      </c>
    </row>
    <row r="279" spans="3:14" x14ac:dyDescent="0.25">
      <c r="C279" s="466"/>
      <c r="I279" s="481" t="s">
        <v>29</v>
      </c>
      <c r="J279" s="482" t="s">
        <v>156</v>
      </c>
      <c r="L279" s="609">
        <f>ROWS(A$7:$A279)</f>
        <v>273</v>
      </c>
      <c r="M279" s="607" t="str">
        <f>IF('Class of Estimate'!$B$19='Master Data'!A279,'Master Data'!L279,"" )</f>
        <v/>
      </c>
      <c r="N279" s="607" t="str">
        <f>IFERROR(SMALL($M$7:$M$567,ROWS($A$7:A279)),"" )</f>
        <v/>
      </c>
    </row>
    <row r="280" spans="3:14" x14ac:dyDescent="0.25">
      <c r="C280" s="466"/>
      <c r="I280" s="481" t="s">
        <v>29</v>
      </c>
      <c r="J280" s="482" t="s">
        <v>156</v>
      </c>
      <c r="L280" s="609">
        <f>ROWS(A$7:$A280)</f>
        <v>274</v>
      </c>
      <c r="M280" s="607" t="str">
        <f>IF('Class of Estimate'!$B$19='Master Data'!A280,'Master Data'!L280,"" )</f>
        <v/>
      </c>
      <c r="N280" s="607" t="str">
        <f>IFERROR(SMALL($M$7:$M$567,ROWS($A$7:A280)),"" )</f>
        <v/>
      </c>
    </row>
    <row r="281" spans="3:14" x14ac:dyDescent="0.25">
      <c r="C281" s="466"/>
      <c r="I281" s="481" t="s">
        <v>29</v>
      </c>
      <c r="J281" s="482" t="s">
        <v>156</v>
      </c>
      <c r="L281" s="609">
        <f>ROWS(A$7:$A281)</f>
        <v>275</v>
      </c>
      <c r="M281" s="607" t="str">
        <f>IF('Class of Estimate'!$B$19='Master Data'!A281,'Master Data'!L281,"" )</f>
        <v/>
      </c>
      <c r="N281" s="607" t="str">
        <f>IFERROR(SMALL($M$7:$M$567,ROWS($A$7:A281)),"" )</f>
        <v/>
      </c>
    </row>
    <row r="282" spans="3:14" x14ac:dyDescent="0.25">
      <c r="C282" s="466"/>
      <c r="I282" s="481" t="s">
        <v>29</v>
      </c>
      <c r="J282" s="482" t="s">
        <v>156</v>
      </c>
      <c r="L282" s="609">
        <f>ROWS(A$7:$A282)</f>
        <v>276</v>
      </c>
      <c r="M282" s="607" t="str">
        <f>IF('Class of Estimate'!$B$19='Master Data'!A282,'Master Data'!L282,"" )</f>
        <v/>
      </c>
      <c r="N282" s="607" t="str">
        <f>IFERROR(SMALL($M$7:$M$567,ROWS($A$7:A282)),"" )</f>
        <v/>
      </c>
    </row>
    <row r="283" spans="3:14" x14ac:dyDescent="0.25">
      <c r="C283" s="466"/>
      <c r="I283" s="481" t="s">
        <v>29</v>
      </c>
      <c r="J283" s="482" t="s">
        <v>156</v>
      </c>
      <c r="L283" s="609">
        <f>ROWS(A$7:$A283)</f>
        <v>277</v>
      </c>
      <c r="M283" s="607" t="str">
        <f>IF('Class of Estimate'!$B$19='Master Data'!A283,'Master Data'!L283,"" )</f>
        <v/>
      </c>
      <c r="N283" s="607" t="str">
        <f>IFERROR(SMALL($M$7:$M$567,ROWS($A$7:A283)),"" )</f>
        <v/>
      </c>
    </row>
    <row r="284" spans="3:14" x14ac:dyDescent="0.25">
      <c r="C284" s="466"/>
      <c r="I284" s="481" t="s">
        <v>29</v>
      </c>
      <c r="J284" s="482" t="s">
        <v>156</v>
      </c>
      <c r="L284" s="609">
        <f>ROWS(A$7:$A284)</f>
        <v>278</v>
      </c>
      <c r="M284" s="607" t="str">
        <f>IF('Class of Estimate'!$B$19='Master Data'!A284,'Master Data'!L284,"" )</f>
        <v/>
      </c>
      <c r="N284" s="607" t="str">
        <f>IFERROR(SMALL($M$7:$M$567,ROWS($A$7:A284)),"" )</f>
        <v/>
      </c>
    </row>
    <row r="285" spans="3:14" x14ac:dyDescent="0.25">
      <c r="C285" s="466"/>
      <c r="I285" s="481" t="s">
        <v>29</v>
      </c>
      <c r="J285" s="482" t="s">
        <v>156</v>
      </c>
      <c r="L285" s="609">
        <f>ROWS(A$7:$A285)</f>
        <v>279</v>
      </c>
      <c r="M285" s="607" t="str">
        <f>IF('Class of Estimate'!$B$19='Master Data'!A285,'Master Data'!L285,"" )</f>
        <v/>
      </c>
      <c r="N285" s="607" t="str">
        <f>IFERROR(SMALL($M$7:$M$567,ROWS($A$7:A285)),"" )</f>
        <v/>
      </c>
    </row>
    <row r="286" spans="3:14" x14ac:dyDescent="0.25">
      <c r="C286" s="466"/>
      <c r="I286" s="481" t="s">
        <v>29</v>
      </c>
      <c r="J286" s="482" t="s">
        <v>156</v>
      </c>
      <c r="L286" s="609">
        <f>ROWS(A$7:$A286)</f>
        <v>280</v>
      </c>
      <c r="M286" s="607" t="str">
        <f>IF('Class of Estimate'!$B$19='Master Data'!A286,'Master Data'!L286,"" )</f>
        <v/>
      </c>
      <c r="N286" s="607" t="str">
        <f>IFERROR(SMALL($M$7:$M$567,ROWS($A$7:A286)),"" )</f>
        <v/>
      </c>
    </row>
    <row r="287" spans="3:14" x14ac:dyDescent="0.25">
      <c r="C287" s="466"/>
      <c r="I287" s="481" t="s">
        <v>29</v>
      </c>
      <c r="J287" s="482" t="s">
        <v>156</v>
      </c>
      <c r="L287" s="609">
        <f>ROWS(A$7:$A287)</f>
        <v>281</v>
      </c>
      <c r="M287" s="607" t="str">
        <f>IF('Class of Estimate'!$B$19='Master Data'!A287,'Master Data'!L287,"" )</f>
        <v/>
      </c>
      <c r="N287" s="607" t="str">
        <f>IFERROR(SMALL($M$7:$M$567,ROWS($A$7:A287)),"" )</f>
        <v/>
      </c>
    </row>
    <row r="288" spans="3:14" x14ac:dyDescent="0.25">
      <c r="C288" s="466"/>
      <c r="I288" s="481" t="s">
        <v>29</v>
      </c>
      <c r="J288" s="482" t="s">
        <v>156</v>
      </c>
      <c r="L288" s="609">
        <f>ROWS(A$7:$A288)</f>
        <v>282</v>
      </c>
      <c r="M288" s="607" t="str">
        <f>IF('Class of Estimate'!$B$19='Master Data'!A288,'Master Data'!L288,"" )</f>
        <v/>
      </c>
      <c r="N288" s="607" t="str">
        <f>IFERROR(SMALL($M$7:$M$567,ROWS($A$7:A288)),"" )</f>
        <v/>
      </c>
    </row>
    <row r="289" spans="3:14" x14ac:dyDescent="0.25">
      <c r="C289" s="466"/>
      <c r="I289" s="481" t="s">
        <v>29</v>
      </c>
      <c r="J289" s="482" t="s">
        <v>156</v>
      </c>
      <c r="L289" s="609">
        <f>ROWS(A$7:$A289)</f>
        <v>283</v>
      </c>
      <c r="M289" s="607" t="str">
        <f>IF('Class of Estimate'!$B$19='Master Data'!A289,'Master Data'!L289,"" )</f>
        <v/>
      </c>
      <c r="N289" s="607" t="str">
        <f>IFERROR(SMALL($M$7:$M$567,ROWS($A$7:A289)),"" )</f>
        <v/>
      </c>
    </row>
    <row r="290" spans="3:14" x14ac:dyDescent="0.25">
      <c r="C290" s="466"/>
      <c r="I290" s="481" t="s">
        <v>29</v>
      </c>
      <c r="J290" s="482" t="s">
        <v>156</v>
      </c>
      <c r="L290" s="609">
        <f>ROWS(A$7:$A290)</f>
        <v>284</v>
      </c>
      <c r="M290" s="607" t="str">
        <f>IF('Class of Estimate'!$B$19='Master Data'!A290,'Master Data'!L290,"" )</f>
        <v/>
      </c>
      <c r="N290" s="607" t="str">
        <f>IFERROR(SMALL($M$7:$M$567,ROWS($A$7:A290)),"" )</f>
        <v/>
      </c>
    </row>
    <row r="291" spans="3:14" x14ac:dyDescent="0.25">
      <c r="C291" s="466"/>
      <c r="I291" s="481" t="s">
        <v>29</v>
      </c>
      <c r="J291" s="482" t="s">
        <v>156</v>
      </c>
      <c r="L291" s="609">
        <f>ROWS(A$7:$A291)</f>
        <v>285</v>
      </c>
      <c r="M291" s="607" t="str">
        <f>IF('Class of Estimate'!$B$19='Master Data'!A291,'Master Data'!L291,"" )</f>
        <v/>
      </c>
      <c r="N291" s="607" t="str">
        <f>IFERROR(SMALL($M$7:$M$567,ROWS($A$7:A291)),"" )</f>
        <v/>
      </c>
    </row>
    <row r="292" spans="3:14" x14ac:dyDescent="0.25">
      <c r="C292" s="466"/>
      <c r="I292" s="481" t="s">
        <v>29</v>
      </c>
      <c r="J292" s="482" t="s">
        <v>156</v>
      </c>
      <c r="L292" s="609">
        <f>ROWS(A$7:$A292)</f>
        <v>286</v>
      </c>
      <c r="M292" s="607" t="str">
        <f>IF('Class of Estimate'!$B$19='Master Data'!A292,'Master Data'!L292,"" )</f>
        <v/>
      </c>
      <c r="N292" s="607" t="str">
        <f>IFERROR(SMALL($M$7:$M$567,ROWS($A$7:A292)),"" )</f>
        <v/>
      </c>
    </row>
    <row r="293" spans="3:14" x14ac:dyDescent="0.25">
      <c r="C293" s="466"/>
      <c r="I293" s="481" t="s">
        <v>29</v>
      </c>
      <c r="J293" s="482" t="s">
        <v>156</v>
      </c>
      <c r="L293" s="609">
        <f>ROWS(A$7:$A293)</f>
        <v>287</v>
      </c>
      <c r="M293" s="607" t="str">
        <f>IF('Class of Estimate'!$B$19='Master Data'!A293,'Master Data'!L293,"" )</f>
        <v/>
      </c>
      <c r="N293" s="607" t="str">
        <f>IFERROR(SMALL($M$7:$M$567,ROWS($A$7:A293)),"" )</f>
        <v/>
      </c>
    </row>
    <row r="294" spans="3:14" x14ac:dyDescent="0.25">
      <c r="C294" s="466"/>
      <c r="I294" s="481" t="s">
        <v>29</v>
      </c>
      <c r="J294" s="482" t="s">
        <v>156</v>
      </c>
      <c r="L294" s="609">
        <f>ROWS(A$7:$A294)</f>
        <v>288</v>
      </c>
      <c r="M294" s="607" t="str">
        <f>IF('Class of Estimate'!$B$19='Master Data'!A294,'Master Data'!L294,"" )</f>
        <v/>
      </c>
      <c r="N294" s="607" t="str">
        <f>IFERROR(SMALL($M$7:$M$567,ROWS($A$7:A294)),"" )</f>
        <v/>
      </c>
    </row>
    <row r="295" spans="3:14" x14ac:dyDescent="0.25">
      <c r="C295" s="466"/>
      <c r="I295" s="481" t="s">
        <v>29</v>
      </c>
      <c r="J295" s="482" t="s">
        <v>156</v>
      </c>
      <c r="L295" s="609">
        <f>ROWS(A$7:$A295)</f>
        <v>289</v>
      </c>
      <c r="M295" s="607" t="str">
        <f>IF('Class of Estimate'!$B$19='Master Data'!A295,'Master Data'!L295,"" )</f>
        <v/>
      </c>
      <c r="N295" s="607" t="str">
        <f>IFERROR(SMALL($M$7:$M$567,ROWS($A$7:A295)),"" )</f>
        <v/>
      </c>
    </row>
    <row r="296" spans="3:14" x14ac:dyDescent="0.25">
      <c r="C296" s="466"/>
      <c r="I296" s="481" t="s">
        <v>29</v>
      </c>
      <c r="J296" s="482" t="s">
        <v>156</v>
      </c>
      <c r="L296" s="609">
        <f>ROWS(A$7:$A296)</f>
        <v>290</v>
      </c>
      <c r="M296" s="607" t="str">
        <f>IF('Class of Estimate'!$B$19='Master Data'!A296,'Master Data'!L296,"" )</f>
        <v/>
      </c>
      <c r="N296" s="607" t="str">
        <f>IFERROR(SMALL($M$7:$M$567,ROWS($A$7:A296)),"" )</f>
        <v/>
      </c>
    </row>
    <row r="297" spans="3:14" x14ac:dyDescent="0.25">
      <c r="C297" s="466"/>
      <c r="I297" s="481" t="s">
        <v>29</v>
      </c>
      <c r="J297" s="482" t="s">
        <v>156</v>
      </c>
      <c r="L297" s="609">
        <f>ROWS(A$7:$A297)</f>
        <v>291</v>
      </c>
      <c r="M297" s="607" t="str">
        <f>IF('Class of Estimate'!$B$19='Master Data'!A297,'Master Data'!L297,"" )</f>
        <v/>
      </c>
      <c r="N297" s="607" t="str">
        <f>IFERROR(SMALL($M$7:$M$567,ROWS($A$7:A297)),"" )</f>
        <v/>
      </c>
    </row>
    <row r="298" spans="3:14" x14ac:dyDescent="0.25">
      <c r="C298" s="466"/>
      <c r="I298" s="481" t="s">
        <v>29</v>
      </c>
      <c r="J298" s="482" t="s">
        <v>156</v>
      </c>
      <c r="L298" s="609">
        <f>ROWS(A$7:$A298)</f>
        <v>292</v>
      </c>
      <c r="M298" s="607" t="str">
        <f>IF('Class of Estimate'!$B$19='Master Data'!A298,'Master Data'!L298,"" )</f>
        <v/>
      </c>
      <c r="N298" s="607" t="str">
        <f>IFERROR(SMALL($M$7:$M$567,ROWS($A$7:A298)),"" )</f>
        <v/>
      </c>
    </row>
    <row r="299" spans="3:14" x14ac:dyDescent="0.25">
      <c r="C299" s="466"/>
      <c r="I299" s="481" t="s">
        <v>29</v>
      </c>
      <c r="J299" s="482" t="s">
        <v>156</v>
      </c>
      <c r="L299" s="609">
        <f>ROWS(A$7:$A299)</f>
        <v>293</v>
      </c>
      <c r="M299" s="607" t="str">
        <f>IF('Class of Estimate'!$B$19='Master Data'!A299,'Master Data'!L299,"" )</f>
        <v/>
      </c>
      <c r="N299" s="607" t="str">
        <f>IFERROR(SMALL($M$7:$M$567,ROWS($A$7:A299)),"" )</f>
        <v/>
      </c>
    </row>
    <row r="300" spans="3:14" x14ac:dyDescent="0.25">
      <c r="C300" s="466"/>
      <c r="I300" s="481" t="s">
        <v>29</v>
      </c>
      <c r="J300" s="482" t="s">
        <v>156</v>
      </c>
      <c r="L300" s="609">
        <f>ROWS(A$7:$A300)</f>
        <v>294</v>
      </c>
      <c r="M300" s="607" t="str">
        <f>IF('Class of Estimate'!$B$19='Master Data'!A300,'Master Data'!L300,"" )</f>
        <v/>
      </c>
      <c r="N300" s="607" t="str">
        <f>IFERROR(SMALL($M$7:$M$567,ROWS($A$7:A300)),"" )</f>
        <v/>
      </c>
    </row>
    <row r="301" spans="3:14" x14ac:dyDescent="0.25">
      <c r="C301" s="466"/>
      <c r="I301" s="481" t="s">
        <v>29</v>
      </c>
      <c r="J301" s="482" t="s">
        <v>156</v>
      </c>
      <c r="L301" s="609">
        <f>ROWS(A$7:$A301)</f>
        <v>295</v>
      </c>
      <c r="M301" s="607" t="str">
        <f>IF('Class of Estimate'!$B$19='Master Data'!A301,'Master Data'!L301,"" )</f>
        <v/>
      </c>
      <c r="N301" s="607" t="str">
        <f>IFERROR(SMALL($M$7:$M$567,ROWS($A$7:A301)),"" )</f>
        <v/>
      </c>
    </row>
    <row r="302" spans="3:14" x14ac:dyDescent="0.25">
      <c r="C302" s="466"/>
      <c r="I302" s="481" t="s">
        <v>29</v>
      </c>
      <c r="J302" s="482" t="s">
        <v>156</v>
      </c>
      <c r="L302" s="609">
        <f>ROWS(A$7:$A302)</f>
        <v>296</v>
      </c>
      <c r="M302" s="607" t="str">
        <f>IF('Class of Estimate'!$B$19='Master Data'!A302,'Master Data'!L302,"" )</f>
        <v/>
      </c>
      <c r="N302" s="607" t="str">
        <f>IFERROR(SMALL($M$7:$M$567,ROWS($A$7:A302)),"" )</f>
        <v/>
      </c>
    </row>
    <row r="303" spans="3:14" x14ac:dyDescent="0.25">
      <c r="C303" s="466"/>
      <c r="I303" s="481" t="s">
        <v>29</v>
      </c>
      <c r="J303" s="482" t="s">
        <v>156</v>
      </c>
      <c r="L303" s="609">
        <f>ROWS(A$7:$A303)</f>
        <v>297</v>
      </c>
      <c r="M303" s="607" t="str">
        <f>IF('Class of Estimate'!$B$19='Master Data'!A303,'Master Data'!L303,"" )</f>
        <v/>
      </c>
      <c r="N303" s="607" t="str">
        <f>IFERROR(SMALL($M$7:$M$567,ROWS($A$7:A303)),"" )</f>
        <v/>
      </c>
    </row>
    <row r="304" spans="3:14" x14ac:dyDescent="0.25">
      <c r="C304" s="466"/>
      <c r="I304" s="481" t="s">
        <v>29</v>
      </c>
      <c r="J304" s="482" t="s">
        <v>156</v>
      </c>
      <c r="L304" s="609">
        <f>ROWS(A$7:$A304)</f>
        <v>298</v>
      </c>
      <c r="M304" s="607" t="str">
        <f>IF('Class of Estimate'!$B$19='Master Data'!A304,'Master Data'!L304,"" )</f>
        <v/>
      </c>
      <c r="N304" s="607" t="str">
        <f>IFERROR(SMALL($M$7:$M$567,ROWS($A$7:A304)),"" )</f>
        <v/>
      </c>
    </row>
    <row r="305" spans="3:14" x14ac:dyDescent="0.25">
      <c r="C305" s="466"/>
      <c r="I305" s="481" t="s">
        <v>29</v>
      </c>
      <c r="J305" s="482" t="s">
        <v>156</v>
      </c>
      <c r="L305" s="609">
        <f>ROWS(A$7:$A305)</f>
        <v>299</v>
      </c>
      <c r="M305" s="607" t="str">
        <f>IF('Class of Estimate'!$B$19='Master Data'!A305,'Master Data'!L305,"" )</f>
        <v/>
      </c>
      <c r="N305" s="607" t="str">
        <f>IFERROR(SMALL($M$7:$M$567,ROWS($A$7:A305)),"" )</f>
        <v/>
      </c>
    </row>
    <row r="306" spans="3:14" x14ac:dyDescent="0.25">
      <c r="C306" s="466"/>
      <c r="I306" s="481" t="s">
        <v>29</v>
      </c>
      <c r="J306" s="482" t="s">
        <v>156</v>
      </c>
      <c r="L306" s="609">
        <f>ROWS(A$7:$A306)</f>
        <v>300</v>
      </c>
      <c r="M306" s="607" t="str">
        <f>IF('Class of Estimate'!$B$19='Master Data'!A306,'Master Data'!L306,"" )</f>
        <v/>
      </c>
      <c r="N306" s="607" t="str">
        <f>IFERROR(SMALL($M$7:$M$567,ROWS($A$7:A306)),"" )</f>
        <v/>
      </c>
    </row>
    <row r="307" spans="3:14" x14ac:dyDescent="0.25">
      <c r="C307" s="466"/>
      <c r="I307" s="481" t="s">
        <v>29</v>
      </c>
      <c r="J307" s="482" t="s">
        <v>156</v>
      </c>
      <c r="L307" s="609">
        <f>ROWS(A$7:$A307)</f>
        <v>301</v>
      </c>
      <c r="M307" s="607" t="str">
        <f>IF('Class of Estimate'!$B$19='Master Data'!A307,'Master Data'!L307,"" )</f>
        <v/>
      </c>
      <c r="N307" s="607" t="str">
        <f>IFERROR(SMALL($M$7:$M$567,ROWS($A$7:A307)),"" )</f>
        <v/>
      </c>
    </row>
    <row r="308" spans="3:14" x14ac:dyDescent="0.25">
      <c r="C308" s="466"/>
      <c r="I308" s="481" t="s">
        <v>29</v>
      </c>
      <c r="J308" s="482" t="s">
        <v>156</v>
      </c>
      <c r="L308" s="609">
        <f>ROWS(A$7:$A308)</f>
        <v>302</v>
      </c>
      <c r="M308" s="607" t="str">
        <f>IF('Class of Estimate'!$B$19='Master Data'!A308,'Master Data'!L308,"" )</f>
        <v/>
      </c>
      <c r="N308" s="607" t="str">
        <f>IFERROR(SMALL($M$7:$M$567,ROWS($A$7:A308)),"" )</f>
        <v/>
      </c>
    </row>
    <row r="309" spans="3:14" x14ac:dyDescent="0.25">
      <c r="C309" s="466"/>
      <c r="I309" s="481" t="s">
        <v>29</v>
      </c>
      <c r="J309" s="482" t="s">
        <v>156</v>
      </c>
      <c r="L309" s="609">
        <f>ROWS(A$7:$A309)</f>
        <v>303</v>
      </c>
      <c r="M309" s="607" t="str">
        <f>IF('Class of Estimate'!$B$19='Master Data'!A309,'Master Data'!L309,"" )</f>
        <v/>
      </c>
      <c r="N309" s="607" t="str">
        <f>IFERROR(SMALL($M$7:$M$567,ROWS($A$7:A309)),"" )</f>
        <v/>
      </c>
    </row>
    <row r="310" spans="3:14" x14ac:dyDescent="0.25">
      <c r="C310" s="466"/>
      <c r="I310" s="481" t="s">
        <v>29</v>
      </c>
      <c r="J310" s="482" t="s">
        <v>156</v>
      </c>
      <c r="L310" s="609">
        <f>ROWS(A$7:$A310)</f>
        <v>304</v>
      </c>
      <c r="M310" s="607" t="str">
        <f>IF('Class of Estimate'!$B$19='Master Data'!A310,'Master Data'!L310,"" )</f>
        <v/>
      </c>
      <c r="N310" s="607" t="str">
        <f>IFERROR(SMALL($M$7:$M$567,ROWS($A$7:A310)),"" )</f>
        <v/>
      </c>
    </row>
    <row r="311" spans="3:14" x14ac:dyDescent="0.25">
      <c r="C311" s="466"/>
      <c r="I311" s="481" t="s">
        <v>29</v>
      </c>
      <c r="J311" s="482" t="s">
        <v>156</v>
      </c>
      <c r="L311" s="609">
        <f>ROWS(A$7:$A311)</f>
        <v>305</v>
      </c>
      <c r="M311" s="607" t="str">
        <f>IF('Class of Estimate'!$B$19='Master Data'!A311,'Master Data'!L311,"" )</f>
        <v/>
      </c>
      <c r="N311" s="607" t="str">
        <f>IFERROR(SMALL($M$7:$M$567,ROWS($A$7:A311)),"" )</f>
        <v/>
      </c>
    </row>
    <row r="312" spans="3:14" x14ac:dyDescent="0.25">
      <c r="C312" s="466"/>
      <c r="I312" s="481" t="s">
        <v>29</v>
      </c>
      <c r="J312" s="482" t="s">
        <v>156</v>
      </c>
      <c r="L312" s="609">
        <f>ROWS(A$7:$A312)</f>
        <v>306</v>
      </c>
      <c r="M312" s="607" t="str">
        <f>IF('Class of Estimate'!$B$19='Master Data'!A312,'Master Data'!L312,"" )</f>
        <v/>
      </c>
      <c r="N312" s="607" t="str">
        <f>IFERROR(SMALL($M$7:$M$567,ROWS($A$7:A312)),"" )</f>
        <v/>
      </c>
    </row>
    <row r="313" spans="3:14" x14ac:dyDescent="0.25">
      <c r="C313" s="466"/>
      <c r="I313" s="481" t="s">
        <v>29</v>
      </c>
      <c r="J313" s="482" t="s">
        <v>156</v>
      </c>
      <c r="L313" s="609">
        <f>ROWS(A$7:$A313)</f>
        <v>307</v>
      </c>
      <c r="M313" s="607" t="str">
        <f>IF('Class of Estimate'!$B$19='Master Data'!A313,'Master Data'!L313,"" )</f>
        <v/>
      </c>
      <c r="N313" s="607" t="str">
        <f>IFERROR(SMALL($M$7:$M$567,ROWS($A$7:A313)),"" )</f>
        <v/>
      </c>
    </row>
    <row r="314" spans="3:14" x14ac:dyDescent="0.25">
      <c r="C314" s="466"/>
      <c r="I314" s="481" t="s">
        <v>29</v>
      </c>
      <c r="J314" s="482" t="s">
        <v>156</v>
      </c>
      <c r="L314" s="609">
        <f>ROWS(A$7:$A314)</f>
        <v>308</v>
      </c>
      <c r="M314" s="607" t="str">
        <f>IF('Class of Estimate'!$B$19='Master Data'!A314,'Master Data'!L314,"" )</f>
        <v/>
      </c>
      <c r="N314" s="607" t="str">
        <f>IFERROR(SMALL($M$7:$M$567,ROWS($A$7:A314)),"" )</f>
        <v/>
      </c>
    </row>
    <row r="315" spans="3:14" x14ac:dyDescent="0.25">
      <c r="C315" s="466"/>
      <c r="I315" s="481" t="s">
        <v>29</v>
      </c>
      <c r="J315" s="482" t="s">
        <v>156</v>
      </c>
      <c r="L315" s="609">
        <f>ROWS(A$7:$A315)</f>
        <v>309</v>
      </c>
      <c r="M315" s="607" t="str">
        <f>IF('Class of Estimate'!$B$19='Master Data'!A315,'Master Data'!L315,"" )</f>
        <v/>
      </c>
      <c r="N315" s="607" t="str">
        <f>IFERROR(SMALL($M$7:$M$567,ROWS($A$7:A315)),"" )</f>
        <v/>
      </c>
    </row>
    <row r="316" spans="3:14" x14ac:dyDescent="0.25">
      <c r="C316" s="466"/>
      <c r="I316" s="481" t="s">
        <v>29</v>
      </c>
      <c r="J316" s="482" t="s">
        <v>156</v>
      </c>
      <c r="L316" s="609">
        <f>ROWS(A$7:$A316)</f>
        <v>310</v>
      </c>
      <c r="M316" s="607" t="str">
        <f>IF('Class of Estimate'!$B$19='Master Data'!A316,'Master Data'!L316,"" )</f>
        <v/>
      </c>
      <c r="N316" s="607" t="str">
        <f>IFERROR(SMALL($M$7:$M$567,ROWS($A$7:A316)),"" )</f>
        <v/>
      </c>
    </row>
    <row r="317" spans="3:14" x14ac:dyDescent="0.25">
      <c r="C317" s="466"/>
      <c r="I317" s="481" t="s">
        <v>29</v>
      </c>
      <c r="J317" s="482" t="s">
        <v>156</v>
      </c>
      <c r="L317" s="609">
        <f>ROWS(A$7:$A317)</f>
        <v>311</v>
      </c>
      <c r="M317" s="607" t="str">
        <f>IF('Class of Estimate'!$B$19='Master Data'!A317,'Master Data'!L317,"" )</f>
        <v/>
      </c>
      <c r="N317" s="607" t="str">
        <f>IFERROR(SMALL($M$7:$M$567,ROWS($A$7:A317)),"" )</f>
        <v/>
      </c>
    </row>
    <row r="318" spans="3:14" x14ac:dyDescent="0.25">
      <c r="C318" s="466"/>
      <c r="I318" s="481" t="s">
        <v>29</v>
      </c>
      <c r="J318" s="482" t="s">
        <v>156</v>
      </c>
      <c r="L318" s="609">
        <f>ROWS(A$7:$A318)</f>
        <v>312</v>
      </c>
      <c r="M318" s="607" t="str">
        <f>IF('Class of Estimate'!$B$19='Master Data'!A318,'Master Data'!L318,"" )</f>
        <v/>
      </c>
      <c r="N318" s="607" t="str">
        <f>IFERROR(SMALL($M$7:$M$567,ROWS($A$7:A318)),"" )</f>
        <v/>
      </c>
    </row>
    <row r="319" spans="3:14" x14ac:dyDescent="0.25">
      <c r="C319" s="466"/>
      <c r="I319" s="481" t="s">
        <v>29</v>
      </c>
      <c r="J319" s="482" t="s">
        <v>156</v>
      </c>
      <c r="L319" s="609">
        <f>ROWS(A$7:$A319)</f>
        <v>313</v>
      </c>
      <c r="M319" s="607" t="str">
        <f>IF('Class of Estimate'!$B$19='Master Data'!A319,'Master Data'!L319,"" )</f>
        <v/>
      </c>
      <c r="N319" s="607" t="str">
        <f>IFERROR(SMALL($M$7:$M$567,ROWS($A$7:A319)),"" )</f>
        <v/>
      </c>
    </row>
    <row r="320" spans="3:14" x14ac:dyDescent="0.25">
      <c r="C320" s="466"/>
      <c r="I320" s="481" t="s">
        <v>29</v>
      </c>
      <c r="J320" s="482" t="s">
        <v>156</v>
      </c>
      <c r="L320" s="609">
        <f>ROWS(A$7:$A320)</f>
        <v>314</v>
      </c>
      <c r="M320" s="607" t="str">
        <f>IF('Class of Estimate'!$B$19='Master Data'!A320,'Master Data'!L320,"" )</f>
        <v/>
      </c>
      <c r="N320" s="607" t="str">
        <f>IFERROR(SMALL($M$7:$M$567,ROWS($A$7:A320)),"" )</f>
        <v/>
      </c>
    </row>
    <row r="321" spans="3:14" x14ac:dyDescent="0.25">
      <c r="C321" s="466"/>
      <c r="I321" s="481" t="s">
        <v>29</v>
      </c>
      <c r="J321" s="482" t="s">
        <v>156</v>
      </c>
      <c r="L321" s="609">
        <f>ROWS(A$7:$A321)</f>
        <v>315</v>
      </c>
      <c r="M321" s="607" t="str">
        <f>IF('Class of Estimate'!$B$19='Master Data'!A321,'Master Data'!L321,"" )</f>
        <v/>
      </c>
      <c r="N321" s="607" t="str">
        <f>IFERROR(SMALL($M$7:$M$567,ROWS($A$7:A321)),"" )</f>
        <v/>
      </c>
    </row>
    <row r="322" spans="3:14" x14ac:dyDescent="0.25">
      <c r="C322" s="466"/>
      <c r="I322" s="481" t="s">
        <v>29</v>
      </c>
      <c r="J322" s="482" t="s">
        <v>156</v>
      </c>
      <c r="L322" s="609">
        <f>ROWS(A$7:$A322)</f>
        <v>316</v>
      </c>
      <c r="M322" s="607" t="str">
        <f>IF('Class of Estimate'!$B$19='Master Data'!A322,'Master Data'!L322,"" )</f>
        <v/>
      </c>
      <c r="N322" s="607" t="str">
        <f>IFERROR(SMALL($M$7:$M$567,ROWS($A$7:A322)),"" )</f>
        <v/>
      </c>
    </row>
    <row r="323" spans="3:14" x14ac:dyDescent="0.25">
      <c r="C323" s="466"/>
      <c r="I323" s="481" t="s">
        <v>29</v>
      </c>
      <c r="J323" s="482" t="s">
        <v>156</v>
      </c>
      <c r="L323" s="609">
        <f>ROWS(A$7:$A323)</f>
        <v>317</v>
      </c>
      <c r="M323" s="607" t="str">
        <f>IF('Class of Estimate'!$B$19='Master Data'!A323,'Master Data'!L323,"" )</f>
        <v/>
      </c>
      <c r="N323" s="607" t="str">
        <f>IFERROR(SMALL($M$7:$M$567,ROWS($A$7:A323)),"" )</f>
        <v/>
      </c>
    </row>
    <row r="324" spans="3:14" x14ac:dyDescent="0.25">
      <c r="C324" s="466"/>
      <c r="I324" s="481" t="s">
        <v>29</v>
      </c>
      <c r="J324" s="482" t="s">
        <v>156</v>
      </c>
      <c r="L324" s="609">
        <f>ROWS(A$7:$A324)</f>
        <v>318</v>
      </c>
      <c r="M324" s="607" t="str">
        <f>IF('Class of Estimate'!$B$19='Master Data'!A324,'Master Data'!L324,"" )</f>
        <v/>
      </c>
      <c r="N324" s="607" t="str">
        <f>IFERROR(SMALL($M$7:$M$567,ROWS($A$7:A324)),"" )</f>
        <v/>
      </c>
    </row>
    <row r="325" spans="3:14" x14ac:dyDescent="0.25">
      <c r="C325" s="466"/>
      <c r="I325" s="481" t="s">
        <v>29</v>
      </c>
      <c r="J325" s="482" t="s">
        <v>156</v>
      </c>
      <c r="L325" s="609">
        <f>ROWS(A$7:$A325)</f>
        <v>319</v>
      </c>
      <c r="M325" s="607" t="str">
        <f>IF('Class of Estimate'!$B$19='Master Data'!A325,'Master Data'!L325,"" )</f>
        <v/>
      </c>
      <c r="N325" s="607" t="str">
        <f>IFERROR(SMALL($M$7:$M$567,ROWS($A$7:A325)),"" )</f>
        <v/>
      </c>
    </row>
    <row r="326" spans="3:14" x14ac:dyDescent="0.25">
      <c r="C326" s="466"/>
      <c r="I326" s="481" t="s">
        <v>29</v>
      </c>
      <c r="J326" s="482" t="s">
        <v>156</v>
      </c>
      <c r="L326" s="609">
        <f>ROWS(A$7:$A326)</f>
        <v>320</v>
      </c>
      <c r="M326" s="607" t="str">
        <f>IF('Class of Estimate'!$B$19='Master Data'!A326,'Master Data'!L326,"" )</f>
        <v/>
      </c>
      <c r="N326" s="607" t="str">
        <f>IFERROR(SMALL($M$7:$M$567,ROWS($A$7:A326)),"" )</f>
        <v/>
      </c>
    </row>
    <row r="327" spans="3:14" x14ac:dyDescent="0.25">
      <c r="C327" s="466"/>
      <c r="I327" s="481" t="s">
        <v>29</v>
      </c>
      <c r="J327" s="482" t="s">
        <v>156</v>
      </c>
      <c r="L327" s="609">
        <f>ROWS(A$7:$A327)</f>
        <v>321</v>
      </c>
      <c r="M327" s="607" t="str">
        <f>IF('Class of Estimate'!$B$19='Master Data'!A327,'Master Data'!L327,"" )</f>
        <v/>
      </c>
      <c r="N327" s="607" t="str">
        <f>IFERROR(SMALL($M$7:$M$567,ROWS($A$7:A327)),"" )</f>
        <v/>
      </c>
    </row>
    <row r="328" spans="3:14" x14ac:dyDescent="0.25">
      <c r="C328" s="466"/>
      <c r="I328" s="481" t="s">
        <v>29</v>
      </c>
      <c r="J328" s="482" t="s">
        <v>156</v>
      </c>
      <c r="L328" s="609">
        <f>ROWS(A$7:$A328)</f>
        <v>322</v>
      </c>
      <c r="M328" s="607" t="str">
        <f>IF('Class of Estimate'!$B$19='Master Data'!A328,'Master Data'!L328,"" )</f>
        <v/>
      </c>
      <c r="N328" s="607" t="str">
        <f>IFERROR(SMALL($M$7:$M$567,ROWS($A$7:A328)),"" )</f>
        <v/>
      </c>
    </row>
    <row r="329" spans="3:14" x14ac:dyDescent="0.25">
      <c r="C329" s="466"/>
      <c r="I329" s="481" t="s">
        <v>29</v>
      </c>
      <c r="J329" s="482" t="s">
        <v>156</v>
      </c>
      <c r="L329" s="609">
        <f>ROWS(A$7:$A329)</f>
        <v>323</v>
      </c>
      <c r="M329" s="607" t="str">
        <f>IF('Class of Estimate'!$B$19='Master Data'!A329,'Master Data'!L329,"" )</f>
        <v/>
      </c>
      <c r="N329" s="607" t="str">
        <f>IFERROR(SMALL($M$7:$M$567,ROWS($A$7:A329)),"" )</f>
        <v/>
      </c>
    </row>
    <row r="330" spans="3:14" x14ac:dyDescent="0.25">
      <c r="C330" s="466"/>
      <c r="I330" s="481" t="s">
        <v>29</v>
      </c>
      <c r="J330" s="482" t="s">
        <v>156</v>
      </c>
      <c r="L330" s="609">
        <f>ROWS(A$7:$A330)</f>
        <v>324</v>
      </c>
      <c r="M330" s="607" t="str">
        <f>IF('Class of Estimate'!$B$19='Master Data'!A330,'Master Data'!L330,"" )</f>
        <v/>
      </c>
      <c r="N330" s="607" t="str">
        <f>IFERROR(SMALL($M$7:$M$567,ROWS($A$7:A330)),"" )</f>
        <v/>
      </c>
    </row>
    <row r="331" spans="3:14" x14ac:dyDescent="0.25">
      <c r="C331" s="466"/>
      <c r="I331" s="481" t="s">
        <v>29</v>
      </c>
      <c r="J331" s="482" t="s">
        <v>156</v>
      </c>
      <c r="L331" s="609">
        <f>ROWS(A$7:$A331)</f>
        <v>325</v>
      </c>
      <c r="M331" s="607" t="str">
        <f>IF('Class of Estimate'!$B$19='Master Data'!A331,'Master Data'!L331,"" )</f>
        <v/>
      </c>
      <c r="N331" s="607" t="str">
        <f>IFERROR(SMALL($M$7:$M$567,ROWS($A$7:A331)),"" )</f>
        <v/>
      </c>
    </row>
    <row r="332" spans="3:14" x14ac:dyDescent="0.25">
      <c r="C332" s="466"/>
      <c r="I332" s="481" t="s">
        <v>29</v>
      </c>
      <c r="J332" s="482" t="s">
        <v>156</v>
      </c>
      <c r="L332" s="609">
        <f>ROWS(A$7:$A332)</f>
        <v>326</v>
      </c>
      <c r="M332" s="607" t="str">
        <f>IF('Class of Estimate'!$B$19='Master Data'!A332,'Master Data'!L332,"" )</f>
        <v/>
      </c>
      <c r="N332" s="607" t="str">
        <f>IFERROR(SMALL($M$7:$M$567,ROWS($A$7:A332)),"" )</f>
        <v/>
      </c>
    </row>
    <row r="333" spans="3:14" x14ac:dyDescent="0.25">
      <c r="C333" s="466"/>
      <c r="I333" s="481" t="s">
        <v>29</v>
      </c>
      <c r="J333" s="482" t="s">
        <v>156</v>
      </c>
      <c r="L333" s="609">
        <f>ROWS(A$7:$A333)</f>
        <v>327</v>
      </c>
      <c r="M333" s="607" t="str">
        <f>IF('Class of Estimate'!$B$19='Master Data'!A333,'Master Data'!L333,"" )</f>
        <v/>
      </c>
      <c r="N333" s="607" t="str">
        <f>IFERROR(SMALL($M$7:$M$567,ROWS($A$7:A333)),"" )</f>
        <v/>
      </c>
    </row>
    <row r="334" spans="3:14" x14ac:dyDescent="0.25">
      <c r="C334" s="466"/>
      <c r="I334" s="481" t="s">
        <v>29</v>
      </c>
      <c r="J334" s="482" t="s">
        <v>156</v>
      </c>
      <c r="L334" s="609">
        <f>ROWS(A$7:$A334)</f>
        <v>328</v>
      </c>
      <c r="M334" s="607" t="str">
        <f>IF('Class of Estimate'!$B$19='Master Data'!A334,'Master Data'!L334,"" )</f>
        <v/>
      </c>
      <c r="N334" s="607" t="str">
        <f>IFERROR(SMALL($M$7:$M$567,ROWS($A$7:A334)),"" )</f>
        <v/>
      </c>
    </row>
    <row r="335" spans="3:14" x14ac:dyDescent="0.25">
      <c r="C335" s="466"/>
      <c r="I335" s="481" t="s">
        <v>29</v>
      </c>
      <c r="J335" s="482" t="s">
        <v>156</v>
      </c>
      <c r="L335" s="609">
        <f>ROWS(A$7:$A335)</f>
        <v>329</v>
      </c>
      <c r="M335" s="607" t="str">
        <f>IF('Class of Estimate'!$B$19='Master Data'!A335,'Master Data'!L335,"" )</f>
        <v/>
      </c>
      <c r="N335" s="607" t="str">
        <f>IFERROR(SMALL($M$7:$M$567,ROWS($A$7:A335)),"" )</f>
        <v/>
      </c>
    </row>
    <row r="336" spans="3:14" x14ac:dyDescent="0.25">
      <c r="C336" s="466"/>
      <c r="I336" s="481" t="s">
        <v>29</v>
      </c>
      <c r="J336" s="482" t="s">
        <v>156</v>
      </c>
      <c r="L336" s="609">
        <f>ROWS(A$7:$A336)</f>
        <v>330</v>
      </c>
      <c r="M336" s="607" t="str">
        <f>IF('Class of Estimate'!$B$19='Master Data'!A336,'Master Data'!L336,"" )</f>
        <v/>
      </c>
      <c r="N336" s="607" t="str">
        <f>IFERROR(SMALL($M$7:$M$567,ROWS($A$7:A336)),"" )</f>
        <v/>
      </c>
    </row>
    <row r="337" spans="3:14" x14ac:dyDescent="0.25">
      <c r="C337" s="466"/>
      <c r="I337" s="481" t="s">
        <v>29</v>
      </c>
      <c r="J337" s="482" t="s">
        <v>156</v>
      </c>
      <c r="L337" s="609">
        <f>ROWS(A$7:$A337)</f>
        <v>331</v>
      </c>
      <c r="M337" s="607" t="str">
        <f>IF('Class of Estimate'!$B$19='Master Data'!A337,'Master Data'!L337,"" )</f>
        <v/>
      </c>
      <c r="N337" s="607" t="str">
        <f>IFERROR(SMALL($M$7:$M$567,ROWS($A$7:A337)),"" )</f>
        <v/>
      </c>
    </row>
    <row r="338" spans="3:14" x14ac:dyDescent="0.25">
      <c r="C338" s="466"/>
      <c r="I338" s="481" t="s">
        <v>29</v>
      </c>
      <c r="J338" s="482" t="s">
        <v>156</v>
      </c>
      <c r="L338" s="609">
        <f>ROWS(A$7:$A338)</f>
        <v>332</v>
      </c>
      <c r="M338" s="607" t="str">
        <f>IF('Class of Estimate'!$B$19='Master Data'!A338,'Master Data'!L338,"" )</f>
        <v/>
      </c>
      <c r="N338" s="607" t="str">
        <f>IFERROR(SMALL($M$7:$M$567,ROWS($A$7:A338)),"" )</f>
        <v/>
      </c>
    </row>
    <row r="339" spans="3:14" x14ac:dyDescent="0.25">
      <c r="C339" s="466"/>
      <c r="I339" s="481" t="s">
        <v>29</v>
      </c>
      <c r="J339" s="482" t="s">
        <v>156</v>
      </c>
      <c r="L339" s="609">
        <f>ROWS(A$7:$A339)</f>
        <v>333</v>
      </c>
      <c r="M339" s="607" t="str">
        <f>IF('Class of Estimate'!$B$19='Master Data'!A339,'Master Data'!L339,"" )</f>
        <v/>
      </c>
      <c r="N339" s="607" t="str">
        <f>IFERROR(SMALL($M$7:$M$567,ROWS($A$7:A339)),"" )</f>
        <v/>
      </c>
    </row>
    <row r="340" spans="3:14" x14ac:dyDescent="0.25">
      <c r="C340" s="466"/>
      <c r="I340" s="481" t="s">
        <v>29</v>
      </c>
      <c r="J340" s="482" t="s">
        <v>156</v>
      </c>
      <c r="L340" s="609">
        <f>ROWS(A$7:$A340)</f>
        <v>334</v>
      </c>
      <c r="M340" s="607" t="str">
        <f>IF('Class of Estimate'!$B$19='Master Data'!A340,'Master Data'!L340,"" )</f>
        <v/>
      </c>
      <c r="N340" s="607" t="str">
        <f>IFERROR(SMALL($M$7:$M$567,ROWS($A$7:A340)),"" )</f>
        <v/>
      </c>
    </row>
    <row r="341" spans="3:14" x14ac:dyDescent="0.25">
      <c r="C341" s="466"/>
      <c r="I341" s="481" t="s">
        <v>29</v>
      </c>
      <c r="J341" s="482" t="s">
        <v>156</v>
      </c>
      <c r="L341" s="609">
        <f>ROWS(A$7:$A341)</f>
        <v>335</v>
      </c>
      <c r="M341" s="607" t="str">
        <f>IF('Class of Estimate'!$B$19='Master Data'!A341,'Master Data'!L341,"" )</f>
        <v/>
      </c>
      <c r="N341" s="607" t="str">
        <f>IFERROR(SMALL($M$7:$M$567,ROWS($A$7:A341)),"" )</f>
        <v/>
      </c>
    </row>
    <row r="342" spans="3:14" x14ac:dyDescent="0.25">
      <c r="C342" s="466"/>
      <c r="I342" s="481" t="s">
        <v>29</v>
      </c>
      <c r="J342" s="482" t="s">
        <v>156</v>
      </c>
      <c r="L342" s="609">
        <f>ROWS(A$7:$A342)</f>
        <v>336</v>
      </c>
      <c r="M342" s="607" t="str">
        <f>IF('Class of Estimate'!$B$19='Master Data'!A342,'Master Data'!L342,"" )</f>
        <v/>
      </c>
      <c r="N342" s="607" t="str">
        <f>IFERROR(SMALL($M$7:$M$567,ROWS($A$7:A342)),"" )</f>
        <v/>
      </c>
    </row>
    <row r="343" spans="3:14" x14ac:dyDescent="0.25">
      <c r="C343" s="466"/>
      <c r="I343" s="481" t="s">
        <v>29</v>
      </c>
      <c r="J343" s="482" t="s">
        <v>156</v>
      </c>
      <c r="L343" s="609">
        <f>ROWS(A$7:$A343)</f>
        <v>337</v>
      </c>
      <c r="M343" s="607" t="str">
        <f>IF('Class of Estimate'!$B$19='Master Data'!A343,'Master Data'!L343,"" )</f>
        <v/>
      </c>
      <c r="N343" s="607" t="str">
        <f>IFERROR(SMALL($M$7:$M$567,ROWS($A$7:A343)),"" )</f>
        <v/>
      </c>
    </row>
    <row r="344" spans="3:14" x14ac:dyDescent="0.25">
      <c r="C344" s="466"/>
      <c r="I344" s="481" t="s">
        <v>29</v>
      </c>
      <c r="J344" s="482" t="s">
        <v>156</v>
      </c>
      <c r="L344" s="609">
        <f>ROWS(A$7:$A344)</f>
        <v>338</v>
      </c>
      <c r="M344" s="607" t="str">
        <f>IF('Class of Estimate'!$B$19='Master Data'!A344,'Master Data'!L344,"" )</f>
        <v/>
      </c>
      <c r="N344" s="607" t="str">
        <f>IFERROR(SMALL($M$7:$M$567,ROWS($A$7:A344)),"" )</f>
        <v/>
      </c>
    </row>
    <row r="345" spans="3:14" x14ac:dyDescent="0.25">
      <c r="C345" s="466"/>
      <c r="I345" s="481" t="s">
        <v>29</v>
      </c>
      <c r="J345" s="482" t="s">
        <v>156</v>
      </c>
      <c r="L345" s="609">
        <f>ROWS(A$7:$A345)</f>
        <v>339</v>
      </c>
      <c r="M345" s="607" t="str">
        <f>IF('Class of Estimate'!$B$19='Master Data'!A345,'Master Data'!L345,"" )</f>
        <v/>
      </c>
      <c r="N345" s="607" t="str">
        <f>IFERROR(SMALL($M$7:$M$567,ROWS($A$7:A345)),"" )</f>
        <v/>
      </c>
    </row>
    <row r="346" spans="3:14" x14ac:dyDescent="0.25">
      <c r="C346" s="466"/>
      <c r="I346" s="481" t="s">
        <v>29</v>
      </c>
      <c r="J346" s="482" t="s">
        <v>156</v>
      </c>
      <c r="L346" s="609">
        <f>ROWS(A$7:$A346)</f>
        <v>340</v>
      </c>
      <c r="M346" s="607" t="str">
        <f>IF('Class of Estimate'!$B$19='Master Data'!A346,'Master Data'!L346,"" )</f>
        <v/>
      </c>
      <c r="N346" s="607" t="str">
        <f>IFERROR(SMALL($M$7:$M$567,ROWS($A$7:A346)),"" )</f>
        <v/>
      </c>
    </row>
    <row r="347" spans="3:14" x14ac:dyDescent="0.25">
      <c r="C347" s="466"/>
      <c r="I347" s="481" t="s">
        <v>29</v>
      </c>
      <c r="J347" s="482" t="s">
        <v>156</v>
      </c>
      <c r="L347" s="609">
        <f>ROWS(A$7:$A347)</f>
        <v>341</v>
      </c>
      <c r="M347" s="607" t="str">
        <f>IF('Class of Estimate'!$B$19='Master Data'!A347,'Master Data'!L347,"" )</f>
        <v/>
      </c>
      <c r="N347" s="607" t="str">
        <f>IFERROR(SMALL($M$7:$M$567,ROWS($A$7:A347)),"" )</f>
        <v/>
      </c>
    </row>
    <row r="348" spans="3:14" x14ac:dyDescent="0.25">
      <c r="C348" s="466"/>
      <c r="I348" s="481" t="s">
        <v>29</v>
      </c>
      <c r="J348" s="482" t="s">
        <v>156</v>
      </c>
      <c r="L348" s="609">
        <f>ROWS(A$7:$A348)</f>
        <v>342</v>
      </c>
      <c r="M348" s="607" t="str">
        <f>IF('Class of Estimate'!$B$19='Master Data'!A348,'Master Data'!L348,"" )</f>
        <v/>
      </c>
      <c r="N348" s="607" t="str">
        <f>IFERROR(SMALL($M$7:$M$567,ROWS($A$7:A348)),"" )</f>
        <v/>
      </c>
    </row>
    <row r="349" spans="3:14" x14ac:dyDescent="0.25">
      <c r="C349" s="466"/>
      <c r="I349" s="481" t="s">
        <v>29</v>
      </c>
      <c r="J349" s="482" t="s">
        <v>156</v>
      </c>
      <c r="L349" s="609">
        <f>ROWS(A$7:$A349)</f>
        <v>343</v>
      </c>
      <c r="M349" s="607" t="str">
        <f>IF('Class of Estimate'!$B$19='Master Data'!A349,'Master Data'!L349,"" )</f>
        <v/>
      </c>
      <c r="N349" s="607" t="str">
        <f>IFERROR(SMALL($M$7:$M$567,ROWS($A$7:A349)),"" )</f>
        <v/>
      </c>
    </row>
    <row r="350" spans="3:14" x14ac:dyDescent="0.25">
      <c r="C350" s="466"/>
      <c r="I350" s="481" t="s">
        <v>29</v>
      </c>
      <c r="J350" s="482" t="s">
        <v>156</v>
      </c>
      <c r="L350" s="609">
        <f>ROWS(A$7:$A350)</f>
        <v>344</v>
      </c>
      <c r="M350" s="607" t="str">
        <f>IF('Class of Estimate'!$B$19='Master Data'!A350,'Master Data'!L350,"" )</f>
        <v/>
      </c>
      <c r="N350" s="607" t="str">
        <f>IFERROR(SMALL($M$7:$M$567,ROWS($A$7:A350)),"" )</f>
        <v/>
      </c>
    </row>
    <row r="351" spans="3:14" x14ac:dyDescent="0.25">
      <c r="C351" s="466"/>
      <c r="I351" s="481" t="s">
        <v>29</v>
      </c>
      <c r="J351" s="482" t="s">
        <v>156</v>
      </c>
      <c r="L351" s="609">
        <f>ROWS(A$7:$A351)</f>
        <v>345</v>
      </c>
      <c r="M351" s="607" t="str">
        <f>IF('Class of Estimate'!$B$19='Master Data'!A351,'Master Data'!L351,"" )</f>
        <v/>
      </c>
      <c r="N351" s="607" t="str">
        <f>IFERROR(SMALL($M$7:$M$567,ROWS($A$7:A351)),"" )</f>
        <v/>
      </c>
    </row>
    <row r="352" spans="3:14" x14ac:dyDescent="0.25">
      <c r="C352" s="466"/>
      <c r="I352" s="481" t="s">
        <v>29</v>
      </c>
      <c r="J352" s="482" t="s">
        <v>156</v>
      </c>
      <c r="L352" s="609">
        <f>ROWS(A$7:$A352)</f>
        <v>346</v>
      </c>
      <c r="M352" s="607" t="str">
        <f>IF('Class of Estimate'!$B$19='Master Data'!A352,'Master Data'!L352,"" )</f>
        <v/>
      </c>
      <c r="N352" s="607" t="str">
        <f>IFERROR(SMALL($M$7:$M$567,ROWS($A$7:A352)),"" )</f>
        <v/>
      </c>
    </row>
    <row r="353" spans="3:14" x14ac:dyDescent="0.25">
      <c r="C353" s="466"/>
      <c r="I353" s="481" t="s">
        <v>29</v>
      </c>
      <c r="J353" s="482" t="s">
        <v>156</v>
      </c>
      <c r="L353" s="609">
        <f>ROWS(A$7:$A353)</f>
        <v>347</v>
      </c>
      <c r="M353" s="607" t="str">
        <f>IF('Class of Estimate'!$B$19='Master Data'!A353,'Master Data'!L353,"" )</f>
        <v/>
      </c>
      <c r="N353" s="607" t="str">
        <f>IFERROR(SMALL($M$7:$M$567,ROWS($A$7:A353)),"" )</f>
        <v/>
      </c>
    </row>
    <row r="354" spans="3:14" x14ac:dyDescent="0.25">
      <c r="C354" s="466"/>
      <c r="I354" s="481" t="s">
        <v>29</v>
      </c>
      <c r="J354" s="482" t="s">
        <v>156</v>
      </c>
      <c r="L354" s="609">
        <f>ROWS(A$7:$A354)</f>
        <v>348</v>
      </c>
      <c r="M354" s="607" t="str">
        <f>IF('Class of Estimate'!$B$19='Master Data'!A354,'Master Data'!L354,"" )</f>
        <v/>
      </c>
      <c r="N354" s="607" t="str">
        <f>IFERROR(SMALL($M$7:$M$567,ROWS($A$7:A354)),"" )</f>
        <v/>
      </c>
    </row>
    <row r="355" spans="3:14" x14ac:dyDescent="0.25">
      <c r="C355" s="466"/>
      <c r="I355" s="481" t="s">
        <v>29</v>
      </c>
      <c r="J355" s="482" t="s">
        <v>156</v>
      </c>
      <c r="L355" s="609">
        <f>ROWS(A$7:$A355)</f>
        <v>349</v>
      </c>
      <c r="M355" s="607" t="str">
        <f>IF('Class of Estimate'!$B$19='Master Data'!A355,'Master Data'!L355,"" )</f>
        <v/>
      </c>
      <c r="N355" s="607" t="str">
        <f>IFERROR(SMALL($M$7:$M$567,ROWS($A$7:A355)),"" )</f>
        <v/>
      </c>
    </row>
    <row r="356" spans="3:14" x14ac:dyDescent="0.25">
      <c r="C356" s="466"/>
      <c r="I356" s="481" t="s">
        <v>29</v>
      </c>
      <c r="J356" s="482" t="s">
        <v>156</v>
      </c>
      <c r="L356" s="609">
        <f>ROWS(A$7:$A356)</f>
        <v>350</v>
      </c>
      <c r="M356" s="607" t="str">
        <f>IF('Class of Estimate'!$B$19='Master Data'!A356,'Master Data'!L356,"" )</f>
        <v/>
      </c>
      <c r="N356" s="607" t="str">
        <f>IFERROR(SMALL($M$7:$M$567,ROWS($A$7:A356)),"" )</f>
        <v/>
      </c>
    </row>
    <row r="357" spans="3:14" x14ac:dyDescent="0.25">
      <c r="C357" s="466"/>
      <c r="I357" s="481" t="s">
        <v>29</v>
      </c>
      <c r="J357" s="482" t="s">
        <v>156</v>
      </c>
      <c r="L357" s="609">
        <f>ROWS(A$7:$A357)</f>
        <v>351</v>
      </c>
      <c r="M357" s="607" t="str">
        <f>IF('Class of Estimate'!$B$19='Master Data'!A357,'Master Data'!L357,"" )</f>
        <v/>
      </c>
      <c r="N357" s="607" t="str">
        <f>IFERROR(SMALL($M$7:$M$567,ROWS($A$7:A357)),"" )</f>
        <v/>
      </c>
    </row>
    <row r="358" spans="3:14" x14ac:dyDescent="0.25">
      <c r="C358" s="466"/>
      <c r="I358" s="481" t="s">
        <v>29</v>
      </c>
      <c r="J358" s="482" t="s">
        <v>156</v>
      </c>
      <c r="L358" s="609">
        <f>ROWS(A$7:$A358)</f>
        <v>352</v>
      </c>
      <c r="M358" s="607" t="str">
        <f>IF('Class of Estimate'!$B$19='Master Data'!A358,'Master Data'!L358,"" )</f>
        <v/>
      </c>
      <c r="N358" s="607" t="str">
        <f>IFERROR(SMALL($M$7:$M$567,ROWS($A$7:A358)),"" )</f>
        <v/>
      </c>
    </row>
    <row r="359" spans="3:14" x14ac:dyDescent="0.25">
      <c r="C359" s="466"/>
      <c r="I359" s="481" t="s">
        <v>29</v>
      </c>
      <c r="J359" s="482" t="s">
        <v>156</v>
      </c>
      <c r="L359" s="609">
        <f>ROWS(A$7:$A359)</f>
        <v>353</v>
      </c>
      <c r="M359" s="607" t="str">
        <f>IF('Class of Estimate'!$B$19='Master Data'!A359,'Master Data'!L359,"" )</f>
        <v/>
      </c>
      <c r="N359" s="607" t="str">
        <f>IFERROR(SMALL($M$7:$M$567,ROWS($A$7:A359)),"" )</f>
        <v/>
      </c>
    </row>
    <row r="360" spans="3:14" x14ac:dyDescent="0.25">
      <c r="C360" s="466"/>
      <c r="I360" s="481" t="s">
        <v>29</v>
      </c>
      <c r="J360" s="482" t="s">
        <v>156</v>
      </c>
      <c r="L360" s="609">
        <f>ROWS(A$7:$A360)</f>
        <v>354</v>
      </c>
      <c r="M360" s="607" t="str">
        <f>IF('Class of Estimate'!$B$19='Master Data'!A360,'Master Data'!L360,"" )</f>
        <v/>
      </c>
      <c r="N360" s="607" t="str">
        <f>IFERROR(SMALL($M$7:$M$567,ROWS($A$7:A360)),"" )</f>
        <v/>
      </c>
    </row>
    <row r="361" spans="3:14" x14ac:dyDescent="0.25">
      <c r="C361" s="466"/>
      <c r="I361" s="481" t="s">
        <v>29</v>
      </c>
      <c r="J361" s="482" t="s">
        <v>156</v>
      </c>
      <c r="L361" s="609">
        <f>ROWS(A$7:$A361)</f>
        <v>355</v>
      </c>
      <c r="M361" s="607" t="str">
        <f>IF('Class of Estimate'!$B$19='Master Data'!A361,'Master Data'!L361,"" )</f>
        <v/>
      </c>
      <c r="N361" s="607" t="str">
        <f>IFERROR(SMALL($M$7:$M$567,ROWS($A$7:A361)),"" )</f>
        <v/>
      </c>
    </row>
    <row r="362" spans="3:14" x14ac:dyDescent="0.25">
      <c r="C362" s="466"/>
      <c r="I362" s="481" t="s">
        <v>29</v>
      </c>
      <c r="J362" s="482" t="s">
        <v>156</v>
      </c>
      <c r="L362" s="609">
        <f>ROWS(A$7:$A362)</f>
        <v>356</v>
      </c>
      <c r="M362" s="607" t="str">
        <f>IF('Class of Estimate'!$B$19='Master Data'!A362,'Master Data'!L362,"" )</f>
        <v/>
      </c>
      <c r="N362" s="607" t="str">
        <f>IFERROR(SMALL($M$7:$M$567,ROWS($A$7:A362)),"" )</f>
        <v/>
      </c>
    </row>
    <row r="363" spans="3:14" x14ac:dyDescent="0.25">
      <c r="C363" s="466"/>
      <c r="I363" s="481" t="s">
        <v>29</v>
      </c>
      <c r="J363" s="482" t="s">
        <v>156</v>
      </c>
      <c r="L363" s="609">
        <f>ROWS(A$7:$A363)</f>
        <v>357</v>
      </c>
      <c r="M363" s="607" t="str">
        <f>IF('Class of Estimate'!$B$19='Master Data'!A363,'Master Data'!L363,"" )</f>
        <v/>
      </c>
      <c r="N363" s="607" t="str">
        <f>IFERROR(SMALL($M$7:$M$567,ROWS($A$7:A363)),"" )</f>
        <v/>
      </c>
    </row>
    <row r="364" spans="3:14" x14ac:dyDescent="0.25">
      <c r="C364" s="466"/>
      <c r="I364" s="481" t="s">
        <v>29</v>
      </c>
      <c r="J364" s="482" t="s">
        <v>156</v>
      </c>
      <c r="L364" s="609">
        <f>ROWS(A$7:$A364)</f>
        <v>358</v>
      </c>
      <c r="M364" s="607" t="str">
        <f>IF('Class of Estimate'!$B$19='Master Data'!A364,'Master Data'!L364,"" )</f>
        <v/>
      </c>
      <c r="N364" s="607" t="str">
        <f>IFERROR(SMALL($M$7:$M$567,ROWS($A$7:A364)),"" )</f>
        <v/>
      </c>
    </row>
    <row r="365" spans="3:14" x14ac:dyDescent="0.25">
      <c r="C365" s="466"/>
      <c r="I365" s="481" t="s">
        <v>29</v>
      </c>
      <c r="J365" s="482" t="s">
        <v>156</v>
      </c>
      <c r="L365" s="609">
        <f>ROWS(A$7:$A365)</f>
        <v>359</v>
      </c>
      <c r="M365" s="607" t="str">
        <f>IF('Class of Estimate'!$B$19='Master Data'!A365,'Master Data'!L365,"" )</f>
        <v/>
      </c>
      <c r="N365" s="607" t="str">
        <f>IFERROR(SMALL($M$7:$M$567,ROWS($A$7:A365)),"" )</f>
        <v/>
      </c>
    </row>
    <row r="366" spans="3:14" x14ac:dyDescent="0.25">
      <c r="C366" s="466"/>
      <c r="I366" s="481" t="s">
        <v>29</v>
      </c>
      <c r="J366" s="482" t="s">
        <v>156</v>
      </c>
      <c r="L366" s="609">
        <f>ROWS(A$7:$A366)</f>
        <v>360</v>
      </c>
      <c r="M366" s="607" t="str">
        <f>IF('Class of Estimate'!$B$19='Master Data'!A366,'Master Data'!L366,"" )</f>
        <v/>
      </c>
      <c r="N366" s="607" t="str">
        <f>IFERROR(SMALL($M$7:$M$567,ROWS($A$7:A366)),"" )</f>
        <v/>
      </c>
    </row>
    <row r="367" spans="3:14" x14ac:dyDescent="0.25">
      <c r="C367" s="466"/>
      <c r="I367" s="481" t="s">
        <v>29</v>
      </c>
      <c r="J367" s="482" t="s">
        <v>156</v>
      </c>
      <c r="L367" s="609">
        <f>ROWS(A$7:$A367)</f>
        <v>361</v>
      </c>
      <c r="M367" s="607" t="str">
        <f>IF('Class of Estimate'!$B$19='Master Data'!A367,'Master Data'!L367,"" )</f>
        <v/>
      </c>
      <c r="N367" s="607" t="str">
        <f>IFERROR(SMALL($M$7:$M$567,ROWS($A$7:A367)),"" )</f>
        <v/>
      </c>
    </row>
    <row r="368" spans="3:14" x14ac:dyDescent="0.25">
      <c r="C368" s="466"/>
      <c r="I368" s="481" t="s">
        <v>29</v>
      </c>
      <c r="J368" s="482" t="s">
        <v>156</v>
      </c>
      <c r="L368" s="609">
        <f>ROWS(A$7:$A368)</f>
        <v>362</v>
      </c>
      <c r="M368" s="607" t="str">
        <f>IF('Class of Estimate'!$B$19='Master Data'!A368,'Master Data'!L368,"" )</f>
        <v/>
      </c>
      <c r="N368" s="607" t="str">
        <f>IFERROR(SMALL($M$7:$M$567,ROWS($A$7:A368)),"" )</f>
        <v/>
      </c>
    </row>
    <row r="369" spans="3:14" x14ac:dyDescent="0.25">
      <c r="C369" s="466"/>
      <c r="I369" s="481" t="s">
        <v>29</v>
      </c>
      <c r="J369" s="482" t="s">
        <v>156</v>
      </c>
      <c r="L369" s="609">
        <f>ROWS(A$7:$A369)</f>
        <v>363</v>
      </c>
      <c r="M369" s="607" t="str">
        <f>IF('Class of Estimate'!$B$19='Master Data'!A369,'Master Data'!L369,"" )</f>
        <v/>
      </c>
      <c r="N369" s="607" t="str">
        <f>IFERROR(SMALL($M$7:$M$567,ROWS($A$7:A369)),"" )</f>
        <v/>
      </c>
    </row>
    <row r="370" spans="3:14" x14ac:dyDescent="0.25">
      <c r="C370" s="466"/>
      <c r="I370" s="481" t="s">
        <v>29</v>
      </c>
      <c r="J370" s="482" t="s">
        <v>156</v>
      </c>
      <c r="L370" s="609">
        <f>ROWS(A$7:$A370)</f>
        <v>364</v>
      </c>
      <c r="M370" s="607" t="str">
        <f>IF('Class of Estimate'!$B$19='Master Data'!A370,'Master Data'!L370,"" )</f>
        <v/>
      </c>
      <c r="N370" s="607" t="str">
        <f>IFERROR(SMALL($M$7:$M$567,ROWS($A$7:A370)),"" )</f>
        <v/>
      </c>
    </row>
    <row r="371" spans="3:14" x14ac:dyDescent="0.25">
      <c r="C371" s="466"/>
      <c r="I371" s="481" t="s">
        <v>29</v>
      </c>
      <c r="J371" s="482" t="s">
        <v>156</v>
      </c>
      <c r="L371" s="609">
        <f>ROWS(A$7:$A371)</f>
        <v>365</v>
      </c>
      <c r="M371" s="607" t="str">
        <f>IF('Class of Estimate'!$B$19='Master Data'!A371,'Master Data'!L371,"" )</f>
        <v/>
      </c>
      <c r="N371" s="607" t="str">
        <f>IFERROR(SMALL($M$7:$M$567,ROWS($A$7:A371)),"" )</f>
        <v/>
      </c>
    </row>
    <row r="372" spans="3:14" x14ac:dyDescent="0.25">
      <c r="C372" s="466"/>
      <c r="I372" s="481" t="s">
        <v>29</v>
      </c>
      <c r="J372" s="482" t="s">
        <v>156</v>
      </c>
      <c r="L372" s="609">
        <f>ROWS(A$7:$A372)</f>
        <v>366</v>
      </c>
      <c r="M372" s="607" t="str">
        <f>IF('Class of Estimate'!$B$19='Master Data'!A372,'Master Data'!L372,"" )</f>
        <v/>
      </c>
      <c r="N372" s="607" t="str">
        <f>IFERROR(SMALL($M$7:$M$567,ROWS($A$7:A372)),"" )</f>
        <v/>
      </c>
    </row>
    <row r="373" spans="3:14" x14ac:dyDescent="0.25">
      <c r="C373" s="466"/>
      <c r="I373" s="481" t="s">
        <v>29</v>
      </c>
      <c r="J373" s="482" t="s">
        <v>156</v>
      </c>
      <c r="L373" s="609">
        <f>ROWS(A$7:$A373)</f>
        <v>367</v>
      </c>
      <c r="M373" s="607" t="str">
        <f>IF('Class of Estimate'!$B$19='Master Data'!A373,'Master Data'!L373,"" )</f>
        <v/>
      </c>
      <c r="N373" s="607" t="str">
        <f>IFERROR(SMALL($M$7:$M$567,ROWS($A$7:A373)),"" )</f>
        <v/>
      </c>
    </row>
    <row r="374" spans="3:14" x14ac:dyDescent="0.25">
      <c r="C374" s="466"/>
      <c r="I374" s="481" t="s">
        <v>29</v>
      </c>
      <c r="J374" s="482" t="s">
        <v>156</v>
      </c>
      <c r="L374" s="609">
        <f>ROWS(A$7:$A374)</f>
        <v>368</v>
      </c>
      <c r="M374" s="607" t="str">
        <f>IF('Class of Estimate'!$B$19='Master Data'!A374,'Master Data'!L374,"" )</f>
        <v/>
      </c>
      <c r="N374" s="607" t="str">
        <f>IFERROR(SMALL($M$7:$M$567,ROWS($A$7:A374)),"" )</f>
        <v/>
      </c>
    </row>
    <row r="375" spans="3:14" x14ac:dyDescent="0.25">
      <c r="C375" s="466"/>
      <c r="I375" s="481" t="s">
        <v>29</v>
      </c>
      <c r="J375" s="482" t="s">
        <v>156</v>
      </c>
      <c r="L375" s="609">
        <f>ROWS(A$7:$A375)</f>
        <v>369</v>
      </c>
      <c r="M375" s="607" t="str">
        <f>IF('Class of Estimate'!$B$19='Master Data'!A375,'Master Data'!L375,"" )</f>
        <v/>
      </c>
      <c r="N375" s="607" t="str">
        <f>IFERROR(SMALL($M$7:$M$567,ROWS($A$7:A375)),"" )</f>
        <v/>
      </c>
    </row>
    <row r="376" spans="3:14" x14ac:dyDescent="0.25">
      <c r="C376" s="466"/>
      <c r="I376" s="481" t="s">
        <v>29</v>
      </c>
      <c r="J376" s="482" t="s">
        <v>156</v>
      </c>
      <c r="L376" s="609">
        <f>ROWS(A$7:$A376)</f>
        <v>370</v>
      </c>
      <c r="M376" s="607" t="str">
        <f>IF('Class of Estimate'!$B$19='Master Data'!A376,'Master Data'!L376,"" )</f>
        <v/>
      </c>
      <c r="N376" s="607" t="str">
        <f>IFERROR(SMALL($M$7:$M$567,ROWS($A$7:A376)),"" )</f>
        <v/>
      </c>
    </row>
    <row r="377" spans="3:14" x14ac:dyDescent="0.25">
      <c r="C377" s="466"/>
      <c r="I377" s="481" t="s">
        <v>29</v>
      </c>
      <c r="J377" s="482" t="s">
        <v>156</v>
      </c>
      <c r="L377" s="609">
        <f>ROWS(A$7:$A377)</f>
        <v>371</v>
      </c>
      <c r="M377" s="607" t="str">
        <f>IF('Class of Estimate'!$B$19='Master Data'!A377,'Master Data'!L377,"" )</f>
        <v/>
      </c>
      <c r="N377" s="607" t="str">
        <f>IFERROR(SMALL($M$7:$M$567,ROWS($A$7:A377)),"" )</f>
        <v/>
      </c>
    </row>
    <row r="378" spans="3:14" x14ac:dyDescent="0.25">
      <c r="C378" s="466"/>
      <c r="I378" s="481" t="s">
        <v>29</v>
      </c>
      <c r="J378" s="482" t="s">
        <v>156</v>
      </c>
      <c r="L378" s="609">
        <f>ROWS(A$7:$A378)</f>
        <v>372</v>
      </c>
      <c r="M378" s="607" t="str">
        <f>IF('Class of Estimate'!$B$19='Master Data'!A378,'Master Data'!L378,"" )</f>
        <v/>
      </c>
      <c r="N378" s="607" t="str">
        <f>IFERROR(SMALL($M$7:$M$567,ROWS($A$7:A378)),"" )</f>
        <v/>
      </c>
    </row>
    <row r="379" spans="3:14" x14ac:dyDescent="0.25">
      <c r="C379" s="466"/>
      <c r="I379" s="481" t="s">
        <v>29</v>
      </c>
      <c r="J379" s="482" t="s">
        <v>156</v>
      </c>
      <c r="L379" s="609">
        <f>ROWS(A$7:$A379)</f>
        <v>373</v>
      </c>
      <c r="M379" s="607" t="str">
        <f>IF('Class of Estimate'!$B$19='Master Data'!A379,'Master Data'!L379,"" )</f>
        <v/>
      </c>
      <c r="N379" s="607" t="str">
        <f>IFERROR(SMALL($M$7:$M$567,ROWS($A$7:A379)),"" )</f>
        <v/>
      </c>
    </row>
    <row r="380" spans="3:14" x14ac:dyDescent="0.25">
      <c r="C380" s="466"/>
      <c r="I380" s="481" t="s">
        <v>29</v>
      </c>
      <c r="J380" s="482" t="s">
        <v>156</v>
      </c>
      <c r="L380" s="609">
        <f>ROWS(A$7:$A380)</f>
        <v>374</v>
      </c>
      <c r="M380" s="607" t="str">
        <f>IF('Class of Estimate'!$B$19='Master Data'!A380,'Master Data'!L380,"" )</f>
        <v/>
      </c>
      <c r="N380" s="607" t="str">
        <f>IFERROR(SMALL($M$7:$M$567,ROWS($A$7:A380)),"" )</f>
        <v/>
      </c>
    </row>
    <row r="381" spans="3:14" x14ac:dyDescent="0.25">
      <c r="C381" s="466"/>
      <c r="I381" s="481" t="s">
        <v>29</v>
      </c>
      <c r="J381" s="482" t="s">
        <v>156</v>
      </c>
      <c r="L381" s="609">
        <f>ROWS(A$7:$A381)</f>
        <v>375</v>
      </c>
      <c r="M381" s="607" t="str">
        <f>IF('Class of Estimate'!$B$19='Master Data'!A381,'Master Data'!L381,"" )</f>
        <v/>
      </c>
      <c r="N381" s="607" t="str">
        <f>IFERROR(SMALL($M$7:$M$567,ROWS($A$7:A381)),"" )</f>
        <v/>
      </c>
    </row>
    <row r="382" spans="3:14" x14ac:dyDescent="0.25">
      <c r="C382" s="466"/>
      <c r="I382" s="481" t="s">
        <v>29</v>
      </c>
      <c r="J382" s="482" t="s">
        <v>156</v>
      </c>
      <c r="L382" s="609">
        <f>ROWS(A$7:$A382)</f>
        <v>376</v>
      </c>
      <c r="M382" s="607" t="str">
        <f>IF('Class of Estimate'!$B$19='Master Data'!A382,'Master Data'!L382,"" )</f>
        <v/>
      </c>
      <c r="N382" s="607" t="str">
        <f>IFERROR(SMALL($M$7:$M$567,ROWS($A$7:A382)),"" )</f>
        <v/>
      </c>
    </row>
    <row r="383" spans="3:14" x14ac:dyDescent="0.25">
      <c r="C383" s="466"/>
      <c r="I383" s="481" t="s">
        <v>29</v>
      </c>
      <c r="J383" s="482" t="s">
        <v>156</v>
      </c>
      <c r="L383" s="609">
        <f>ROWS(A$7:$A383)</f>
        <v>377</v>
      </c>
      <c r="M383" s="607" t="str">
        <f>IF('Class of Estimate'!$B$19='Master Data'!A383,'Master Data'!L383,"" )</f>
        <v/>
      </c>
      <c r="N383" s="607" t="str">
        <f>IFERROR(SMALL($M$7:$M$567,ROWS($A$7:A383)),"" )</f>
        <v/>
      </c>
    </row>
    <row r="384" spans="3:14" x14ac:dyDescent="0.25">
      <c r="C384" s="466"/>
      <c r="I384" s="481" t="s">
        <v>29</v>
      </c>
      <c r="J384" s="482" t="s">
        <v>156</v>
      </c>
      <c r="L384" s="609">
        <f>ROWS(A$7:$A384)</f>
        <v>378</v>
      </c>
      <c r="M384" s="607" t="str">
        <f>IF('Class of Estimate'!$B$19='Master Data'!A384,'Master Data'!L384,"" )</f>
        <v/>
      </c>
      <c r="N384" s="607" t="str">
        <f>IFERROR(SMALL($M$7:$M$567,ROWS($A$7:A384)),"" )</f>
        <v/>
      </c>
    </row>
    <row r="385" spans="3:14" x14ac:dyDescent="0.25">
      <c r="C385" s="466"/>
      <c r="I385" s="481" t="s">
        <v>29</v>
      </c>
      <c r="J385" s="482" t="s">
        <v>156</v>
      </c>
      <c r="L385" s="609">
        <f>ROWS(A$7:$A385)</f>
        <v>379</v>
      </c>
      <c r="M385" s="607" t="str">
        <f>IF('Class of Estimate'!$B$19='Master Data'!A385,'Master Data'!L385,"" )</f>
        <v/>
      </c>
      <c r="N385" s="607" t="str">
        <f>IFERROR(SMALL($M$7:$M$567,ROWS($A$7:A385)),"" )</f>
        <v/>
      </c>
    </row>
    <row r="386" spans="3:14" x14ac:dyDescent="0.25">
      <c r="C386" s="466"/>
      <c r="I386" s="481" t="s">
        <v>29</v>
      </c>
      <c r="J386" s="482" t="s">
        <v>156</v>
      </c>
      <c r="L386" s="609">
        <f>ROWS(A$7:$A386)</f>
        <v>380</v>
      </c>
      <c r="M386" s="607" t="str">
        <f>IF('Class of Estimate'!$B$19='Master Data'!A386,'Master Data'!L386,"" )</f>
        <v/>
      </c>
      <c r="N386" s="607" t="str">
        <f>IFERROR(SMALL($M$7:$M$567,ROWS($A$7:A386)),"" )</f>
        <v/>
      </c>
    </row>
    <row r="387" spans="3:14" x14ac:dyDescent="0.25">
      <c r="C387" s="466"/>
      <c r="I387" s="481" t="s">
        <v>29</v>
      </c>
      <c r="J387" s="482" t="s">
        <v>156</v>
      </c>
      <c r="L387" s="609">
        <f>ROWS(A$7:$A387)</f>
        <v>381</v>
      </c>
      <c r="M387" s="607" t="str">
        <f>IF('Class of Estimate'!$B$19='Master Data'!A387,'Master Data'!L387,"" )</f>
        <v/>
      </c>
      <c r="N387" s="607" t="str">
        <f>IFERROR(SMALL($M$7:$M$567,ROWS($A$7:A387)),"" )</f>
        <v/>
      </c>
    </row>
    <row r="388" spans="3:14" x14ac:dyDescent="0.25">
      <c r="C388" s="466"/>
      <c r="I388" s="481" t="s">
        <v>29</v>
      </c>
      <c r="J388" s="482" t="s">
        <v>156</v>
      </c>
      <c r="L388" s="609">
        <f>ROWS(A$7:$A388)</f>
        <v>382</v>
      </c>
      <c r="M388" s="607" t="str">
        <f>IF('Class of Estimate'!$B$19='Master Data'!A388,'Master Data'!L388,"" )</f>
        <v/>
      </c>
      <c r="N388" s="607" t="str">
        <f>IFERROR(SMALL($M$7:$M$567,ROWS($A$7:A388)),"" )</f>
        <v/>
      </c>
    </row>
    <row r="389" spans="3:14" x14ac:dyDescent="0.25">
      <c r="C389" s="466"/>
      <c r="I389" s="481" t="s">
        <v>29</v>
      </c>
      <c r="J389" s="482" t="s">
        <v>156</v>
      </c>
      <c r="L389" s="609">
        <f>ROWS(A$7:$A389)</f>
        <v>383</v>
      </c>
      <c r="M389" s="607" t="str">
        <f>IF('Class of Estimate'!$B$19='Master Data'!A389,'Master Data'!L389,"" )</f>
        <v/>
      </c>
      <c r="N389" s="607" t="str">
        <f>IFERROR(SMALL($M$7:$M$567,ROWS($A$7:A389)),"" )</f>
        <v/>
      </c>
    </row>
    <row r="390" spans="3:14" x14ac:dyDescent="0.25">
      <c r="C390" s="466"/>
      <c r="I390" s="481" t="s">
        <v>29</v>
      </c>
      <c r="J390" s="482" t="s">
        <v>156</v>
      </c>
      <c r="L390" s="609">
        <f>ROWS(A$7:$A390)</f>
        <v>384</v>
      </c>
      <c r="M390" s="607" t="str">
        <f>IF('Class of Estimate'!$B$19='Master Data'!A390,'Master Data'!L390,"" )</f>
        <v/>
      </c>
      <c r="N390" s="607" t="str">
        <f>IFERROR(SMALL($M$7:$M$567,ROWS($A$7:A390)),"" )</f>
        <v/>
      </c>
    </row>
    <row r="391" spans="3:14" x14ac:dyDescent="0.25">
      <c r="C391" s="466"/>
      <c r="I391" s="481" t="s">
        <v>29</v>
      </c>
      <c r="J391" s="482" t="s">
        <v>156</v>
      </c>
      <c r="L391" s="609">
        <f>ROWS(A$7:$A391)</f>
        <v>385</v>
      </c>
      <c r="M391" s="607" t="str">
        <f>IF('Class of Estimate'!$B$19='Master Data'!A391,'Master Data'!L391,"" )</f>
        <v/>
      </c>
      <c r="N391" s="607" t="str">
        <f>IFERROR(SMALL($M$7:$M$567,ROWS($A$7:A391)),"" )</f>
        <v/>
      </c>
    </row>
    <row r="392" spans="3:14" x14ac:dyDescent="0.25">
      <c r="C392" s="466"/>
      <c r="I392" s="481" t="s">
        <v>29</v>
      </c>
      <c r="J392" s="482" t="s">
        <v>156</v>
      </c>
      <c r="L392" s="609">
        <f>ROWS(A$7:$A392)</f>
        <v>386</v>
      </c>
      <c r="M392" s="607" t="str">
        <f>IF('Class of Estimate'!$B$19='Master Data'!A392,'Master Data'!L392,"" )</f>
        <v/>
      </c>
      <c r="N392" s="607" t="str">
        <f>IFERROR(SMALL($M$7:$M$567,ROWS($A$7:A392)),"" )</f>
        <v/>
      </c>
    </row>
    <row r="393" spans="3:14" x14ac:dyDescent="0.25">
      <c r="C393" s="466"/>
      <c r="I393" s="481" t="s">
        <v>29</v>
      </c>
      <c r="J393" s="482" t="s">
        <v>156</v>
      </c>
      <c r="L393" s="609">
        <f>ROWS(A$7:$A393)</f>
        <v>387</v>
      </c>
      <c r="M393" s="607" t="str">
        <f>IF('Class of Estimate'!$B$19='Master Data'!A393,'Master Data'!L393,"" )</f>
        <v/>
      </c>
      <c r="N393" s="607" t="str">
        <f>IFERROR(SMALL($M$7:$M$567,ROWS($A$7:A393)),"" )</f>
        <v/>
      </c>
    </row>
    <row r="394" spans="3:14" x14ac:dyDescent="0.25">
      <c r="C394" s="466"/>
      <c r="I394" s="481" t="s">
        <v>29</v>
      </c>
      <c r="J394" s="482" t="s">
        <v>156</v>
      </c>
      <c r="L394" s="609">
        <f>ROWS(A$7:$A394)</f>
        <v>388</v>
      </c>
      <c r="M394" s="607" t="str">
        <f>IF('Class of Estimate'!$B$19='Master Data'!A394,'Master Data'!L394,"" )</f>
        <v/>
      </c>
      <c r="N394" s="607" t="str">
        <f>IFERROR(SMALL($M$7:$M$567,ROWS($A$7:A394)),"" )</f>
        <v/>
      </c>
    </row>
    <row r="395" spans="3:14" x14ac:dyDescent="0.25">
      <c r="C395" s="466"/>
      <c r="I395" s="481" t="s">
        <v>29</v>
      </c>
      <c r="J395" s="482" t="s">
        <v>156</v>
      </c>
      <c r="L395" s="609">
        <f>ROWS(A$7:$A395)</f>
        <v>389</v>
      </c>
      <c r="M395" s="607" t="str">
        <f>IF('Class of Estimate'!$B$19='Master Data'!A395,'Master Data'!L395,"" )</f>
        <v/>
      </c>
      <c r="N395" s="607" t="str">
        <f>IFERROR(SMALL($M$7:$M$567,ROWS($A$7:A395)),"" )</f>
        <v/>
      </c>
    </row>
    <row r="396" spans="3:14" x14ac:dyDescent="0.25">
      <c r="C396" s="466"/>
      <c r="I396" s="481" t="s">
        <v>29</v>
      </c>
      <c r="J396" s="482" t="s">
        <v>156</v>
      </c>
      <c r="L396" s="609">
        <f>ROWS(A$7:$A396)</f>
        <v>390</v>
      </c>
      <c r="M396" s="607" t="str">
        <f>IF('Class of Estimate'!$B$19='Master Data'!A396,'Master Data'!L396,"" )</f>
        <v/>
      </c>
      <c r="N396" s="607" t="str">
        <f>IFERROR(SMALL($M$7:$M$567,ROWS($A$7:A396)),"" )</f>
        <v/>
      </c>
    </row>
    <row r="397" spans="3:14" x14ac:dyDescent="0.25">
      <c r="C397" s="466"/>
      <c r="I397" s="481" t="s">
        <v>29</v>
      </c>
      <c r="J397" s="482" t="s">
        <v>156</v>
      </c>
      <c r="L397" s="609">
        <f>ROWS(A$7:$A397)</f>
        <v>391</v>
      </c>
      <c r="M397" s="607" t="str">
        <f>IF('Class of Estimate'!$B$19='Master Data'!A397,'Master Data'!L397,"" )</f>
        <v/>
      </c>
      <c r="N397" s="607" t="str">
        <f>IFERROR(SMALL($M$7:$M$567,ROWS($A$7:A397)),"" )</f>
        <v/>
      </c>
    </row>
    <row r="398" spans="3:14" x14ac:dyDescent="0.25">
      <c r="C398" s="466"/>
      <c r="I398" s="481" t="s">
        <v>29</v>
      </c>
      <c r="J398" s="482" t="s">
        <v>156</v>
      </c>
      <c r="L398" s="609">
        <f>ROWS(A$7:$A398)</f>
        <v>392</v>
      </c>
      <c r="M398" s="607" t="str">
        <f>IF('Class of Estimate'!$B$19='Master Data'!A398,'Master Data'!L398,"" )</f>
        <v/>
      </c>
      <c r="N398" s="607" t="str">
        <f>IFERROR(SMALL($M$7:$M$567,ROWS($A$7:A398)),"" )</f>
        <v/>
      </c>
    </row>
    <row r="399" spans="3:14" x14ac:dyDescent="0.25">
      <c r="C399" s="466"/>
      <c r="I399" s="481" t="s">
        <v>29</v>
      </c>
      <c r="J399" s="482" t="s">
        <v>156</v>
      </c>
      <c r="L399" s="609">
        <f>ROWS(A$7:$A399)</f>
        <v>393</v>
      </c>
      <c r="M399" s="607" t="str">
        <f>IF('Class of Estimate'!$B$19='Master Data'!A399,'Master Data'!L399,"" )</f>
        <v/>
      </c>
      <c r="N399" s="607" t="str">
        <f>IFERROR(SMALL($M$7:$M$567,ROWS($A$7:A399)),"" )</f>
        <v/>
      </c>
    </row>
    <row r="400" spans="3:14" x14ac:dyDescent="0.25">
      <c r="C400" s="466"/>
      <c r="I400" s="481" t="s">
        <v>29</v>
      </c>
      <c r="J400" s="482" t="s">
        <v>156</v>
      </c>
      <c r="L400" s="609">
        <f>ROWS(A$7:$A400)</f>
        <v>394</v>
      </c>
      <c r="M400" s="607" t="str">
        <f>IF('Class of Estimate'!$B$19='Master Data'!A400,'Master Data'!L400,"" )</f>
        <v/>
      </c>
      <c r="N400" s="607" t="str">
        <f>IFERROR(SMALL($M$7:$M$567,ROWS($A$7:A400)),"" )</f>
        <v/>
      </c>
    </row>
    <row r="401" spans="3:14" x14ac:dyDescent="0.25">
      <c r="C401" s="466"/>
      <c r="I401" s="481" t="s">
        <v>29</v>
      </c>
      <c r="J401" s="482" t="s">
        <v>156</v>
      </c>
      <c r="L401" s="609">
        <f>ROWS(A$7:$A401)</f>
        <v>395</v>
      </c>
      <c r="M401" s="607" t="str">
        <f>IF('Class of Estimate'!$B$19='Master Data'!A401,'Master Data'!L401,"" )</f>
        <v/>
      </c>
      <c r="N401" s="607" t="str">
        <f>IFERROR(SMALL($M$7:$M$567,ROWS($A$7:A401)),"" )</f>
        <v/>
      </c>
    </row>
    <row r="402" spans="3:14" x14ac:dyDescent="0.25">
      <c r="C402" s="466"/>
      <c r="I402" s="481" t="s">
        <v>29</v>
      </c>
      <c r="J402" s="482" t="s">
        <v>156</v>
      </c>
      <c r="L402" s="609">
        <f>ROWS(A$7:$A402)</f>
        <v>396</v>
      </c>
      <c r="M402" s="607" t="str">
        <f>IF('Class of Estimate'!$B$19='Master Data'!A402,'Master Data'!L402,"" )</f>
        <v/>
      </c>
      <c r="N402" s="607" t="str">
        <f>IFERROR(SMALL($M$7:$M$567,ROWS($A$7:A402)),"" )</f>
        <v/>
      </c>
    </row>
    <row r="403" spans="3:14" x14ac:dyDescent="0.25">
      <c r="C403" s="466"/>
      <c r="I403" s="481" t="s">
        <v>29</v>
      </c>
      <c r="J403" s="482" t="s">
        <v>156</v>
      </c>
      <c r="L403" s="609">
        <f>ROWS(A$7:$A403)</f>
        <v>397</v>
      </c>
      <c r="M403" s="607" t="str">
        <f>IF('Class of Estimate'!$B$19='Master Data'!A403,'Master Data'!L403,"" )</f>
        <v/>
      </c>
      <c r="N403" s="607" t="str">
        <f>IFERROR(SMALL($M$7:$M$567,ROWS($A$7:A403)),"" )</f>
        <v/>
      </c>
    </row>
    <row r="404" spans="3:14" x14ac:dyDescent="0.25">
      <c r="C404" s="466"/>
      <c r="I404" s="481" t="s">
        <v>29</v>
      </c>
      <c r="J404" s="482" t="s">
        <v>156</v>
      </c>
      <c r="L404" s="609">
        <f>ROWS(A$7:$A404)</f>
        <v>398</v>
      </c>
      <c r="M404" s="607" t="str">
        <f>IF('Class of Estimate'!$B$19='Master Data'!A404,'Master Data'!L404,"" )</f>
        <v/>
      </c>
      <c r="N404" s="607" t="str">
        <f>IFERROR(SMALL($M$7:$M$567,ROWS($A$7:A404)),"" )</f>
        <v/>
      </c>
    </row>
    <row r="405" spans="3:14" x14ac:dyDescent="0.25">
      <c r="C405" s="466"/>
      <c r="I405" s="481" t="s">
        <v>29</v>
      </c>
      <c r="J405" s="482" t="s">
        <v>156</v>
      </c>
      <c r="L405" s="609">
        <f>ROWS(A$7:$A405)</f>
        <v>399</v>
      </c>
      <c r="M405" s="607" t="str">
        <f>IF('Class of Estimate'!$B$19='Master Data'!A405,'Master Data'!L405,"" )</f>
        <v/>
      </c>
      <c r="N405" s="607" t="str">
        <f>IFERROR(SMALL($M$7:$M$567,ROWS($A$7:A405)),"" )</f>
        <v/>
      </c>
    </row>
    <row r="406" spans="3:14" x14ac:dyDescent="0.25">
      <c r="C406" s="466"/>
      <c r="I406" s="481" t="s">
        <v>29</v>
      </c>
      <c r="J406" s="482" t="s">
        <v>156</v>
      </c>
      <c r="L406" s="609">
        <f>ROWS(A$7:$A406)</f>
        <v>400</v>
      </c>
      <c r="M406" s="607" t="str">
        <f>IF('Class of Estimate'!$B$19='Master Data'!A406,'Master Data'!L406,"" )</f>
        <v/>
      </c>
      <c r="N406" s="607" t="str">
        <f>IFERROR(SMALL($M$7:$M$567,ROWS($A$7:A406)),"" )</f>
        <v/>
      </c>
    </row>
    <row r="407" spans="3:14" x14ac:dyDescent="0.25">
      <c r="C407" s="466"/>
      <c r="I407" s="481" t="s">
        <v>29</v>
      </c>
      <c r="J407" s="482" t="s">
        <v>156</v>
      </c>
      <c r="L407" s="609">
        <f>ROWS(A$7:$A407)</f>
        <v>401</v>
      </c>
      <c r="M407" s="607" t="str">
        <f>IF('Class of Estimate'!$B$19='Master Data'!A407,'Master Data'!L407,"" )</f>
        <v/>
      </c>
      <c r="N407" s="607" t="str">
        <f>IFERROR(SMALL($M$7:$M$567,ROWS($A$7:A407)),"" )</f>
        <v/>
      </c>
    </row>
    <row r="408" spans="3:14" x14ac:dyDescent="0.25">
      <c r="C408" s="466"/>
      <c r="I408" s="481" t="s">
        <v>29</v>
      </c>
      <c r="J408" s="482" t="s">
        <v>156</v>
      </c>
      <c r="L408" s="609">
        <f>ROWS(A$7:$A408)</f>
        <v>402</v>
      </c>
      <c r="M408" s="607" t="str">
        <f>IF('Class of Estimate'!$B$19='Master Data'!A408,'Master Data'!L408,"" )</f>
        <v/>
      </c>
      <c r="N408" s="607" t="str">
        <f>IFERROR(SMALL($M$7:$M$567,ROWS($A$7:A408)),"" )</f>
        <v/>
      </c>
    </row>
    <row r="409" spans="3:14" x14ac:dyDescent="0.25">
      <c r="C409" s="466"/>
      <c r="I409" s="481" t="s">
        <v>29</v>
      </c>
      <c r="J409" s="482" t="s">
        <v>156</v>
      </c>
      <c r="L409" s="609">
        <f>ROWS(A$7:$A409)</f>
        <v>403</v>
      </c>
      <c r="M409" s="607" t="str">
        <f>IF('Class of Estimate'!$B$19='Master Data'!A409,'Master Data'!L409,"" )</f>
        <v/>
      </c>
      <c r="N409" s="607" t="str">
        <f>IFERROR(SMALL($M$7:$M$567,ROWS($A$7:A409)),"" )</f>
        <v/>
      </c>
    </row>
    <row r="410" spans="3:14" x14ac:dyDescent="0.25">
      <c r="C410" s="466"/>
      <c r="I410" s="481" t="s">
        <v>29</v>
      </c>
      <c r="J410" s="482" t="s">
        <v>156</v>
      </c>
      <c r="L410" s="609">
        <f>ROWS(A$7:$A410)</f>
        <v>404</v>
      </c>
      <c r="M410" s="607" t="str">
        <f>IF('Class of Estimate'!$B$19='Master Data'!A410,'Master Data'!L410,"" )</f>
        <v/>
      </c>
      <c r="N410" s="607" t="str">
        <f>IFERROR(SMALL($M$7:$M$567,ROWS($A$7:A410)),"" )</f>
        <v/>
      </c>
    </row>
    <row r="411" spans="3:14" x14ac:dyDescent="0.25">
      <c r="C411" s="466"/>
      <c r="I411" s="481" t="s">
        <v>29</v>
      </c>
      <c r="J411" s="482" t="s">
        <v>156</v>
      </c>
      <c r="L411" s="609">
        <f>ROWS(A$7:$A411)</f>
        <v>405</v>
      </c>
      <c r="M411" s="607" t="str">
        <f>IF('Class of Estimate'!$B$19='Master Data'!A411,'Master Data'!L411,"" )</f>
        <v/>
      </c>
      <c r="N411" s="607" t="str">
        <f>IFERROR(SMALL($M$7:$M$567,ROWS($A$7:A411)),"" )</f>
        <v/>
      </c>
    </row>
    <row r="412" spans="3:14" x14ac:dyDescent="0.25">
      <c r="C412" s="466"/>
      <c r="I412" s="481" t="s">
        <v>29</v>
      </c>
      <c r="J412" s="482" t="s">
        <v>156</v>
      </c>
      <c r="L412" s="609">
        <f>ROWS(A$7:$A412)</f>
        <v>406</v>
      </c>
      <c r="M412" s="607" t="str">
        <f>IF('Class of Estimate'!$B$19='Master Data'!A412,'Master Data'!L412,"" )</f>
        <v/>
      </c>
      <c r="N412" s="607" t="str">
        <f>IFERROR(SMALL($M$7:$M$567,ROWS($A$7:A412)),"" )</f>
        <v/>
      </c>
    </row>
    <row r="413" spans="3:14" x14ac:dyDescent="0.25">
      <c r="C413" s="466"/>
      <c r="I413" s="481" t="s">
        <v>29</v>
      </c>
      <c r="J413" s="482" t="s">
        <v>156</v>
      </c>
      <c r="L413" s="609">
        <f>ROWS(A$7:$A413)</f>
        <v>407</v>
      </c>
      <c r="M413" s="607" t="str">
        <f>IF('Class of Estimate'!$B$19='Master Data'!A413,'Master Data'!L413,"" )</f>
        <v/>
      </c>
      <c r="N413" s="607" t="str">
        <f>IFERROR(SMALL($M$7:$M$567,ROWS($A$7:A413)),"" )</f>
        <v/>
      </c>
    </row>
    <row r="414" spans="3:14" x14ac:dyDescent="0.25">
      <c r="C414" s="466"/>
      <c r="I414" s="481" t="s">
        <v>29</v>
      </c>
      <c r="J414" s="482" t="s">
        <v>156</v>
      </c>
      <c r="L414" s="609">
        <f>ROWS(A$7:$A414)</f>
        <v>408</v>
      </c>
      <c r="M414" s="607" t="str">
        <f>IF('Class of Estimate'!$B$19='Master Data'!A414,'Master Data'!L414,"" )</f>
        <v/>
      </c>
      <c r="N414" s="607" t="str">
        <f>IFERROR(SMALL($M$7:$M$567,ROWS($A$7:A414)),"" )</f>
        <v/>
      </c>
    </row>
    <row r="415" spans="3:14" x14ac:dyDescent="0.25">
      <c r="C415" s="466"/>
      <c r="I415" s="481" t="s">
        <v>29</v>
      </c>
      <c r="J415" s="482" t="s">
        <v>156</v>
      </c>
      <c r="L415" s="609">
        <f>ROWS(A$7:$A415)</f>
        <v>409</v>
      </c>
      <c r="M415" s="607" t="str">
        <f>IF('Class of Estimate'!$B$19='Master Data'!A415,'Master Data'!L415,"" )</f>
        <v/>
      </c>
      <c r="N415" s="607" t="str">
        <f>IFERROR(SMALL($M$7:$M$567,ROWS($A$7:A415)),"" )</f>
        <v/>
      </c>
    </row>
    <row r="416" spans="3:14" x14ac:dyDescent="0.25">
      <c r="C416" s="466"/>
      <c r="I416" s="481" t="s">
        <v>29</v>
      </c>
      <c r="J416" s="482" t="s">
        <v>156</v>
      </c>
      <c r="L416" s="609">
        <f>ROWS(A$7:$A416)</f>
        <v>410</v>
      </c>
      <c r="M416" s="607" t="str">
        <f>IF('Class of Estimate'!$B$19='Master Data'!A416,'Master Data'!L416,"" )</f>
        <v/>
      </c>
      <c r="N416" s="607" t="str">
        <f>IFERROR(SMALL($M$7:$M$567,ROWS($A$7:A416)),"" )</f>
        <v/>
      </c>
    </row>
    <row r="417" spans="3:14" x14ac:dyDescent="0.25">
      <c r="C417" s="466"/>
      <c r="I417" s="481" t="s">
        <v>29</v>
      </c>
      <c r="J417" s="482" t="s">
        <v>156</v>
      </c>
      <c r="L417" s="609">
        <f>ROWS(A$7:$A417)</f>
        <v>411</v>
      </c>
      <c r="M417" s="607" t="str">
        <f>IF('Class of Estimate'!$B$19='Master Data'!A417,'Master Data'!L417,"" )</f>
        <v/>
      </c>
      <c r="N417" s="607" t="str">
        <f>IFERROR(SMALL($M$7:$M$567,ROWS($A$7:A417)),"" )</f>
        <v/>
      </c>
    </row>
    <row r="418" spans="3:14" x14ac:dyDescent="0.25">
      <c r="C418" s="466"/>
      <c r="I418" s="481" t="s">
        <v>29</v>
      </c>
      <c r="J418" s="482" t="s">
        <v>156</v>
      </c>
      <c r="L418" s="609">
        <f>ROWS(A$7:$A418)</f>
        <v>412</v>
      </c>
      <c r="M418" s="607" t="str">
        <f>IF('Class of Estimate'!$B$19='Master Data'!A418,'Master Data'!L418,"" )</f>
        <v/>
      </c>
      <c r="N418" s="607" t="str">
        <f>IFERROR(SMALL($M$7:$M$567,ROWS($A$7:A418)),"" )</f>
        <v/>
      </c>
    </row>
    <row r="419" spans="3:14" x14ac:dyDescent="0.25">
      <c r="C419" s="466"/>
      <c r="I419" s="481" t="s">
        <v>29</v>
      </c>
      <c r="J419" s="482" t="s">
        <v>156</v>
      </c>
      <c r="L419" s="609">
        <f>ROWS(A$7:$A419)</f>
        <v>413</v>
      </c>
      <c r="M419" s="607" t="str">
        <f>IF('Class of Estimate'!$B$19='Master Data'!A419,'Master Data'!L419,"" )</f>
        <v/>
      </c>
      <c r="N419" s="607" t="str">
        <f>IFERROR(SMALL($M$7:$M$567,ROWS($A$7:A419)),"" )</f>
        <v/>
      </c>
    </row>
    <row r="420" spans="3:14" x14ac:dyDescent="0.25">
      <c r="C420" s="466"/>
      <c r="I420" s="481" t="s">
        <v>29</v>
      </c>
      <c r="J420" s="482" t="s">
        <v>156</v>
      </c>
      <c r="L420" s="609">
        <f>ROWS(A$7:$A420)</f>
        <v>414</v>
      </c>
      <c r="M420" s="607" t="str">
        <f>IF('Class of Estimate'!$B$19='Master Data'!A420,'Master Data'!L420,"" )</f>
        <v/>
      </c>
      <c r="N420" s="607" t="str">
        <f>IFERROR(SMALL($M$7:$M$567,ROWS($A$7:A420)),"" )</f>
        <v/>
      </c>
    </row>
    <row r="421" spans="3:14" x14ac:dyDescent="0.25">
      <c r="C421" s="466"/>
      <c r="I421" s="481" t="s">
        <v>29</v>
      </c>
      <c r="J421" s="482" t="s">
        <v>156</v>
      </c>
      <c r="L421" s="609">
        <f>ROWS(A$7:$A421)</f>
        <v>415</v>
      </c>
      <c r="M421" s="607" t="str">
        <f>IF('Class of Estimate'!$B$19='Master Data'!A421,'Master Data'!L421,"" )</f>
        <v/>
      </c>
      <c r="N421" s="607" t="str">
        <f>IFERROR(SMALL($M$7:$M$567,ROWS($A$7:A421)),"" )</f>
        <v/>
      </c>
    </row>
    <row r="422" spans="3:14" x14ac:dyDescent="0.25">
      <c r="C422" s="466"/>
      <c r="I422" s="481" t="s">
        <v>29</v>
      </c>
      <c r="J422" s="482" t="s">
        <v>156</v>
      </c>
      <c r="L422" s="609">
        <f>ROWS(A$7:$A422)</f>
        <v>416</v>
      </c>
      <c r="M422" s="607" t="str">
        <f>IF('Class of Estimate'!$B$19='Master Data'!A422,'Master Data'!L422,"" )</f>
        <v/>
      </c>
      <c r="N422" s="607" t="str">
        <f>IFERROR(SMALL($M$7:$M$567,ROWS($A$7:A422)),"" )</f>
        <v/>
      </c>
    </row>
    <row r="423" spans="3:14" x14ac:dyDescent="0.25">
      <c r="C423" s="466"/>
      <c r="I423" s="481" t="s">
        <v>29</v>
      </c>
      <c r="J423" s="482" t="s">
        <v>156</v>
      </c>
      <c r="L423" s="609">
        <f>ROWS(A$7:$A423)</f>
        <v>417</v>
      </c>
      <c r="M423" s="607" t="str">
        <f>IF('Class of Estimate'!$B$19='Master Data'!A423,'Master Data'!L423,"" )</f>
        <v/>
      </c>
      <c r="N423" s="607" t="str">
        <f>IFERROR(SMALL($M$7:$M$567,ROWS($A$7:A423)),"" )</f>
        <v/>
      </c>
    </row>
    <row r="424" spans="3:14" x14ac:dyDescent="0.25">
      <c r="C424" s="466"/>
      <c r="I424" s="481" t="s">
        <v>29</v>
      </c>
      <c r="J424" s="482" t="s">
        <v>156</v>
      </c>
      <c r="L424" s="609">
        <f>ROWS(A$7:$A424)</f>
        <v>418</v>
      </c>
      <c r="M424" s="607" t="str">
        <f>IF('Class of Estimate'!$B$19='Master Data'!A424,'Master Data'!L424,"" )</f>
        <v/>
      </c>
      <c r="N424" s="607" t="str">
        <f>IFERROR(SMALL($M$7:$M$567,ROWS($A$7:A424)),"" )</f>
        <v/>
      </c>
    </row>
    <row r="425" spans="3:14" x14ac:dyDescent="0.25">
      <c r="C425" s="466"/>
      <c r="I425" s="481" t="s">
        <v>29</v>
      </c>
      <c r="J425" s="482" t="s">
        <v>156</v>
      </c>
      <c r="L425" s="609">
        <f>ROWS(A$7:$A425)</f>
        <v>419</v>
      </c>
      <c r="M425" s="607" t="str">
        <f>IF('Class of Estimate'!$B$19='Master Data'!A425,'Master Data'!L425,"" )</f>
        <v/>
      </c>
      <c r="N425" s="607" t="str">
        <f>IFERROR(SMALL($M$7:$M$567,ROWS($A$7:A425)),"" )</f>
        <v/>
      </c>
    </row>
    <row r="426" spans="3:14" x14ac:dyDescent="0.25">
      <c r="C426" s="466"/>
      <c r="I426" s="481" t="s">
        <v>29</v>
      </c>
      <c r="J426" s="482" t="s">
        <v>156</v>
      </c>
      <c r="L426" s="609">
        <f>ROWS(A$7:$A426)</f>
        <v>420</v>
      </c>
      <c r="M426" s="607" t="str">
        <f>IF('Class of Estimate'!$B$19='Master Data'!A426,'Master Data'!L426,"" )</f>
        <v/>
      </c>
      <c r="N426" s="607" t="str">
        <f>IFERROR(SMALL($M$7:$M$567,ROWS($A$7:A426)),"" )</f>
        <v/>
      </c>
    </row>
    <row r="427" spans="3:14" x14ac:dyDescent="0.25">
      <c r="C427" s="466"/>
      <c r="I427" s="481" t="s">
        <v>29</v>
      </c>
      <c r="J427" s="482" t="s">
        <v>156</v>
      </c>
      <c r="L427" s="609">
        <f>ROWS(A$7:$A427)</f>
        <v>421</v>
      </c>
      <c r="M427" s="607" t="str">
        <f>IF('Class of Estimate'!$B$19='Master Data'!A427,'Master Data'!L427,"" )</f>
        <v/>
      </c>
      <c r="N427" s="607" t="str">
        <f>IFERROR(SMALL($M$7:$M$567,ROWS($A$7:A427)),"" )</f>
        <v/>
      </c>
    </row>
    <row r="428" spans="3:14" x14ac:dyDescent="0.25">
      <c r="C428" s="466"/>
      <c r="I428" s="481" t="s">
        <v>29</v>
      </c>
      <c r="J428" s="482" t="s">
        <v>156</v>
      </c>
      <c r="L428" s="609">
        <f>ROWS(A$7:$A428)</f>
        <v>422</v>
      </c>
      <c r="M428" s="607" t="str">
        <f>IF('Class of Estimate'!$B$19='Master Data'!A428,'Master Data'!L428,"" )</f>
        <v/>
      </c>
      <c r="N428" s="607" t="str">
        <f>IFERROR(SMALL($M$7:$M$567,ROWS($A$7:A428)),"" )</f>
        <v/>
      </c>
    </row>
    <row r="429" spans="3:14" x14ac:dyDescent="0.25">
      <c r="C429" s="466"/>
      <c r="I429" s="481" t="s">
        <v>29</v>
      </c>
      <c r="J429" s="482" t="s">
        <v>156</v>
      </c>
      <c r="L429" s="609">
        <f>ROWS(A$7:$A429)</f>
        <v>423</v>
      </c>
      <c r="M429" s="607" t="str">
        <f>IF('Class of Estimate'!$B$19='Master Data'!A429,'Master Data'!L429,"" )</f>
        <v/>
      </c>
      <c r="N429" s="607" t="str">
        <f>IFERROR(SMALL($M$7:$M$567,ROWS($A$7:A429)),"" )</f>
        <v/>
      </c>
    </row>
    <row r="430" spans="3:14" x14ac:dyDescent="0.25">
      <c r="C430" s="466"/>
      <c r="I430" s="481" t="s">
        <v>29</v>
      </c>
      <c r="J430" s="482" t="s">
        <v>156</v>
      </c>
      <c r="L430" s="609">
        <f>ROWS(A$7:$A430)</f>
        <v>424</v>
      </c>
      <c r="M430" s="607" t="str">
        <f>IF('Class of Estimate'!$B$19='Master Data'!A430,'Master Data'!L430,"" )</f>
        <v/>
      </c>
      <c r="N430" s="607" t="str">
        <f>IFERROR(SMALL($M$7:$M$567,ROWS($A$7:A430)),"" )</f>
        <v/>
      </c>
    </row>
    <row r="431" spans="3:14" x14ac:dyDescent="0.25">
      <c r="C431" s="466"/>
      <c r="I431" s="481" t="s">
        <v>29</v>
      </c>
      <c r="J431" s="482" t="s">
        <v>156</v>
      </c>
      <c r="L431" s="609">
        <f>ROWS(A$7:$A431)</f>
        <v>425</v>
      </c>
      <c r="M431" s="607" t="str">
        <f>IF('Class of Estimate'!$B$19='Master Data'!A431,'Master Data'!L431,"" )</f>
        <v/>
      </c>
      <c r="N431" s="607" t="str">
        <f>IFERROR(SMALL($M$7:$M$567,ROWS($A$7:A431)),"" )</f>
        <v/>
      </c>
    </row>
    <row r="432" spans="3:14" x14ac:dyDescent="0.25">
      <c r="C432" s="466"/>
      <c r="I432" s="481" t="s">
        <v>29</v>
      </c>
      <c r="J432" s="482" t="s">
        <v>156</v>
      </c>
      <c r="L432" s="609">
        <f>ROWS(A$7:$A432)</f>
        <v>426</v>
      </c>
      <c r="M432" s="607" t="str">
        <f>IF('Class of Estimate'!$B$19='Master Data'!A432,'Master Data'!L432,"" )</f>
        <v/>
      </c>
      <c r="N432" s="607" t="str">
        <f>IFERROR(SMALL($M$7:$M$567,ROWS($A$7:A432)),"" )</f>
        <v/>
      </c>
    </row>
    <row r="433" spans="3:14" x14ac:dyDescent="0.25">
      <c r="C433" s="466"/>
      <c r="I433" s="481" t="s">
        <v>29</v>
      </c>
      <c r="J433" s="482" t="s">
        <v>156</v>
      </c>
      <c r="L433" s="609">
        <f>ROWS(A$7:$A433)</f>
        <v>427</v>
      </c>
      <c r="M433" s="607" t="str">
        <f>IF('Class of Estimate'!$B$19='Master Data'!A433,'Master Data'!L433,"" )</f>
        <v/>
      </c>
      <c r="N433" s="607" t="str">
        <f>IFERROR(SMALL($M$7:$M$567,ROWS($A$7:A433)),"" )</f>
        <v/>
      </c>
    </row>
    <row r="434" spans="3:14" x14ac:dyDescent="0.25">
      <c r="C434" s="466"/>
      <c r="I434" s="481" t="s">
        <v>29</v>
      </c>
      <c r="J434" s="482" t="s">
        <v>156</v>
      </c>
      <c r="L434" s="609">
        <f>ROWS(A$7:$A434)</f>
        <v>428</v>
      </c>
      <c r="M434" s="607" t="str">
        <f>IF('Class of Estimate'!$B$19='Master Data'!A434,'Master Data'!L434,"" )</f>
        <v/>
      </c>
      <c r="N434" s="607" t="str">
        <f>IFERROR(SMALL($M$7:$M$567,ROWS($A$7:A434)),"" )</f>
        <v/>
      </c>
    </row>
    <row r="435" spans="3:14" x14ac:dyDescent="0.25">
      <c r="C435" s="466"/>
      <c r="I435" s="481" t="s">
        <v>29</v>
      </c>
      <c r="J435" s="482" t="s">
        <v>156</v>
      </c>
      <c r="L435" s="609">
        <f>ROWS(A$7:$A435)</f>
        <v>429</v>
      </c>
      <c r="M435" s="607" t="str">
        <f>IF('Class of Estimate'!$B$19='Master Data'!A435,'Master Data'!L435,"" )</f>
        <v/>
      </c>
      <c r="N435" s="607" t="str">
        <f>IFERROR(SMALL($M$7:$M$567,ROWS($A$7:A435)),"" )</f>
        <v/>
      </c>
    </row>
    <row r="436" spans="3:14" x14ac:dyDescent="0.25">
      <c r="C436" s="466"/>
      <c r="I436" s="481" t="s">
        <v>29</v>
      </c>
      <c r="J436" s="482" t="s">
        <v>156</v>
      </c>
      <c r="L436" s="609">
        <f>ROWS(A$7:$A436)</f>
        <v>430</v>
      </c>
      <c r="M436" s="607" t="str">
        <f>IF('Class of Estimate'!$B$19='Master Data'!A436,'Master Data'!L436,"" )</f>
        <v/>
      </c>
      <c r="N436" s="607" t="str">
        <f>IFERROR(SMALL($M$7:$M$567,ROWS($A$7:A436)),"" )</f>
        <v/>
      </c>
    </row>
    <row r="437" spans="3:14" x14ac:dyDescent="0.25">
      <c r="C437" s="466"/>
      <c r="I437" s="481" t="s">
        <v>29</v>
      </c>
      <c r="J437" s="482" t="s">
        <v>156</v>
      </c>
      <c r="L437" s="609">
        <f>ROWS(A$7:$A437)</f>
        <v>431</v>
      </c>
      <c r="M437" s="607" t="str">
        <f>IF('Class of Estimate'!$B$19='Master Data'!A437,'Master Data'!L437,"" )</f>
        <v/>
      </c>
      <c r="N437" s="607" t="str">
        <f>IFERROR(SMALL($M$7:$M$567,ROWS($A$7:A437)),"" )</f>
        <v/>
      </c>
    </row>
    <row r="438" spans="3:14" x14ac:dyDescent="0.25">
      <c r="C438" s="466"/>
      <c r="I438" s="481" t="s">
        <v>29</v>
      </c>
      <c r="J438" s="482" t="s">
        <v>156</v>
      </c>
      <c r="L438" s="609">
        <f>ROWS(A$7:$A438)</f>
        <v>432</v>
      </c>
      <c r="M438" s="607" t="str">
        <f>IF('Class of Estimate'!$B$19='Master Data'!A438,'Master Data'!L438,"" )</f>
        <v/>
      </c>
      <c r="N438" s="607" t="str">
        <f>IFERROR(SMALL($M$7:$M$567,ROWS($A$7:A438)),"" )</f>
        <v/>
      </c>
    </row>
    <row r="439" spans="3:14" x14ac:dyDescent="0.25">
      <c r="C439" s="466"/>
      <c r="I439" s="481" t="s">
        <v>29</v>
      </c>
      <c r="J439" s="482" t="s">
        <v>156</v>
      </c>
      <c r="L439" s="609">
        <f>ROWS(A$7:$A439)</f>
        <v>433</v>
      </c>
      <c r="M439" s="607" t="str">
        <f>IF('Class of Estimate'!$B$19='Master Data'!A439,'Master Data'!L439,"" )</f>
        <v/>
      </c>
      <c r="N439" s="607" t="str">
        <f>IFERROR(SMALL($M$7:$M$567,ROWS($A$7:A439)),"" )</f>
        <v/>
      </c>
    </row>
    <row r="440" spans="3:14" x14ac:dyDescent="0.25">
      <c r="C440" s="466"/>
      <c r="I440" s="481" t="s">
        <v>29</v>
      </c>
      <c r="J440" s="482" t="s">
        <v>156</v>
      </c>
      <c r="L440" s="609">
        <f>ROWS(A$7:$A440)</f>
        <v>434</v>
      </c>
      <c r="M440" s="607" t="str">
        <f>IF('Class of Estimate'!$B$19='Master Data'!A440,'Master Data'!L440,"" )</f>
        <v/>
      </c>
      <c r="N440" s="607" t="str">
        <f>IFERROR(SMALL($M$7:$M$567,ROWS($A$7:A440)),"" )</f>
        <v/>
      </c>
    </row>
    <row r="441" spans="3:14" x14ac:dyDescent="0.25">
      <c r="C441" s="466"/>
      <c r="I441" s="481" t="s">
        <v>29</v>
      </c>
      <c r="J441" s="482" t="s">
        <v>156</v>
      </c>
      <c r="L441" s="609">
        <f>ROWS(A$7:$A441)</f>
        <v>435</v>
      </c>
      <c r="M441" s="607" t="str">
        <f>IF('Class of Estimate'!$B$19='Master Data'!A441,'Master Data'!L441,"" )</f>
        <v/>
      </c>
      <c r="N441" s="607" t="str">
        <f>IFERROR(SMALL($M$7:$M$567,ROWS($A$7:A441)),"" )</f>
        <v/>
      </c>
    </row>
    <row r="442" spans="3:14" x14ac:dyDescent="0.25">
      <c r="C442" s="466"/>
      <c r="I442" s="481" t="s">
        <v>29</v>
      </c>
      <c r="J442" s="482" t="s">
        <v>156</v>
      </c>
      <c r="L442" s="609">
        <f>ROWS(A$7:$A442)</f>
        <v>436</v>
      </c>
      <c r="M442" s="607" t="str">
        <f>IF('Class of Estimate'!$B$19='Master Data'!A442,'Master Data'!L442,"" )</f>
        <v/>
      </c>
      <c r="N442" s="607" t="str">
        <f>IFERROR(SMALL($M$7:$M$567,ROWS($A$7:A442)),"" )</f>
        <v/>
      </c>
    </row>
    <row r="443" spans="3:14" x14ac:dyDescent="0.25">
      <c r="C443" s="466"/>
      <c r="I443" s="481" t="s">
        <v>29</v>
      </c>
      <c r="J443" s="482" t="s">
        <v>156</v>
      </c>
      <c r="L443" s="609">
        <f>ROWS(A$7:$A443)</f>
        <v>437</v>
      </c>
      <c r="M443" s="607" t="str">
        <f>IF('Class of Estimate'!$B$19='Master Data'!A443,'Master Data'!L443,"" )</f>
        <v/>
      </c>
      <c r="N443" s="607" t="str">
        <f>IFERROR(SMALL($M$7:$M$567,ROWS($A$7:A443)),"" )</f>
        <v/>
      </c>
    </row>
    <row r="444" spans="3:14" x14ac:dyDescent="0.25">
      <c r="C444" s="466"/>
      <c r="I444" s="481" t="s">
        <v>29</v>
      </c>
      <c r="J444" s="482" t="s">
        <v>156</v>
      </c>
      <c r="L444" s="609">
        <f>ROWS(A$7:$A444)</f>
        <v>438</v>
      </c>
      <c r="M444" s="607" t="str">
        <f>IF('Class of Estimate'!$B$19='Master Data'!A444,'Master Data'!L444,"" )</f>
        <v/>
      </c>
      <c r="N444" s="607" t="str">
        <f>IFERROR(SMALL($M$7:$M$567,ROWS($A$7:A444)),"" )</f>
        <v/>
      </c>
    </row>
    <row r="445" spans="3:14" x14ac:dyDescent="0.25">
      <c r="C445" s="466"/>
      <c r="I445" s="481" t="s">
        <v>29</v>
      </c>
      <c r="J445" s="482" t="s">
        <v>156</v>
      </c>
      <c r="L445" s="609">
        <f>ROWS(A$7:$A445)</f>
        <v>439</v>
      </c>
      <c r="M445" s="607" t="str">
        <f>IF('Class of Estimate'!$B$19='Master Data'!A445,'Master Data'!L445,"" )</f>
        <v/>
      </c>
      <c r="N445" s="607" t="str">
        <f>IFERROR(SMALL($M$7:$M$567,ROWS($A$7:A445)),"" )</f>
        <v/>
      </c>
    </row>
    <row r="446" spans="3:14" x14ac:dyDescent="0.25">
      <c r="C446" s="466"/>
      <c r="I446" s="481" t="s">
        <v>29</v>
      </c>
      <c r="J446" s="482" t="s">
        <v>156</v>
      </c>
      <c r="L446" s="609">
        <f>ROWS(A$7:$A446)</f>
        <v>440</v>
      </c>
      <c r="M446" s="607" t="str">
        <f>IF('Class of Estimate'!$B$19='Master Data'!A446,'Master Data'!L446,"" )</f>
        <v/>
      </c>
      <c r="N446" s="607" t="str">
        <f>IFERROR(SMALL($M$7:$M$567,ROWS($A$7:A446)),"" )</f>
        <v/>
      </c>
    </row>
    <row r="447" spans="3:14" x14ac:dyDescent="0.25">
      <c r="C447" s="466"/>
      <c r="I447" s="481" t="s">
        <v>29</v>
      </c>
      <c r="J447" s="482" t="s">
        <v>156</v>
      </c>
      <c r="L447" s="609">
        <f>ROWS(A$7:$A447)</f>
        <v>441</v>
      </c>
      <c r="M447" s="607" t="str">
        <f>IF('Class of Estimate'!$B$19='Master Data'!A447,'Master Data'!L447,"" )</f>
        <v/>
      </c>
      <c r="N447" s="607" t="str">
        <f>IFERROR(SMALL($M$7:$M$567,ROWS($A$7:A447)),"" )</f>
        <v/>
      </c>
    </row>
    <row r="448" spans="3:14" x14ac:dyDescent="0.25">
      <c r="C448" s="466"/>
      <c r="I448" s="481" t="s">
        <v>29</v>
      </c>
      <c r="J448" s="482" t="s">
        <v>156</v>
      </c>
      <c r="L448" s="609">
        <f>ROWS(A$7:$A448)</f>
        <v>442</v>
      </c>
      <c r="M448" s="607" t="str">
        <f>IF('Class of Estimate'!$B$19='Master Data'!A448,'Master Data'!L448,"" )</f>
        <v/>
      </c>
      <c r="N448" s="607" t="str">
        <f>IFERROR(SMALL($M$7:$M$567,ROWS($A$7:A448)),"" )</f>
        <v/>
      </c>
    </row>
    <row r="449" spans="3:14" x14ac:dyDescent="0.25">
      <c r="C449" s="466"/>
      <c r="I449" s="481" t="s">
        <v>29</v>
      </c>
      <c r="J449" s="482" t="s">
        <v>156</v>
      </c>
      <c r="L449" s="609">
        <f>ROWS(A$7:$A449)</f>
        <v>443</v>
      </c>
      <c r="M449" s="607" t="str">
        <f>IF('Class of Estimate'!$B$19='Master Data'!A449,'Master Data'!L449,"" )</f>
        <v/>
      </c>
      <c r="N449" s="607" t="str">
        <f>IFERROR(SMALL($M$7:$M$567,ROWS($A$7:A449)),"" )</f>
        <v/>
      </c>
    </row>
    <row r="450" spans="3:14" x14ac:dyDescent="0.25">
      <c r="C450" s="466"/>
      <c r="I450" s="481" t="s">
        <v>29</v>
      </c>
      <c r="J450" s="482" t="s">
        <v>156</v>
      </c>
      <c r="L450" s="609">
        <f>ROWS(A$7:$A450)</f>
        <v>444</v>
      </c>
      <c r="M450" s="607" t="str">
        <f>IF('Class of Estimate'!$B$19='Master Data'!A450,'Master Data'!L450,"" )</f>
        <v/>
      </c>
      <c r="N450" s="607" t="str">
        <f>IFERROR(SMALL($M$7:$M$567,ROWS($A$7:A450)),"" )</f>
        <v/>
      </c>
    </row>
    <row r="451" spans="3:14" x14ac:dyDescent="0.25">
      <c r="C451" s="466"/>
      <c r="I451" s="481" t="s">
        <v>29</v>
      </c>
      <c r="J451" s="482" t="s">
        <v>156</v>
      </c>
      <c r="L451" s="609">
        <f>ROWS(A$7:$A451)</f>
        <v>445</v>
      </c>
      <c r="M451" s="607" t="str">
        <f>IF('Class of Estimate'!$B$19='Master Data'!A451,'Master Data'!L451,"" )</f>
        <v/>
      </c>
      <c r="N451" s="607" t="str">
        <f>IFERROR(SMALL($M$7:$M$567,ROWS($A$7:A451)),"" )</f>
        <v/>
      </c>
    </row>
    <row r="452" spans="3:14" x14ac:dyDescent="0.25">
      <c r="C452" s="466"/>
      <c r="I452" s="481" t="s">
        <v>29</v>
      </c>
      <c r="J452" s="482" t="s">
        <v>156</v>
      </c>
      <c r="L452" s="609">
        <f>ROWS(A$7:$A452)</f>
        <v>446</v>
      </c>
      <c r="M452" s="607" t="str">
        <f>IF('Class of Estimate'!$B$19='Master Data'!A452,'Master Data'!L452,"" )</f>
        <v/>
      </c>
      <c r="N452" s="607" t="str">
        <f>IFERROR(SMALL($M$7:$M$567,ROWS($A$7:A452)),"" )</f>
        <v/>
      </c>
    </row>
    <row r="453" spans="3:14" x14ac:dyDescent="0.25">
      <c r="C453" s="466"/>
      <c r="I453" s="481" t="s">
        <v>29</v>
      </c>
      <c r="J453" s="482" t="s">
        <v>156</v>
      </c>
      <c r="L453" s="609">
        <f>ROWS(A$7:$A453)</f>
        <v>447</v>
      </c>
      <c r="M453" s="607" t="str">
        <f>IF('Class of Estimate'!$B$19='Master Data'!A453,'Master Data'!L453,"" )</f>
        <v/>
      </c>
      <c r="N453" s="607" t="str">
        <f>IFERROR(SMALL($M$7:$M$567,ROWS($A$7:A453)),"" )</f>
        <v/>
      </c>
    </row>
    <row r="454" spans="3:14" x14ac:dyDescent="0.25">
      <c r="C454" s="466"/>
      <c r="I454" s="481" t="s">
        <v>29</v>
      </c>
      <c r="J454" s="482" t="s">
        <v>156</v>
      </c>
      <c r="L454" s="609">
        <f>ROWS(A$7:$A454)</f>
        <v>448</v>
      </c>
      <c r="M454" s="607" t="str">
        <f>IF('Class of Estimate'!$B$19='Master Data'!A454,'Master Data'!L454,"" )</f>
        <v/>
      </c>
      <c r="N454" s="607" t="str">
        <f>IFERROR(SMALL($M$7:$M$567,ROWS($A$7:A454)),"" )</f>
        <v/>
      </c>
    </row>
    <row r="455" spans="3:14" x14ac:dyDescent="0.25">
      <c r="C455" s="466"/>
      <c r="I455" s="481" t="s">
        <v>29</v>
      </c>
      <c r="J455" s="482" t="s">
        <v>156</v>
      </c>
      <c r="L455" s="609">
        <f>ROWS(A$7:$A455)</f>
        <v>449</v>
      </c>
      <c r="M455" s="607" t="str">
        <f>IF('Class of Estimate'!$B$19='Master Data'!A455,'Master Data'!L455,"" )</f>
        <v/>
      </c>
      <c r="N455" s="607" t="str">
        <f>IFERROR(SMALL($M$7:$M$567,ROWS($A$7:A455)),"" )</f>
        <v/>
      </c>
    </row>
    <row r="456" spans="3:14" x14ac:dyDescent="0.25">
      <c r="C456" s="466"/>
      <c r="I456" s="481" t="s">
        <v>29</v>
      </c>
      <c r="J456" s="482" t="s">
        <v>156</v>
      </c>
      <c r="L456" s="609">
        <f>ROWS(A$7:$A456)</f>
        <v>450</v>
      </c>
      <c r="M456" s="607" t="str">
        <f>IF('Class of Estimate'!$B$19='Master Data'!A456,'Master Data'!L456,"" )</f>
        <v/>
      </c>
      <c r="N456" s="607" t="str">
        <f>IFERROR(SMALL($M$7:$M$567,ROWS($A$7:A456)),"" )</f>
        <v/>
      </c>
    </row>
    <row r="457" spans="3:14" x14ac:dyDescent="0.25">
      <c r="C457" s="466"/>
      <c r="I457" s="481" t="s">
        <v>29</v>
      </c>
      <c r="J457" s="482" t="s">
        <v>156</v>
      </c>
      <c r="L457" s="609">
        <f>ROWS(A$7:$A457)</f>
        <v>451</v>
      </c>
      <c r="M457" s="607" t="str">
        <f>IF('Class of Estimate'!$B$19='Master Data'!A457,'Master Data'!L457,"" )</f>
        <v/>
      </c>
      <c r="N457" s="607" t="str">
        <f>IFERROR(SMALL($M$7:$M$567,ROWS($A$7:A457)),"" )</f>
        <v/>
      </c>
    </row>
    <row r="458" spans="3:14" x14ac:dyDescent="0.25">
      <c r="C458" s="466"/>
      <c r="I458" s="481" t="s">
        <v>29</v>
      </c>
      <c r="J458" s="482" t="s">
        <v>156</v>
      </c>
      <c r="L458" s="609">
        <f>ROWS(A$7:$A458)</f>
        <v>452</v>
      </c>
      <c r="M458" s="607" t="str">
        <f>IF('Class of Estimate'!$B$19='Master Data'!A458,'Master Data'!L458,"" )</f>
        <v/>
      </c>
      <c r="N458" s="607" t="str">
        <f>IFERROR(SMALL($M$7:$M$567,ROWS($A$7:A458)),"" )</f>
        <v/>
      </c>
    </row>
    <row r="459" spans="3:14" x14ac:dyDescent="0.25">
      <c r="C459" s="466"/>
      <c r="I459" s="481" t="s">
        <v>29</v>
      </c>
      <c r="J459" s="482" t="s">
        <v>156</v>
      </c>
      <c r="L459" s="609">
        <f>ROWS(A$7:$A459)</f>
        <v>453</v>
      </c>
      <c r="M459" s="607" t="str">
        <f>IF('Class of Estimate'!$B$19='Master Data'!A459,'Master Data'!L459,"" )</f>
        <v/>
      </c>
      <c r="N459" s="607" t="str">
        <f>IFERROR(SMALL($M$7:$M$567,ROWS($A$7:A459)),"" )</f>
        <v/>
      </c>
    </row>
    <row r="460" spans="3:14" x14ac:dyDescent="0.25">
      <c r="C460" s="466"/>
      <c r="I460" s="481" t="s">
        <v>29</v>
      </c>
      <c r="J460" s="482" t="s">
        <v>156</v>
      </c>
      <c r="L460" s="609">
        <f>ROWS(A$7:$A460)</f>
        <v>454</v>
      </c>
      <c r="M460" s="607" t="str">
        <f>IF('Class of Estimate'!$B$19='Master Data'!A460,'Master Data'!L460,"" )</f>
        <v/>
      </c>
      <c r="N460" s="607" t="str">
        <f>IFERROR(SMALL($M$7:$M$567,ROWS($A$7:A460)),"" )</f>
        <v/>
      </c>
    </row>
    <row r="461" spans="3:14" x14ac:dyDescent="0.25">
      <c r="C461" s="466"/>
      <c r="I461" s="481" t="s">
        <v>29</v>
      </c>
      <c r="J461" s="482" t="s">
        <v>156</v>
      </c>
      <c r="L461" s="609">
        <f>ROWS(A$7:$A461)</f>
        <v>455</v>
      </c>
      <c r="M461" s="607" t="str">
        <f>IF('Class of Estimate'!$B$19='Master Data'!A461,'Master Data'!L461,"" )</f>
        <v/>
      </c>
      <c r="N461" s="607" t="str">
        <f>IFERROR(SMALL($M$7:$M$567,ROWS($A$7:A461)),"" )</f>
        <v/>
      </c>
    </row>
    <row r="462" spans="3:14" x14ac:dyDescent="0.25">
      <c r="C462" s="466"/>
      <c r="I462" s="481" t="s">
        <v>29</v>
      </c>
      <c r="J462" s="482" t="s">
        <v>156</v>
      </c>
      <c r="L462" s="609">
        <f>ROWS(A$7:$A462)</f>
        <v>456</v>
      </c>
      <c r="M462" s="607" t="str">
        <f>IF('Class of Estimate'!$B$19='Master Data'!A462,'Master Data'!L462,"" )</f>
        <v/>
      </c>
      <c r="N462" s="607" t="str">
        <f>IFERROR(SMALL($M$7:$M$567,ROWS($A$7:A462)),"" )</f>
        <v/>
      </c>
    </row>
    <row r="463" spans="3:14" x14ac:dyDescent="0.25">
      <c r="C463" s="466"/>
      <c r="I463" s="481" t="s">
        <v>29</v>
      </c>
      <c r="J463" s="482" t="s">
        <v>156</v>
      </c>
      <c r="L463" s="609">
        <f>ROWS(A$7:$A463)</f>
        <v>457</v>
      </c>
      <c r="M463" s="607" t="str">
        <f>IF('Class of Estimate'!$B$19='Master Data'!A463,'Master Data'!L463,"" )</f>
        <v/>
      </c>
      <c r="N463" s="607" t="str">
        <f>IFERROR(SMALL($M$7:$M$567,ROWS($A$7:A463)),"" )</f>
        <v/>
      </c>
    </row>
    <row r="464" spans="3:14" x14ac:dyDescent="0.25">
      <c r="C464" s="466"/>
      <c r="I464" s="481" t="s">
        <v>29</v>
      </c>
      <c r="J464" s="482" t="s">
        <v>156</v>
      </c>
      <c r="L464" s="609">
        <f>ROWS(A$7:$A464)</f>
        <v>458</v>
      </c>
      <c r="M464" s="607" t="str">
        <f>IF('Class of Estimate'!$B$19='Master Data'!A464,'Master Data'!L464,"" )</f>
        <v/>
      </c>
      <c r="N464" s="607" t="str">
        <f>IFERROR(SMALL($M$7:$M$567,ROWS($A$7:A464)),"" )</f>
        <v/>
      </c>
    </row>
    <row r="465" spans="3:14" x14ac:dyDescent="0.25">
      <c r="C465" s="466"/>
      <c r="I465" s="481" t="s">
        <v>29</v>
      </c>
      <c r="J465" s="482" t="s">
        <v>156</v>
      </c>
      <c r="L465" s="609">
        <f>ROWS(A$7:$A465)</f>
        <v>459</v>
      </c>
      <c r="M465" s="607" t="str">
        <f>IF('Class of Estimate'!$B$19='Master Data'!A465,'Master Data'!L465,"" )</f>
        <v/>
      </c>
      <c r="N465" s="607" t="str">
        <f>IFERROR(SMALL($M$7:$M$567,ROWS($A$7:A465)),"" )</f>
        <v/>
      </c>
    </row>
    <row r="466" spans="3:14" x14ac:dyDescent="0.25">
      <c r="C466" s="466"/>
      <c r="I466" s="481" t="s">
        <v>29</v>
      </c>
      <c r="J466" s="482" t="s">
        <v>156</v>
      </c>
      <c r="L466" s="609">
        <f>ROWS(A$7:$A466)</f>
        <v>460</v>
      </c>
      <c r="M466" s="607" t="str">
        <f>IF('Class of Estimate'!$B$19='Master Data'!A466,'Master Data'!L466,"" )</f>
        <v/>
      </c>
      <c r="N466" s="607" t="str">
        <f>IFERROR(SMALL($M$7:$M$567,ROWS($A$7:A466)),"" )</f>
        <v/>
      </c>
    </row>
    <row r="467" spans="3:14" x14ac:dyDescent="0.25">
      <c r="C467" s="466"/>
      <c r="I467" s="481" t="s">
        <v>29</v>
      </c>
      <c r="J467" s="482" t="s">
        <v>156</v>
      </c>
      <c r="L467" s="609">
        <f>ROWS(A$7:$A467)</f>
        <v>461</v>
      </c>
      <c r="M467" s="607" t="str">
        <f>IF('Class of Estimate'!$B$19='Master Data'!A467,'Master Data'!L467,"" )</f>
        <v/>
      </c>
      <c r="N467" s="607" t="str">
        <f>IFERROR(SMALL($M$7:$M$567,ROWS($A$7:A467)),"" )</f>
        <v/>
      </c>
    </row>
    <row r="468" spans="3:14" x14ac:dyDescent="0.25">
      <c r="C468" s="466"/>
      <c r="I468" s="481" t="s">
        <v>29</v>
      </c>
      <c r="J468" s="482" t="s">
        <v>156</v>
      </c>
      <c r="L468" s="609">
        <f>ROWS(A$7:$A468)</f>
        <v>462</v>
      </c>
      <c r="M468" s="607" t="str">
        <f>IF('Class of Estimate'!$B$19='Master Data'!A468,'Master Data'!L468,"" )</f>
        <v/>
      </c>
      <c r="N468" s="607" t="str">
        <f>IFERROR(SMALL($M$7:$M$567,ROWS($A$7:A468)),"" )</f>
        <v/>
      </c>
    </row>
    <row r="469" spans="3:14" x14ac:dyDescent="0.25">
      <c r="C469" s="466"/>
      <c r="I469" s="481" t="s">
        <v>29</v>
      </c>
      <c r="J469" s="482" t="s">
        <v>156</v>
      </c>
      <c r="L469" s="609">
        <f>ROWS(A$7:$A469)</f>
        <v>463</v>
      </c>
      <c r="M469" s="607" t="str">
        <f>IF('Class of Estimate'!$B$19='Master Data'!A469,'Master Data'!L469,"" )</f>
        <v/>
      </c>
      <c r="N469" s="607" t="str">
        <f>IFERROR(SMALL($M$7:$M$567,ROWS($A$7:A469)),"" )</f>
        <v/>
      </c>
    </row>
    <row r="470" spans="3:14" x14ac:dyDescent="0.25">
      <c r="C470" s="466"/>
      <c r="I470" s="481" t="s">
        <v>29</v>
      </c>
      <c r="J470" s="482" t="s">
        <v>156</v>
      </c>
      <c r="L470" s="609">
        <f>ROWS(A$7:$A470)</f>
        <v>464</v>
      </c>
      <c r="M470" s="607" t="str">
        <f>IF('Class of Estimate'!$B$19='Master Data'!A470,'Master Data'!L470,"" )</f>
        <v/>
      </c>
      <c r="N470" s="607" t="str">
        <f>IFERROR(SMALL($M$7:$M$567,ROWS($A$7:A470)),"" )</f>
        <v/>
      </c>
    </row>
    <row r="471" spans="3:14" x14ac:dyDescent="0.25">
      <c r="C471" s="466"/>
      <c r="I471" s="481" t="s">
        <v>29</v>
      </c>
      <c r="J471" s="482" t="s">
        <v>156</v>
      </c>
      <c r="L471" s="609">
        <f>ROWS(A$7:$A471)</f>
        <v>465</v>
      </c>
      <c r="M471" s="607" t="str">
        <f>IF('Class of Estimate'!$B$19='Master Data'!A471,'Master Data'!L471,"" )</f>
        <v/>
      </c>
      <c r="N471" s="607" t="str">
        <f>IFERROR(SMALL($M$7:$M$567,ROWS($A$7:A471)),"" )</f>
        <v/>
      </c>
    </row>
    <row r="472" spans="3:14" x14ac:dyDescent="0.25">
      <c r="C472" s="466"/>
      <c r="I472" s="481" t="s">
        <v>29</v>
      </c>
      <c r="J472" s="482" t="s">
        <v>156</v>
      </c>
      <c r="L472" s="609">
        <f>ROWS(A$7:$A472)</f>
        <v>466</v>
      </c>
      <c r="M472" s="607" t="str">
        <f>IF('Class of Estimate'!$B$19='Master Data'!A472,'Master Data'!L472,"" )</f>
        <v/>
      </c>
      <c r="N472" s="607" t="str">
        <f>IFERROR(SMALL($M$7:$M$567,ROWS($A$7:A472)),"" )</f>
        <v/>
      </c>
    </row>
    <row r="473" spans="3:14" x14ac:dyDescent="0.25">
      <c r="C473" s="466"/>
      <c r="I473" s="481" t="s">
        <v>29</v>
      </c>
      <c r="J473" s="482" t="s">
        <v>156</v>
      </c>
      <c r="L473" s="609">
        <f>ROWS(A$7:$A473)</f>
        <v>467</v>
      </c>
      <c r="M473" s="607" t="str">
        <f>IF('Class of Estimate'!$B$19='Master Data'!A473,'Master Data'!L473,"" )</f>
        <v/>
      </c>
      <c r="N473" s="607" t="str">
        <f>IFERROR(SMALL($M$7:$M$567,ROWS($A$7:A473)),"" )</f>
        <v/>
      </c>
    </row>
    <row r="474" spans="3:14" x14ac:dyDescent="0.25">
      <c r="C474" s="466"/>
      <c r="I474" s="481" t="s">
        <v>29</v>
      </c>
      <c r="J474" s="482" t="s">
        <v>156</v>
      </c>
      <c r="L474" s="609">
        <f>ROWS(A$7:$A474)</f>
        <v>468</v>
      </c>
      <c r="M474" s="607" t="str">
        <f>IF('Class of Estimate'!$B$19='Master Data'!A474,'Master Data'!L474,"" )</f>
        <v/>
      </c>
      <c r="N474" s="607" t="str">
        <f>IFERROR(SMALL($M$7:$M$567,ROWS($A$7:A474)),"" )</f>
        <v/>
      </c>
    </row>
    <row r="475" spans="3:14" x14ac:dyDescent="0.25">
      <c r="C475" s="466"/>
      <c r="I475" s="481" t="s">
        <v>29</v>
      </c>
      <c r="J475" s="482" t="s">
        <v>156</v>
      </c>
      <c r="L475" s="609">
        <f>ROWS(A$7:$A475)</f>
        <v>469</v>
      </c>
      <c r="M475" s="607" t="str">
        <f>IF('Class of Estimate'!$B$19='Master Data'!A475,'Master Data'!L475,"" )</f>
        <v/>
      </c>
      <c r="N475" s="607" t="str">
        <f>IFERROR(SMALL($M$7:$M$567,ROWS($A$7:A475)),"" )</f>
        <v/>
      </c>
    </row>
    <row r="476" spans="3:14" x14ac:dyDescent="0.25">
      <c r="C476" s="466"/>
      <c r="I476" s="481" t="s">
        <v>29</v>
      </c>
      <c r="J476" s="482" t="s">
        <v>156</v>
      </c>
      <c r="L476" s="609">
        <f>ROWS(A$7:$A476)</f>
        <v>470</v>
      </c>
      <c r="M476" s="607" t="str">
        <f>IF('Class of Estimate'!$B$19='Master Data'!A476,'Master Data'!L476,"" )</f>
        <v/>
      </c>
      <c r="N476" s="607" t="str">
        <f>IFERROR(SMALL($M$7:$M$567,ROWS($A$7:A476)),"" )</f>
        <v/>
      </c>
    </row>
    <row r="477" spans="3:14" x14ac:dyDescent="0.25">
      <c r="C477" s="466"/>
      <c r="I477" s="481" t="s">
        <v>29</v>
      </c>
      <c r="J477" s="482" t="s">
        <v>156</v>
      </c>
      <c r="L477" s="609">
        <f>ROWS(A$7:$A477)</f>
        <v>471</v>
      </c>
      <c r="M477" s="607" t="str">
        <f>IF('Class of Estimate'!$B$19='Master Data'!A477,'Master Data'!L477,"" )</f>
        <v/>
      </c>
      <c r="N477" s="607" t="str">
        <f>IFERROR(SMALL($M$7:$M$567,ROWS($A$7:A477)),"" )</f>
        <v/>
      </c>
    </row>
    <row r="478" spans="3:14" x14ac:dyDescent="0.25">
      <c r="C478" s="466"/>
      <c r="I478" s="481" t="s">
        <v>29</v>
      </c>
      <c r="J478" s="482" t="s">
        <v>156</v>
      </c>
      <c r="L478" s="609">
        <f>ROWS(A$7:$A478)</f>
        <v>472</v>
      </c>
      <c r="M478" s="607" t="str">
        <f>IF('Class of Estimate'!$B$19='Master Data'!A478,'Master Data'!L478,"" )</f>
        <v/>
      </c>
      <c r="N478" s="607" t="str">
        <f>IFERROR(SMALL($M$7:$M$567,ROWS($A$7:A478)),"" )</f>
        <v/>
      </c>
    </row>
    <row r="479" spans="3:14" x14ac:dyDescent="0.25">
      <c r="C479" s="466"/>
      <c r="I479" s="481" t="s">
        <v>29</v>
      </c>
      <c r="J479" s="482" t="s">
        <v>156</v>
      </c>
      <c r="L479" s="609">
        <f>ROWS(A$7:$A479)</f>
        <v>473</v>
      </c>
      <c r="M479" s="607" t="str">
        <f>IF('Class of Estimate'!$B$19='Master Data'!A479,'Master Data'!L479,"" )</f>
        <v/>
      </c>
      <c r="N479" s="607" t="str">
        <f>IFERROR(SMALL($M$7:$M$567,ROWS($A$7:A479)),"" )</f>
        <v/>
      </c>
    </row>
    <row r="480" spans="3:14" x14ac:dyDescent="0.25">
      <c r="C480" s="466"/>
      <c r="I480" s="481" t="s">
        <v>29</v>
      </c>
      <c r="J480" s="482" t="s">
        <v>156</v>
      </c>
      <c r="L480" s="609">
        <f>ROWS(A$7:$A480)</f>
        <v>474</v>
      </c>
      <c r="M480" s="607" t="str">
        <f>IF('Class of Estimate'!$B$19='Master Data'!A480,'Master Data'!L480,"" )</f>
        <v/>
      </c>
      <c r="N480" s="607" t="str">
        <f>IFERROR(SMALL($M$7:$M$567,ROWS($A$7:A480)),"" )</f>
        <v/>
      </c>
    </row>
    <row r="481" spans="3:14" x14ac:dyDescent="0.25">
      <c r="C481" s="466"/>
      <c r="I481" s="481" t="s">
        <v>29</v>
      </c>
      <c r="J481" s="482" t="s">
        <v>156</v>
      </c>
      <c r="L481" s="609">
        <f>ROWS(A$7:$A481)</f>
        <v>475</v>
      </c>
      <c r="M481" s="607" t="str">
        <f>IF('Class of Estimate'!$B$19='Master Data'!A481,'Master Data'!L481,"" )</f>
        <v/>
      </c>
      <c r="N481" s="607" t="str">
        <f>IFERROR(SMALL($M$7:$M$567,ROWS($A$7:A481)),"" )</f>
        <v/>
      </c>
    </row>
    <row r="482" spans="3:14" x14ac:dyDescent="0.25">
      <c r="C482" s="466"/>
      <c r="I482" s="481" t="s">
        <v>29</v>
      </c>
      <c r="J482" s="482" t="s">
        <v>156</v>
      </c>
      <c r="L482" s="609">
        <f>ROWS(A$7:$A482)</f>
        <v>476</v>
      </c>
      <c r="M482" s="607" t="str">
        <f>IF('Class of Estimate'!$B$19='Master Data'!A482,'Master Data'!L482,"" )</f>
        <v/>
      </c>
      <c r="N482" s="607" t="str">
        <f>IFERROR(SMALL($M$7:$M$567,ROWS($A$7:A482)),"" )</f>
        <v/>
      </c>
    </row>
    <row r="483" spans="3:14" x14ac:dyDescent="0.25">
      <c r="C483" s="466"/>
      <c r="I483" s="481" t="s">
        <v>29</v>
      </c>
      <c r="J483" s="482" t="s">
        <v>156</v>
      </c>
      <c r="L483" s="609">
        <f>ROWS(A$7:$A483)</f>
        <v>477</v>
      </c>
      <c r="M483" s="607" t="str">
        <f>IF('Class of Estimate'!$B$19='Master Data'!A483,'Master Data'!L483,"" )</f>
        <v/>
      </c>
      <c r="N483" s="607" t="str">
        <f>IFERROR(SMALL($M$7:$M$567,ROWS($A$7:A483)),"" )</f>
        <v/>
      </c>
    </row>
    <row r="484" spans="3:14" x14ac:dyDescent="0.25">
      <c r="C484" s="466"/>
      <c r="I484" s="481" t="s">
        <v>29</v>
      </c>
      <c r="J484" s="482" t="s">
        <v>156</v>
      </c>
      <c r="L484" s="609">
        <f>ROWS(A$7:$A484)</f>
        <v>478</v>
      </c>
      <c r="M484" s="607" t="str">
        <f>IF('Class of Estimate'!$B$19='Master Data'!A484,'Master Data'!L484,"" )</f>
        <v/>
      </c>
      <c r="N484" s="607" t="str">
        <f>IFERROR(SMALL($M$7:$M$567,ROWS($A$7:A484)),"" )</f>
        <v/>
      </c>
    </row>
    <row r="485" spans="3:14" x14ac:dyDescent="0.25">
      <c r="C485" s="466"/>
      <c r="I485" s="481" t="s">
        <v>29</v>
      </c>
      <c r="J485" s="482" t="s">
        <v>156</v>
      </c>
      <c r="L485" s="609">
        <f>ROWS(A$7:$A485)</f>
        <v>479</v>
      </c>
      <c r="M485" s="607" t="str">
        <f>IF('Class of Estimate'!$B$19='Master Data'!A485,'Master Data'!L485,"" )</f>
        <v/>
      </c>
      <c r="N485" s="607" t="str">
        <f>IFERROR(SMALL($M$7:$M$567,ROWS($A$7:A485)),"" )</f>
        <v/>
      </c>
    </row>
    <row r="486" spans="3:14" x14ac:dyDescent="0.25">
      <c r="C486" s="466"/>
      <c r="I486" s="481" t="s">
        <v>29</v>
      </c>
      <c r="J486" s="482" t="s">
        <v>156</v>
      </c>
      <c r="L486" s="609">
        <f>ROWS(A$7:$A486)</f>
        <v>480</v>
      </c>
      <c r="M486" s="607" t="str">
        <f>IF('Class of Estimate'!$B$19='Master Data'!A486,'Master Data'!L486,"" )</f>
        <v/>
      </c>
      <c r="N486" s="607" t="str">
        <f>IFERROR(SMALL($M$7:$M$567,ROWS($A$7:A486)),"" )</f>
        <v/>
      </c>
    </row>
    <row r="487" spans="3:14" x14ac:dyDescent="0.25">
      <c r="C487" s="466"/>
      <c r="I487" s="481" t="s">
        <v>29</v>
      </c>
      <c r="J487" s="482" t="s">
        <v>156</v>
      </c>
      <c r="L487" s="609">
        <f>ROWS(A$7:$A487)</f>
        <v>481</v>
      </c>
      <c r="M487" s="607" t="str">
        <f>IF('Class of Estimate'!$B$19='Master Data'!A487,'Master Data'!L487,"" )</f>
        <v/>
      </c>
      <c r="N487" s="607" t="str">
        <f>IFERROR(SMALL($M$7:$M$567,ROWS($A$7:A487)),"" )</f>
        <v/>
      </c>
    </row>
    <row r="488" spans="3:14" x14ac:dyDescent="0.25">
      <c r="C488" s="466"/>
      <c r="I488" s="481" t="s">
        <v>29</v>
      </c>
      <c r="J488" s="482" t="s">
        <v>156</v>
      </c>
      <c r="L488" s="609">
        <f>ROWS(A$7:$A488)</f>
        <v>482</v>
      </c>
      <c r="M488" s="607" t="str">
        <f>IF('Class of Estimate'!$B$19='Master Data'!A488,'Master Data'!L488,"" )</f>
        <v/>
      </c>
      <c r="N488" s="607" t="str">
        <f>IFERROR(SMALL($M$7:$M$567,ROWS($A$7:A488)),"" )</f>
        <v/>
      </c>
    </row>
    <row r="489" spans="3:14" x14ac:dyDescent="0.25">
      <c r="C489" s="466"/>
      <c r="I489" s="481" t="s">
        <v>29</v>
      </c>
      <c r="J489" s="482" t="s">
        <v>156</v>
      </c>
      <c r="L489" s="609">
        <f>ROWS(A$7:$A489)</f>
        <v>483</v>
      </c>
      <c r="M489" s="607" t="str">
        <f>IF('Class of Estimate'!$B$19='Master Data'!A489,'Master Data'!L489,"" )</f>
        <v/>
      </c>
      <c r="N489" s="607" t="str">
        <f>IFERROR(SMALL($M$7:$M$567,ROWS($A$7:A489)),"" )</f>
        <v/>
      </c>
    </row>
    <row r="490" spans="3:14" x14ac:dyDescent="0.25">
      <c r="C490" s="466"/>
      <c r="I490" s="481" t="s">
        <v>29</v>
      </c>
      <c r="J490" s="482" t="s">
        <v>156</v>
      </c>
      <c r="L490" s="609">
        <f>ROWS(A$7:$A490)</f>
        <v>484</v>
      </c>
      <c r="M490" s="607" t="str">
        <f>IF('Class of Estimate'!$B$19='Master Data'!A490,'Master Data'!L490,"" )</f>
        <v/>
      </c>
      <c r="N490" s="607" t="str">
        <f>IFERROR(SMALL($M$7:$M$567,ROWS($A$7:A490)),"" )</f>
        <v/>
      </c>
    </row>
    <row r="491" spans="3:14" x14ac:dyDescent="0.25">
      <c r="C491" s="466"/>
      <c r="I491" s="481" t="s">
        <v>29</v>
      </c>
      <c r="J491" s="482" t="s">
        <v>156</v>
      </c>
      <c r="L491" s="609">
        <f>ROWS(A$7:$A491)</f>
        <v>485</v>
      </c>
      <c r="M491" s="607" t="str">
        <f>IF('Class of Estimate'!$B$19='Master Data'!A491,'Master Data'!L491,"" )</f>
        <v/>
      </c>
      <c r="N491" s="607" t="str">
        <f>IFERROR(SMALL($M$7:$M$567,ROWS($A$7:A491)),"" )</f>
        <v/>
      </c>
    </row>
    <row r="492" spans="3:14" x14ac:dyDescent="0.25">
      <c r="C492" s="466"/>
      <c r="I492" s="481" t="s">
        <v>29</v>
      </c>
      <c r="J492" s="482" t="s">
        <v>156</v>
      </c>
      <c r="L492" s="609">
        <f>ROWS(A$7:$A492)</f>
        <v>486</v>
      </c>
      <c r="M492" s="607" t="str">
        <f>IF('Class of Estimate'!$B$19='Master Data'!A492,'Master Data'!L492,"" )</f>
        <v/>
      </c>
      <c r="N492" s="607" t="str">
        <f>IFERROR(SMALL($M$7:$M$567,ROWS($A$7:A492)),"" )</f>
        <v/>
      </c>
    </row>
    <row r="493" spans="3:14" x14ac:dyDescent="0.25">
      <c r="C493" s="466"/>
      <c r="I493" s="481" t="s">
        <v>29</v>
      </c>
      <c r="J493" s="482" t="s">
        <v>156</v>
      </c>
      <c r="L493" s="609">
        <f>ROWS(A$7:$A493)</f>
        <v>487</v>
      </c>
      <c r="M493" s="607" t="str">
        <f>IF('Class of Estimate'!$B$19='Master Data'!A493,'Master Data'!L493,"" )</f>
        <v/>
      </c>
      <c r="N493" s="607" t="str">
        <f>IFERROR(SMALL($M$7:$M$567,ROWS($A$7:A493)),"" )</f>
        <v/>
      </c>
    </row>
    <row r="494" spans="3:14" x14ac:dyDescent="0.25">
      <c r="C494" s="466"/>
      <c r="I494" s="481" t="s">
        <v>29</v>
      </c>
      <c r="J494" s="482" t="s">
        <v>156</v>
      </c>
      <c r="L494" s="609">
        <f>ROWS(A$7:$A494)</f>
        <v>488</v>
      </c>
      <c r="M494" s="607" t="str">
        <f>IF('Class of Estimate'!$B$19='Master Data'!A494,'Master Data'!L494,"" )</f>
        <v/>
      </c>
      <c r="N494" s="607" t="str">
        <f>IFERROR(SMALL($M$7:$M$567,ROWS($A$7:A494)),"" )</f>
        <v/>
      </c>
    </row>
    <row r="495" spans="3:14" x14ac:dyDescent="0.25">
      <c r="C495" s="466"/>
      <c r="I495" s="481" t="s">
        <v>29</v>
      </c>
      <c r="J495" s="482" t="s">
        <v>156</v>
      </c>
      <c r="L495" s="609">
        <f>ROWS(A$7:$A495)</f>
        <v>489</v>
      </c>
      <c r="M495" s="607" t="str">
        <f>IF('Class of Estimate'!$B$19='Master Data'!A495,'Master Data'!L495,"" )</f>
        <v/>
      </c>
      <c r="N495" s="607" t="str">
        <f>IFERROR(SMALL($M$7:$M$567,ROWS($A$7:A495)),"" )</f>
        <v/>
      </c>
    </row>
    <row r="496" spans="3:14" x14ac:dyDescent="0.25">
      <c r="C496" s="466"/>
      <c r="I496" s="481" t="s">
        <v>29</v>
      </c>
      <c r="J496" s="482" t="s">
        <v>156</v>
      </c>
      <c r="L496" s="609">
        <f>ROWS(A$7:$A496)</f>
        <v>490</v>
      </c>
      <c r="M496" s="607" t="str">
        <f>IF('Class of Estimate'!$B$19='Master Data'!A496,'Master Data'!L496,"" )</f>
        <v/>
      </c>
      <c r="N496" s="607" t="str">
        <f>IFERROR(SMALL($M$7:$M$567,ROWS($A$7:A496)),"" )</f>
        <v/>
      </c>
    </row>
    <row r="497" spans="3:14" x14ac:dyDescent="0.25">
      <c r="C497" s="466"/>
      <c r="I497" s="481" t="s">
        <v>29</v>
      </c>
      <c r="J497" s="482" t="s">
        <v>156</v>
      </c>
      <c r="L497" s="609">
        <f>ROWS(A$7:$A497)</f>
        <v>491</v>
      </c>
      <c r="M497" s="607" t="str">
        <f>IF('Class of Estimate'!$B$19='Master Data'!A497,'Master Data'!L497,"" )</f>
        <v/>
      </c>
      <c r="N497" s="607" t="str">
        <f>IFERROR(SMALL($M$7:$M$567,ROWS($A$7:A497)),"" )</f>
        <v/>
      </c>
    </row>
    <row r="498" spans="3:14" x14ac:dyDescent="0.25">
      <c r="C498" s="466"/>
      <c r="I498" s="481" t="s">
        <v>29</v>
      </c>
      <c r="J498" s="482" t="s">
        <v>156</v>
      </c>
      <c r="L498" s="609">
        <f>ROWS(A$7:$A498)</f>
        <v>492</v>
      </c>
      <c r="M498" s="607" t="str">
        <f>IF('Class of Estimate'!$B$19='Master Data'!A498,'Master Data'!L498,"" )</f>
        <v/>
      </c>
      <c r="N498" s="607" t="str">
        <f>IFERROR(SMALL($M$7:$M$567,ROWS($A$7:A498)),"" )</f>
        <v/>
      </c>
    </row>
    <row r="499" spans="3:14" x14ac:dyDescent="0.25">
      <c r="C499" s="466"/>
      <c r="I499" s="481" t="s">
        <v>29</v>
      </c>
      <c r="J499" s="482" t="s">
        <v>156</v>
      </c>
      <c r="L499" s="609">
        <f>ROWS(A$7:$A499)</f>
        <v>493</v>
      </c>
      <c r="M499" s="607" t="str">
        <f>IF('Class of Estimate'!$B$19='Master Data'!A499,'Master Data'!L499,"" )</f>
        <v/>
      </c>
      <c r="N499" s="607" t="str">
        <f>IFERROR(SMALL($M$7:$M$567,ROWS($A$7:A499)),"" )</f>
        <v/>
      </c>
    </row>
    <row r="500" spans="3:14" x14ac:dyDescent="0.25">
      <c r="C500" s="466"/>
      <c r="I500" s="481" t="s">
        <v>29</v>
      </c>
      <c r="J500" s="482" t="s">
        <v>156</v>
      </c>
      <c r="L500" s="609">
        <f>ROWS(A$7:$A500)</f>
        <v>494</v>
      </c>
      <c r="M500" s="607" t="str">
        <f>IF('Class of Estimate'!$B$19='Master Data'!A500,'Master Data'!L500,"" )</f>
        <v/>
      </c>
      <c r="N500" s="607" t="str">
        <f>IFERROR(SMALL($M$7:$M$567,ROWS($A$7:A500)),"" )</f>
        <v/>
      </c>
    </row>
    <row r="501" spans="3:14" x14ac:dyDescent="0.25">
      <c r="C501" s="466"/>
      <c r="I501" s="481" t="s">
        <v>29</v>
      </c>
      <c r="J501" s="482" t="s">
        <v>156</v>
      </c>
      <c r="L501" s="609">
        <f>ROWS(A$7:$A501)</f>
        <v>495</v>
      </c>
      <c r="M501" s="607" t="str">
        <f>IF('Class of Estimate'!$B$19='Master Data'!A501,'Master Data'!L501,"" )</f>
        <v/>
      </c>
      <c r="N501" s="607" t="str">
        <f>IFERROR(SMALL($M$7:$M$567,ROWS($A$7:A501)),"" )</f>
        <v/>
      </c>
    </row>
    <row r="502" spans="3:14" x14ac:dyDescent="0.25">
      <c r="C502" s="466"/>
      <c r="I502" s="481" t="s">
        <v>29</v>
      </c>
      <c r="J502" s="482" t="s">
        <v>156</v>
      </c>
      <c r="L502" s="609">
        <f>ROWS(A$7:$A502)</f>
        <v>496</v>
      </c>
      <c r="M502" s="607" t="str">
        <f>IF('Class of Estimate'!$B$19='Master Data'!A502,'Master Data'!L502,"" )</f>
        <v/>
      </c>
      <c r="N502" s="607" t="str">
        <f>IFERROR(SMALL($M$7:$M$567,ROWS($A$7:A502)),"" )</f>
        <v/>
      </c>
    </row>
    <row r="503" spans="3:14" x14ac:dyDescent="0.25">
      <c r="C503" s="466"/>
      <c r="I503" s="481" t="s">
        <v>29</v>
      </c>
      <c r="J503" s="482" t="s">
        <v>156</v>
      </c>
      <c r="L503" s="609">
        <f>ROWS(A$7:$A503)</f>
        <v>497</v>
      </c>
      <c r="M503" s="607" t="str">
        <f>IF('Class of Estimate'!$B$19='Master Data'!A503,'Master Data'!L503,"" )</f>
        <v/>
      </c>
      <c r="N503" s="607" t="str">
        <f>IFERROR(SMALL($M$7:$M$567,ROWS($A$7:A503)),"" )</f>
        <v/>
      </c>
    </row>
    <row r="504" spans="3:14" x14ac:dyDescent="0.25">
      <c r="C504" s="466"/>
      <c r="I504" s="481" t="s">
        <v>29</v>
      </c>
      <c r="J504" s="482" t="s">
        <v>156</v>
      </c>
      <c r="L504" s="609">
        <f>ROWS(A$7:$A504)</f>
        <v>498</v>
      </c>
      <c r="M504" s="607" t="str">
        <f>IF('Class of Estimate'!$B$19='Master Data'!A504,'Master Data'!L504,"" )</f>
        <v/>
      </c>
      <c r="N504" s="607" t="str">
        <f>IFERROR(SMALL($M$7:$M$567,ROWS($A$7:A504)),"" )</f>
        <v/>
      </c>
    </row>
    <row r="505" spans="3:14" x14ac:dyDescent="0.25">
      <c r="C505" s="466"/>
      <c r="I505" s="481" t="s">
        <v>29</v>
      </c>
      <c r="J505" s="482" t="s">
        <v>156</v>
      </c>
      <c r="L505" s="609">
        <f>ROWS(A$7:$A505)</f>
        <v>499</v>
      </c>
      <c r="M505" s="607" t="str">
        <f>IF('Class of Estimate'!$B$19='Master Data'!A505,'Master Data'!L505,"" )</f>
        <v/>
      </c>
      <c r="N505" s="607" t="str">
        <f>IFERROR(SMALL($M$7:$M$567,ROWS($A$7:A505)),"" )</f>
        <v/>
      </c>
    </row>
    <row r="506" spans="3:14" x14ac:dyDescent="0.25">
      <c r="C506" s="466"/>
      <c r="I506" s="481" t="s">
        <v>29</v>
      </c>
      <c r="J506" s="482" t="s">
        <v>156</v>
      </c>
      <c r="L506" s="609">
        <f>ROWS(A$7:$A506)</f>
        <v>500</v>
      </c>
      <c r="M506" s="607" t="str">
        <f>IF('Class of Estimate'!$B$19='Master Data'!A506,'Master Data'!L506,"" )</f>
        <v/>
      </c>
      <c r="N506" s="607" t="str">
        <f>IFERROR(SMALL($M$7:$M$567,ROWS($A$7:A506)),"" )</f>
        <v/>
      </c>
    </row>
    <row r="507" spans="3:14" x14ac:dyDescent="0.25">
      <c r="C507" s="466"/>
      <c r="I507" s="481" t="s">
        <v>29</v>
      </c>
      <c r="J507" s="482" t="s">
        <v>156</v>
      </c>
      <c r="L507" s="609">
        <f>ROWS(A$7:$A507)</f>
        <v>501</v>
      </c>
      <c r="M507" s="607" t="str">
        <f>IF('Class of Estimate'!$B$19='Master Data'!A507,'Master Data'!L507,"" )</f>
        <v/>
      </c>
      <c r="N507" s="607" t="str">
        <f>IFERROR(SMALL($M$7:$M$567,ROWS($A$7:A507)),"" )</f>
        <v/>
      </c>
    </row>
    <row r="508" spans="3:14" x14ac:dyDescent="0.25">
      <c r="C508" s="466"/>
      <c r="I508" s="481" t="s">
        <v>29</v>
      </c>
      <c r="J508" s="482" t="s">
        <v>156</v>
      </c>
      <c r="L508" s="609">
        <f>ROWS(A$7:$A508)</f>
        <v>502</v>
      </c>
      <c r="M508" s="607" t="str">
        <f>IF('Class of Estimate'!$B$19='Master Data'!A508,'Master Data'!L508,"" )</f>
        <v/>
      </c>
      <c r="N508" s="607" t="str">
        <f>IFERROR(SMALL($M$7:$M$567,ROWS($A$7:A508)),"" )</f>
        <v/>
      </c>
    </row>
    <row r="509" spans="3:14" x14ac:dyDescent="0.25">
      <c r="C509" s="466"/>
      <c r="I509" s="481" t="s">
        <v>29</v>
      </c>
      <c r="J509" s="482" t="s">
        <v>156</v>
      </c>
      <c r="L509" s="609">
        <f>ROWS(A$7:$A509)</f>
        <v>503</v>
      </c>
      <c r="M509" s="607" t="str">
        <f>IF('Class of Estimate'!$B$19='Master Data'!A509,'Master Data'!L509,"" )</f>
        <v/>
      </c>
      <c r="N509" s="607" t="str">
        <f>IFERROR(SMALL($M$7:$M$567,ROWS($A$7:A509)),"" )</f>
        <v/>
      </c>
    </row>
    <row r="510" spans="3:14" x14ac:dyDescent="0.25">
      <c r="C510" s="466"/>
      <c r="I510" s="481" t="s">
        <v>29</v>
      </c>
      <c r="J510" s="482" t="s">
        <v>156</v>
      </c>
      <c r="L510" s="609">
        <f>ROWS(A$7:$A510)</f>
        <v>504</v>
      </c>
      <c r="M510" s="607" t="str">
        <f>IF('Class of Estimate'!$B$19='Master Data'!A510,'Master Data'!L510,"" )</f>
        <v/>
      </c>
      <c r="N510" s="607" t="str">
        <f>IFERROR(SMALL($M$7:$M$567,ROWS($A$7:A510)),"" )</f>
        <v/>
      </c>
    </row>
    <row r="511" spans="3:14" x14ac:dyDescent="0.25">
      <c r="C511" s="466"/>
      <c r="I511" s="481" t="s">
        <v>29</v>
      </c>
      <c r="J511" s="482" t="s">
        <v>156</v>
      </c>
      <c r="L511" s="609">
        <f>ROWS(A$7:$A511)</f>
        <v>505</v>
      </c>
      <c r="M511" s="607" t="str">
        <f>IF('Class of Estimate'!$B$19='Master Data'!A511,'Master Data'!L511,"" )</f>
        <v/>
      </c>
      <c r="N511" s="607" t="str">
        <f>IFERROR(SMALL($M$7:$M$567,ROWS($A$7:A511)),"" )</f>
        <v/>
      </c>
    </row>
    <row r="512" spans="3:14" x14ac:dyDescent="0.25">
      <c r="C512" s="466"/>
      <c r="I512" s="481" t="s">
        <v>29</v>
      </c>
      <c r="J512" s="482" t="s">
        <v>156</v>
      </c>
      <c r="L512" s="609">
        <f>ROWS(A$7:$A512)</f>
        <v>506</v>
      </c>
      <c r="M512" s="607" t="str">
        <f>IF('Class of Estimate'!$B$19='Master Data'!A512,'Master Data'!L512,"" )</f>
        <v/>
      </c>
      <c r="N512" s="607" t="str">
        <f>IFERROR(SMALL($M$7:$M$567,ROWS($A$7:A512)),"" )</f>
        <v/>
      </c>
    </row>
    <row r="513" spans="3:14" x14ac:dyDescent="0.25">
      <c r="C513" s="466"/>
      <c r="I513" s="481" t="s">
        <v>29</v>
      </c>
      <c r="J513" s="482" t="s">
        <v>156</v>
      </c>
      <c r="L513" s="609">
        <f>ROWS(A$7:$A513)</f>
        <v>507</v>
      </c>
      <c r="M513" s="607" t="str">
        <f>IF('Class of Estimate'!$B$19='Master Data'!A513,'Master Data'!L513,"" )</f>
        <v/>
      </c>
      <c r="N513" s="607" t="str">
        <f>IFERROR(SMALL($M$7:$M$567,ROWS($A$7:A513)),"" )</f>
        <v/>
      </c>
    </row>
    <row r="514" spans="3:14" x14ac:dyDescent="0.25">
      <c r="C514" s="466"/>
      <c r="I514" s="481" t="s">
        <v>29</v>
      </c>
      <c r="J514" s="482" t="s">
        <v>156</v>
      </c>
      <c r="L514" s="609">
        <f>ROWS(A$7:$A514)</f>
        <v>508</v>
      </c>
      <c r="M514" s="607" t="str">
        <f>IF('Class of Estimate'!$B$19='Master Data'!A514,'Master Data'!L514,"" )</f>
        <v/>
      </c>
      <c r="N514" s="607" t="str">
        <f>IFERROR(SMALL($M$7:$M$567,ROWS($A$7:A514)),"" )</f>
        <v/>
      </c>
    </row>
    <row r="515" spans="3:14" x14ac:dyDescent="0.25">
      <c r="C515" s="466"/>
      <c r="I515" s="481" t="s">
        <v>29</v>
      </c>
      <c r="J515" s="482" t="s">
        <v>156</v>
      </c>
      <c r="L515" s="609">
        <f>ROWS(A$7:$A515)</f>
        <v>509</v>
      </c>
      <c r="M515" s="607" t="str">
        <f>IF('Class of Estimate'!$B$19='Master Data'!A515,'Master Data'!L515,"" )</f>
        <v/>
      </c>
      <c r="N515" s="607" t="str">
        <f>IFERROR(SMALL($M$7:$M$567,ROWS($A$7:A515)),"" )</f>
        <v/>
      </c>
    </row>
    <row r="516" spans="3:14" x14ac:dyDescent="0.25">
      <c r="C516" s="466"/>
      <c r="I516" s="481" t="s">
        <v>29</v>
      </c>
      <c r="J516" s="482" t="s">
        <v>156</v>
      </c>
      <c r="L516" s="609">
        <f>ROWS(A$7:$A516)</f>
        <v>510</v>
      </c>
      <c r="M516" s="607" t="str">
        <f>IF('Class of Estimate'!$B$19='Master Data'!A516,'Master Data'!L516,"" )</f>
        <v/>
      </c>
      <c r="N516" s="607" t="str">
        <f>IFERROR(SMALL($M$7:$M$567,ROWS($A$7:A516)),"" )</f>
        <v/>
      </c>
    </row>
    <row r="517" spans="3:14" x14ac:dyDescent="0.25">
      <c r="C517" s="466"/>
      <c r="I517" s="481" t="s">
        <v>29</v>
      </c>
      <c r="J517" s="482" t="s">
        <v>156</v>
      </c>
      <c r="L517" s="609">
        <f>ROWS(A$7:$A517)</f>
        <v>511</v>
      </c>
      <c r="M517" s="607" t="str">
        <f>IF('Class of Estimate'!$B$19='Master Data'!A517,'Master Data'!L517,"" )</f>
        <v/>
      </c>
      <c r="N517" s="607" t="str">
        <f>IFERROR(SMALL($M$7:$M$567,ROWS($A$7:A517)),"" )</f>
        <v/>
      </c>
    </row>
    <row r="518" spans="3:14" x14ac:dyDescent="0.25">
      <c r="C518" s="466"/>
      <c r="I518" s="481" t="s">
        <v>29</v>
      </c>
      <c r="J518" s="482" t="s">
        <v>156</v>
      </c>
      <c r="L518" s="609">
        <f>ROWS(A$7:$A518)</f>
        <v>512</v>
      </c>
      <c r="M518" s="607" t="str">
        <f>IF('Class of Estimate'!$B$19='Master Data'!A518,'Master Data'!L518,"" )</f>
        <v/>
      </c>
      <c r="N518" s="607" t="str">
        <f>IFERROR(SMALL($M$7:$M$567,ROWS($A$7:A518)),"" )</f>
        <v/>
      </c>
    </row>
    <row r="519" spans="3:14" x14ac:dyDescent="0.25">
      <c r="C519" s="466"/>
      <c r="I519" s="481" t="s">
        <v>29</v>
      </c>
      <c r="J519" s="482" t="s">
        <v>156</v>
      </c>
      <c r="L519" s="609">
        <f>ROWS(A$7:$A519)</f>
        <v>513</v>
      </c>
      <c r="M519" s="607" t="str">
        <f>IF('Class of Estimate'!$B$19='Master Data'!A519,'Master Data'!L519,"" )</f>
        <v/>
      </c>
      <c r="N519" s="607" t="str">
        <f>IFERROR(SMALL($M$7:$M$567,ROWS($A$7:A519)),"" )</f>
        <v/>
      </c>
    </row>
    <row r="520" spans="3:14" x14ac:dyDescent="0.25">
      <c r="C520" s="466"/>
      <c r="I520" s="481" t="s">
        <v>29</v>
      </c>
      <c r="J520" s="482" t="s">
        <v>156</v>
      </c>
      <c r="L520" s="609">
        <f>ROWS(A$7:$A520)</f>
        <v>514</v>
      </c>
      <c r="M520" s="607" t="str">
        <f>IF('Class of Estimate'!$B$19='Master Data'!A520,'Master Data'!L520,"" )</f>
        <v/>
      </c>
      <c r="N520" s="607" t="str">
        <f>IFERROR(SMALL($M$7:$M$567,ROWS($A$7:A520)),"" )</f>
        <v/>
      </c>
    </row>
    <row r="521" spans="3:14" x14ac:dyDescent="0.25">
      <c r="C521" s="466"/>
      <c r="I521" s="481" t="s">
        <v>29</v>
      </c>
      <c r="J521" s="482" t="s">
        <v>156</v>
      </c>
      <c r="L521" s="609">
        <f>ROWS(A$7:$A521)</f>
        <v>515</v>
      </c>
      <c r="M521" s="607" t="str">
        <f>IF('Class of Estimate'!$B$19='Master Data'!A521,'Master Data'!L521,"" )</f>
        <v/>
      </c>
      <c r="N521" s="607" t="str">
        <f>IFERROR(SMALL($M$7:$M$567,ROWS($A$7:A521)),"" )</f>
        <v/>
      </c>
    </row>
    <row r="522" spans="3:14" x14ac:dyDescent="0.25">
      <c r="C522" s="466"/>
      <c r="I522" s="481" t="s">
        <v>29</v>
      </c>
      <c r="J522" s="482" t="s">
        <v>156</v>
      </c>
      <c r="L522" s="609">
        <f>ROWS(A$7:$A522)</f>
        <v>516</v>
      </c>
      <c r="M522" s="607" t="str">
        <f>IF('Class of Estimate'!$B$19='Master Data'!A522,'Master Data'!L522,"" )</f>
        <v/>
      </c>
      <c r="N522" s="607" t="str">
        <f>IFERROR(SMALL($M$7:$M$567,ROWS($A$7:A522)),"" )</f>
        <v/>
      </c>
    </row>
    <row r="523" spans="3:14" x14ac:dyDescent="0.25">
      <c r="C523" s="466"/>
      <c r="I523" s="481" t="s">
        <v>29</v>
      </c>
      <c r="J523" s="482" t="s">
        <v>156</v>
      </c>
      <c r="L523" s="609">
        <f>ROWS(A$7:$A523)</f>
        <v>517</v>
      </c>
      <c r="M523" s="607" t="str">
        <f>IF('Class of Estimate'!$B$19='Master Data'!A523,'Master Data'!L523,"" )</f>
        <v/>
      </c>
      <c r="N523" s="607" t="str">
        <f>IFERROR(SMALL($M$7:$M$567,ROWS($A$7:A523)),"" )</f>
        <v/>
      </c>
    </row>
    <row r="524" spans="3:14" x14ac:dyDescent="0.25">
      <c r="C524" s="466"/>
      <c r="I524" s="481" t="s">
        <v>29</v>
      </c>
      <c r="J524" s="482" t="s">
        <v>156</v>
      </c>
      <c r="L524" s="609">
        <f>ROWS(A$7:$A524)</f>
        <v>518</v>
      </c>
      <c r="M524" s="607" t="str">
        <f>IF('Class of Estimate'!$B$19='Master Data'!A524,'Master Data'!L524,"" )</f>
        <v/>
      </c>
      <c r="N524" s="607" t="str">
        <f>IFERROR(SMALL($M$7:$M$567,ROWS($A$7:A524)),"" )</f>
        <v/>
      </c>
    </row>
    <row r="525" spans="3:14" x14ac:dyDescent="0.25">
      <c r="C525" s="466"/>
      <c r="I525" s="481" t="s">
        <v>29</v>
      </c>
      <c r="J525" s="482" t="s">
        <v>156</v>
      </c>
      <c r="L525" s="609">
        <f>ROWS(A$7:$A525)</f>
        <v>519</v>
      </c>
      <c r="M525" s="607" t="str">
        <f>IF('Class of Estimate'!$B$19='Master Data'!A525,'Master Data'!L525,"" )</f>
        <v/>
      </c>
      <c r="N525" s="607" t="str">
        <f>IFERROR(SMALL($M$7:$M$567,ROWS($A$7:A525)),"" )</f>
        <v/>
      </c>
    </row>
    <row r="526" spans="3:14" x14ac:dyDescent="0.25">
      <c r="C526" s="466"/>
      <c r="I526" s="481" t="s">
        <v>29</v>
      </c>
      <c r="J526" s="482" t="s">
        <v>156</v>
      </c>
      <c r="L526" s="609">
        <f>ROWS(A$7:$A526)</f>
        <v>520</v>
      </c>
      <c r="M526" s="607" t="str">
        <f>IF('Class of Estimate'!$B$19='Master Data'!A526,'Master Data'!L526,"" )</f>
        <v/>
      </c>
      <c r="N526" s="607" t="str">
        <f>IFERROR(SMALL($M$7:$M$567,ROWS($A$7:A526)),"" )</f>
        <v/>
      </c>
    </row>
    <row r="527" spans="3:14" x14ac:dyDescent="0.25">
      <c r="C527" s="466"/>
      <c r="I527" s="481" t="s">
        <v>29</v>
      </c>
      <c r="J527" s="482" t="s">
        <v>156</v>
      </c>
      <c r="L527" s="609">
        <f>ROWS(A$7:$A527)</f>
        <v>521</v>
      </c>
      <c r="M527" s="607" t="str">
        <f>IF('Class of Estimate'!$B$19='Master Data'!A527,'Master Data'!L527,"" )</f>
        <v/>
      </c>
      <c r="N527" s="607" t="str">
        <f>IFERROR(SMALL($M$7:$M$567,ROWS($A$7:A527)),"" )</f>
        <v/>
      </c>
    </row>
    <row r="528" spans="3:14" x14ac:dyDescent="0.25">
      <c r="C528" s="466"/>
      <c r="I528" s="481" t="s">
        <v>29</v>
      </c>
      <c r="J528" s="482" t="s">
        <v>156</v>
      </c>
      <c r="L528" s="609">
        <f>ROWS(A$7:$A528)</f>
        <v>522</v>
      </c>
      <c r="M528" s="607" t="str">
        <f>IF('Class of Estimate'!$B$19='Master Data'!A528,'Master Data'!L528,"" )</f>
        <v/>
      </c>
      <c r="N528" s="607" t="str">
        <f>IFERROR(SMALL($M$7:$M$567,ROWS($A$7:A528)),"" )</f>
        <v/>
      </c>
    </row>
    <row r="529" spans="3:14" x14ac:dyDescent="0.25">
      <c r="C529" s="466"/>
      <c r="I529" s="481" t="s">
        <v>29</v>
      </c>
      <c r="J529" s="482" t="s">
        <v>156</v>
      </c>
      <c r="L529" s="609">
        <f>ROWS(A$7:$A529)</f>
        <v>523</v>
      </c>
      <c r="M529" s="607" t="str">
        <f>IF('Class of Estimate'!$B$19='Master Data'!A529,'Master Data'!L529,"" )</f>
        <v/>
      </c>
      <c r="N529" s="607" t="str">
        <f>IFERROR(SMALL($M$7:$M$567,ROWS($A$7:A529)),"" )</f>
        <v/>
      </c>
    </row>
    <row r="530" spans="3:14" x14ac:dyDescent="0.25">
      <c r="C530" s="466"/>
      <c r="I530" s="481" t="s">
        <v>29</v>
      </c>
      <c r="J530" s="482" t="s">
        <v>156</v>
      </c>
      <c r="L530" s="609">
        <f>ROWS(A$7:$A530)</f>
        <v>524</v>
      </c>
      <c r="M530" s="607" t="str">
        <f>IF('Class of Estimate'!$B$19='Master Data'!A530,'Master Data'!L530,"" )</f>
        <v/>
      </c>
      <c r="N530" s="607" t="str">
        <f>IFERROR(SMALL($M$7:$M$567,ROWS($A$7:A530)),"" )</f>
        <v/>
      </c>
    </row>
    <row r="531" spans="3:14" x14ac:dyDescent="0.25">
      <c r="C531" s="466"/>
      <c r="I531" s="481" t="s">
        <v>29</v>
      </c>
      <c r="J531" s="482" t="s">
        <v>156</v>
      </c>
      <c r="L531" s="609">
        <f>ROWS(A$7:$A531)</f>
        <v>525</v>
      </c>
      <c r="M531" s="607" t="str">
        <f>IF('Class of Estimate'!$B$19='Master Data'!A531,'Master Data'!L531,"" )</f>
        <v/>
      </c>
      <c r="N531" s="607" t="str">
        <f>IFERROR(SMALL($M$7:$M$567,ROWS($A$7:A531)),"" )</f>
        <v/>
      </c>
    </row>
    <row r="532" spans="3:14" x14ac:dyDescent="0.25">
      <c r="C532" s="466"/>
      <c r="I532" s="481" t="s">
        <v>29</v>
      </c>
      <c r="J532" s="482" t="s">
        <v>156</v>
      </c>
      <c r="L532" s="609">
        <f>ROWS(A$7:$A532)</f>
        <v>526</v>
      </c>
      <c r="M532" s="607" t="str">
        <f>IF('Class of Estimate'!$B$19='Master Data'!A532,'Master Data'!L532,"" )</f>
        <v/>
      </c>
      <c r="N532" s="607" t="str">
        <f>IFERROR(SMALL($M$7:$M$567,ROWS($A$7:A532)),"" )</f>
        <v/>
      </c>
    </row>
    <row r="533" spans="3:14" x14ac:dyDescent="0.25">
      <c r="C533" s="466"/>
      <c r="I533" s="481" t="s">
        <v>29</v>
      </c>
      <c r="J533" s="482" t="s">
        <v>156</v>
      </c>
      <c r="L533" s="609">
        <f>ROWS(A$7:$A533)</f>
        <v>527</v>
      </c>
      <c r="M533" s="607" t="str">
        <f>IF('Class of Estimate'!$B$19='Master Data'!A533,'Master Data'!L533,"" )</f>
        <v/>
      </c>
      <c r="N533" s="607" t="str">
        <f>IFERROR(SMALL($M$7:$M$567,ROWS($A$7:A533)),"" )</f>
        <v/>
      </c>
    </row>
    <row r="534" spans="3:14" x14ac:dyDescent="0.25">
      <c r="C534" s="466"/>
      <c r="I534" s="481" t="s">
        <v>29</v>
      </c>
      <c r="J534" s="482" t="s">
        <v>156</v>
      </c>
      <c r="L534" s="609">
        <f>ROWS(A$7:$A534)</f>
        <v>528</v>
      </c>
      <c r="M534" s="607" t="str">
        <f>IF('Class of Estimate'!$B$19='Master Data'!A534,'Master Data'!L534,"" )</f>
        <v/>
      </c>
      <c r="N534" s="607" t="str">
        <f>IFERROR(SMALL($M$7:$M$567,ROWS($A$7:A534)),"" )</f>
        <v/>
      </c>
    </row>
    <row r="535" spans="3:14" x14ac:dyDescent="0.25">
      <c r="C535" s="466"/>
      <c r="I535" s="481" t="s">
        <v>29</v>
      </c>
      <c r="J535" s="482" t="s">
        <v>156</v>
      </c>
      <c r="L535" s="609">
        <f>ROWS(A$7:$A535)</f>
        <v>529</v>
      </c>
      <c r="M535" s="607" t="str">
        <f>IF('Class of Estimate'!$B$19='Master Data'!A535,'Master Data'!L535,"" )</f>
        <v/>
      </c>
      <c r="N535" s="607" t="str">
        <f>IFERROR(SMALL($M$7:$M$567,ROWS($A$7:A535)),"" )</f>
        <v/>
      </c>
    </row>
    <row r="536" spans="3:14" x14ac:dyDescent="0.25">
      <c r="C536" s="466"/>
      <c r="I536" s="481" t="s">
        <v>29</v>
      </c>
      <c r="J536" s="482" t="s">
        <v>156</v>
      </c>
      <c r="L536" s="609">
        <f>ROWS(A$7:$A536)</f>
        <v>530</v>
      </c>
      <c r="M536" s="607" t="str">
        <f>IF('Class of Estimate'!$B$19='Master Data'!A536,'Master Data'!L536,"" )</f>
        <v/>
      </c>
      <c r="N536" s="607" t="str">
        <f>IFERROR(SMALL($M$7:$M$567,ROWS($A$7:A536)),"" )</f>
        <v/>
      </c>
    </row>
    <row r="537" spans="3:14" x14ac:dyDescent="0.25">
      <c r="C537" s="466"/>
      <c r="I537" s="481" t="s">
        <v>29</v>
      </c>
      <c r="J537" s="482" t="s">
        <v>156</v>
      </c>
      <c r="L537" s="609">
        <f>ROWS(A$7:$A537)</f>
        <v>531</v>
      </c>
      <c r="M537" s="607" t="str">
        <f>IF('Class of Estimate'!$B$19='Master Data'!A537,'Master Data'!L537,"" )</f>
        <v/>
      </c>
      <c r="N537" s="607" t="str">
        <f>IFERROR(SMALL($M$7:$M$567,ROWS($A$7:A537)),"" )</f>
        <v/>
      </c>
    </row>
    <row r="538" spans="3:14" x14ac:dyDescent="0.25">
      <c r="C538" s="466"/>
      <c r="I538" s="481" t="s">
        <v>29</v>
      </c>
      <c r="J538" s="482" t="s">
        <v>156</v>
      </c>
      <c r="L538" s="609">
        <f>ROWS(A$7:$A538)</f>
        <v>532</v>
      </c>
      <c r="M538" s="607" t="str">
        <f>IF('Class of Estimate'!$B$19='Master Data'!A538,'Master Data'!L538,"" )</f>
        <v/>
      </c>
      <c r="N538" s="607" t="str">
        <f>IFERROR(SMALL($M$7:$M$567,ROWS($A$7:A538)),"" )</f>
        <v/>
      </c>
    </row>
    <row r="539" spans="3:14" x14ac:dyDescent="0.25">
      <c r="C539" s="466"/>
      <c r="I539" s="481" t="s">
        <v>29</v>
      </c>
      <c r="J539" s="482" t="s">
        <v>156</v>
      </c>
      <c r="L539" s="609">
        <f>ROWS(A$7:$A539)</f>
        <v>533</v>
      </c>
      <c r="M539" s="607" t="str">
        <f>IF('Class of Estimate'!$B$19='Master Data'!A539,'Master Data'!L539,"" )</f>
        <v/>
      </c>
      <c r="N539" s="607" t="str">
        <f>IFERROR(SMALL($M$7:$M$567,ROWS($A$7:A539)),"" )</f>
        <v/>
      </c>
    </row>
    <row r="540" spans="3:14" x14ac:dyDescent="0.25">
      <c r="C540" s="466"/>
      <c r="I540" s="481" t="s">
        <v>29</v>
      </c>
      <c r="J540" s="482" t="s">
        <v>156</v>
      </c>
      <c r="L540" s="609">
        <f>ROWS(A$7:$A540)</f>
        <v>534</v>
      </c>
      <c r="M540" s="607" t="str">
        <f>IF('Class of Estimate'!$B$19='Master Data'!A540,'Master Data'!L540,"" )</f>
        <v/>
      </c>
      <c r="N540" s="607" t="str">
        <f>IFERROR(SMALL($M$7:$M$567,ROWS($A$7:A540)),"" )</f>
        <v/>
      </c>
    </row>
    <row r="541" spans="3:14" x14ac:dyDescent="0.25">
      <c r="C541" s="466"/>
      <c r="I541" s="481" t="s">
        <v>29</v>
      </c>
      <c r="J541" s="482" t="s">
        <v>156</v>
      </c>
      <c r="L541" s="609">
        <f>ROWS(A$7:$A541)</f>
        <v>535</v>
      </c>
      <c r="M541" s="607" t="str">
        <f>IF('Class of Estimate'!$B$19='Master Data'!A541,'Master Data'!L541,"" )</f>
        <v/>
      </c>
      <c r="N541" s="607" t="str">
        <f>IFERROR(SMALL($M$7:$M$567,ROWS($A$7:A541)),"" )</f>
        <v/>
      </c>
    </row>
    <row r="542" spans="3:14" x14ac:dyDescent="0.25">
      <c r="C542" s="466"/>
      <c r="I542" s="481" t="s">
        <v>29</v>
      </c>
      <c r="J542" s="482" t="s">
        <v>156</v>
      </c>
      <c r="L542" s="609">
        <f>ROWS(A$7:$A542)</f>
        <v>536</v>
      </c>
      <c r="M542" s="607" t="str">
        <f>IF('Class of Estimate'!$B$19='Master Data'!A542,'Master Data'!L542,"" )</f>
        <v/>
      </c>
      <c r="N542" s="607" t="str">
        <f>IFERROR(SMALL($M$7:$M$567,ROWS($A$7:A542)),"" )</f>
        <v/>
      </c>
    </row>
    <row r="543" spans="3:14" x14ac:dyDescent="0.25">
      <c r="C543" s="466"/>
      <c r="I543" s="481" t="s">
        <v>29</v>
      </c>
      <c r="J543" s="482" t="s">
        <v>156</v>
      </c>
      <c r="L543" s="609">
        <f>ROWS(A$7:$A543)</f>
        <v>537</v>
      </c>
      <c r="M543" s="607" t="str">
        <f>IF('Class of Estimate'!$B$19='Master Data'!A543,'Master Data'!L543,"" )</f>
        <v/>
      </c>
      <c r="N543" s="607" t="str">
        <f>IFERROR(SMALL($M$7:$M$567,ROWS($A$7:A543)),"" )</f>
        <v/>
      </c>
    </row>
    <row r="544" spans="3:14" x14ac:dyDescent="0.25">
      <c r="C544" s="466"/>
      <c r="I544" s="481" t="s">
        <v>29</v>
      </c>
      <c r="J544" s="482" t="s">
        <v>156</v>
      </c>
      <c r="L544" s="609">
        <f>ROWS(A$7:$A544)</f>
        <v>538</v>
      </c>
      <c r="M544" s="607" t="str">
        <f>IF('Class of Estimate'!$B$19='Master Data'!A544,'Master Data'!L544,"" )</f>
        <v/>
      </c>
      <c r="N544" s="607" t="str">
        <f>IFERROR(SMALL($M$7:$M$567,ROWS($A$7:A544)),"" )</f>
        <v/>
      </c>
    </row>
    <row r="545" spans="3:14" x14ac:dyDescent="0.25">
      <c r="C545" s="466"/>
      <c r="I545" s="481" t="s">
        <v>29</v>
      </c>
      <c r="J545" s="482" t="s">
        <v>156</v>
      </c>
      <c r="L545" s="609">
        <f>ROWS(A$7:$A545)</f>
        <v>539</v>
      </c>
      <c r="M545" s="607" t="str">
        <f>IF('Class of Estimate'!$B$19='Master Data'!A545,'Master Data'!L545,"" )</f>
        <v/>
      </c>
      <c r="N545" s="607" t="str">
        <f>IFERROR(SMALL($M$7:$M$567,ROWS($A$7:A545)),"" )</f>
        <v/>
      </c>
    </row>
    <row r="546" spans="3:14" x14ac:dyDescent="0.25">
      <c r="C546" s="466"/>
      <c r="I546" s="481" t="s">
        <v>29</v>
      </c>
      <c r="J546" s="482" t="s">
        <v>156</v>
      </c>
      <c r="L546" s="609">
        <f>ROWS(A$7:$A546)</f>
        <v>540</v>
      </c>
      <c r="M546" s="607" t="str">
        <f>IF('Class of Estimate'!$B$19='Master Data'!A546,'Master Data'!L546,"" )</f>
        <v/>
      </c>
      <c r="N546" s="607" t="str">
        <f>IFERROR(SMALL($M$7:$M$567,ROWS($A$7:A546)),"" )</f>
        <v/>
      </c>
    </row>
    <row r="547" spans="3:14" x14ac:dyDescent="0.25">
      <c r="C547" s="466"/>
      <c r="I547" s="481" t="s">
        <v>29</v>
      </c>
      <c r="J547" s="482" t="s">
        <v>156</v>
      </c>
      <c r="L547" s="609">
        <f>ROWS(A$7:$A547)</f>
        <v>541</v>
      </c>
      <c r="M547" s="607" t="str">
        <f>IF('Class of Estimate'!$B$19='Master Data'!A547,'Master Data'!L547,"" )</f>
        <v/>
      </c>
      <c r="N547" s="607" t="str">
        <f>IFERROR(SMALL($M$7:$M$567,ROWS($A$7:A547)),"" )</f>
        <v/>
      </c>
    </row>
    <row r="548" spans="3:14" x14ac:dyDescent="0.25">
      <c r="C548" s="466"/>
      <c r="I548" s="481" t="s">
        <v>29</v>
      </c>
      <c r="J548" s="482" t="s">
        <v>156</v>
      </c>
      <c r="L548" s="609">
        <f>ROWS(A$7:$A548)</f>
        <v>542</v>
      </c>
      <c r="M548" s="607" t="str">
        <f>IF('Class of Estimate'!$B$19='Master Data'!A548,'Master Data'!L548,"" )</f>
        <v/>
      </c>
      <c r="N548" s="607" t="str">
        <f>IFERROR(SMALL($M$7:$M$567,ROWS($A$7:A548)),"" )</f>
        <v/>
      </c>
    </row>
    <row r="549" spans="3:14" x14ac:dyDescent="0.25">
      <c r="C549" s="466"/>
      <c r="I549" s="481" t="s">
        <v>29</v>
      </c>
      <c r="J549" s="482" t="s">
        <v>156</v>
      </c>
      <c r="L549" s="609">
        <f>ROWS(A$7:$A549)</f>
        <v>543</v>
      </c>
      <c r="M549" s="607" t="str">
        <f>IF('Class of Estimate'!$B$19='Master Data'!A549,'Master Data'!L549,"" )</f>
        <v/>
      </c>
      <c r="N549" s="607" t="str">
        <f>IFERROR(SMALL($M$7:$M$567,ROWS($A$7:A549)),"" )</f>
        <v/>
      </c>
    </row>
    <row r="550" spans="3:14" x14ac:dyDescent="0.25">
      <c r="C550" s="466"/>
      <c r="I550" s="481" t="s">
        <v>29</v>
      </c>
      <c r="J550" s="482" t="s">
        <v>156</v>
      </c>
      <c r="L550" s="609">
        <f>ROWS(A$7:$A550)</f>
        <v>544</v>
      </c>
      <c r="M550" s="607" t="str">
        <f>IF('Class of Estimate'!$B$19='Master Data'!A550,'Master Data'!L550,"" )</f>
        <v/>
      </c>
      <c r="N550" s="607" t="str">
        <f>IFERROR(SMALL($M$7:$M$567,ROWS($A$7:A550)),"" )</f>
        <v/>
      </c>
    </row>
    <row r="551" spans="3:14" x14ac:dyDescent="0.25">
      <c r="C551" s="466"/>
      <c r="I551" s="481" t="s">
        <v>29</v>
      </c>
      <c r="J551" s="482" t="s">
        <v>156</v>
      </c>
      <c r="L551" s="609">
        <f>ROWS(A$7:$A551)</f>
        <v>545</v>
      </c>
      <c r="M551" s="607" t="str">
        <f>IF('Class of Estimate'!$B$19='Master Data'!A551,'Master Data'!L551,"" )</f>
        <v/>
      </c>
      <c r="N551" s="607" t="str">
        <f>IFERROR(SMALL($M$7:$M$567,ROWS($A$7:A551)),"" )</f>
        <v/>
      </c>
    </row>
    <row r="552" spans="3:14" x14ac:dyDescent="0.25">
      <c r="C552" s="466"/>
      <c r="I552" s="481" t="s">
        <v>29</v>
      </c>
      <c r="J552" s="482" t="s">
        <v>156</v>
      </c>
      <c r="L552" s="609">
        <f>ROWS(A$7:$A552)</f>
        <v>546</v>
      </c>
      <c r="M552" s="607" t="str">
        <f>IF('Class of Estimate'!$B$19='Master Data'!A552,'Master Data'!L552,"" )</f>
        <v/>
      </c>
      <c r="N552" s="607" t="str">
        <f>IFERROR(SMALL($M$7:$M$567,ROWS($A$7:A552)),"" )</f>
        <v/>
      </c>
    </row>
    <row r="553" spans="3:14" x14ac:dyDescent="0.25">
      <c r="C553" s="466"/>
      <c r="I553" s="481" t="s">
        <v>29</v>
      </c>
      <c r="J553" s="482" t="s">
        <v>156</v>
      </c>
      <c r="L553" s="609">
        <f>ROWS(A$7:$A553)</f>
        <v>547</v>
      </c>
      <c r="M553" s="607" t="str">
        <f>IF('Class of Estimate'!$B$19='Master Data'!A553,'Master Data'!L553,"" )</f>
        <v/>
      </c>
      <c r="N553" s="607" t="str">
        <f>IFERROR(SMALL($M$7:$M$567,ROWS($A$7:A553)),"" )</f>
        <v/>
      </c>
    </row>
    <row r="554" spans="3:14" x14ac:dyDescent="0.25">
      <c r="C554" s="466"/>
      <c r="I554" s="481" t="s">
        <v>29</v>
      </c>
      <c r="J554" s="482" t="s">
        <v>156</v>
      </c>
      <c r="L554" s="609">
        <f>ROWS(A$7:$A554)</f>
        <v>548</v>
      </c>
      <c r="M554" s="607" t="str">
        <f>IF('Class of Estimate'!$B$19='Master Data'!A554,'Master Data'!L554,"" )</f>
        <v/>
      </c>
      <c r="N554" s="607" t="str">
        <f>IFERROR(SMALL($M$7:$M$567,ROWS($A$7:A554)),"" )</f>
        <v/>
      </c>
    </row>
    <row r="555" spans="3:14" x14ac:dyDescent="0.25">
      <c r="C555" s="466"/>
      <c r="I555" s="481" t="s">
        <v>29</v>
      </c>
      <c r="J555" s="482" t="s">
        <v>156</v>
      </c>
      <c r="L555" s="609">
        <f>ROWS(A$7:$A555)</f>
        <v>549</v>
      </c>
      <c r="M555" s="607" t="str">
        <f>IF('Class of Estimate'!$B$19='Master Data'!A555,'Master Data'!L555,"" )</f>
        <v/>
      </c>
      <c r="N555" s="607" t="str">
        <f>IFERROR(SMALL($M$7:$M$567,ROWS($A$7:A555)),"" )</f>
        <v/>
      </c>
    </row>
    <row r="556" spans="3:14" x14ac:dyDescent="0.25">
      <c r="C556" s="466"/>
      <c r="I556" s="481" t="s">
        <v>29</v>
      </c>
      <c r="J556" s="482" t="s">
        <v>156</v>
      </c>
      <c r="L556" s="609">
        <f>ROWS(A$7:$A556)</f>
        <v>550</v>
      </c>
      <c r="M556" s="607" t="str">
        <f>IF('Class of Estimate'!$B$19='Master Data'!A556,'Master Data'!L556,"" )</f>
        <v/>
      </c>
      <c r="N556" s="607" t="str">
        <f>IFERROR(SMALL($M$7:$M$567,ROWS($A$7:A556)),"" )</f>
        <v/>
      </c>
    </row>
    <row r="557" spans="3:14" x14ac:dyDescent="0.25">
      <c r="C557" s="466"/>
      <c r="I557" s="481" t="s">
        <v>29</v>
      </c>
      <c r="J557" s="482" t="s">
        <v>156</v>
      </c>
      <c r="L557" s="609">
        <f>ROWS(A$7:$A557)</f>
        <v>551</v>
      </c>
      <c r="M557" s="607" t="str">
        <f>IF('Class of Estimate'!$B$19='Master Data'!A557,'Master Data'!L557,"" )</f>
        <v/>
      </c>
      <c r="N557" s="607" t="str">
        <f>IFERROR(SMALL($M$7:$M$567,ROWS($A$7:A557)),"" )</f>
        <v/>
      </c>
    </row>
    <row r="558" spans="3:14" x14ac:dyDescent="0.25">
      <c r="C558" s="466"/>
      <c r="I558" s="481" t="s">
        <v>29</v>
      </c>
      <c r="J558" s="482" t="s">
        <v>156</v>
      </c>
      <c r="L558" s="609">
        <f>ROWS(A$7:$A558)</f>
        <v>552</v>
      </c>
      <c r="M558" s="607" t="str">
        <f>IF('Class of Estimate'!$B$19='Master Data'!A558,'Master Data'!L558,"" )</f>
        <v/>
      </c>
      <c r="N558" s="607" t="str">
        <f>IFERROR(SMALL($M$7:$M$567,ROWS($A$7:A558)),"" )</f>
        <v/>
      </c>
    </row>
    <row r="559" spans="3:14" x14ac:dyDescent="0.25">
      <c r="C559" s="466"/>
      <c r="I559" s="481" t="s">
        <v>29</v>
      </c>
      <c r="J559" s="482" t="s">
        <v>156</v>
      </c>
      <c r="L559" s="609">
        <f>ROWS(A$7:$A559)</f>
        <v>553</v>
      </c>
      <c r="M559" s="607" t="str">
        <f>IF('Class of Estimate'!$B$19='Master Data'!A559,'Master Data'!L559,"" )</f>
        <v/>
      </c>
      <c r="N559" s="607" t="str">
        <f>IFERROR(SMALL($M$7:$M$567,ROWS($A$7:A559)),"" )</f>
        <v/>
      </c>
    </row>
    <row r="560" spans="3:14" x14ac:dyDescent="0.25">
      <c r="C560" s="466"/>
      <c r="I560" s="481" t="s">
        <v>29</v>
      </c>
      <c r="J560" s="482" t="s">
        <v>156</v>
      </c>
      <c r="L560" s="609">
        <f>ROWS(A$7:$A560)</f>
        <v>554</v>
      </c>
      <c r="M560" s="607" t="str">
        <f>IF('Class of Estimate'!$B$19='Master Data'!A560,'Master Data'!L560,"" )</f>
        <v/>
      </c>
      <c r="N560" s="607" t="str">
        <f>IFERROR(SMALL($M$7:$M$567,ROWS($A$7:A560)),"" )</f>
        <v/>
      </c>
    </row>
    <row r="561" spans="1:14" x14ac:dyDescent="0.25">
      <c r="C561" s="466"/>
      <c r="I561" s="481" t="s">
        <v>29</v>
      </c>
      <c r="J561" s="482" t="s">
        <v>156</v>
      </c>
      <c r="L561" s="609">
        <f>ROWS(A$7:$A561)</f>
        <v>555</v>
      </c>
      <c r="M561" s="607" t="str">
        <f>IF('Class of Estimate'!$B$19='Master Data'!A561,'Master Data'!L561,"" )</f>
        <v/>
      </c>
      <c r="N561" s="607" t="str">
        <f>IFERROR(SMALL($M$7:$M$567,ROWS($A$7:A561)),"" )</f>
        <v/>
      </c>
    </row>
    <row r="562" spans="1:14" x14ac:dyDescent="0.25">
      <c r="C562" s="466"/>
      <c r="I562" s="481" t="s">
        <v>29</v>
      </c>
      <c r="J562" s="482" t="s">
        <v>156</v>
      </c>
      <c r="L562" s="609">
        <f>ROWS(A$7:$A562)</f>
        <v>556</v>
      </c>
      <c r="M562" s="607" t="str">
        <f>IF('Class of Estimate'!$B$19='Master Data'!A562,'Master Data'!L562,"" )</f>
        <v/>
      </c>
      <c r="N562" s="607" t="str">
        <f>IFERROR(SMALL($M$7:$M$567,ROWS($A$7:A562)),"" )</f>
        <v/>
      </c>
    </row>
    <row r="563" spans="1:14" x14ac:dyDescent="0.25">
      <c r="C563" s="466"/>
      <c r="I563" s="481" t="s">
        <v>29</v>
      </c>
      <c r="J563" s="482" t="s">
        <v>156</v>
      </c>
      <c r="L563" s="609">
        <f>ROWS(A$7:$A563)</f>
        <v>557</v>
      </c>
      <c r="M563" s="607" t="str">
        <f>IF('Class of Estimate'!$B$19='Master Data'!A563,'Master Data'!L563,"" )</f>
        <v/>
      </c>
      <c r="N563" s="607" t="str">
        <f>IFERROR(SMALL($M$7:$M$567,ROWS($A$7:A563)),"" )</f>
        <v/>
      </c>
    </row>
    <row r="564" spans="1:14" x14ac:dyDescent="0.25">
      <c r="A564" t="s">
        <v>156</v>
      </c>
      <c r="C564" s="466" t="s">
        <v>156</v>
      </c>
      <c r="I564" s="481" t="s">
        <v>29</v>
      </c>
      <c r="J564" s="482" t="s">
        <v>156</v>
      </c>
      <c r="L564" s="609">
        <f>ROWS(A$7:$A564)</f>
        <v>558</v>
      </c>
      <c r="M564" s="607" t="str">
        <f>IF('Class of Estimate'!$B$19='Master Data'!A564,'Master Data'!L564,"" )</f>
        <v/>
      </c>
      <c r="N564" s="607" t="str">
        <f>IFERROR(SMALL($M$7:$M$567,ROWS($A$7:A564)),"" )</f>
        <v/>
      </c>
    </row>
  </sheetData>
  <sheetProtection password="B698" sheet="1" objects="1" scenarios="1"/>
  <pageMargins left="0.51181102362204722" right="0.51181102362204722" top="0.74803149606299213" bottom="0.74803149606299213" header="0.31496062992125984" footer="0.31496062992125984"/>
  <pageSetup paperSize="3" scale="33"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G22"/>
  <sheetViews>
    <sheetView workbookViewId="0">
      <selection activeCell="C5" sqref="C5"/>
    </sheetView>
  </sheetViews>
  <sheetFormatPr defaultRowHeight="15" x14ac:dyDescent="0.25"/>
  <cols>
    <col min="2" max="2" width="39.140625" bestFit="1" customWidth="1"/>
    <col min="3" max="3" width="84.28515625" customWidth="1"/>
  </cols>
  <sheetData>
    <row r="1" spans="2:7" ht="14.45" x14ac:dyDescent="0.35">
      <c r="B1" t="s">
        <v>275</v>
      </c>
    </row>
    <row r="2" spans="2:7" ht="14.45" x14ac:dyDescent="0.35">
      <c r="B2" t="s">
        <v>448</v>
      </c>
      <c r="C2" s="530"/>
      <c r="G2" t="s">
        <v>277</v>
      </c>
    </row>
    <row r="3" spans="2:7" ht="105" x14ac:dyDescent="0.25">
      <c r="B3" s="614" t="s">
        <v>498</v>
      </c>
      <c r="C3" s="530" t="s">
        <v>499</v>
      </c>
      <c r="G3" t="s">
        <v>278</v>
      </c>
    </row>
    <row r="4" spans="2:7" ht="45" x14ac:dyDescent="0.25">
      <c r="B4" s="614" t="s">
        <v>486</v>
      </c>
      <c r="C4" s="530" t="s">
        <v>494</v>
      </c>
      <c r="G4" t="s">
        <v>279</v>
      </c>
    </row>
    <row r="5" spans="2:7" ht="90" x14ac:dyDescent="0.25">
      <c r="B5" s="614" t="s">
        <v>487</v>
      </c>
      <c r="C5" s="530" t="s">
        <v>500</v>
      </c>
      <c r="G5" t="s">
        <v>280</v>
      </c>
    </row>
    <row r="6" spans="2:7" ht="105" x14ac:dyDescent="0.25">
      <c r="B6" s="614" t="s">
        <v>276</v>
      </c>
      <c r="C6" s="530" t="s">
        <v>501</v>
      </c>
    </row>
    <row r="7" spans="2:7" ht="105" x14ac:dyDescent="0.25">
      <c r="B7" s="614" t="s">
        <v>485</v>
      </c>
      <c r="C7" s="530" t="s">
        <v>502</v>
      </c>
    </row>
    <row r="8" spans="2:7" x14ac:dyDescent="0.25">
      <c r="B8" s="464"/>
      <c r="C8" s="530"/>
    </row>
    <row r="9" spans="2:7" x14ac:dyDescent="0.25">
      <c r="B9" s="464"/>
      <c r="C9" s="530"/>
    </row>
    <row r="12" spans="2:7" x14ac:dyDescent="0.25">
      <c r="C12" s="530" t="s">
        <v>156</v>
      </c>
      <c r="D12" t="s">
        <v>156</v>
      </c>
    </row>
    <row r="20" spans="1:3" ht="75" x14ac:dyDescent="0.25">
      <c r="A20" t="s">
        <v>451</v>
      </c>
      <c r="B20" s="526" t="s">
        <v>281</v>
      </c>
      <c r="C20" s="530" t="s">
        <v>427</v>
      </c>
    </row>
    <row r="21" spans="1:3" ht="75" x14ac:dyDescent="0.25">
      <c r="A21" t="s">
        <v>451</v>
      </c>
      <c r="B21" s="464" t="s">
        <v>282</v>
      </c>
      <c r="C21" s="530" t="s">
        <v>429</v>
      </c>
    </row>
    <row r="22" spans="1:3" ht="90" x14ac:dyDescent="0.25">
      <c r="A22" t="s">
        <v>451</v>
      </c>
      <c r="B22" s="464" t="s">
        <v>283</v>
      </c>
      <c r="C22" s="530" t="s">
        <v>428</v>
      </c>
    </row>
  </sheetData>
  <sheetProtection password="B698"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M12"/>
  <sheetViews>
    <sheetView zoomScale="85" zoomScaleNormal="85" workbookViewId="0">
      <selection activeCell="M15" sqref="M15"/>
    </sheetView>
  </sheetViews>
  <sheetFormatPr defaultRowHeight="15" x14ac:dyDescent="0.25"/>
  <cols>
    <col min="1" max="1" width="47.140625" customWidth="1"/>
    <col min="13" max="13" width="31" customWidth="1"/>
  </cols>
  <sheetData>
    <row r="1" spans="1:13" ht="57" customHeight="1" x14ac:dyDescent="0.25">
      <c r="A1" s="686" t="s">
        <v>96</v>
      </c>
      <c r="B1" s="687"/>
      <c r="C1" s="687"/>
      <c r="D1" s="687"/>
      <c r="E1" s="687"/>
      <c r="F1" s="687"/>
      <c r="G1" s="687"/>
      <c r="H1" s="687"/>
      <c r="I1" s="687"/>
      <c r="J1" s="687"/>
      <c r="K1" s="687"/>
      <c r="L1" s="687"/>
      <c r="M1" s="688"/>
    </row>
    <row r="2" spans="1:13" ht="7.5" customHeight="1" thickBot="1" x14ac:dyDescent="0.3"/>
    <row r="3" spans="1:13" ht="16.5" thickTop="1" thickBot="1" x14ac:dyDescent="0.3">
      <c r="A3" s="35" t="s">
        <v>82</v>
      </c>
      <c r="B3" s="35">
        <v>2021</v>
      </c>
      <c r="C3" s="35">
        <f>B3+1</f>
        <v>2022</v>
      </c>
      <c r="D3" s="35">
        <f t="shared" ref="D3:L3" si="0">C3+1</f>
        <v>2023</v>
      </c>
      <c r="E3" s="35">
        <f t="shared" si="0"/>
        <v>2024</v>
      </c>
      <c r="F3" s="35">
        <f t="shared" si="0"/>
        <v>2025</v>
      </c>
      <c r="G3" s="35">
        <f t="shared" si="0"/>
        <v>2026</v>
      </c>
      <c r="H3" s="35">
        <f t="shared" si="0"/>
        <v>2027</v>
      </c>
      <c r="I3" s="35">
        <f t="shared" si="0"/>
        <v>2028</v>
      </c>
      <c r="J3" s="35">
        <f t="shared" si="0"/>
        <v>2029</v>
      </c>
      <c r="K3" s="35">
        <f t="shared" si="0"/>
        <v>2030</v>
      </c>
      <c r="L3" s="35">
        <f t="shared" si="0"/>
        <v>2031</v>
      </c>
      <c r="M3" s="35" t="s">
        <v>80</v>
      </c>
    </row>
    <row r="4" spans="1:13" ht="16.5" thickTop="1" thickBot="1" x14ac:dyDescent="0.3">
      <c r="A4" s="664" t="s">
        <v>523</v>
      </c>
      <c r="B4" s="33">
        <v>0.03</v>
      </c>
      <c r="C4" s="33">
        <v>0.03</v>
      </c>
      <c r="D4" s="33">
        <v>0.03</v>
      </c>
      <c r="E4" s="33">
        <v>0.03</v>
      </c>
      <c r="F4" s="33">
        <v>0.03</v>
      </c>
      <c r="G4" s="33">
        <v>0.03</v>
      </c>
      <c r="H4" s="33">
        <v>0.03</v>
      </c>
      <c r="I4" s="33">
        <v>0.03</v>
      </c>
      <c r="J4" s="33">
        <v>0.03</v>
      </c>
      <c r="K4" s="33">
        <v>0.03</v>
      </c>
      <c r="L4" s="33">
        <v>0.03</v>
      </c>
      <c r="M4" s="34" t="s">
        <v>525</v>
      </c>
    </row>
    <row r="5" spans="1:13" ht="16.5" thickTop="1" thickBot="1" x14ac:dyDescent="0.3">
      <c r="A5" s="664" t="s">
        <v>271</v>
      </c>
      <c r="B5" s="33">
        <v>0.02</v>
      </c>
      <c r="C5" s="33">
        <v>0.02</v>
      </c>
      <c r="D5" s="33">
        <v>0.02</v>
      </c>
      <c r="E5" s="33">
        <v>0.02</v>
      </c>
      <c r="F5" s="33">
        <v>0.02</v>
      </c>
      <c r="G5" s="33">
        <v>0.02</v>
      </c>
      <c r="H5" s="33">
        <v>0.02</v>
      </c>
      <c r="I5" s="33">
        <v>0.02</v>
      </c>
      <c r="J5" s="33">
        <v>0.02</v>
      </c>
      <c r="K5" s="33">
        <v>0.02</v>
      </c>
      <c r="L5" s="33">
        <v>0.02</v>
      </c>
      <c r="M5" s="34" t="s">
        <v>525</v>
      </c>
    </row>
    <row r="6" spans="1:13" ht="16.5" thickTop="1" thickBot="1" x14ac:dyDescent="0.3">
      <c r="A6" s="664" t="s">
        <v>269</v>
      </c>
      <c r="B6" s="33">
        <v>2.5000000000000001E-2</v>
      </c>
      <c r="C6" s="33">
        <v>2.5000000000000001E-2</v>
      </c>
      <c r="D6" s="33">
        <v>2.5000000000000001E-2</v>
      </c>
      <c r="E6" s="33">
        <v>2.5000000000000001E-2</v>
      </c>
      <c r="F6" s="33">
        <v>2.5000000000000001E-2</v>
      </c>
      <c r="G6" s="33">
        <v>2.5000000000000001E-2</v>
      </c>
      <c r="H6" s="33">
        <v>2.5000000000000001E-2</v>
      </c>
      <c r="I6" s="33">
        <v>2.5000000000000001E-2</v>
      </c>
      <c r="J6" s="33">
        <v>2.5000000000000001E-2</v>
      </c>
      <c r="K6" s="33">
        <v>2.5000000000000001E-2</v>
      </c>
      <c r="L6" s="33">
        <v>2.5000000000000001E-2</v>
      </c>
      <c r="M6" s="34" t="s">
        <v>524</v>
      </c>
    </row>
    <row r="7" spans="1:13" ht="16.5" thickTop="1" thickBot="1" x14ac:dyDescent="0.3">
      <c r="A7" s="664" t="s">
        <v>270</v>
      </c>
      <c r="B7" s="36">
        <v>0.03</v>
      </c>
      <c r="C7" s="37">
        <v>3.5000000000000003E-2</v>
      </c>
      <c r="D7" s="37">
        <v>0.04</v>
      </c>
      <c r="E7" s="38">
        <v>4.4999999999999998E-2</v>
      </c>
      <c r="F7" s="38">
        <v>0.05</v>
      </c>
      <c r="G7" s="38">
        <v>5.5E-2</v>
      </c>
      <c r="H7" s="38">
        <v>0.06</v>
      </c>
      <c r="I7" s="38">
        <v>0.06</v>
      </c>
      <c r="J7" s="38">
        <v>0.06</v>
      </c>
      <c r="K7" s="38">
        <v>0.06</v>
      </c>
      <c r="L7" s="38">
        <v>0.06</v>
      </c>
      <c r="M7" s="34" t="s">
        <v>524</v>
      </c>
    </row>
    <row r="8" spans="1:13" ht="16.5" thickTop="1" thickBot="1" x14ac:dyDescent="0.3">
      <c r="A8" s="664" t="s">
        <v>79</v>
      </c>
      <c r="B8" s="33">
        <v>1.2500000000000001E-2</v>
      </c>
      <c r="C8" s="33">
        <v>1.2500000000000001E-2</v>
      </c>
      <c r="D8" s="33">
        <v>1.2500000000000001E-2</v>
      </c>
      <c r="E8" s="33">
        <v>1.2500000000000001E-2</v>
      </c>
      <c r="F8" s="33">
        <v>1.2500000000000001E-2</v>
      </c>
      <c r="G8" s="33">
        <v>1.2500000000000001E-2</v>
      </c>
      <c r="H8" s="33">
        <v>1.2500000000000001E-2</v>
      </c>
      <c r="I8" s="33">
        <v>1.2500000000000001E-2</v>
      </c>
      <c r="J8" s="33">
        <v>1.2500000000000001E-2</v>
      </c>
      <c r="K8" s="33">
        <v>1.2500000000000001E-2</v>
      </c>
      <c r="L8" s="33">
        <v>1.2500000000000001E-2</v>
      </c>
      <c r="M8" s="34" t="s">
        <v>81</v>
      </c>
    </row>
    <row r="9" spans="1:13" ht="16.5" thickTop="1" thickBot="1" x14ac:dyDescent="0.3">
      <c r="A9" s="664" t="s">
        <v>48</v>
      </c>
      <c r="B9" s="33">
        <v>0.02</v>
      </c>
      <c r="C9" s="33">
        <v>0.02</v>
      </c>
      <c r="D9" s="33">
        <v>0.02</v>
      </c>
      <c r="E9" s="33">
        <v>0.02</v>
      </c>
      <c r="F9" s="33">
        <v>0.02</v>
      </c>
      <c r="G9" s="33">
        <v>0.02</v>
      </c>
      <c r="H9" s="33">
        <v>0.02</v>
      </c>
      <c r="I9" s="33">
        <v>0.02</v>
      </c>
      <c r="J9" s="33">
        <v>0.02</v>
      </c>
      <c r="K9" s="33">
        <v>0.02</v>
      </c>
      <c r="L9" s="33">
        <v>0.02</v>
      </c>
      <c r="M9" s="34" t="s">
        <v>81</v>
      </c>
    </row>
    <row r="10" spans="1:13" ht="16.5" thickTop="1" thickBot="1" x14ac:dyDescent="0.3">
      <c r="A10" s="664" t="s">
        <v>272</v>
      </c>
      <c r="B10" s="33">
        <v>2.2800000000000001E-2</v>
      </c>
      <c r="C10" s="33">
        <v>2.2800000000000001E-2</v>
      </c>
      <c r="D10" s="33">
        <v>2.2800000000000001E-2</v>
      </c>
      <c r="E10" s="33">
        <v>2.2800000000000001E-2</v>
      </c>
      <c r="F10" s="33">
        <v>2.2800000000000001E-2</v>
      </c>
      <c r="G10" s="33">
        <v>2.2800000000000001E-2</v>
      </c>
      <c r="H10" s="33">
        <v>2.2800000000000001E-2</v>
      </c>
      <c r="I10" s="33">
        <v>2.2800000000000001E-2</v>
      </c>
      <c r="J10" s="33">
        <v>2.2800000000000001E-2</v>
      </c>
      <c r="K10" s="33">
        <v>2.2800000000000001E-2</v>
      </c>
      <c r="L10" s="33">
        <v>2.2800000000000001E-2</v>
      </c>
      <c r="M10" s="34" t="s">
        <v>524</v>
      </c>
    </row>
    <row r="11" spans="1:13" ht="15.75" thickTop="1" x14ac:dyDescent="0.25">
      <c r="A11" s="39" t="s">
        <v>101</v>
      </c>
    </row>
    <row r="12" spans="1:13" x14ac:dyDescent="0.25">
      <c r="B12" s="23"/>
    </row>
  </sheetData>
  <sheetProtection algorithmName="SHA-512" hashValue="ExAdLbn3URzHlZeOoNAJD1jhaVzedy74mxliLI+pn1b75v7L+JZZ5vlpVwK7nDWtGkYyle1rCRAN5bIF9ljDfw==" saltValue="n/jFlRgP4//bod7Xw4636A==" spinCount="100000" sheet="1" objects="1" scenarios="1"/>
  <mergeCells count="1">
    <mergeCell ref="A1:M1"/>
  </mergeCells>
  <pageMargins left="0.7" right="0.7" top="0.75" bottom="0.75" header="0.3" footer="0.3"/>
  <pageSetup scale="68" fitToHeight="0" orientation="landscape" r:id="rId1"/>
  <headerFooter>
    <oddFooter>&amp;L&amp;F
Rate Table&amp;RPage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pageSetUpPr autoPageBreaks="0"/>
  </sheetPr>
  <dimension ref="A1:K44"/>
  <sheetViews>
    <sheetView showZeros="0" zoomScale="85" zoomScaleNormal="85" zoomScaleSheetLayoutView="85" workbookViewId="0">
      <selection activeCell="K30" sqref="K30"/>
    </sheetView>
  </sheetViews>
  <sheetFormatPr defaultColWidth="8.85546875" defaultRowHeight="15" x14ac:dyDescent="0.25"/>
  <cols>
    <col min="1" max="1" width="37" customWidth="1"/>
    <col min="2" max="7" width="13.28515625" customWidth="1"/>
  </cols>
  <sheetData>
    <row r="1" spans="1:11" ht="57" customHeight="1" thickTop="1" thickBot="1" x14ac:dyDescent="0.3">
      <c r="A1" s="701" t="s">
        <v>136</v>
      </c>
      <c r="B1" s="702"/>
      <c r="C1" s="703"/>
      <c r="D1" s="703"/>
      <c r="E1" s="703"/>
      <c r="F1" s="703"/>
      <c r="G1" s="704"/>
    </row>
    <row r="2" spans="1:11" ht="40.5" customHeight="1" thickTop="1" x14ac:dyDescent="0.25">
      <c r="A2" s="131" t="s">
        <v>31</v>
      </c>
      <c r="B2" s="705"/>
      <c r="C2" s="706"/>
      <c r="D2" s="706"/>
      <c r="E2" s="706"/>
      <c r="F2" s="706"/>
      <c r="G2" s="707"/>
    </row>
    <row r="3" spans="1:11" ht="36" customHeight="1" x14ac:dyDescent="0.25">
      <c r="A3" s="460" t="s">
        <v>107</v>
      </c>
      <c r="B3" s="708"/>
      <c r="C3" s="709"/>
      <c r="D3" s="709"/>
      <c r="E3" s="709"/>
      <c r="F3" s="709"/>
      <c r="G3" s="710"/>
    </row>
    <row r="4" spans="1:11" ht="36" customHeight="1" x14ac:dyDescent="0.25">
      <c r="A4" s="132" t="s">
        <v>23</v>
      </c>
      <c r="B4" s="708"/>
      <c r="C4" s="711"/>
      <c r="D4" s="711"/>
      <c r="E4" s="711"/>
      <c r="F4" s="711"/>
      <c r="G4" s="712"/>
    </row>
    <row r="5" spans="1:11" x14ac:dyDescent="0.25">
      <c r="A5" s="132" t="s">
        <v>28</v>
      </c>
      <c r="B5" s="713"/>
      <c r="C5" s="714"/>
      <c r="D5" s="714"/>
      <c r="E5" s="714"/>
      <c r="F5" s="714"/>
      <c r="G5" s="715"/>
    </row>
    <row r="6" spans="1:11" x14ac:dyDescent="0.25">
      <c r="A6" s="132" t="s">
        <v>33</v>
      </c>
      <c r="B6" s="708"/>
      <c r="C6" s="714"/>
      <c r="D6" s="714"/>
      <c r="E6" s="714"/>
      <c r="F6" s="714"/>
      <c r="G6" s="715"/>
    </row>
    <row r="7" spans="1:11" x14ac:dyDescent="0.25">
      <c r="A7" s="132" t="s">
        <v>89</v>
      </c>
      <c r="B7" s="708"/>
      <c r="C7" s="714"/>
      <c r="D7" s="714"/>
      <c r="E7" s="714"/>
      <c r="F7" s="714"/>
      <c r="G7" s="715"/>
    </row>
    <row r="8" spans="1:11" x14ac:dyDescent="0.25">
      <c r="A8" s="132" t="s">
        <v>251</v>
      </c>
      <c r="B8" s="708"/>
      <c r="C8" s="714"/>
      <c r="D8" s="714"/>
      <c r="E8" s="714"/>
      <c r="F8" s="714"/>
      <c r="G8" s="715"/>
    </row>
    <row r="9" spans="1:11" ht="15.75" thickBot="1" x14ac:dyDescent="0.3">
      <c r="A9" s="133" t="s">
        <v>41</v>
      </c>
      <c r="B9" s="716"/>
      <c r="C9" s="717"/>
      <c r="D9" s="717"/>
      <c r="E9" s="717"/>
      <c r="F9" s="717"/>
      <c r="G9" s="718"/>
      <c r="K9" s="9"/>
    </row>
    <row r="10" spans="1:11" ht="8.25" customHeight="1" thickTop="1" thickBot="1" x14ac:dyDescent="0.3"/>
    <row r="11" spans="1:11" ht="29.25" customHeight="1" thickTop="1" x14ac:dyDescent="0.25">
      <c r="A11" s="719" t="s">
        <v>108</v>
      </c>
      <c r="B11" s="720"/>
      <c r="C11" s="720"/>
      <c r="D11" s="720"/>
      <c r="E11" s="720"/>
      <c r="F11" s="720"/>
      <c r="G11" s="721"/>
    </row>
    <row r="12" spans="1:11" ht="15" customHeight="1" x14ac:dyDescent="0.25">
      <c r="A12" s="112" t="s">
        <v>111</v>
      </c>
      <c r="B12" s="97"/>
      <c r="C12" s="98"/>
      <c r="D12" s="98"/>
      <c r="E12" s="98"/>
      <c r="F12" s="98"/>
      <c r="G12" s="113"/>
    </row>
    <row r="13" spans="1:11" ht="15" customHeight="1" x14ac:dyDescent="0.25">
      <c r="A13" s="129" t="s">
        <v>232</v>
      </c>
      <c r="B13" s="737">
        <f>'BoE Capital Cost Detail'!J53</f>
        <v>0</v>
      </c>
      <c r="C13" s="738"/>
      <c r="D13" s="738"/>
      <c r="E13" s="738"/>
      <c r="F13" s="738"/>
      <c r="G13" s="739"/>
    </row>
    <row r="14" spans="1:11" ht="15" customHeight="1" x14ac:dyDescent="0.25">
      <c r="A14" s="129" t="s">
        <v>116</v>
      </c>
      <c r="B14" s="737">
        <f>'BoE Capital Cost Detail'!J81</f>
        <v>0</v>
      </c>
      <c r="C14" s="738"/>
      <c r="D14" s="738"/>
      <c r="E14" s="738"/>
      <c r="F14" s="738"/>
      <c r="G14" s="739"/>
    </row>
    <row r="15" spans="1:11" ht="15" customHeight="1" x14ac:dyDescent="0.25">
      <c r="A15" s="129" t="s">
        <v>117</v>
      </c>
      <c r="B15" s="737">
        <f>'BoE Capital Cost Detail'!J111</f>
        <v>0</v>
      </c>
      <c r="C15" s="738"/>
      <c r="D15" s="738"/>
      <c r="E15" s="738"/>
      <c r="F15" s="738"/>
      <c r="G15" s="739"/>
    </row>
    <row r="16" spans="1:11" ht="15" customHeight="1" x14ac:dyDescent="0.25">
      <c r="A16" s="129" t="s">
        <v>118</v>
      </c>
      <c r="B16" s="737">
        <f>'BoE Capital Cost Detail'!J139</f>
        <v>0</v>
      </c>
      <c r="C16" s="738"/>
      <c r="D16" s="738"/>
      <c r="E16" s="738"/>
      <c r="F16" s="738"/>
      <c r="G16" s="739"/>
    </row>
    <row r="17" spans="1:7" ht="15" customHeight="1" x14ac:dyDescent="0.25">
      <c r="A17" s="129" t="s">
        <v>1</v>
      </c>
      <c r="B17" s="737">
        <f>'BoE Capital Cost Detail'!J169</f>
        <v>0</v>
      </c>
      <c r="C17" s="738"/>
      <c r="D17" s="738"/>
      <c r="E17" s="738"/>
      <c r="F17" s="738"/>
      <c r="G17" s="739"/>
    </row>
    <row r="18" spans="1:7" ht="15" customHeight="1" x14ac:dyDescent="0.25">
      <c r="A18" s="129" t="s">
        <v>140</v>
      </c>
      <c r="B18" s="737">
        <f>'BoE Capital Cost Detail'!J188</f>
        <v>0</v>
      </c>
      <c r="C18" s="738"/>
      <c r="D18" s="738"/>
      <c r="E18" s="738"/>
      <c r="F18" s="738"/>
      <c r="G18" s="739"/>
    </row>
    <row r="19" spans="1:7" ht="15" customHeight="1" thickBot="1" x14ac:dyDescent="0.3">
      <c r="A19" s="130" t="s">
        <v>51</v>
      </c>
      <c r="B19" s="740">
        <f>'BoE Capital Cost Detail'!J211</f>
        <v>0</v>
      </c>
      <c r="C19" s="741"/>
      <c r="D19" s="741"/>
      <c r="E19" s="741"/>
      <c r="F19" s="741"/>
      <c r="G19" s="742"/>
    </row>
    <row r="20" spans="1:7" ht="8.25" customHeight="1" thickTop="1" thickBot="1" x14ac:dyDescent="0.3">
      <c r="A20" s="99"/>
      <c r="B20" s="100"/>
      <c r="C20" s="100"/>
      <c r="D20" s="100"/>
      <c r="E20" s="100"/>
      <c r="F20" s="100"/>
      <c r="G20" s="100"/>
    </row>
    <row r="21" spans="1:7" ht="29.25" customHeight="1" thickTop="1" x14ac:dyDescent="0.25">
      <c r="A21" s="719" t="s">
        <v>109</v>
      </c>
      <c r="B21" s="734"/>
      <c r="C21" s="735"/>
      <c r="D21" s="735"/>
      <c r="E21" s="735"/>
      <c r="F21" s="735"/>
      <c r="G21" s="736"/>
    </row>
    <row r="22" spans="1:7" ht="15" customHeight="1" x14ac:dyDescent="0.25">
      <c r="A22" s="114" t="s">
        <v>110</v>
      </c>
      <c r="B22" s="101">
        <f>'BoE Operating Cost Detail'!C7</f>
        <v>2020</v>
      </c>
      <c r="C22" s="53">
        <f>'BoE Operating Cost Detail'!D7</f>
        <v>2021</v>
      </c>
      <c r="D22" s="53">
        <f>'BoE Operating Cost Detail'!E7</f>
        <v>2022</v>
      </c>
      <c r="E22" s="53">
        <f>'BoE Operating Cost Detail'!F7</f>
        <v>2023</v>
      </c>
      <c r="F22" s="53">
        <f>'BoE Operating Cost Detail'!G7</f>
        <v>2024</v>
      </c>
      <c r="G22" s="115">
        <f>'BoE Operating Cost Detail'!H7</f>
        <v>2025</v>
      </c>
    </row>
    <row r="23" spans="1:7" ht="15" customHeight="1" x14ac:dyDescent="0.25">
      <c r="A23" s="116" t="s">
        <v>76</v>
      </c>
      <c r="B23" s="102">
        <f>'BoE Operating Cost Detail'!C8</f>
        <v>0</v>
      </c>
      <c r="C23" s="107">
        <f>'BoE Operating Cost Detail'!D8</f>
        <v>0</v>
      </c>
      <c r="D23" s="107">
        <f>'BoE Operating Cost Detail'!E8</f>
        <v>0</v>
      </c>
      <c r="E23" s="107">
        <f>'BoE Operating Cost Detail'!F8</f>
        <v>0</v>
      </c>
      <c r="F23" s="107">
        <f>'BoE Operating Cost Detail'!G8</f>
        <v>0</v>
      </c>
      <c r="G23" s="117">
        <f>'BoE Operating Cost Detail'!H8</f>
        <v>0</v>
      </c>
    </row>
    <row r="24" spans="1:7" ht="15" customHeight="1" x14ac:dyDescent="0.25">
      <c r="A24" s="118" t="s">
        <v>66</v>
      </c>
      <c r="B24" s="103">
        <f>'BoE Operating Cost Detail'!C9</f>
        <v>0</v>
      </c>
      <c r="C24" s="108">
        <f>'BoE Operating Cost Detail'!D9</f>
        <v>0</v>
      </c>
      <c r="D24" s="108">
        <f>'BoE Operating Cost Detail'!E9</f>
        <v>0</v>
      </c>
      <c r="E24" s="108">
        <f>'BoE Operating Cost Detail'!F9</f>
        <v>0</v>
      </c>
      <c r="F24" s="108">
        <f>'BoE Operating Cost Detail'!G9</f>
        <v>0</v>
      </c>
      <c r="G24" s="119">
        <f>'BoE Operating Cost Detail'!H9</f>
        <v>0</v>
      </c>
    </row>
    <row r="25" spans="1:7" ht="15" customHeight="1" x14ac:dyDescent="0.25">
      <c r="A25" s="120" t="s">
        <v>77</v>
      </c>
      <c r="B25" s="104">
        <f>'BoE Operating Cost Detail'!C10</f>
        <v>0</v>
      </c>
      <c r="C25" s="109">
        <f>'BoE Operating Cost Detail'!D10</f>
        <v>0</v>
      </c>
      <c r="D25" s="109">
        <f>'BoE Operating Cost Detail'!E10</f>
        <v>0</v>
      </c>
      <c r="E25" s="109">
        <f>'BoE Operating Cost Detail'!F10</f>
        <v>0</v>
      </c>
      <c r="F25" s="109">
        <f>'BoE Operating Cost Detail'!G10</f>
        <v>0</v>
      </c>
      <c r="G25" s="121">
        <f>'BoE Operating Cost Detail'!H10</f>
        <v>0</v>
      </c>
    </row>
    <row r="26" spans="1:7" ht="15" customHeight="1" x14ac:dyDescent="0.25">
      <c r="A26" s="118" t="s">
        <v>78</v>
      </c>
      <c r="B26" s="105">
        <f>'BoE Operating Cost Detail'!C11</f>
        <v>0</v>
      </c>
      <c r="C26" s="110">
        <f>'BoE Operating Cost Detail'!D11</f>
        <v>0</v>
      </c>
      <c r="D26" s="110">
        <f>'BoE Operating Cost Detail'!E11</f>
        <v>0</v>
      </c>
      <c r="E26" s="110">
        <f>'BoE Operating Cost Detail'!F11</f>
        <v>0</v>
      </c>
      <c r="F26" s="110">
        <f>'BoE Operating Cost Detail'!G11</f>
        <v>0</v>
      </c>
      <c r="G26" s="122">
        <f>'BoE Operating Cost Detail'!H11</f>
        <v>0</v>
      </c>
    </row>
    <row r="27" spans="1:7" ht="15" customHeight="1" x14ac:dyDescent="0.25">
      <c r="A27" s="123" t="s">
        <v>72</v>
      </c>
      <c r="B27" s="106">
        <f>'BoE Operating Cost Detail'!C12</f>
        <v>0</v>
      </c>
      <c r="C27" s="111">
        <f>'BoE Operating Cost Detail'!D12</f>
        <v>0</v>
      </c>
      <c r="D27" s="111">
        <f>'BoE Operating Cost Detail'!E12</f>
        <v>0</v>
      </c>
      <c r="E27" s="111">
        <f>'BoE Operating Cost Detail'!F12</f>
        <v>0</v>
      </c>
      <c r="F27" s="111">
        <f>'BoE Operating Cost Detail'!G12</f>
        <v>0</v>
      </c>
      <c r="G27" s="124">
        <f>'BoE Operating Cost Detail'!H12</f>
        <v>0</v>
      </c>
    </row>
    <row r="28" spans="1:7" ht="15" customHeight="1" thickBot="1" x14ac:dyDescent="0.3">
      <c r="A28" s="125" t="s">
        <v>73</v>
      </c>
      <c r="B28" s="126">
        <f>'BoE Operating Cost Detail'!C13</f>
        <v>0</v>
      </c>
      <c r="C28" s="127">
        <f>'BoE Operating Cost Detail'!D13</f>
        <v>0</v>
      </c>
      <c r="D28" s="127">
        <f>'BoE Operating Cost Detail'!E13</f>
        <v>0</v>
      </c>
      <c r="E28" s="127">
        <f>'BoE Operating Cost Detail'!F13</f>
        <v>0</v>
      </c>
      <c r="F28" s="127">
        <f>'BoE Operating Cost Detail'!G13</f>
        <v>0</v>
      </c>
      <c r="G28" s="128">
        <f>'BoE Operating Cost Detail'!H13</f>
        <v>0</v>
      </c>
    </row>
    <row r="29" spans="1:7" ht="8.25" customHeight="1" thickTop="1" thickBot="1" x14ac:dyDescent="0.3"/>
    <row r="30" spans="1:7" ht="33" customHeight="1" thickTop="1" x14ac:dyDescent="0.25">
      <c r="A30" s="131" t="s">
        <v>24</v>
      </c>
      <c r="B30" s="722" t="str">
        <f>'Class of Estimate'!I19</f>
        <v>Select Class Estimate</v>
      </c>
      <c r="C30" s="723"/>
      <c r="D30" s="723"/>
      <c r="E30" s="723"/>
      <c r="F30" s="723"/>
      <c r="G30" s="724"/>
    </row>
    <row r="31" spans="1:7" ht="36" customHeight="1" x14ac:dyDescent="0.25">
      <c r="A31" s="132" t="s">
        <v>3</v>
      </c>
      <c r="B31" s="725"/>
      <c r="C31" s="726"/>
      <c r="D31" s="726"/>
      <c r="E31" s="726"/>
      <c r="F31" s="726"/>
      <c r="G31" s="727"/>
    </row>
    <row r="32" spans="1:7" ht="35.25" customHeight="1" x14ac:dyDescent="0.25">
      <c r="A32" s="134" t="s">
        <v>4</v>
      </c>
      <c r="B32" s="725"/>
      <c r="C32" s="726"/>
      <c r="D32" s="726"/>
      <c r="E32" s="726"/>
      <c r="F32" s="726"/>
      <c r="G32" s="727"/>
    </row>
    <row r="33" spans="1:7" ht="35.25" customHeight="1" thickBot="1" x14ac:dyDescent="0.3">
      <c r="A33" s="133" t="s">
        <v>5</v>
      </c>
      <c r="B33" s="728"/>
      <c r="C33" s="729"/>
      <c r="D33" s="729"/>
      <c r="E33" s="729"/>
      <c r="F33" s="729"/>
      <c r="G33" s="730"/>
    </row>
    <row r="34" spans="1:7" ht="7.5" customHeight="1" thickTop="1" thickBot="1" x14ac:dyDescent="0.3"/>
    <row r="35" spans="1:7" ht="15.75" thickTop="1" x14ac:dyDescent="0.25">
      <c r="A35" s="731" t="s">
        <v>221</v>
      </c>
      <c r="B35" s="732"/>
      <c r="C35" s="732"/>
      <c r="D35" s="732"/>
      <c r="E35" s="732"/>
      <c r="F35" s="732"/>
      <c r="G35" s="733"/>
    </row>
    <row r="36" spans="1:7" ht="35.25" customHeight="1" thickBot="1" x14ac:dyDescent="0.3">
      <c r="A36" s="135" t="s">
        <v>26</v>
      </c>
      <c r="B36" s="728"/>
      <c r="C36" s="717"/>
      <c r="D36" s="717"/>
      <c r="E36" s="717"/>
      <c r="F36" s="717"/>
      <c r="G36" s="718"/>
    </row>
    <row r="37" spans="1:7" ht="16.5" thickTop="1" thickBot="1" x14ac:dyDescent="0.3">
      <c r="A37" s="333" t="s">
        <v>222</v>
      </c>
      <c r="B37" s="692" t="s">
        <v>28</v>
      </c>
      <c r="C37" s="693"/>
      <c r="D37" s="692" t="s">
        <v>223</v>
      </c>
      <c r="E37" s="693"/>
      <c r="F37" s="692" t="s">
        <v>224</v>
      </c>
      <c r="G37" s="694"/>
    </row>
    <row r="38" spans="1:7" ht="15.75" thickTop="1" x14ac:dyDescent="0.25">
      <c r="A38" s="427"/>
      <c r="B38" s="698"/>
      <c r="C38" s="698"/>
      <c r="D38" s="698"/>
      <c r="E38" s="698"/>
      <c r="F38" s="699"/>
      <c r="G38" s="700"/>
    </row>
    <row r="39" spans="1:7" x14ac:dyDescent="0.25">
      <c r="A39" s="428"/>
      <c r="B39" s="689"/>
      <c r="C39" s="689"/>
      <c r="D39" s="689"/>
      <c r="E39" s="689"/>
      <c r="F39" s="690"/>
      <c r="G39" s="691"/>
    </row>
    <row r="40" spans="1:7" x14ac:dyDescent="0.25">
      <c r="A40" s="428"/>
      <c r="B40" s="689"/>
      <c r="C40" s="689"/>
      <c r="D40" s="689"/>
      <c r="E40" s="689"/>
      <c r="F40" s="690"/>
      <c r="G40" s="691"/>
    </row>
    <row r="41" spans="1:7" x14ac:dyDescent="0.25">
      <c r="A41" s="428"/>
      <c r="B41" s="689"/>
      <c r="C41" s="689"/>
      <c r="D41" s="689"/>
      <c r="E41" s="689"/>
      <c r="F41" s="690"/>
      <c r="G41" s="691"/>
    </row>
    <row r="42" spans="1:7" x14ac:dyDescent="0.25">
      <c r="A42" s="428"/>
      <c r="B42" s="689"/>
      <c r="C42" s="689"/>
      <c r="D42" s="689"/>
      <c r="E42" s="689"/>
      <c r="F42" s="690"/>
      <c r="G42" s="691"/>
    </row>
    <row r="43" spans="1:7" ht="15.75" thickBot="1" x14ac:dyDescent="0.3">
      <c r="A43" s="429"/>
      <c r="B43" s="695"/>
      <c r="C43" s="695"/>
      <c r="D43" s="695"/>
      <c r="E43" s="695"/>
      <c r="F43" s="696"/>
      <c r="G43" s="697"/>
    </row>
    <row r="44" spans="1:7" ht="15.75" thickTop="1" x14ac:dyDescent="0.25"/>
  </sheetData>
  <sheetProtection password="B698" sheet="1" objects="1" scenarios="1" formatColumns="0" formatRows="0"/>
  <mergeCells count="45">
    <mergeCell ref="A21:G21"/>
    <mergeCell ref="B13:G13"/>
    <mergeCell ref="B14:G14"/>
    <mergeCell ref="B15:G15"/>
    <mergeCell ref="B16:G16"/>
    <mergeCell ref="B17:G17"/>
    <mergeCell ref="B18:G18"/>
    <mergeCell ref="B19:G19"/>
    <mergeCell ref="B30:G30"/>
    <mergeCell ref="B31:G31"/>
    <mergeCell ref="B32:G32"/>
    <mergeCell ref="B36:G36"/>
    <mergeCell ref="B33:G33"/>
    <mergeCell ref="A35:G35"/>
    <mergeCell ref="B6:G6"/>
    <mergeCell ref="B7:G7"/>
    <mergeCell ref="B8:G8"/>
    <mergeCell ref="B9:G9"/>
    <mergeCell ref="A11:G11"/>
    <mergeCell ref="A1:G1"/>
    <mergeCell ref="B2:G2"/>
    <mergeCell ref="B3:G3"/>
    <mergeCell ref="B4:G4"/>
    <mergeCell ref="B5:G5"/>
    <mergeCell ref="B43:C43"/>
    <mergeCell ref="D43:E43"/>
    <mergeCell ref="F43:G43"/>
    <mergeCell ref="B41:C41"/>
    <mergeCell ref="D38:E38"/>
    <mergeCell ref="F38:G38"/>
    <mergeCell ref="D39:E39"/>
    <mergeCell ref="F39:G39"/>
    <mergeCell ref="D41:E41"/>
    <mergeCell ref="F41:G41"/>
    <mergeCell ref="B38:C38"/>
    <mergeCell ref="B39:C39"/>
    <mergeCell ref="B40:C40"/>
    <mergeCell ref="D40:E40"/>
    <mergeCell ref="F40:G40"/>
    <mergeCell ref="B42:C42"/>
    <mergeCell ref="D42:E42"/>
    <mergeCell ref="F42:G42"/>
    <mergeCell ref="B37:C37"/>
    <mergeCell ref="D37:E37"/>
    <mergeCell ref="F37:G37"/>
  </mergeCells>
  <pageMargins left="0.7" right="0.7" top="0.75" bottom="0.75" header="0.3" footer="0.3"/>
  <pageSetup scale="77" orientation="portrait" r:id="rId1"/>
  <headerFooter>
    <oddFooter>&amp;L&amp;F
BoE Summary&amp;RPage &amp;P of &amp;N</oddFooter>
  </headerFooter>
  <rowBreaks count="1" manualBreakCount="1">
    <brk id="33"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Data!$L$7:$L$16</xm:f>
          </x14:formula1>
          <xm:sqref>B4:G4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pageSetUpPr fitToPage="1"/>
  </sheetPr>
  <dimension ref="A1:CB266"/>
  <sheetViews>
    <sheetView zoomScale="85" zoomScaleNormal="85" workbookViewId="0">
      <pane ySplit="11" topLeftCell="A12" activePane="bottomLeft" state="frozen"/>
      <selection pane="bottomLeft" activeCell="A15" sqref="A15"/>
    </sheetView>
  </sheetViews>
  <sheetFormatPr defaultColWidth="8.85546875" defaultRowHeight="15.75" x14ac:dyDescent="0.25"/>
  <cols>
    <col min="1" max="1" width="73.5703125" style="1" customWidth="1"/>
    <col min="2" max="2" width="9.28515625" style="1" customWidth="1"/>
    <col min="3" max="3" width="25.140625" style="1" customWidth="1"/>
    <col min="4" max="4" width="16.28515625" style="2" bestFit="1" customWidth="1"/>
    <col min="5" max="7" width="16.28515625" style="1" customWidth="1"/>
    <col min="8" max="8" width="17.42578125" style="1" customWidth="1"/>
    <col min="9" max="10" width="16.28515625" style="1" customWidth="1"/>
    <col min="11" max="11" width="2" style="1" customWidth="1"/>
    <col min="12" max="13" width="11.42578125" style="1" customWidth="1"/>
    <col min="14" max="14" width="11.28515625" style="1" customWidth="1"/>
    <col min="15" max="16" width="11.42578125" style="1" customWidth="1"/>
    <col min="17" max="17" width="10.42578125" style="1" customWidth="1"/>
    <col min="18" max="18" width="13.7109375" style="1" customWidth="1"/>
    <col min="19" max="21" width="12.140625" style="1" customWidth="1"/>
    <col min="22" max="22" width="9.85546875" style="1" customWidth="1"/>
    <col min="23" max="24" width="12.140625" style="1" customWidth="1"/>
    <col min="25" max="25" width="12.140625" style="4" customWidth="1"/>
    <col min="26" max="30" width="11.42578125" style="1" customWidth="1"/>
    <col min="31" max="16384" width="8.85546875" style="1"/>
  </cols>
  <sheetData>
    <row r="1" spans="1:80" ht="57.75" customHeight="1" thickBot="1" x14ac:dyDescent="0.3">
      <c r="A1" s="770" t="s">
        <v>88</v>
      </c>
      <c r="B1" s="771"/>
      <c r="C1" s="771"/>
      <c r="D1" s="771"/>
      <c r="E1" s="771"/>
      <c r="F1" s="771"/>
      <c r="G1" s="771"/>
      <c r="H1" s="771"/>
      <c r="I1" s="771"/>
      <c r="J1" s="772"/>
      <c r="K1" s="364"/>
      <c r="L1" s="364"/>
      <c r="M1" s="364"/>
      <c r="N1" s="364"/>
      <c r="O1" s="365"/>
      <c r="P1" s="365"/>
      <c r="Q1" s="365"/>
      <c r="R1" s="365"/>
      <c r="S1" s="18"/>
      <c r="T1" s="18"/>
      <c r="U1" s="18"/>
      <c r="V1" s="18"/>
      <c r="W1" s="18"/>
      <c r="X1" s="18"/>
    </row>
    <row r="2" spans="1:80" ht="25.5" customHeight="1" x14ac:dyDescent="0.25">
      <c r="A2" s="161" t="s">
        <v>31</v>
      </c>
      <c r="B2" s="773">
        <f>'BoE Summary'!$B$2</f>
        <v>0</v>
      </c>
      <c r="C2" s="774"/>
      <c r="D2" s="774"/>
      <c r="E2" s="774"/>
      <c r="F2" s="774"/>
      <c r="G2" s="774"/>
      <c r="H2" s="774"/>
      <c r="I2" s="774"/>
      <c r="J2" s="775"/>
      <c r="K2" s="365"/>
      <c r="L2" s="365"/>
      <c r="M2" s="365"/>
      <c r="N2" s="365"/>
      <c r="O2" s="365"/>
      <c r="P2" s="365"/>
      <c r="Q2" s="365"/>
      <c r="R2" s="365"/>
      <c r="S2" s="18"/>
      <c r="T2" s="18"/>
      <c r="U2" s="18"/>
      <c r="V2" s="18"/>
      <c r="W2" s="18"/>
      <c r="X2" s="18"/>
    </row>
    <row r="3" spans="1:80" s="16" customFormat="1" ht="15" customHeight="1" thickBot="1" x14ac:dyDescent="0.3">
      <c r="A3" s="162" t="s">
        <v>42</v>
      </c>
      <c r="B3" s="788">
        <f>'BoE Summary'!B9:G9</f>
        <v>0</v>
      </c>
      <c r="C3" s="789"/>
      <c r="D3" s="789"/>
      <c r="E3" s="789"/>
      <c r="F3" s="789"/>
      <c r="G3" s="789"/>
      <c r="H3" s="789"/>
      <c r="I3" s="789"/>
      <c r="J3" s="790"/>
      <c r="K3" s="365"/>
      <c r="L3" s="365"/>
      <c r="M3" s="365"/>
      <c r="N3" s="365"/>
      <c r="O3" s="365"/>
      <c r="P3" s="365"/>
      <c r="Q3" s="365"/>
      <c r="R3" s="365"/>
      <c r="S3" s="18"/>
      <c r="T3" s="18"/>
      <c r="U3" s="18"/>
      <c r="V3" s="18"/>
      <c r="W3" s="18"/>
      <c r="X3" s="18"/>
      <c r="Y3" s="17"/>
    </row>
    <row r="4" spans="1:80" ht="53.25" customHeight="1" x14ac:dyDescent="0.25">
      <c r="A4" s="163" t="str">
        <f>IF(COUNTIF(R13:R181, "error"),"There is an error in % of Project Work Undertaken. Please correct","")</f>
        <v/>
      </c>
      <c r="B4" s="748" t="b">
        <f ca="1">IF(C11&gt;YEAR(NOW()),"You cannot enter a future dated estimate year.  Please correct")</f>
        <v>0</v>
      </c>
      <c r="C4" s="749"/>
      <c r="D4" s="749"/>
      <c r="E4" s="750"/>
      <c r="F4" s="363"/>
      <c r="G4" s="164"/>
      <c r="H4" s="165" t="s">
        <v>7</v>
      </c>
      <c r="I4" s="753">
        <f>'BoE Summary'!$B$5</f>
        <v>0</v>
      </c>
      <c r="J4" s="754"/>
      <c r="K4" s="365"/>
      <c r="L4" s="366"/>
      <c r="M4" s="366"/>
      <c r="N4" s="366"/>
      <c r="O4" s="366"/>
      <c r="P4" s="366"/>
      <c r="Q4" s="366"/>
      <c r="R4" s="366"/>
      <c r="S4" s="18"/>
      <c r="T4" s="18"/>
      <c r="U4" s="18"/>
      <c r="V4" s="18"/>
      <c r="W4" s="18"/>
      <c r="X4" s="18"/>
    </row>
    <row r="5" spans="1:80" x14ac:dyDescent="0.25">
      <c r="A5" s="168"/>
      <c r="B5" s="761" t="s">
        <v>261</v>
      </c>
      <c r="C5" s="762"/>
      <c r="D5" s="367" t="s">
        <v>54</v>
      </c>
      <c r="E5" s="758"/>
      <c r="F5" s="759"/>
      <c r="G5" s="164"/>
      <c r="H5" s="167" t="s">
        <v>84</v>
      </c>
      <c r="I5" s="776"/>
      <c r="J5" s="777"/>
      <c r="K5" s="366"/>
      <c r="L5" s="366"/>
      <c r="M5" s="366"/>
      <c r="N5" s="366"/>
      <c r="O5" s="366"/>
      <c r="P5" s="366"/>
      <c r="Q5" s="366"/>
      <c r="R5" s="366"/>
      <c r="S5" s="18"/>
      <c r="T5" s="18"/>
      <c r="U5" s="18"/>
      <c r="V5" s="18"/>
      <c r="W5" s="18"/>
      <c r="X5" s="18"/>
    </row>
    <row r="6" spans="1:80" s="16" customFormat="1" x14ac:dyDescent="0.25">
      <c r="A6" s="168"/>
      <c r="B6" s="164"/>
      <c r="C6" s="169"/>
      <c r="D6" s="173"/>
      <c r="E6" s="760"/>
      <c r="F6" s="759"/>
      <c r="G6" s="175"/>
      <c r="H6" s="166" t="s">
        <v>8</v>
      </c>
      <c r="I6" s="765" t="str">
        <f>'Class of Estimate'!I19</f>
        <v>Select Class Estimate</v>
      </c>
      <c r="J6" s="766"/>
      <c r="K6" s="366"/>
      <c r="L6" s="366"/>
      <c r="M6" s="366"/>
      <c r="N6" s="366"/>
      <c r="O6" s="366"/>
      <c r="P6" s="366"/>
      <c r="Q6" s="366"/>
      <c r="R6" s="366"/>
      <c r="S6" s="18"/>
      <c r="T6" s="18"/>
      <c r="U6" s="18"/>
      <c r="V6" s="18"/>
      <c r="W6" s="18"/>
      <c r="X6" s="18"/>
      <c r="Y6" s="17"/>
    </row>
    <row r="7" spans="1:80" s="16" customFormat="1" ht="16.5" thickBot="1" x14ac:dyDescent="0.3">
      <c r="A7" s="170"/>
      <c r="B7" s="171"/>
      <c r="C7" s="172"/>
      <c r="D7" s="174"/>
      <c r="E7" s="28"/>
      <c r="F7" s="28"/>
      <c r="G7" s="28"/>
      <c r="H7" s="28"/>
      <c r="I7" s="28"/>
      <c r="J7" s="29"/>
      <c r="K7" s="366"/>
      <c r="L7" s="366"/>
      <c r="M7" s="366"/>
      <c r="N7" s="366"/>
      <c r="O7" s="366"/>
      <c r="P7" s="366"/>
      <c r="Q7" s="366"/>
      <c r="R7" s="366"/>
      <c r="S7" s="18"/>
      <c r="T7" s="18"/>
      <c r="U7" s="18"/>
      <c r="V7" s="18"/>
      <c r="W7" s="18"/>
      <c r="X7" s="18"/>
      <c r="Y7" s="17"/>
    </row>
    <row r="8" spans="1:80" s="16" customFormat="1" ht="16.5" thickBot="1" x14ac:dyDescent="0.3">
      <c r="A8" s="755" t="s">
        <v>64</v>
      </c>
      <c r="B8" s="756"/>
      <c r="C8" s="756"/>
      <c r="D8" s="756"/>
      <c r="E8" s="756"/>
      <c r="F8" s="756"/>
      <c r="G8" s="756"/>
      <c r="H8" s="756"/>
      <c r="I8" s="756"/>
      <c r="J8" s="757"/>
      <c r="K8" s="365"/>
      <c r="L8" s="365"/>
      <c r="M8" s="365"/>
      <c r="N8" s="365"/>
      <c r="O8" s="365"/>
      <c r="P8" s="365"/>
      <c r="Q8" s="365"/>
      <c r="R8" s="365"/>
      <c r="S8" s="18"/>
      <c r="T8" s="18"/>
      <c r="U8" s="18"/>
      <c r="V8" s="18"/>
      <c r="W8" s="18"/>
      <c r="X8" s="18"/>
      <c r="Y8" s="17"/>
    </row>
    <row r="9" spans="1:80" s="3" customFormat="1" ht="18" customHeight="1" x14ac:dyDescent="0.25">
      <c r="A9" s="176"/>
      <c r="B9" s="177"/>
      <c r="C9" s="180" t="s">
        <v>256</v>
      </c>
      <c r="D9" s="181">
        <v>0.03</v>
      </c>
      <c r="E9" s="182">
        <v>0.03</v>
      </c>
      <c r="F9" s="182">
        <v>0.03</v>
      </c>
      <c r="G9" s="182">
        <v>0.03</v>
      </c>
      <c r="H9" s="182">
        <v>0.03</v>
      </c>
      <c r="I9" s="182">
        <v>0.03</v>
      </c>
      <c r="J9" s="183"/>
      <c r="K9" s="368"/>
      <c r="L9" s="194"/>
      <c r="M9" s="195"/>
      <c r="N9" s="195"/>
      <c r="O9" s="195"/>
      <c r="P9" s="196"/>
      <c r="Q9" s="195"/>
      <c r="R9" s="197"/>
      <c r="S9" s="31"/>
      <c r="T9" s="31"/>
      <c r="U9" s="32"/>
      <c r="V9" s="31"/>
      <c r="W9" s="31"/>
      <c r="X9" s="31"/>
    </row>
    <row r="10" spans="1:80" ht="24.75" customHeight="1" thickBot="1" x14ac:dyDescent="0.3">
      <c r="A10" s="751"/>
      <c r="B10" s="178"/>
      <c r="C10" s="184" t="s">
        <v>44</v>
      </c>
      <c r="D10" s="745" t="s">
        <v>46</v>
      </c>
      <c r="E10" s="746"/>
      <c r="F10" s="746"/>
      <c r="G10" s="746"/>
      <c r="H10" s="746"/>
      <c r="I10" s="747"/>
      <c r="J10" s="185"/>
      <c r="K10" s="369"/>
      <c r="L10" s="743" t="s">
        <v>45</v>
      </c>
      <c r="M10" s="743"/>
      <c r="N10" s="743"/>
      <c r="O10" s="743"/>
      <c r="P10" s="743"/>
      <c r="Q10" s="744"/>
      <c r="R10" s="198" t="s">
        <v>17</v>
      </c>
      <c r="S10" s="18"/>
      <c r="T10" s="18"/>
      <c r="U10" s="32"/>
      <c r="V10" s="18"/>
      <c r="W10" s="18"/>
      <c r="X10" s="18"/>
      <c r="Y10" s="1"/>
      <c r="CB10" s="16" t="s">
        <v>55</v>
      </c>
    </row>
    <row r="11" spans="1:80" ht="35.25" customHeight="1" thickBot="1" x14ac:dyDescent="0.3">
      <c r="A11" s="752"/>
      <c r="B11" s="179"/>
      <c r="C11" s="40">
        <v>2019</v>
      </c>
      <c r="D11" s="41">
        <v>2020</v>
      </c>
      <c r="E11" s="41">
        <v>2021</v>
      </c>
      <c r="F11" s="41">
        <v>2022</v>
      </c>
      <c r="G11" s="41">
        <v>2023</v>
      </c>
      <c r="H11" s="41"/>
      <c r="I11" s="41"/>
      <c r="J11" s="193" t="s">
        <v>2</v>
      </c>
      <c r="K11" s="369"/>
      <c r="L11" s="199">
        <f t="shared" ref="L11:Q11" si="0">D11</f>
        <v>2020</v>
      </c>
      <c r="M11" s="199">
        <f t="shared" si="0"/>
        <v>2021</v>
      </c>
      <c r="N11" s="199">
        <f t="shared" si="0"/>
        <v>2022</v>
      </c>
      <c r="O11" s="199">
        <f t="shared" si="0"/>
        <v>2023</v>
      </c>
      <c r="P11" s="199">
        <f t="shared" si="0"/>
        <v>0</v>
      </c>
      <c r="Q11" s="200">
        <f t="shared" si="0"/>
        <v>0</v>
      </c>
      <c r="R11" s="201" t="s">
        <v>15</v>
      </c>
      <c r="S11" s="18"/>
      <c r="T11" s="18"/>
      <c r="U11" s="32"/>
      <c r="V11" s="18"/>
      <c r="W11" s="18"/>
      <c r="X11" s="18"/>
      <c r="Y11" s="1"/>
      <c r="CB11" s="16" t="s">
        <v>54</v>
      </c>
    </row>
    <row r="12" spans="1:80" s="3" customFormat="1" ht="31.5" customHeight="1" x14ac:dyDescent="0.25">
      <c r="A12" s="186" t="s">
        <v>231</v>
      </c>
      <c r="B12" s="187" t="s">
        <v>16</v>
      </c>
      <c r="C12" s="188" t="s">
        <v>83</v>
      </c>
      <c r="D12" s="189"/>
      <c r="E12" s="190"/>
      <c r="F12" s="190"/>
      <c r="G12" s="190"/>
      <c r="H12" s="190"/>
      <c r="I12" s="190"/>
      <c r="J12" s="191"/>
      <c r="K12" s="368"/>
      <c r="L12" s="391"/>
      <c r="M12" s="392"/>
      <c r="N12" s="392"/>
      <c r="O12" s="392"/>
      <c r="P12" s="392"/>
      <c r="Q12" s="392"/>
      <c r="R12" s="393"/>
      <c r="S12" s="31"/>
      <c r="T12" s="31"/>
      <c r="U12" s="32"/>
      <c r="V12" s="31"/>
      <c r="W12" s="31"/>
      <c r="X12" s="31"/>
    </row>
    <row r="13" spans="1:80" x14ac:dyDescent="0.25">
      <c r="A13" s="340"/>
      <c r="B13" s="447" t="str">
        <f t="shared" ref="B13:B18" si="1">IFERROR(C13/$C$53,"-")</f>
        <v>-</v>
      </c>
      <c r="C13" s="338"/>
      <c r="D13" s="448">
        <f t="shared" ref="D13:I52" si="2">ROUNDUP($C13*L13*POWER((1+D$9),(D$11-$C$11)),0)</f>
        <v>0</v>
      </c>
      <c r="E13" s="448">
        <f t="shared" si="2"/>
        <v>0</v>
      </c>
      <c r="F13" s="448">
        <f t="shared" si="2"/>
        <v>0</v>
      </c>
      <c r="G13" s="448">
        <f t="shared" si="2"/>
        <v>0</v>
      </c>
      <c r="H13" s="448">
        <f t="shared" si="2"/>
        <v>0</v>
      </c>
      <c r="I13" s="448">
        <f t="shared" si="2"/>
        <v>0</v>
      </c>
      <c r="J13" s="449">
        <f t="shared" ref="J13:J52" si="3">SUM(D13:I13)</f>
        <v>0</v>
      </c>
      <c r="K13" s="370"/>
      <c r="L13" s="339"/>
      <c r="M13" s="339"/>
      <c r="N13" s="339"/>
      <c r="O13" s="339"/>
      <c r="P13" s="339"/>
      <c r="Q13" s="339"/>
      <c r="R13" s="199" t="str">
        <f t="shared" ref="R13:R168" si="4">IF(SUM(L13:Q13)=100%,"100%",IF(SUM(L13:Q13)=0,"0%","error"))</f>
        <v>0%</v>
      </c>
      <c r="S13" s="18"/>
      <c r="T13" s="18"/>
      <c r="U13" s="32"/>
      <c r="V13" s="18" t="str">
        <f>IF(SUM(L13:Q13)&lt;100,"","error")</f>
        <v/>
      </c>
      <c r="W13" s="18"/>
      <c r="X13" s="18"/>
      <c r="Y13" s="1"/>
    </row>
    <row r="14" spans="1:80" x14ac:dyDescent="0.25">
      <c r="A14" s="454"/>
      <c r="B14" s="447" t="str">
        <f t="shared" si="1"/>
        <v>-</v>
      </c>
      <c r="C14" s="338"/>
      <c r="D14" s="448">
        <f t="shared" si="2"/>
        <v>0</v>
      </c>
      <c r="E14" s="448">
        <f t="shared" si="2"/>
        <v>0</v>
      </c>
      <c r="F14" s="448">
        <f t="shared" si="2"/>
        <v>0</v>
      </c>
      <c r="G14" s="448">
        <f t="shared" si="2"/>
        <v>0</v>
      </c>
      <c r="H14" s="448">
        <f t="shared" si="2"/>
        <v>0</v>
      </c>
      <c r="I14" s="448">
        <f t="shared" si="2"/>
        <v>0</v>
      </c>
      <c r="J14" s="449">
        <f t="shared" si="3"/>
        <v>0</v>
      </c>
      <c r="K14" s="369"/>
      <c r="L14" s="339"/>
      <c r="M14" s="339"/>
      <c r="N14" s="339"/>
      <c r="O14" s="339"/>
      <c r="P14" s="339"/>
      <c r="Q14" s="339"/>
      <c r="R14" s="199" t="str">
        <f t="shared" si="4"/>
        <v>0%</v>
      </c>
      <c r="S14" s="18"/>
      <c r="T14" s="18"/>
      <c r="U14" s="32"/>
      <c r="V14" s="18"/>
      <c r="W14" s="18"/>
      <c r="X14" s="18"/>
      <c r="Y14" s="1"/>
    </row>
    <row r="15" spans="1:80" s="335" customFormat="1" x14ac:dyDescent="0.25">
      <c r="A15" s="340"/>
      <c r="B15" s="447" t="str">
        <f t="shared" si="1"/>
        <v>-</v>
      </c>
      <c r="C15" s="338"/>
      <c r="D15" s="448">
        <f t="shared" ref="D15:D47" si="5">ROUNDUP($C15*L15*POWER((1+D$9),(D$11-$C$11)),0)</f>
        <v>0</v>
      </c>
      <c r="E15" s="448">
        <f t="shared" ref="E15:E47" si="6">ROUNDUP($C15*M15*POWER((1+E$9),(E$11-$C$11)),0)</f>
        <v>0</v>
      </c>
      <c r="F15" s="448">
        <f t="shared" ref="F15:F47" si="7">ROUNDUP($C15*N15*POWER((1+F$9),(F$11-$C$11)),0)</f>
        <v>0</v>
      </c>
      <c r="G15" s="448">
        <f t="shared" ref="G15:G47" si="8">ROUNDUP($C15*O15*POWER((1+G$9),(G$11-$C$11)),0)</f>
        <v>0</v>
      </c>
      <c r="H15" s="448">
        <f t="shared" ref="H15:H47" si="9">ROUNDUP($C15*P15*POWER((1+H$9),(H$11-$C$11)),0)</f>
        <v>0</v>
      </c>
      <c r="I15" s="448">
        <f t="shared" ref="I15:I47" si="10">ROUNDUP($C15*Q15*POWER((1+I$9),(I$11-$C$11)),0)</f>
        <v>0</v>
      </c>
      <c r="J15" s="449">
        <f t="shared" ref="J15:J47" si="11">SUM(D15:I15)</f>
        <v>0</v>
      </c>
      <c r="K15" s="369"/>
      <c r="L15" s="339"/>
      <c r="M15" s="339"/>
      <c r="N15" s="339"/>
      <c r="O15" s="339"/>
      <c r="P15" s="339"/>
      <c r="Q15" s="339"/>
      <c r="R15" s="199" t="str">
        <f t="shared" si="4"/>
        <v>0%</v>
      </c>
      <c r="S15" s="336"/>
      <c r="T15" s="336"/>
      <c r="U15" s="337"/>
      <c r="V15" s="336"/>
      <c r="W15" s="336"/>
      <c r="X15" s="336"/>
    </row>
    <row r="16" spans="1:80" s="335" customFormat="1" x14ac:dyDescent="0.25">
      <c r="A16" s="340"/>
      <c r="B16" s="447" t="str">
        <f t="shared" si="1"/>
        <v>-</v>
      </c>
      <c r="C16" s="338"/>
      <c r="D16" s="448">
        <f t="shared" si="5"/>
        <v>0</v>
      </c>
      <c r="E16" s="448">
        <f t="shared" si="6"/>
        <v>0</v>
      </c>
      <c r="F16" s="448">
        <f t="shared" si="7"/>
        <v>0</v>
      </c>
      <c r="G16" s="448">
        <f t="shared" si="8"/>
        <v>0</v>
      </c>
      <c r="H16" s="448">
        <f t="shared" si="9"/>
        <v>0</v>
      </c>
      <c r="I16" s="448">
        <f t="shared" si="10"/>
        <v>0</v>
      </c>
      <c r="J16" s="449">
        <f t="shared" si="11"/>
        <v>0</v>
      </c>
      <c r="K16" s="369"/>
      <c r="L16" s="339"/>
      <c r="M16" s="339"/>
      <c r="N16" s="339"/>
      <c r="O16" s="339"/>
      <c r="P16" s="339"/>
      <c r="Q16" s="339"/>
      <c r="R16" s="199" t="str">
        <f t="shared" si="4"/>
        <v>0%</v>
      </c>
      <c r="S16" s="336"/>
      <c r="T16" s="336"/>
      <c r="U16" s="337"/>
      <c r="V16" s="336"/>
      <c r="W16" s="336"/>
      <c r="X16" s="336"/>
    </row>
    <row r="17" spans="1:24" s="335" customFormat="1" x14ac:dyDescent="0.25">
      <c r="A17" s="340"/>
      <c r="B17" s="447" t="str">
        <f t="shared" si="1"/>
        <v>-</v>
      </c>
      <c r="C17" s="338"/>
      <c r="D17" s="448">
        <f t="shared" si="5"/>
        <v>0</v>
      </c>
      <c r="E17" s="448">
        <f t="shared" si="6"/>
        <v>0</v>
      </c>
      <c r="F17" s="448">
        <f t="shared" si="7"/>
        <v>0</v>
      </c>
      <c r="G17" s="448">
        <f t="shared" si="8"/>
        <v>0</v>
      </c>
      <c r="H17" s="448">
        <f t="shared" si="9"/>
        <v>0</v>
      </c>
      <c r="I17" s="448">
        <f t="shared" si="10"/>
        <v>0</v>
      </c>
      <c r="J17" s="449">
        <f t="shared" si="11"/>
        <v>0</v>
      </c>
      <c r="K17" s="369"/>
      <c r="L17" s="339"/>
      <c r="M17" s="339"/>
      <c r="N17" s="339"/>
      <c r="O17" s="339"/>
      <c r="P17" s="339"/>
      <c r="Q17" s="339"/>
      <c r="R17" s="199" t="str">
        <f t="shared" si="4"/>
        <v>0%</v>
      </c>
      <c r="S17" s="336"/>
      <c r="T17" s="336"/>
      <c r="U17" s="337"/>
      <c r="V17" s="336"/>
      <c r="W17" s="336"/>
      <c r="X17" s="336"/>
    </row>
    <row r="18" spans="1:24" s="335" customFormat="1" ht="16.5" thickBot="1" x14ac:dyDescent="0.3">
      <c r="A18" s="340"/>
      <c r="B18" s="447" t="str">
        <f t="shared" si="1"/>
        <v>-</v>
      </c>
      <c r="C18" s="338"/>
      <c r="D18" s="448">
        <f t="shared" si="5"/>
        <v>0</v>
      </c>
      <c r="E18" s="448">
        <f t="shared" si="6"/>
        <v>0</v>
      </c>
      <c r="F18" s="448">
        <f t="shared" si="7"/>
        <v>0</v>
      </c>
      <c r="G18" s="448">
        <f t="shared" si="8"/>
        <v>0</v>
      </c>
      <c r="H18" s="448">
        <f t="shared" si="9"/>
        <v>0</v>
      </c>
      <c r="I18" s="448">
        <f t="shared" si="10"/>
        <v>0</v>
      </c>
      <c r="J18" s="449">
        <f t="shared" si="11"/>
        <v>0</v>
      </c>
      <c r="K18" s="369"/>
      <c r="L18" s="339"/>
      <c r="M18" s="339"/>
      <c r="N18" s="339"/>
      <c r="O18" s="339"/>
      <c r="P18" s="339"/>
      <c r="Q18" s="339"/>
      <c r="R18" s="199" t="str">
        <f t="shared" si="4"/>
        <v>0%</v>
      </c>
      <c r="S18" s="336"/>
      <c r="T18" s="336"/>
      <c r="U18" s="337"/>
      <c r="V18" s="336"/>
      <c r="W18" s="336"/>
      <c r="X18" s="336"/>
    </row>
    <row r="19" spans="1:24" s="335" customFormat="1" hidden="1" x14ac:dyDescent="0.25">
      <c r="A19" s="340"/>
      <c r="B19" s="447" t="str">
        <f t="shared" ref="B19:B33" si="12">IFERROR(C19/$C$53,"-")</f>
        <v>-</v>
      </c>
      <c r="C19" s="338"/>
      <c r="D19" s="448">
        <f t="shared" ref="D19:D33" si="13">ROUNDUP($C19*L19*POWER((1+D$9),(D$11-$C$11)),0)</f>
        <v>0</v>
      </c>
      <c r="E19" s="448">
        <f t="shared" ref="E19:E33" si="14">ROUNDUP($C19*M19*POWER((1+E$9),(E$11-$C$11)),0)</f>
        <v>0</v>
      </c>
      <c r="F19" s="448">
        <f t="shared" ref="F19:F33" si="15">ROUNDUP($C19*N19*POWER((1+F$9),(F$11-$C$11)),0)</f>
        <v>0</v>
      </c>
      <c r="G19" s="448">
        <f t="shared" ref="G19:G33" si="16">ROUNDUP($C19*O19*POWER((1+G$9),(G$11-$C$11)),0)</f>
        <v>0</v>
      </c>
      <c r="H19" s="448">
        <f t="shared" ref="H19:H33" si="17">ROUNDUP($C19*P19*POWER((1+H$9),(H$11-$C$11)),0)</f>
        <v>0</v>
      </c>
      <c r="I19" s="448">
        <f t="shared" ref="I19:I33" si="18">ROUNDUP($C19*Q19*POWER((1+I$9),(I$11-$C$11)),0)</f>
        <v>0</v>
      </c>
      <c r="J19" s="449">
        <f t="shared" si="11"/>
        <v>0</v>
      </c>
      <c r="K19" s="369"/>
      <c r="L19" s="339"/>
      <c r="M19" s="339"/>
      <c r="N19" s="339"/>
      <c r="O19" s="339"/>
      <c r="P19" s="339"/>
      <c r="Q19" s="339"/>
      <c r="R19" s="199" t="str">
        <f t="shared" si="4"/>
        <v>0%</v>
      </c>
      <c r="S19" s="336"/>
      <c r="T19" s="336"/>
      <c r="U19" s="337"/>
      <c r="V19" s="336"/>
      <c r="W19" s="336"/>
      <c r="X19" s="336"/>
    </row>
    <row r="20" spans="1:24" s="335" customFormat="1" hidden="1" x14ac:dyDescent="0.25">
      <c r="A20" s="340"/>
      <c r="B20" s="447" t="str">
        <f t="shared" si="12"/>
        <v>-</v>
      </c>
      <c r="C20" s="338"/>
      <c r="D20" s="448">
        <f t="shared" si="13"/>
        <v>0</v>
      </c>
      <c r="E20" s="448">
        <f t="shared" si="14"/>
        <v>0</v>
      </c>
      <c r="F20" s="448">
        <f t="shared" si="15"/>
        <v>0</v>
      </c>
      <c r="G20" s="448">
        <f t="shared" si="16"/>
        <v>0</v>
      </c>
      <c r="H20" s="448">
        <f t="shared" si="17"/>
        <v>0</v>
      </c>
      <c r="I20" s="448">
        <f t="shared" si="18"/>
        <v>0</v>
      </c>
      <c r="J20" s="449">
        <f t="shared" si="11"/>
        <v>0</v>
      </c>
      <c r="K20" s="369"/>
      <c r="L20" s="339"/>
      <c r="M20" s="339"/>
      <c r="N20" s="339"/>
      <c r="O20" s="339"/>
      <c r="P20" s="339"/>
      <c r="Q20" s="339"/>
      <c r="R20" s="199" t="str">
        <f t="shared" si="4"/>
        <v>0%</v>
      </c>
      <c r="S20" s="336"/>
      <c r="T20" s="336"/>
      <c r="U20" s="337"/>
      <c r="V20" s="336"/>
      <c r="W20" s="336"/>
      <c r="X20" s="336"/>
    </row>
    <row r="21" spans="1:24" s="335" customFormat="1" hidden="1" x14ac:dyDescent="0.25">
      <c r="A21" s="340"/>
      <c r="B21" s="447" t="str">
        <f t="shared" si="12"/>
        <v>-</v>
      </c>
      <c r="C21" s="338"/>
      <c r="D21" s="448">
        <f t="shared" si="13"/>
        <v>0</v>
      </c>
      <c r="E21" s="448">
        <f t="shared" si="14"/>
        <v>0</v>
      </c>
      <c r="F21" s="448">
        <f t="shared" si="15"/>
        <v>0</v>
      </c>
      <c r="G21" s="448">
        <f t="shared" si="16"/>
        <v>0</v>
      </c>
      <c r="H21" s="448">
        <f t="shared" si="17"/>
        <v>0</v>
      </c>
      <c r="I21" s="448">
        <f t="shared" si="18"/>
        <v>0</v>
      </c>
      <c r="J21" s="449">
        <f t="shared" si="11"/>
        <v>0</v>
      </c>
      <c r="K21" s="369"/>
      <c r="L21" s="339"/>
      <c r="M21" s="339"/>
      <c r="N21" s="339"/>
      <c r="O21" s="339"/>
      <c r="P21" s="339"/>
      <c r="Q21" s="339"/>
      <c r="R21" s="199" t="str">
        <f t="shared" si="4"/>
        <v>0%</v>
      </c>
      <c r="S21" s="336"/>
      <c r="T21" s="336"/>
      <c r="U21" s="337"/>
      <c r="V21" s="336"/>
      <c r="W21" s="336"/>
      <c r="X21" s="336"/>
    </row>
    <row r="22" spans="1:24" s="335" customFormat="1" hidden="1" x14ac:dyDescent="0.25">
      <c r="A22" s="340"/>
      <c r="B22" s="447" t="str">
        <f t="shared" si="12"/>
        <v>-</v>
      </c>
      <c r="C22" s="338"/>
      <c r="D22" s="448">
        <f t="shared" si="13"/>
        <v>0</v>
      </c>
      <c r="E22" s="448">
        <f t="shared" si="14"/>
        <v>0</v>
      </c>
      <c r="F22" s="448">
        <f t="shared" si="15"/>
        <v>0</v>
      </c>
      <c r="G22" s="448">
        <f t="shared" si="16"/>
        <v>0</v>
      </c>
      <c r="H22" s="448">
        <f t="shared" si="17"/>
        <v>0</v>
      </c>
      <c r="I22" s="448">
        <f t="shared" si="18"/>
        <v>0</v>
      </c>
      <c r="J22" s="449">
        <f t="shared" si="11"/>
        <v>0</v>
      </c>
      <c r="K22" s="369"/>
      <c r="L22" s="339"/>
      <c r="M22" s="339"/>
      <c r="N22" s="339"/>
      <c r="O22" s="339"/>
      <c r="P22" s="339"/>
      <c r="Q22" s="339"/>
      <c r="R22" s="199" t="str">
        <f t="shared" si="4"/>
        <v>0%</v>
      </c>
      <c r="S22" s="336"/>
      <c r="T22" s="336"/>
      <c r="U22" s="337"/>
      <c r="V22" s="336"/>
      <c r="W22" s="336"/>
      <c r="X22" s="336"/>
    </row>
    <row r="23" spans="1:24" s="335" customFormat="1" hidden="1" x14ac:dyDescent="0.25">
      <c r="A23" s="340"/>
      <c r="B23" s="447" t="str">
        <f t="shared" si="12"/>
        <v>-</v>
      </c>
      <c r="C23" s="338"/>
      <c r="D23" s="448">
        <f t="shared" si="13"/>
        <v>0</v>
      </c>
      <c r="E23" s="448">
        <f t="shared" si="14"/>
        <v>0</v>
      </c>
      <c r="F23" s="448">
        <f t="shared" si="15"/>
        <v>0</v>
      </c>
      <c r="G23" s="448">
        <f t="shared" si="16"/>
        <v>0</v>
      </c>
      <c r="H23" s="448">
        <f t="shared" si="17"/>
        <v>0</v>
      </c>
      <c r="I23" s="448">
        <f t="shared" si="18"/>
        <v>0</v>
      </c>
      <c r="J23" s="449">
        <f t="shared" si="11"/>
        <v>0</v>
      </c>
      <c r="K23" s="369"/>
      <c r="L23" s="339"/>
      <c r="M23" s="339"/>
      <c r="N23" s="339"/>
      <c r="O23" s="339"/>
      <c r="P23" s="339"/>
      <c r="Q23" s="339"/>
      <c r="R23" s="199" t="str">
        <f t="shared" si="4"/>
        <v>0%</v>
      </c>
      <c r="S23" s="336"/>
      <c r="T23" s="336"/>
      <c r="U23" s="337"/>
      <c r="V23" s="336"/>
      <c r="W23" s="336"/>
      <c r="X23" s="336"/>
    </row>
    <row r="24" spans="1:24" s="335" customFormat="1" hidden="1" x14ac:dyDescent="0.25">
      <c r="A24" s="340"/>
      <c r="B24" s="447" t="str">
        <f t="shared" si="12"/>
        <v>-</v>
      </c>
      <c r="C24" s="338"/>
      <c r="D24" s="448">
        <f t="shared" si="13"/>
        <v>0</v>
      </c>
      <c r="E24" s="448">
        <f t="shared" si="14"/>
        <v>0</v>
      </c>
      <c r="F24" s="448">
        <f t="shared" si="15"/>
        <v>0</v>
      </c>
      <c r="G24" s="448">
        <f t="shared" si="16"/>
        <v>0</v>
      </c>
      <c r="H24" s="448">
        <f t="shared" si="17"/>
        <v>0</v>
      </c>
      <c r="I24" s="448">
        <f t="shared" si="18"/>
        <v>0</v>
      </c>
      <c r="J24" s="449">
        <f t="shared" si="11"/>
        <v>0</v>
      </c>
      <c r="K24" s="369"/>
      <c r="L24" s="339"/>
      <c r="M24" s="339"/>
      <c r="N24" s="339"/>
      <c r="O24" s="339"/>
      <c r="P24" s="339"/>
      <c r="Q24" s="339"/>
      <c r="R24" s="199" t="str">
        <f t="shared" si="4"/>
        <v>0%</v>
      </c>
      <c r="S24" s="336"/>
      <c r="T24" s="336"/>
      <c r="U24" s="337"/>
      <c r="V24" s="336"/>
      <c r="W24" s="336"/>
      <c r="X24" s="336"/>
    </row>
    <row r="25" spans="1:24" s="335" customFormat="1" hidden="1" x14ac:dyDescent="0.25">
      <c r="A25" s="340"/>
      <c r="B25" s="447" t="str">
        <f t="shared" si="12"/>
        <v>-</v>
      </c>
      <c r="C25" s="338"/>
      <c r="D25" s="448">
        <f t="shared" si="13"/>
        <v>0</v>
      </c>
      <c r="E25" s="448">
        <f t="shared" si="14"/>
        <v>0</v>
      </c>
      <c r="F25" s="448">
        <f t="shared" si="15"/>
        <v>0</v>
      </c>
      <c r="G25" s="448">
        <f t="shared" si="16"/>
        <v>0</v>
      </c>
      <c r="H25" s="448">
        <f t="shared" si="17"/>
        <v>0</v>
      </c>
      <c r="I25" s="448">
        <f t="shared" si="18"/>
        <v>0</v>
      </c>
      <c r="J25" s="449">
        <f t="shared" si="11"/>
        <v>0</v>
      </c>
      <c r="K25" s="369"/>
      <c r="L25" s="339"/>
      <c r="M25" s="339"/>
      <c r="N25" s="339"/>
      <c r="O25" s="339"/>
      <c r="P25" s="339"/>
      <c r="Q25" s="339"/>
      <c r="R25" s="199" t="str">
        <f t="shared" si="4"/>
        <v>0%</v>
      </c>
      <c r="S25" s="336"/>
      <c r="T25" s="336"/>
      <c r="U25" s="337"/>
      <c r="V25" s="336"/>
      <c r="W25" s="336"/>
      <c r="X25" s="336"/>
    </row>
    <row r="26" spans="1:24" s="335" customFormat="1" hidden="1" x14ac:dyDescent="0.25">
      <c r="A26" s="340"/>
      <c r="B26" s="447" t="str">
        <f t="shared" si="12"/>
        <v>-</v>
      </c>
      <c r="C26" s="338"/>
      <c r="D26" s="448">
        <f t="shared" si="13"/>
        <v>0</v>
      </c>
      <c r="E26" s="448">
        <f t="shared" si="14"/>
        <v>0</v>
      </c>
      <c r="F26" s="448">
        <f t="shared" si="15"/>
        <v>0</v>
      </c>
      <c r="G26" s="448">
        <f t="shared" si="16"/>
        <v>0</v>
      </c>
      <c r="H26" s="448">
        <f t="shared" si="17"/>
        <v>0</v>
      </c>
      <c r="I26" s="448">
        <f t="shared" si="18"/>
        <v>0</v>
      </c>
      <c r="J26" s="449">
        <f t="shared" si="11"/>
        <v>0</v>
      </c>
      <c r="K26" s="369"/>
      <c r="L26" s="339"/>
      <c r="M26" s="339"/>
      <c r="N26" s="339"/>
      <c r="O26" s="339"/>
      <c r="P26" s="339"/>
      <c r="Q26" s="339"/>
      <c r="R26" s="199" t="str">
        <f t="shared" si="4"/>
        <v>0%</v>
      </c>
      <c r="S26" s="336"/>
      <c r="T26" s="336"/>
      <c r="U26" s="337"/>
      <c r="V26" s="336"/>
      <c r="W26" s="336"/>
      <c r="X26" s="336"/>
    </row>
    <row r="27" spans="1:24" s="335" customFormat="1" hidden="1" x14ac:dyDescent="0.25">
      <c r="A27" s="340"/>
      <c r="B27" s="447" t="str">
        <f t="shared" si="12"/>
        <v>-</v>
      </c>
      <c r="C27" s="338"/>
      <c r="D27" s="448">
        <f t="shared" si="13"/>
        <v>0</v>
      </c>
      <c r="E27" s="448">
        <f t="shared" si="14"/>
        <v>0</v>
      </c>
      <c r="F27" s="448">
        <f t="shared" si="15"/>
        <v>0</v>
      </c>
      <c r="G27" s="448">
        <f t="shared" si="16"/>
        <v>0</v>
      </c>
      <c r="H27" s="448">
        <f t="shared" si="17"/>
        <v>0</v>
      </c>
      <c r="I27" s="448">
        <f t="shared" si="18"/>
        <v>0</v>
      </c>
      <c r="J27" s="449">
        <f t="shared" si="11"/>
        <v>0</v>
      </c>
      <c r="K27" s="369"/>
      <c r="L27" s="339"/>
      <c r="M27" s="339"/>
      <c r="N27" s="339"/>
      <c r="O27" s="339"/>
      <c r="P27" s="339"/>
      <c r="Q27" s="339"/>
      <c r="R27" s="199" t="str">
        <f t="shared" si="4"/>
        <v>0%</v>
      </c>
      <c r="S27" s="336"/>
      <c r="T27" s="336"/>
      <c r="U27" s="337"/>
      <c r="V27" s="336"/>
      <c r="W27" s="336"/>
      <c r="X27" s="336"/>
    </row>
    <row r="28" spans="1:24" s="335" customFormat="1" hidden="1" x14ac:dyDescent="0.25">
      <c r="A28" s="340"/>
      <c r="B28" s="447" t="str">
        <f t="shared" si="12"/>
        <v>-</v>
      </c>
      <c r="C28" s="338"/>
      <c r="D28" s="448">
        <f t="shared" si="13"/>
        <v>0</v>
      </c>
      <c r="E28" s="448">
        <f t="shared" si="14"/>
        <v>0</v>
      </c>
      <c r="F28" s="448">
        <f t="shared" si="15"/>
        <v>0</v>
      </c>
      <c r="G28" s="448">
        <f t="shared" si="16"/>
        <v>0</v>
      </c>
      <c r="H28" s="448">
        <f t="shared" si="17"/>
        <v>0</v>
      </c>
      <c r="I28" s="448">
        <f t="shared" si="18"/>
        <v>0</v>
      </c>
      <c r="J28" s="449">
        <f t="shared" si="11"/>
        <v>0</v>
      </c>
      <c r="K28" s="369"/>
      <c r="L28" s="339"/>
      <c r="M28" s="339"/>
      <c r="N28" s="339"/>
      <c r="O28" s="339"/>
      <c r="P28" s="339"/>
      <c r="Q28" s="339"/>
      <c r="R28" s="199" t="str">
        <f t="shared" si="4"/>
        <v>0%</v>
      </c>
      <c r="S28" s="336"/>
      <c r="T28" s="336"/>
      <c r="U28" s="337"/>
      <c r="V28" s="336"/>
      <c r="W28" s="336"/>
      <c r="X28" s="336"/>
    </row>
    <row r="29" spans="1:24" s="335" customFormat="1" hidden="1" x14ac:dyDescent="0.25">
      <c r="A29" s="340"/>
      <c r="B29" s="447" t="str">
        <f t="shared" si="12"/>
        <v>-</v>
      </c>
      <c r="C29" s="338"/>
      <c r="D29" s="448">
        <f t="shared" si="13"/>
        <v>0</v>
      </c>
      <c r="E29" s="448">
        <f t="shared" si="14"/>
        <v>0</v>
      </c>
      <c r="F29" s="448">
        <f t="shared" si="15"/>
        <v>0</v>
      </c>
      <c r="G29" s="448">
        <f t="shared" si="16"/>
        <v>0</v>
      </c>
      <c r="H29" s="448">
        <f t="shared" si="17"/>
        <v>0</v>
      </c>
      <c r="I29" s="448">
        <f t="shared" si="18"/>
        <v>0</v>
      </c>
      <c r="J29" s="449">
        <f t="shared" si="11"/>
        <v>0</v>
      </c>
      <c r="K29" s="369"/>
      <c r="L29" s="339"/>
      <c r="M29" s="339"/>
      <c r="N29" s="339"/>
      <c r="O29" s="339"/>
      <c r="P29" s="339"/>
      <c r="Q29" s="339"/>
      <c r="R29" s="199" t="str">
        <f t="shared" si="4"/>
        <v>0%</v>
      </c>
      <c r="S29" s="336"/>
      <c r="T29" s="336"/>
      <c r="U29" s="337"/>
      <c r="V29" s="336"/>
      <c r="W29" s="336"/>
      <c r="X29" s="336"/>
    </row>
    <row r="30" spans="1:24" s="335" customFormat="1" hidden="1" x14ac:dyDescent="0.25">
      <c r="A30" s="340"/>
      <c r="B30" s="447" t="str">
        <f t="shared" si="12"/>
        <v>-</v>
      </c>
      <c r="C30" s="338"/>
      <c r="D30" s="448">
        <f t="shared" si="13"/>
        <v>0</v>
      </c>
      <c r="E30" s="448">
        <f t="shared" si="14"/>
        <v>0</v>
      </c>
      <c r="F30" s="448">
        <f t="shared" si="15"/>
        <v>0</v>
      </c>
      <c r="G30" s="448">
        <f t="shared" si="16"/>
        <v>0</v>
      </c>
      <c r="H30" s="448">
        <f t="shared" si="17"/>
        <v>0</v>
      </c>
      <c r="I30" s="448">
        <f t="shared" si="18"/>
        <v>0</v>
      </c>
      <c r="J30" s="449">
        <f t="shared" si="11"/>
        <v>0</v>
      </c>
      <c r="K30" s="369"/>
      <c r="L30" s="339"/>
      <c r="M30" s="339"/>
      <c r="N30" s="339"/>
      <c r="O30" s="339"/>
      <c r="P30" s="339"/>
      <c r="Q30" s="339"/>
      <c r="R30" s="199" t="str">
        <f t="shared" si="4"/>
        <v>0%</v>
      </c>
      <c r="S30" s="336"/>
      <c r="T30" s="336"/>
      <c r="U30" s="337"/>
      <c r="V30" s="336"/>
      <c r="W30" s="336"/>
      <c r="X30" s="336"/>
    </row>
    <row r="31" spans="1:24" s="335" customFormat="1" hidden="1" x14ac:dyDescent="0.25">
      <c r="A31" s="340"/>
      <c r="B31" s="447" t="str">
        <f t="shared" si="12"/>
        <v>-</v>
      </c>
      <c r="C31" s="338"/>
      <c r="D31" s="448">
        <f t="shared" si="13"/>
        <v>0</v>
      </c>
      <c r="E31" s="448">
        <f t="shared" si="14"/>
        <v>0</v>
      </c>
      <c r="F31" s="448">
        <f t="shared" si="15"/>
        <v>0</v>
      </c>
      <c r="G31" s="448">
        <f t="shared" si="16"/>
        <v>0</v>
      </c>
      <c r="H31" s="448">
        <f t="shared" si="17"/>
        <v>0</v>
      </c>
      <c r="I31" s="448">
        <f t="shared" si="18"/>
        <v>0</v>
      </c>
      <c r="J31" s="449">
        <f t="shared" si="11"/>
        <v>0</v>
      </c>
      <c r="K31" s="369"/>
      <c r="L31" s="339"/>
      <c r="M31" s="339"/>
      <c r="N31" s="339"/>
      <c r="O31" s="339"/>
      <c r="P31" s="339"/>
      <c r="Q31" s="339"/>
      <c r="R31" s="199" t="str">
        <f t="shared" si="4"/>
        <v>0%</v>
      </c>
      <c r="S31" s="336"/>
      <c r="T31" s="336"/>
      <c r="U31" s="337"/>
      <c r="V31" s="336"/>
      <c r="W31" s="336"/>
      <c r="X31" s="336"/>
    </row>
    <row r="32" spans="1:24" s="335" customFormat="1" hidden="1" x14ac:dyDescent="0.25">
      <c r="A32" s="340"/>
      <c r="B32" s="447" t="str">
        <f t="shared" si="12"/>
        <v>-</v>
      </c>
      <c r="C32" s="338"/>
      <c r="D32" s="448">
        <f t="shared" si="13"/>
        <v>0</v>
      </c>
      <c r="E32" s="448">
        <f t="shared" si="14"/>
        <v>0</v>
      </c>
      <c r="F32" s="448">
        <f t="shared" si="15"/>
        <v>0</v>
      </c>
      <c r="G32" s="448">
        <f t="shared" si="16"/>
        <v>0</v>
      </c>
      <c r="H32" s="448">
        <f t="shared" si="17"/>
        <v>0</v>
      </c>
      <c r="I32" s="448">
        <f t="shared" si="18"/>
        <v>0</v>
      </c>
      <c r="J32" s="449">
        <f t="shared" si="11"/>
        <v>0</v>
      </c>
      <c r="K32" s="369"/>
      <c r="L32" s="339"/>
      <c r="M32" s="339"/>
      <c r="N32" s="339"/>
      <c r="O32" s="339"/>
      <c r="P32" s="339"/>
      <c r="Q32" s="339"/>
      <c r="R32" s="199" t="str">
        <f t="shared" si="4"/>
        <v>0%</v>
      </c>
      <c r="S32" s="336"/>
      <c r="T32" s="336"/>
      <c r="U32" s="337"/>
      <c r="V32" s="336"/>
      <c r="W32" s="336"/>
      <c r="X32" s="336"/>
    </row>
    <row r="33" spans="1:25" s="335" customFormat="1" hidden="1" x14ac:dyDescent="0.25">
      <c r="A33" s="340"/>
      <c r="B33" s="447" t="str">
        <f t="shared" si="12"/>
        <v>-</v>
      </c>
      <c r="C33" s="338"/>
      <c r="D33" s="448">
        <f t="shared" si="13"/>
        <v>0</v>
      </c>
      <c r="E33" s="448">
        <f t="shared" si="14"/>
        <v>0</v>
      </c>
      <c r="F33" s="448">
        <f t="shared" si="15"/>
        <v>0</v>
      </c>
      <c r="G33" s="448">
        <f t="shared" si="16"/>
        <v>0</v>
      </c>
      <c r="H33" s="448">
        <f t="shared" si="17"/>
        <v>0</v>
      </c>
      <c r="I33" s="448">
        <f t="shared" si="18"/>
        <v>0</v>
      </c>
      <c r="J33" s="449">
        <f t="shared" si="11"/>
        <v>0</v>
      </c>
      <c r="K33" s="369"/>
      <c r="L33" s="339"/>
      <c r="M33" s="339"/>
      <c r="N33" s="339"/>
      <c r="O33" s="339"/>
      <c r="P33" s="339"/>
      <c r="Q33" s="339"/>
      <c r="R33" s="199" t="str">
        <f t="shared" si="4"/>
        <v>0%</v>
      </c>
      <c r="S33" s="336"/>
      <c r="T33" s="336"/>
      <c r="U33" s="337"/>
      <c r="V33" s="336"/>
      <c r="W33" s="336"/>
      <c r="X33" s="336"/>
    </row>
    <row r="34" spans="1:25" s="335" customFormat="1" hidden="1" x14ac:dyDescent="0.25">
      <c r="A34" s="340"/>
      <c r="B34" s="447" t="str">
        <f>IFERROR(C34/$C$53,"-")</f>
        <v>-</v>
      </c>
      <c r="C34" s="338"/>
      <c r="D34" s="448">
        <f t="shared" si="5"/>
        <v>0</v>
      </c>
      <c r="E34" s="448">
        <f t="shared" si="6"/>
        <v>0</v>
      </c>
      <c r="F34" s="448">
        <f t="shared" si="7"/>
        <v>0</v>
      </c>
      <c r="G34" s="448">
        <f t="shared" si="8"/>
        <v>0</v>
      </c>
      <c r="H34" s="448">
        <f t="shared" si="9"/>
        <v>0</v>
      </c>
      <c r="I34" s="448">
        <f t="shared" si="10"/>
        <v>0</v>
      </c>
      <c r="J34" s="449">
        <f t="shared" si="11"/>
        <v>0</v>
      </c>
      <c r="K34" s="369"/>
      <c r="L34" s="339"/>
      <c r="M34" s="339"/>
      <c r="N34" s="339"/>
      <c r="O34" s="339"/>
      <c r="P34" s="339"/>
      <c r="Q34" s="339"/>
      <c r="R34" s="199" t="str">
        <f t="shared" si="4"/>
        <v>0%</v>
      </c>
      <c r="S34" s="336"/>
      <c r="T34" s="336"/>
      <c r="U34" s="337"/>
      <c r="V34" s="336"/>
      <c r="W34" s="336"/>
      <c r="X34" s="336"/>
    </row>
    <row r="35" spans="1:25" s="335" customFormat="1" hidden="1" x14ac:dyDescent="0.25">
      <c r="A35" s="340"/>
      <c r="B35" s="447" t="str">
        <f>IFERROR(C35/$C$53,"-")</f>
        <v>-</v>
      </c>
      <c r="C35" s="338"/>
      <c r="D35" s="448">
        <f t="shared" si="5"/>
        <v>0</v>
      </c>
      <c r="E35" s="448">
        <f t="shared" si="6"/>
        <v>0</v>
      </c>
      <c r="F35" s="448">
        <f t="shared" si="7"/>
        <v>0</v>
      </c>
      <c r="G35" s="448">
        <f t="shared" si="8"/>
        <v>0</v>
      </c>
      <c r="H35" s="448">
        <f t="shared" si="9"/>
        <v>0</v>
      </c>
      <c r="I35" s="448">
        <f t="shared" si="10"/>
        <v>0</v>
      </c>
      <c r="J35" s="449">
        <f t="shared" si="11"/>
        <v>0</v>
      </c>
      <c r="K35" s="369"/>
      <c r="L35" s="339"/>
      <c r="M35" s="339"/>
      <c r="N35" s="339"/>
      <c r="O35" s="339"/>
      <c r="P35" s="339"/>
      <c r="Q35" s="339"/>
      <c r="R35" s="199" t="str">
        <f t="shared" si="4"/>
        <v>0%</v>
      </c>
      <c r="S35" s="336"/>
      <c r="T35" s="336"/>
      <c r="U35" s="337"/>
      <c r="V35" s="336"/>
      <c r="W35" s="336"/>
      <c r="X35" s="336"/>
    </row>
    <row r="36" spans="1:25" s="335" customFormat="1" hidden="1" x14ac:dyDescent="0.25">
      <c r="A36" s="340"/>
      <c r="B36" s="447" t="str">
        <f>IFERROR(C36/$C$53,"-")</f>
        <v>-</v>
      </c>
      <c r="C36" s="338"/>
      <c r="D36" s="448">
        <f t="shared" si="5"/>
        <v>0</v>
      </c>
      <c r="E36" s="448">
        <f t="shared" si="6"/>
        <v>0</v>
      </c>
      <c r="F36" s="448">
        <f t="shared" si="7"/>
        <v>0</v>
      </c>
      <c r="G36" s="448">
        <f t="shared" si="8"/>
        <v>0</v>
      </c>
      <c r="H36" s="448">
        <f t="shared" si="9"/>
        <v>0</v>
      </c>
      <c r="I36" s="448">
        <f t="shared" si="10"/>
        <v>0</v>
      </c>
      <c r="J36" s="449">
        <f t="shared" si="11"/>
        <v>0</v>
      </c>
      <c r="K36" s="369"/>
      <c r="L36" s="339"/>
      <c r="M36" s="339"/>
      <c r="N36" s="339"/>
      <c r="O36" s="339"/>
      <c r="P36" s="339"/>
      <c r="Q36" s="339"/>
      <c r="R36" s="199" t="str">
        <f t="shared" si="4"/>
        <v>0%</v>
      </c>
      <c r="S36" s="336"/>
      <c r="T36" s="336"/>
      <c r="U36" s="337"/>
      <c r="V36" s="336"/>
      <c r="W36" s="336"/>
      <c r="X36" s="336"/>
    </row>
    <row r="37" spans="1:25" s="335" customFormat="1" hidden="1" x14ac:dyDescent="0.25">
      <c r="A37" s="340"/>
      <c r="B37" s="447" t="str">
        <f>IFERROR(C37/$C$53,"-")</f>
        <v>-</v>
      </c>
      <c r="C37" s="338"/>
      <c r="D37" s="448">
        <f t="shared" si="5"/>
        <v>0</v>
      </c>
      <c r="E37" s="448">
        <f t="shared" si="6"/>
        <v>0</v>
      </c>
      <c r="F37" s="448">
        <f t="shared" si="7"/>
        <v>0</v>
      </c>
      <c r="G37" s="448">
        <f t="shared" si="8"/>
        <v>0</v>
      </c>
      <c r="H37" s="448">
        <f t="shared" si="9"/>
        <v>0</v>
      </c>
      <c r="I37" s="448">
        <f t="shared" si="10"/>
        <v>0</v>
      </c>
      <c r="J37" s="449">
        <f t="shared" si="11"/>
        <v>0</v>
      </c>
      <c r="K37" s="369"/>
      <c r="L37" s="339"/>
      <c r="M37" s="339"/>
      <c r="N37" s="339"/>
      <c r="O37" s="339"/>
      <c r="P37" s="339"/>
      <c r="Q37" s="339"/>
      <c r="R37" s="199" t="str">
        <f t="shared" si="4"/>
        <v>0%</v>
      </c>
      <c r="S37" s="336"/>
      <c r="T37" s="336"/>
      <c r="U37" s="337"/>
      <c r="V37" s="336"/>
      <c r="W37" s="336"/>
      <c r="X37" s="336"/>
    </row>
    <row r="38" spans="1:25" s="335" customFormat="1" hidden="1" x14ac:dyDescent="0.25">
      <c r="A38" s="340"/>
      <c r="B38" s="447" t="str">
        <f>IFERROR(C38/$C$53,"-")</f>
        <v>-</v>
      </c>
      <c r="C38" s="338"/>
      <c r="D38" s="448">
        <f t="shared" si="5"/>
        <v>0</v>
      </c>
      <c r="E38" s="448">
        <f t="shared" si="6"/>
        <v>0</v>
      </c>
      <c r="F38" s="448">
        <f t="shared" si="7"/>
        <v>0</v>
      </c>
      <c r="G38" s="448">
        <f t="shared" si="8"/>
        <v>0</v>
      </c>
      <c r="H38" s="448">
        <f t="shared" si="9"/>
        <v>0</v>
      </c>
      <c r="I38" s="448">
        <f t="shared" si="10"/>
        <v>0</v>
      </c>
      <c r="J38" s="449">
        <f t="shared" si="11"/>
        <v>0</v>
      </c>
      <c r="K38" s="369"/>
      <c r="L38" s="339"/>
      <c r="M38" s="339"/>
      <c r="N38" s="339"/>
      <c r="O38" s="339"/>
      <c r="P38" s="339"/>
      <c r="Q38" s="339"/>
      <c r="R38" s="199" t="str">
        <f t="shared" si="4"/>
        <v>0%</v>
      </c>
      <c r="S38" s="336"/>
      <c r="T38" s="336"/>
      <c r="U38" s="337"/>
      <c r="V38" s="336"/>
      <c r="W38" s="336"/>
      <c r="X38" s="336"/>
    </row>
    <row r="39" spans="1:25" s="335" customFormat="1" hidden="1" x14ac:dyDescent="0.25">
      <c r="A39" s="340"/>
      <c r="B39" s="447" t="str">
        <f t="shared" ref="B39:B52" si="19">IFERROR(C39/$C$53,"-")</f>
        <v>-</v>
      </c>
      <c r="C39" s="338"/>
      <c r="D39" s="448">
        <f t="shared" si="5"/>
        <v>0</v>
      </c>
      <c r="E39" s="448">
        <f t="shared" si="6"/>
        <v>0</v>
      </c>
      <c r="F39" s="448">
        <f t="shared" si="7"/>
        <v>0</v>
      </c>
      <c r="G39" s="448">
        <f t="shared" si="8"/>
        <v>0</v>
      </c>
      <c r="H39" s="448">
        <f t="shared" si="9"/>
        <v>0</v>
      </c>
      <c r="I39" s="448">
        <f t="shared" si="10"/>
        <v>0</v>
      </c>
      <c r="J39" s="449">
        <f t="shared" si="11"/>
        <v>0</v>
      </c>
      <c r="K39" s="369"/>
      <c r="L39" s="339"/>
      <c r="M39" s="339"/>
      <c r="N39" s="339"/>
      <c r="O39" s="339"/>
      <c r="P39" s="339"/>
      <c r="Q39" s="339"/>
      <c r="R39" s="199" t="str">
        <f t="shared" si="4"/>
        <v>0%</v>
      </c>
      <c r="S39" s="336"/>
      <c r="T39" s="336"/>
      <c r="U39" s="337"/>
      <c r="V39" s="336"/>
      <c r="W39" s="336"/>
      <c r="X39" s="336"/>
    </row>
    <row r="40" spans="1:25" s="335" customFormat="1" hidden="1" x14ac:dyDescent="0.25">
      <c r="A40" s="340"/>
      <c r="B40" s="447" t="str">
        <f t="shared" si="19"/>
        <v>-</v>
      </c>
      <c r="C40" s="338"/>
      <c r="D40" s="448">
        <f t="shared" si="5"/>
        <v>0</v>
      </c>
      <c r="E40" s="448">
        <f t="shared" si="6"/>
        <v>0</v>
      </c>
      <c r="F40" s="448">
        <f t="shared" si="7"/>
        <v>0</v>
      </c>
      <c r="G40" s="448">
        <f t="shared" si="8"/>
        <v>0</v>
      </c>
      <c r="H40" s="448">
        <f t="shared" si="9"/>
        <v>0</v>
      </c>
      <c r="I40" s="448">
        <f t="shared" si="10"/>
        <v>0</v>
      </c>
      <c r="J40" s="449">
        <f t="shared" si="11"/>
        <v>0</v>
      </c>
      <c r="K40" s="369"/>
      <c r="L40" s="339"/>
      <c r="M40" s="339"/>
      <c r="N40" s="339"/>
      <c r="O40" s="339"/>
      <c r="P40" s="339"/>
      <c r="Q40" s="339"/>
      <c r="R40" s="199" t="str">
        <f t="shared" si="4"/>
        <v>0%</v>
      </c>
      <c r="S40" s="336"/>
      <c r="T40" s="336"/>
      <c r="U40" s="337"/>
      <c r="V40" s="336"/>
      <c r="W40" s="336"/>
      <c r="X40" s="336"/>
    </row>
    <row r="41" spans="1:25" s="335" customFormat="1" hidden="1" x14ac:dyDescent="0.25">
      <c r="A41" s="340"/>
      <c r="B41" s="447" t="str">
        <f t="shared" si="19"/>
        <v>-</v>
      </c>
      <c r="C41" s="338"/>
      <c r="D41" s="448">
        <f t="shared" si="5"/>
        <v>0</v>
      </c>
      <c r="E41" s="448">
        <f t="shared" si="6"/>
        <v>0</v>
      </c>
      <c r="F41" s="448">
        <f t="shared" si="7"/>
        <v>0</v>
      </c>
      <c r="G41" s="448">
        <f t="shared" si="8"/>
        <v>0</v>
      </c>
      <c r="H41" s="448">
        <f t="shared" si="9"/>
        <v>0</v>
      </c>
      <c r="I41" s="448">
        <f t="shared" si="10"/>
        <v>0</v>
      </c>
      <c r="J41" s="449">
        <f t="shared" si="11"/>
        <v>0</v>
      </c>
      <c r="K41" s="369"/>
      <c r="L41" s="339"/>
      <c r="M41" s="339"/>
      <c r="N41" s="339"/>
      <c r="O41" s="339"/>
      <c r="P41" s="339"/>
      <c r="Q41" s="339"/>
      <c r="R41" s="199" t="str">
        <f t="shared" si="4"/>
        <v>0%</v>
      </c>
      <c r="S41" s="336"/>
      <c r="T41" s="336"/>
      <c r="U41" s="337"/>
      <c r="V41" s="336"/>
      <c r="W41" s="336"/>
      <c r="X41" s="336"/>
    </row>
    <row r="42" spans="1:25" s="335" customFormat="1" hidden="1" x14ac:dyDescent="0.25">
      <c r="A42" s="340"/>
      <c r="B42" s="447" t="str">
        <f t="shared" si="19"/>
        <v>-</v>
      </c>
      <c r="C42" s="338"/>
      <c r="D42" s="448">
        <f t="shared" si="5"/>
        <v>0</v>
      </c>
      <c r="E42" s="448">
        <f t="shared" si="6"/>
        <v>0</v>
      </c>
      <c r="F42" s="448">
        <f t="shared" si="7"/>
        <v>0</v>
      </c>
      <c r="G42" s="448">
        <f t="shared" si="8"/>
        <v>0</v>
      </c>
      <c r="H42" s="448">
        <f t="shared" si="9"/>
        <v>0</v>
      </c>
      <c r="I42" s="448">
        <f t="shared" si="10"/>
        <v>0</v>
      </c>
      <c r="J42" s="449">
        <f t="shared" si="11"/>
        <v>0</v>
      </c>
      <c r="K42" s="369"/>
      <c r="L42" s="339"/>
      <c r="M42" s="339"/>
      <c r="N42" s="339"/>
      <c r="O42" s="339"/>
      <c r="P42" s="339"/>
      <c r="Q42" s="339"/>
      <c r="R42" s="199" t="str">
        <f t="shared" si="4"/>
        <v>0%</v>
      </c>
      <c r="S42" s="336"/>
      <c r="T42" s="336"/>
      <c r="U42" s="337"/>
      <c r="V42" s="336"/>
      <c r="W42" s="336"/>
      <c r="X42" s="336"/>
    </row>
    <row r="43" spans="1:25" s="335" customFormat="1" hidden="1" x14ac:dyDescent="0.25">
      <c r="A43" s="340"/>
      <c r="B43" s="447" t="str">
        <f t="shared" si="19"/>
        <v>-</v>
      </c>
      <c r="C43" s="338"/>
      <c r="D43" s="448">
        <f t="shared" si="5"/>
        <v>0</v>
      </c>
      <c r="E43" s="448">
        <f t="shared" si="6"/>
        <v>0</v>
      </c>
      <c r="F43" s="448">
        <f t="shared" si="7"/>
        <v>0</v>
      </c>
      <c r="G43" s="448">
        <f t="shared" si="8"/>
        <v>0</v>
      </c>
      <c r="H43" s="448">
        <f t="shared" si="9"/>
        <v>0</v>
      </c>
      <c r="I43" s="448">
        <f t="shared" si="10"/>
        <v>0</v>
      </c>
      <c r="J43" s="449">
        <f t="shared" si="11"/>
        <v>0</v>
      </c>
      <c r="K43" s="369"/>
      <c r="L43" s="339"/>
      <c r="M43" s="339"/>
      <c r="N43" s="339"/>
      <c r="O43" s="339"/>
      <c r="P43" s="339"/>
      <c r="Q43" s="339"/>
      <c r="R43" s="199" t="str">
        <f t="shared" si="4"/>
        <v>0%</v>
      </c>
      <c r="S43" s="336"/>
      <c r="T43" s="336"/>
      <c r="U43" s="337"/>
      <c r="V43" s="336"/>
      <c r="W43" s="336"/>
      <c r="X43" s="336"/>
    </row>
    <row r="44" spans="1:25" s="335" customFormat="1" hidden="1" x14ac:dyDescent="0.25">
      <c r="A44" s="340"/>
      <c r="B44" s="447" t="str">
        <f t="shared" si="19"/>
        <v>-</v>
      </c>
      <c r="C44" s="338"/>
      <c r="D44" s="448">
        <f t="shared" si="5"/>
        <v>0</v>
      </c>
      <c r="E44" s="448">
        <f t="shared" si="6"/>
        <v>0</v>
      </c>
      <c r="F44" s="448">
        <f t="shared" si="7"/>
        <v>0</v>
      </c>
      <c r="G44" s="448">
        <f t="shared" si="8"/>
        <v>0</v>
      </c>
      <c r="H44" s="448">
        <f t="shared" si="9"/>
        <v>0</v>
      </c>
      <c r="I44" s="448">
        <f t="shared" si="10"/>
        <v>0</v>
      </c>
      <c r="J44" s="449">
        <f t="shared" si="11"/>
        <v>0</v>
      </c>
      <c r="K44" s="369"/>
      <c r="L44" s="339"/>
      <c r="M44" s="339"/>
      <c r="N44" s="339"/>
      <c r="O44" s="339"/>
      <c r="P44" s="339"/>
      <c r="Q44" s="339"/>
      <c r="R44" s="199" t="str">
        <f t="shared" si="4"/>
        <v>0%</v>
      </c>
      <c r="S44" s="336"/>
      <c r="T44" s="336"/>
      <c r="U44" s="337"/>
      <c r="V44" s="336"/>
      <c r="W44" s="336"/>
      <c r="X44" s="336"/>
    </row>
    <row r="45" spans="1:25" s="335" customFormat="1" hidden="1" x14ac:dyDescent="0.25">
      <c r="A45" s="340"/>
      <c r="B45" s="447" t="str">
        <f t="shared" si="19"/>
        <v>-</v>
      </c>
      <c r="C45" s="338"/>
      <c r="D45" s="448">
        <f t="shared" si="5"/>
        <v>0</v>
      </c>
      <c r="E45" s="448">
        <f t="shared" si="6"/>
        <v>0</v>
      </c>
      <c r="F45" s="448">
        <f t="shared" si="7"/>
        <v>0</v>
      </c>
      <c r="G45" s="448">
        <f t="shared" si="8"/>
        <v>0</v>
      </c>
      <c r="H45" s="448">
        <f t="shared" si="9"/>
        <v>0</v>
      </c>
      <c r="I45" s="448">
        <f t="shared" si="10"/>
        <v>0</v>
      </c>
      <c r="J45" s="449">
        <f t="shared" si="11"/>
        <v>0</v>
      </c>
      <c r="K45" s="369"/>
      <c r="L45" s="339"/>
      <c r="M45" s="339"/>
      <c r="N45" s="339"/>
      <c r="O45" s="339"/>
      <c r="P45" s="339"/>
      <c r="Q45" s="339"/>
      <c r="R45" s="199" t="str">
        <f t="shared" si="4"/>
        <v>0%</v>
      </c>
      <c r="S45" s="336"/>
      <c r="T45" s="336"/>
      <c r="U45" s="337"/>
      <c r="V45" s="336"/>
      <c r="W45" s="336"/>
      <c r="X45" s="336"/>
    </row>
    <row r="46" spans="1:25" s="335" customFormat="1" hidden="1" x14ac:dyDescent="0.25">
      <c r="A46" s="340"/>
      <c r="B46" s="447" t="str">
        <f t="shared" si="19"/>
        <v>-</v>
      </c>
      <c r="C46" s="338"/>
      <c r="D46" s="448">
        <f t="shared" si="5"/>
        <v>0</v>
      </c>
      <c r="E46" s="448">
        <f t="shared" si="6"/>
        <v>0</v>
      </c>
      <c r="F46" s="448">
        <f t="shared" si="7"/>
        <v>0</v>
      </c>
      <c r="G46" s="448">
        <f t="shared" si="8"/>
        <v>0</v>
      </c>
      <c r="H46" s="448">
        <f t="shared" si="9"/>
        <v>0</v>
      </c>
      <c r="I46" s="448">
        <f t="shared" si="10"/>
        <v>0</v>
      </c>
      <c r="J46" s="449">
        <f t="shared" si="11"/>
        <v>0</v>
      </c>
      <c r="K46" s="369"/>
      <c r="L46" s="339"/>
      <c r="M46" s="339"/>
      <c r="N46" s="339"/>
      <c r="O46" s="339"/>
      <c r="P46" s="339"/>
      <c r="Q46" s="339"/>
      <c r="R46" s="199" t="str">
        <f t="shared" si="4"/>
        <v>0%</v>
      </c>
      <c r="S46" s="336"/>
      <c r="T46" s="336"/>
      <c r="U46" s="337"/>
      <c r="V46" s="336"/>
      <c r="W46" s="336"/>
      <c r="X46" s="336"/>
    </row>
    <row r="47" spans="1:25" s="335" customFormat="1" hidden="1" x14ac:dyDescent="0.25">
      <c r="A47" s="340"/>
      <c r="B47" s="447" t="str">
        <f t="shared" si="19"/>
        <v>-</v>
      </c>
      <c r="C47" s="338"/>
      <c r="D47" s="448">
        <f t="shared" si="5"/>
        <v>0</v>
      </c>
      <c r="E47" s="448">
        <f t="shared" si="6"/>
        <v>0</v>
      </c>
      <c r="F47" s="448">
        <f t="shared" si="7"/>
        <v>0</v>
      </c>
      <c r="G47" s="448">
        <f t="shared" si="8"/>
        <v>0</v>
      </c>
      <c r="H47" s="448">
        <f t="shared" si="9"/>
        <v>0</v>
      </c>
      <c r="I47" s="448">
        <f t="shared" si="10"/>
        <v>0</v>
      </c>
      <c r="J47" s="449">
        <f t="shared" si="11"/>
        <v>0</v>
      </c>
      <c r="K47" s="369"/>
      <c r="L47" s="339"/>
      <c r="M47" s="339"/>
      <c r="N47" s="339"/>
      <c r="O47" s="339"/>
      <c r="P47" s="339"/>
      <c r="Q47" s="339"/>
      <c r="R47" s="199" t="str">
        <f t="shared" si="4"/>
        <v>0%</v>
      </c>
      <c r="S47" s="336"/>
      <c r="T47" s="336"/>
      <c r="U47" s="337"/>
      <c r="V47" s="336"/>
      <c r="W47" s="336"/>
      <c r="X47" s="336"/>
    </row>
    <row r="48" spans="1:25" hidden="1" x14ac:dyDescent="0.25">
      <c r="A48" s="340"/>
      <c r="B48" s="447" t="str">
        <f t="shared" si="19"/>
        <v>-</v>
      </c>
      <c r="C48" s="338"/>
      <c r="D48" s="448">
        <f t="shared" si="2"/>
        <v>0</v>
      </c>
      <c r="E48" s="448">
        <f t="shared" si="2"/>
        <v>0</v>
      </c>
      <c r="F48" s="448">
        <f t="shared" si="2"/>
        <v>0</v>
      </c>
      <c r="G48" s="448">
        <f t="shared" si="2"/>
        <v>0</v>
      </c>
      <c r="H48" s="448">
        <f t="shared" si="2"/>
        <v>0</v>
      </c>
      <c r="I48" s="448">
        <f t="shared" si="2"/>
        <v>0</v>
      </c>
      <c r="J48" s="449">
        <f t="shared" si="3"/>
        <v>0</v>
      </c>
      <c r="K48" s="369"/>
      <c r="L48" s="339"/>
      <c r="M48" s="339"/>
      <c r="N48" s="339"/>
      <c r="O48" s="339"/>
      <c r="P48" s="339"/>
      <c r="Q48" s="339"/>
      <c r="R48" s="199" t="str">
        <f t="shared" si="4"/>
        <v>0%</v>
      </c>
      <c r="S48" s="18"/>
      <c r="T48" s="18"/>
      <c r="U48" s="32"/>
      <c r="V48" s="18"/>
      <c r="W48" s="18"/>
      <c r="X48" s="18"/>
      <c r="Y48" s="1"/>
    </row>
    <row r="49" spans="1:25" hidden="1" x14ac:dyDescent="0.25">
      <c r="A49" s="340"/>
      <c r="B49" s="447" t="str">
        <f t="shared" si="19"/>
        <v>-</v>
      </c>
      <c r="C49" s="338"/>
      <c r="D49" s="448">
        <f t="shared" si="2"/>
        <v>0</v>
      </c>
      <c r="E49" s="448">
        <f t="shared" si="2"/>
        <v>0</v>
      </c>
      <c r="F49" s="448">
        <f t="shared" si="2"/>
        <v>0</v>
      </c>
      <c r="G49" s="448">
        <f t="shared" si="2"/>
        <v>0</v>
      </c>
      <c r="H49" s="448">
        <f t="shared" si="2"/>
        <v>0</v>
      </c>
      <c r="I49" s="448">
        <f t="shared" si="2"/>
        <v>0</v>
      </c>
      <c r="J49" s="449">
        <f t="shared" si="3"/>
        <v>0</v>
      </c>
      <c r="K49" s="369"/>
      <c r="L49" s="339"/>
      <c r="M49" s="339"/>
      <c r="N49" s="339"/>
      <c r="O49" s="339"/>
      <c r="P49" s="339"/>
      <c r="Q49" s="339"/>
      <c r="R49" s="199" t="str">
        <f t="shared" si="4"/>
        <v>0%</v>
      </c>
      <c r="S49" s="18"/>
      <c r="T49" s="18"/>
      <c r="U49" s="32"/>
      <c r="V49" s="18"/>
      <c r="W49" s="18"/>
      <c r="X49" s="18"/>
      <c r="Y49" s="1"/>
    </row>
    <row r="50" spans="1:25" hidden="1" x14ac:dyDescent="0.25">
      <c r="A50" s="340"/>
      <c r="B50" s="447" t="str">
        <f t="shared" si="19"/>
        <v>-</v>
      </c>
      <c r="C50" s="338"/>
      <c r="D50" s="448">
        <f t="shared" si="2"/>
        <v>0</v>
      </c>
      <c r="E50" s="448">
        <f t="shared" si="2"/>
        <v>0</v>
      </c>
      <c r="F50" s="448">
        <f t="shared" si="2"/>
        <v>0</v>
      </c>
      <c r="G50" s="448">
        <f t="shared" si="2"/>
        <v>0</v>
      </c>
      <c r="H50" s="448">
        <f t="shared" si="2"/>
        <v>0</v>
      </c>
      <c r="I50" s="448">
        <f t="shared" si="2"/>
        <v>0</v>
      </c>
      <c r="J50" s="449">
        <f t="shared" si="3"/>
        <v>0</v>
      </c>
      <c r="K50" s="369"/>
      <c r="L50" s="339"/>
      <c r="M50" s="339"/>
      <c r="N50" s="339"/>
      <c r="O50" s="339"/>
      <c r="P50" s="339"/>
      <c r="Q50" s="339"/>
      <c r="R50" s="199" t="str">
        <f t="shared" si="4"/>
        <v>0%</v>
      </c>
      <c r="S50" s="18"/>
      <c r="T50" s="18"/>
      <c r="U50" s="32"/>
      <c r="V50" s="18"/>
      <c r="W50" s="18"/>
      <c r="X50" s="18"/>
      <c r="Y50" s="1"/>
    </row>
    <row r="51" spans="1:25" hidden="1" x14ac:dyDescent="0.25">
      <c r="A51" s="340"/>
      <c r="B51" s="447" t="str">
        <f t="shared" si="19"/>
        <v>-</v>
      </c>
      <c r="C51" s="338"/>
      <c r="D51" s="448">
        <f t="shared" si="2"/>
        <v>0</v>
      </c>
      <c r="E51" s="448">
        <f t="shared" si="2"/>
        <v>0</v>
      </c>
      <c r="F51" s="448">
        <f t="shared" si="2"/>
        <v>0</v>
      </c>
      <c r="G51" s="448">
        <f t="shared" si="2"/>
        <v>0</v>
      </c>
      <c r="H51" s="448">
        <f t="shared" si="2"/>
        <v>0</v>
      </c>
      <c r="I51" s="448">
        <f t="shared" si="2"/>
        <v>0</v>
      </c>
      <c r="J51" s="449">
        <f t="shared" si="3"/>
        <v>0</v>
      </c>
      <c r="K51" s="369"/>
      <c r="L51" s="339"/>
      <c r="M51" s="339"/>
      <c r="N51" s="339"/>
      <c r="O51" s="339"/>
      <c r="P51" s="339"/>
      <c r="Q51" s="339"/>
      <c r="R51" s="199" t="str">
        <f t="shared" si="4"/>
        <v>0%</v>
      </c>
      <c r="S51" s="18"/>
      <c r="T51" s="18"/>
      <c r="U51" s="32"/>
      <c r="V51" s="18"/>
      <c r="W51" s="18"/>
      <c r="X51" s="18"/>
      <c r="Y51" s="1"/>
    </row>
    <row r="52" spans="1:25" ht="16.5" hidden="1" thickBot="1" x14ac:dyDescent="0.3">
      <c r="A52" s="430"/>
      <c r="B52" s="447" t="str">
        <f t="shared" si="19"/>
        <v>-</v>
      </c>
      <c r="C52" s="338"/>
      <c r="D52" s="448">
        <f t="shared" si="2"/>
        <v>0</v>
      </c>
      <c r="E52" s="448">
        <f t="shared" si="2"/>
        <v>0</v>
      </c>
      <c r="F52" s="448">
        <f t="shared" si="2"/>
        <v>0</v>
      </c>
      <c r="G52" s="448">
        <f t="shared" si="2"/>
        <v>0</v>
      </c>
      <c r="H52" s="448">
        <f t="shared" si="2"/>
        <v>0</v>
      </c>
      <c r="I52" s="448">
        <f t="shared" si="2"/>
        <v>0</v>
      </c>
      <c r="J52" s="455">
        <f t="shared" si="3"/>
        <v>0</v>
      </c>
      <c r="K52" s="369"/>
      <c r="L52" s="339"/>
      <c r="M52" s="339"/>
      <c r="N52" s="339"/>
      <c r="O52" s="339"/>
      <c r="P52" s="339"/>
      <c r="Q52" s="339"/>
      <c r="R52" s="199" t="str">
        <f t="shared" si="4"/>
        <v>0%</v>
      </c>
      <c r="S52" s="18"/>
      <c r="T52" s="18"/>
      <c r="U52" s="32"/>
      <c r="V52" s="18"/>
      <c r="W52" s="18"/>
      <c r="X52" s="18"/>
      <c r="Y52" s="1"/>
    </row>
    <row r="53" spans="1:25" ht="16.5" thickBot="1" x14ac:dyDescent="0.3">
      <c r="A53" s="192" t="s">
        <v>124</v>
      </c>
      <c r="B53" s="342" t="str">
        <f>IFERROR(C53/C53,"-")</f>
        <v>-</v>
      </c>
      <c r="C53" s="222">
        <f t="shared" ref="C53:J53" si="20">SUM(C13:C52)</f>
        <v>0</v>
      </c>
      <c r="D53" s="212">
        <f t="shared" si="20"/>
        <v>0</v>
      </c>
      <c r="E53" s="212">
        <f t="shared" si="20"/>
        <v>0</v>
      </c>
      <c r="F53" s="212">
        <f t="shared" si="20"/>
        <v>0</v>
      </c>
      <c r="G53" s="212">
        <f t="shared" si="20"/>
        <v>0</v>
      </c>
      <c r="H53" s="212">
        <f t="shared" si="20"/>
        <v>0</v>
      </c>
      <c r="I53" s="343">
        <f t="shared" si="20"/>
        <v>0</v>
      </c>
      <c r="J53" s="207">
        <f t="shared" si="20"/>
        <v>0</v>
      </c>
      <c r="K53" s="394"/>
      <c r="L53" s="395"/>
      <c r="M53" s="396"/>
      <c r="N53" s="396"/>
      <c r="O53" s="396"/>
      <c r="P53" s="396"/>
      <c r="Q53" s="396"/>
      <c r="R53" s="345"/>
      <c r="S53" s="18"/>
      <c r="T53" s="18"/>
      <c r="U53" s="32"/>
      <c r="V53" s="18"/>
      <c r="W53" s="18"/>
      <c r="X53" s="18"/>
      <c r="Y53" s="1"/>
    </row>
    <row r="54" spans="1:25" ht="16.5" thickBot="1" x14ac:dyDescent="0.3">
      <c r="A54" s="397"/>
      <c r="B54" s="398"/>
      <c r="C54" s="399"/>
      <c r="D54" s="400"/>
      <c r="E54" s="392"/>
      <c r="F54" s="392"/>
      <c r="G54" s="392"/>
      <c r="H54" s="392"/>
      <c r="I54" s="392"/>
      <c r="J54" s="401"/>
      <c r="K54" s="394"/>
      <c r="L54" s="395"/>
      <c r="M54" s="396"/>
      <c r="N54" s="396"/>
      <c r="O54" s="396"/>
      <c r="P54" s="396"/>
      <c r="Q54" s="396"/>
      <c r="R54" s="345"/>
      <c r="S54" s="18"/>
      <c r="T54" s="18"/>
      <c r="U54" s="32"/>
      <c r="V54" s="18"/>
      <c r="W54" s="18"/>
      <c r="X54" s="18"/>
      <c r="Y54" s="1"/>
    </row>
    <row r="55" spans="1:25" ht="30" x14ac:dyDescent="0.25">
      <c r="A55" s="186" t="s">
        <v>255</v>
      </c>
      <c r="B55" s="202" t="s">
        <v>35</v>
      </c>
      <c r="C55" s="188" t="s">
        <v>83</v>
      </c>
      <c r="D55" s="203"/>
      <c r="E55" s="190"/>
      <c r="F55" s="190"/>
      <c r="G55" s="190"/>
      <c r="H55" s="190"/>
      <c r="I55" s="190"/>
      <c r="J55" s="191"/>
      <c r="K55" s="369"/>
      <c r="L55" s="371"/>
      <c r="M55" s="372"/>
      <c r="N55" s="372"/>
      <c r="O55" s="372"/>
      <c r="P55" s="372"/>
      <c r="Q55" s="372"/>
      <c r="R55" s="373"/>
      <c r="S55" s="18"/>
      <c r="T55" s="18"/>
      <c r="U55" s="32"/>
      <c r="V55" s="18"/>
      <c r="W55" s="18"/>
      <c r="X55" s="18"/>
      <c r="Y55" s="1"/>
    </row>
    <row r="56" spans="1:25" x14ac:dyDescent="0.25">
      <c r="A56" s="340"/>
      <c r="B56" s="447" t="str">
        <f>IFERROR(C56/$C$53,"-")</f>
        <v>-</v>
      </c>
      <c r="C56" s="338"/>
      <c r="D56" s="448">
        <f t="shared" ref="D56:I80" si="21">ROUNDUP($C56*L56*POWER((1+D$9),(D$11-$C$11)),0)</f>
        <v>0</v>
      </c>
      <c r="E56" s="448">
        <f t="shared" si="21"/>
        <v>0</v>
      </c>
      <c r="F56" s="448">
        <f t="shared" si="21"/>
        <v>0</v>
      </c>
      <c r="G56" s="448">
        <f t="shared" si="21"/>
        <v>0</v>
      </c>
      <c r="H56" s="448">
        <f t="shared" si="21"/>
        <v>0</v>
      </c>
      <c r="I56" s="448">
        <f t="shared" si="21"/>
        <v>0</v>
      </c>
      <c r="J56" s="449">
        <f>SUM(D56:I56)</f>
        <v>0</v>
      </c>
      <c r="K56" s="369"/>
      <c r="L56" s="339"/>
      <c r="M56" s="339"/>
      <c r="N56" s="339"/>
      <c r="O56" s="339"/>
      <c r="P56" s="339"/>
      <c r="Q56" s="339"/>
      <c r="R56" s="199" t="str">
        <f t="shared" si="4"/>
        <v>0%</v>
      </c>
      <c r="S56" s="18"/>
      <c r="T56" s="18"/>
      <c r="U56" s="32"/>
      <c r="V56" s="18"/>
      <c r="W56" s="18"/>
      <c r="X56" s="18"/>
      <c r="Y56" s="1"/>
    </row>
    <row r="57" spans="1:25" s="335" customFormat="1" x14ac:dyDescent="0.25">
      <c r="A57" s="340"/>
      <c r="B57" s="447" t="str">
        <f t="shared" ref="B57:B77" si="22">IFERROR(C57/$C$53,"-")</f>
        <v>-</v>
      </c>
      <c r="C57" s="338"/>
      <c r="D57" s="448">
        <f t="shared" ref="D57:D77" si="23">ROUNDUP($C57*L57*POWER((1+D$9),(D$11-$C$11)),0)</f>
        <v>0</v>
      </c>
      <c r="E57" s="448">
        <f t="shared" ref="E57:E77" si="24">ROUNDUP($C57*M57*POWER((1+E$9),(E$11-$C$11)),0)</f>
        <v>0</v>
      </c>
      <c r="F57" s="448">
        <f t="shared" ref="F57:F77" si="25">ROUNDUP($C57*N57*POWER((1+F$9),(F$11-$C$11)),0)</f>
        <v>0</v>
      </c>
      <c r="G57" s="448">
        <f t="shared" ref="G57:G77" si="26">ROUNDUP($C57*O57*POWER((1+G$9),(G$11-$C$11)),0)</f>
        <v>0</v>
      </c>
      <c r="H57" s="448">
        <f t="shared" ref="H57:H77" si="27">ROUNDUP($C57*P57*POWER((1+H$9),(H$11-$C$11)),0)</f>
        <v>0</v>
      </c>
      <c r="I57" s="448">
        <f t="shared" ref="I57:I77" si="28">ROUNDUP($C57*Q57*POWER((1+I$9),(I$11-$C$11)),0)</f>
        <v>0</v>
      </c>
      <c r="J57" s="449">
        <f t="shared" ref="J57:J77" si="29">SUM(D57:I57)</f>
        <v>0</v>
      </c>
      <c r="K57" s="369"/>
      <c r="L57" s="339"/>
      <c r="M57" s="339"/>
      <c r="N57" s="339"/>
      <c r="O57" s="339"/>
      <c r="P57" s="339"/>
      <c r="Q57" s="339"/>
      <c r="R57" s="199" t="str">
        <f t="shared" si="4"/>
        <v>0%</v>
      </c>
      <c r="S57" s="336"/>
      <c r="T57" s="336"/>
      <c r="U57" s="337"/>
      <c r="V57" s="336"/>
      <c r="W57" s="336"/>
      <c r="X57" s="336"/>
    </row>
    <row r="58" spans="1:25" s="335" customFormat="1" x14ac:dyDescent="0.25">
      <c r="A58" s="340"/>
      <c r="B58" s="447" t="str">
        <f t="shared" si="22"/>
        <v>-</v>
      </c>
      <c r="C58" s="338"/>
      <c r="D58" s="448">
        <f t="shared" si="23"/>
        <v>0</v>
      </c>
      <c r="E58" s="448">
        <f t="shared" si="24"/>
        <v>0</v>
      </c>
      <c r="F58" s="448">
        <f t="shared" si="25"/>
        <v>0</v>
      </c>
      <c r="G58" s="448">
        <f t="shared" si="26"/>
        <v>0</v>
      </c>
      <c r="H58" s="448">
        <f t="shared" si="27"/>
        <v>0</v>
      </c>
      <c r="I58" s="448">
        <f t="shared" si="28"/>
        <v>0</v>
      </c>
      <c r="J58" s="449">
        <f t="shared" si="29"/>
        <v>0</v>
      </c>
      <c r="K58" s="369"/>
      <c r="L58" s="339"/>
      <c r="M58" s="339"/>
      <c r="N58" s="339"/>
      <c r="O58" s="339"/>
      <c r="P58" s="339"/>
      <c r="Q58" s="339"/>
      <c r="R58" s="199" t="str">
        <f t="shared" si="4"/>
        <v>0%</v>
      </c>
      <c r="S58" s="336"/>
      <c r="T58" s="336"/>
      <c r="U58" s="337"/>
      <c r="V58" s="336"/>
      <c r="W58" s="336"/>
      <c r="X58" s="336"/>
    </row>
    <row r="59" spans="1:25" s="335" customFormat="1" x14ac:dyDescent="0.25">
      <c r="A59" s="340"/>
      <c r="B59" s="447" t="str">
        <f t="shared" si="22"/>
        <v>-</v>
      </c>
      <c r="C59" s="338"/>
      <c r="D59" s="448">
        <f t="shared" si="23"/>
        <v>0</v>
      </c>
      <c r="E59" s="448">
        <f t="shared" si="24"/>
        <v>0</v>
      </c>
      <c r="F59" s="448">
        <f t="shared" si="25"/>
        <v>0</v>
      </c>
      <c r="G59" s="448">
        <f t="shared" si="26"/>
        <v>0</v>
      </c>
      <c r="H59" s="448">
        <f t="shared" si="27"/>
        <v>0</v>
      </c>
      <c r="I59" s="448">
        <f t="shared" si="28"/>
        <v>0</v>
      </c>
      <c r="J59" s="449">
        <f t="shared" si="29"/>
        <v>0</v>
      </c>
      <c r="K59" s="369"/>
      <c r="L59" s="339"/>
      <c r="M59" s="339"/>
      <c r="N59" s="339"/>
      <c r="O59" s="339"/>
      <c r="P59" s="339"/>
      <c r="Q59" s="339"/>
      <c r="R59" s="199" t="str">
        <f t="shared" si="4"/>
        <v>0%</v>
      </c>
      <c r="S59" s="336"/>
      <c r="T59" s="336"/>
      <c r="U59" s="337"/>
      <c r="V59" s="336"/>
      <c r="W59" s="336"/>
      <c r="X59" s="336"/>
    </row>
    <row r="60" spans="1:25" s="335" customFormat="1" ht="16.5" thickBot="1" x14ac:dyDescent="0.3">
      <c r="A60" s="340"/>
      <c r="B60" s="447" t="str">
        <f t="shared" si="22"/>
        <v>-</v>
      </c>
      <c r="C60" s="338"/>
      <c r="D60" s="448">
        <f t="shared" si="23"/>
        <v>0</v>
      </c>
      <c r="E60" s="448">
        <f t="shared" si="24"/>
        <v>0</v>
      </c>
      <c r="F60" s="448">
        <f t="shared" si="25"/>
        <v>0</v>
      </c>
      <c r="G60" s="448">
        <f t="shared" si="26"/>
        <v>0</v>
      </c>
      <c r="H60" s="448">
        <f t="shared" si="27"/>
        <v>0</v>
      </c>
      <c r="I60" s="448">
        <f t="shared" si="28"/>
        <v>0</v>
      </c>
      <c r="J60" s="449">
        <f t="shared" si="29"/>
        <v>0</v>
      </c>
      <c r="K60" s="369"/>
      <c r="L60" s="339"/>
      <c r="M60" s="339"/>
      <c r="N60" s="339"/>
      <c r="O60" s="339"/>
      <c r="P60" s="339"/>
      <c r="Q60" s="339"/>
      <c r="R60" s="199" t="str">
        <f t="shared" si="4"/>
        <v>0%</v>
      </c>
      <c r="S60" s="336"/>
      <c r="T60" s="336"/>
      <c r="U60" s="337"/>
      <c r="V60" s="336"/>
      <c r="W60" s="336"/>
      <c r="X60" s="336"/>
    </row>
    <row r="61" spans="1:25" s="335" customFormat="1" hidden="1" x14ac:dyDescent="0.25">
      <c r="A61" s="340"/>
      <c r="B61" s="447" t="str">
        <f t="shared" si="22"/>
        <v>-</v>
      </c>
      <c r="C61" s="338"/>
      <c r="D61" s="448">
        <f t="shared" si="23"/>
        <v>0</v>
      </c>
      <c r="E61" s="448">
        <f t="shared" si="24"/>
        <v>0</v>
      </c>
      <c r="F61" s="448">
        <f t="shared" si="25"/>
        <v>0</v>
      </c>
      <c r="G61" s="448">
        <f t="shared" si="26"/>
        <v>0</v>
      </c>
      <c r="H61" s="448">
        <f t="shared" si="27"/>
        <v>0</v>
      </c>
      <c r="I61" s="448">
        <f t="shared" si="28"/>
        <v>0</v>
      </c>
      <c r="J61" s="449">
        <f t="shared" si="29"/>
        <v>0</v>
      </c>
      <c r="K61" s="369"/>
      <c r="L61" s="339"/>
      <c r="M61" s="339"/>
      <c r="N61" s="339"/>
      <c r="O61" s="339"/>
      <c r="P61" s="339"/>
      <c r="Q61" s="339"/>
      <c r="R61" s="199" t="str">
        <f t="shared" si="4"/>
        <v>0%</v>
      </c>
      <c r="S61" s="336"/>
      <c r="T61" s="336"/>
      <c r="U61" s="337"/>
      <c r="V61" s="336"/>
      <c r="W61" s="336"/>
      <c r="X61" s="336"/>
    </row>
    <row r="62" spans="1:25" s="335" customFormat="1" hidden="1" x14ac:dyDescent="0.25">
      <c r="A62" s="340"/>
      <c r="B62" s="447" t="str">
        <f t="shared" si="22"/>
        <v>-</v>
      </c>
      <c r="C62" s="338"/>
      <c r="D62" s="448">
        <f t="shared" si="23"/>
        <v>0</v>
      </c>
      <c r="E62" s="448">
        <f t="shared" si="24"/>
        <v>0</v>
      </c>
      <c r="F62" s="448">
        <f t="shared" si="25"/>
        <v>0</v>
      </c>
      <c r="G62" s="448">
        <f t="shared" si="26"/>
        <v>0</v>
      </c>
      <c r="H62" s="448">
        <f t="shared" si="27"/>
        <v>0</v>
      </c>
      <c r="I62" s="448">
        <f t="shared" si="28"/>
        <v>0</v>
      </c>
      <c r="J62" s="449">
        <f t="shared" si="29"/>
        <v>0</v>
      </c>
      <c r="K62" s="369"/>
      <c r="L62" s="339"/>
      <c r="M62" s="339"/>
      <c r="N62" s="339"/>
      <c r="O62" s="339"/>
      <c r="P62" s="339"/>
      <c r="Q62" s="339"/>
      <c r="R62" s="199" t="str">
        <f t="shared" si="4"/>
        <v>0%</v>
      </c>
      <c r="S62" s="336"/>
      <c r="T62" s="336"/>
      <c r="U62" s="337"/>
      <c r="V62" s="336"/>
      <c r="W62" s="336"/>
      <c r="X62" s="336"/>
    </row>
    <row r="63" spans="1:25" s="335" customFormat="1" hidden="1" x14ac:dyDescent="0.25">
      <c r="A63" s="340"/>
      <c r="B63" s="447" t="str">
        <f t="shared" si="22"/>
        <v>-</v>
      </c>
      <c r="C63" s="338"/>
      <c r="D63" s="448">
        <f t="shared" si="23"/>
        <v>0</v>
      </c>
      <c r="E63" s="448">
        <f t="shared" si="24"/>
        <v>0</v>
      </c>
      <c r="F63" s="448">
        <f t="shared" si="25"/>
        <v>0</v>
      </c>
      <c r="G63" s="448">
        <f t="shared" si="26"/>
        <v>0</v>
      </c>
      <c r="H63" s="448">
        <f t="shared" si="27"/>
        <v>0</v>
      </c>
      <c r="I63" s="448">
        <f t="shared" si="28"/>
        <v>0</v>
      </c>
      <c r="J63" s="449">
        <f t="shared" si="29"/>
        <v>0</v>
      </c>
      <c r="K63" s="369"/>
      <c r="L63" s="339"/>
      <c r="M63" s="339"/>
      <c r="N63" s="339"/>
      <c r="O63" s="339"/>
      <c r="P63" s="339"/>
      <c r="Q63" s="339"/>
      <c r="R63" s="199" t="str">
        <f t="shared" si="4"/>
        <v>0%</v>
      </c>
      <c r="S63" s="336"/>
      <c r="T63" s="336"/>
      <c r="U63" s="337"/>
      <c r="V63" s="336"/>
      <c r="W63" s="336"/>
      <c r="X63" s="336"/>
    </row>
    <row r="64" spans="1:25" s="335" customFormat="1" hidden="1" x14ac:dyDescent="0.25">
      <c r="A64" s="340"/>
      <c r="B64" s="447" t="str">
        <f t="shared" si="22"/>
        <v>-</v>
      </c>
      <c r="C64" s="338"/>
      <c r="D64" s="448">
        <f t="shared" si="23"/>
        <v>0</v>
      </c>
      <c r="E64" s="448">
        <f t="shared" si="24"/>
        <v>0</v>
      </c>
      <c r="F64" s="448">
        <f t="shared" si="25"/>
        <v>0</v>
      </c>
      <c r="G64" s="448">
        <f t="shared" si="26"/>
        <v>0</v>
      </c>
      <c r="H64" s="448">
        <f t="shared" si="27"/>
        <v>0</v>
      </c>
      <c r="I64" s="448">
        <f t="shared" si="28"/>
        <v>0</v>
      </c>
      <c r="J64" s="449">
        <f t="shared" si="29"/>
        <v>0</v>
      </c>
      <c r="K64" s="369"/>
      <c r="L64" s="339"/>
      <c r="M64" s="339"/>
      <c r="N64" s="339"/>
      <c r="O64" s="339"/>
      <c r="P64" s="339"/>
      <c r="Q64" s="339"/>
      <c r="R64" s="199" t="str">
        <f t="shared" si="4"/>
        <v>0%</v>
      </c>
      <c r="S64" s="336"/>
      <c r="T64" s="336"/>
      <c r="U64" s="337"/>
      <c r="V64" s="336"/>
      <c r="W64" s="336"/>
      <c r="X64" s="336"/>
    </row>
    <row r="65" spans="1:25" s="335" customFormat="1" hidden="1" x14ac:dyDescent="0.25">
      <c r="A65" s="340"/>
      <c r="B65" s="447" t="str">
        <f t="shared" si="22"/>
        <v>-</v>
      </c>
      <c r="C65" s="338"/>
      <c r="D65" s="448">
        <f t="shared" si="23"/>
        <v>0</v>
      </c>
      <c r="E65" s="448">
        <f t="shared" si="24"/>
        <v>0</v>
      </c>
      <c r="F65" s="448">
        <f t="shared" si="25"/>
        <v>0</v>
      </c>
      <c r="G65" s="448">
        <f t="shared" si="26"/>
        <v>0</v>
      </c>
      <c r="H65" s="448">
        <f t="shared" si="27"/>
        <v>0</v>
      </c>
      <c r="I65" s="448">
        <f t="shared" si="28"/>
        <v>0</v>
      </c>
      <c r="J65" s="449">
        <f t="shared" si="29"/>
        <v>0</v>
      </c>
      <c r="K65" s="369"/>
      <c r="L65" s="339"/>
      <c r="M65" s="339"/>
      <c r="N65" s="339"/>
      <c r="O65" s="339"/>
      <c r="P65" s="339"/>
      <c r="Q65" s="339"/>
      <c r="R65" s="199" t="str">
        <f t="shared" si="4"/>
        <v>0%</v>
      </c>
      <c r="S65" s="336"/>
      <c r="T65" s="336"/>
      <c r="U65" s="337"/>
      <c r="V65" s="336"/>
      <c r="W65" s="336"/>
      <c r="X65" s="336"/>
    </row>
    <row r="66" spans="1:25" s="335" customFormat="1" hidden="1" x14ac:dyDescent="0.25">
      <c r="A66" s="340"/>
      <c r="B66" s="447" t="str">
        <f t="shared" si="22"/>
        <v>-</v>
      </c>
      <c r="C66" s="338"/>
      <c r="D66" s="448">
        <f t="shared" si="23"/>
        <v>0</v>
      </c>
      <c r="E66" s="448">
        <f t="shared" si="24"/>
        <v>0</v>
      </c>
      <c r="F66" s="448">
        <f t="shared" si="25"/>
        <v>0</v>
      </c>
      <c r="G66" s="448">
        <f t="shared" si="26"/>
        <v>0</v>
      </c>
      <c r="H66" s="448">
        <f t="shared" si="27"/>
        <v>0</v>
      </c>
      <c r="I66" s="448">
        <f t="shared" si="28"/>
        <v>0</v>
      </c>
      <c r="J66" s="449">
        <f t="shared" si="29"/>
        <v>0</v>
      </c>
      <c r="K66" s="369"/>
      <c r="L66" s="339"/>
      <c r="M66" s="339"/>
      <c r="N66" s="339"/>
      <c r="O66" s="339"/>
      <c r="P66" s="339"/>
      <c r="Q66" s="339"/>
      <c r="R66" s="199" t="str">
        <f t="shared" si="4"/>
        <v>0%</v>
      </c>
      <c r="S66" s="336"/>
      <c r="T66" s="336"/>
      <c r="U66" s="337"/>
      <c r="V66" s="336"/>
      <c r="W66" s="336"/>
      <c r="X66" s="336"/>
    </row>
    <row r="67" spans="1:25" s="335" customFormat="1" hidden="1" x14ac:dyDescent="0.25">
      <c r="A67" s="340"/>
      <c r="B67" s="447" t="str">
        <f t="shared" si="22"/>
        <v>-</v>
      </c>
      <c r="C67" s="338"/>
      <c r="D67" s="448">
        <f t="shared" si="23"/>
        <v>0</v>
      </c>
      <c r="E67" s="448">
        <f t="shared" si="24"/>
        <v>0</v>
      </c>
      <c r="F67" s="448">
        <f t="shared" si="25"/>
        <v>0</v>
      </c>
      <c r="G67" s="448">
        <f t="shared" si="26"/>
        <v>0</v>
      </c>
      <c r="H67" s="448">
        <f t="shared" si="27"/>
        <v>0</v>
      </c>
      <c r="I67" s="448">
        <f t="shared" si="28"/>
        <v>0</v>
      </c>
      <c r="J67" s="449">
        <f t="shared" si="29"/>
        <v>0</v>
      </c>
      <c r="K67" s="369"/>
      <c r="L67" s="339"/>
      <c r="M67" s="339"/>
      <c r="N67" s="339"/>
      <c r="O67" s="339"/>
      <c r="P67" s="339"/>
      <c r="Q67" s="339"/>
      <c r="R67" s="199" t="str">
        <f t="shared" si="4"/>
        <v>0%</v>
      </c>
      <c r="S67" s="336"/>
      <c r="T67" s="336"/>
      <c r="U67" s="337"/>
      <c r="V67" s="336"/>
      <c r="W67" s="336"/>
      <c r="X67" s="336"/>
    </row>
    <row r="68" spans="1:25" s="335" customFormat="1" hidden="1" x14ac:dyDescent="0.25">
      <c r="A68" s="340"/>
      <c r="B68" s="447" t="str">
        <f t="shared" si="22"/>
        <v>-</v>
      </c>
      <c r="C68" s="338"/>
      <c r="D68" s="448">
        <f t="shared" si="23"/>
        <v>0</v>
      </c>
      <c r="E68" s="448">
        <f t="shared" si="24"/>
        <v>0</v>
      </c>
      <c r="F68" s="448">
        <f t="shared" si="25"/>
        <v>0</v>
      </c>
      <c r="G68" s="448">
        <f t="shared" si="26"/>
        <v>0</v>
      </c>
      <c r="H68" s="448">
        <f t="shared" si="27"/>
        <v>0</v>
      </c>
      <c r="I68" s="448">
        <f t="shared" si="28"/>
        <v>0</v>
      </c>
      <c r="J68" s="449">
        <f t="shared" si="29"/>
        <v>0</v>
      </c>
      <c r="K68" s="369"/>
      <c r="L68" s="339"/>
      <c r="M68" s="339"/>
      <c r="N68" s="339"/>
      <c r="O68" s="339"/>
      <c r="P68" s="339"/>
      <c r="Q68" s="339"/>
      <c r="R68" s="199" t="str">
        <f t="shared" si="4"/>
        <v>0%</v>
      </c>
      <c r="S68" s="336"/>
      <c r="T68" s="336"/>
      <c r="U68" s="337"/>
      <c r="V68" s="336"/>
      <c r="W68" s="336"/>
      <c r="X68" s="336"/>
    </row>
    <row r="69" spans="1:25" s="335" customFormat="1" hidden="1" x14ac:dyDescent="0.25">
      <c r="A69" s="340"/>
      <c r="B69" s="447" t="str">
        <f t="shared" si="22"/>
        <v>-</v>
      </c>
      <c r="C69" s="338"/>
      <c r="D69" s="448">
        <f t="shared" si="23"/>
        <v>0</v>
      </c>
      <c r="E69" s="448">
        <f t="shared" si="24"/>
        <v>0</v>
      </c>
      <c r="F69" s="448">
        <f t="shared" si="25"/>
        <v>0</v>
      </c>
      <c r="G69" s="448">
        <f t="shared" si="26"/>
        <v>0</v>
      </c>
      <c r="H69" s="448">
        <f t="shared" si="27"/>
        <v>0</v>
      </c>
      <c r="I69" s="448">
        <f t="shared" si="28"/>
        <v>0</v>
      </c>
      <c r="J69" s="449">
        <f t="shared" si="29"/>
        <v>0</v>
      </c>
      <c r="K69" s="369"/>
      <c r="L69" s="339"/>
      <c r="M69" s="339"/>
      <c r="N69" s="339"/>
      <c r="O69" s="339"/>
      <c r="P69" s="339"/>
      <c r="Q69" s="339"/>
      <c r="R69" s="199" t="str">
        <f t="shared" si="4"/>
        <v>0%</v>
      </c>
      <c r="S69" s="336"/>
      <c r="T69" s="336"/>
      <c r="U69" s="337"/>
      <c r="V69" s="336"/>
      <c r="W69" s="336"/>
      <c r="X69" s="336"/>
    </row>
    <row r="70" spans="1:25" s="335" customFormat="1" hidden="1" x14ac:dyDescent="0.25">
      <c r="A70" s="340"/>
      <c r="B70" s="447" t="str">
        <f t="shared" si="22"/>
        <v>-</v>
      </c>
      <c r="C70" s="338"/>
      <c r="D70" s="448">
        <f t="shared" si="23"/>
        <v>0</v>
      </c>
      <c r="E70" s="448">
        <f t="shared" si="24"/>
        <v>0</v>
      </c>
      <c r="F70" s="448">
        <f t="shared" si="25"/>
        <v>0</v>
      </c>
      <c r="G70" s="448">
        <f t="shared" si="26"/>
        <v>0</v>
      </c>
      <c r="H70" s="448">
        <f t="shared" si="27"/>
        <v>0</v>
      </c>
      <c r="I70" s="448">
        <f t="shared" si="28"/>
        <v>0</v>
      </c>
      <c r="J70" s="449">
        <f t="shared" si="29"/>
        <v>0</v>
      </c>
      <c r="K70" s="369"/>
      <c r="L70" s="339"/>
      <c r="M70" s="339"/>
      <c r="N70" s="339"/>
      <c r="O70" s="339"/>
      <c r="P70" s="339"/>
      <c r="Q70" s="339"/>
      <c r="R70" s="199" t="str">
        <f t="shared" si="4"/>
        <v>0%</v>
      </c>
      <c r="S70" s="336"/>
      <c r="T70" s="336"/>
      <c r="U70" s="337"/>
      <c r="V70" s="336"/>
      <c r="W70" s="336"/>
      <c r="X70" s="336"/>
    </row>
    <row r="71" spans="1:25" s="335" customFormat="1" hidden="1" x14ac:dyDescent="0.25">
      <c r="A71" s="340"/>
      <c r="B71" s="447" t="str">
        <f t="shared" si="22"/>
        <v>-</v>
      </c>
      <c r="C71" s="338"/>
      <c r="D71" s="448">
        <f t="shared" si="23"/>
        <v>0</v>
      </c>
      <c r="E71" s="448">
        <f t="shared" si="24"/>
        <v>0</v>
      </c>
      <c r="F71" s="448">
        <f t="shared" si="25"/>
        <v>0</v>
      </c>
      <c r="G71" s="448">
        <f t="shared" si="26"/>
        <v>0</v>
      </c>
      <c r="H71" s="448">
        <f t="shared" si="27"/>
        <v>0</v>
      </c>
      <c r="I71" s="448">
        <f t="shared" si="28"/>
        <v>0</v>
      </c>
      <c r="J71" s="449">
        <f t="shared" si="29"/>
        <v>0</v>
      </c>
      <c r="K71" s="369"/>
      <c r="L71" s="339"/>
      <c r="M71" s="339"/>
      <c r="N71" s="339"/>
      <c r="O71" s="339"/>
      <c r="P71" s="339"/>
      <c r="Q71" s="339"/>
      <c r="R71" s="199" t="str">
        <f t="shared" si="4"/>
        <v>0%</v>
      </c>
      <c r="S71" s="336"/>
      <c r="T71" s="336"/>
      <c r="U71" s="337"/>
      <c r="V71" s="336"/>
      <c r="W71" s="336"/>
      <c r="X71" s="336"/>
    </row>
    <row r="72" spans="1:25" s="335" customFormat="1" hidden="1" x14ac:dyDescent="0.25">
      <c r="A72" s="340"/>
      <c r="B72" s="447" t="str">
        <f t="shared" si="22"/>
        <v>-</v>
      </c>
      <c r="C72" s="338"/>
      <c r="D72" s="448">
        <f t="shared" si="23"/>
        <v>0</v>
      </c>
      <c r="E72" s="448">
        <f t="shared" si="24"/>
        <v>0</v>
      </c>
      <c r="F72" s="448">
        <f t="shared" si="25"/>
        <v>0</v>
      </c>
      <c r="G72" s="448">
        <f t="shared" si="26"/>
        <v>0</v>
      </c>
      <c r="H72" s="448">
        <f t="shared" si="27"/>
        <v>0</v>
      </c>
      <c r="I72" s="448">
        <f t="shared" si="28"/>
        <v>0</v>
      </c>
      <c r="J72" s="449">
        <f t="shared" si="29"/>
        <v>0</v>
      </c>
      <c r="K72" s="369"/>
      <c r="L72" s="339"/>
      <c r="M72" s="339"/>
      <c r="N72" s="339"/>
      <c r="O72" s="339"/>
      <c r="P72" s="339"/>
      <c r="Q72" s="339"/>
      <c r="R72" s="199" t="str">
        <f t="shared" si="4"/>
        <v>0%</v>
      </c>
      <c r="S72" s="336"/>
      <c r="T72" s="336"/>
      <c r="U72" s="337"/>
      <c r="V72" s="336"/>
      <c r="W72" s="336"/>
      <c r="X72" s="336"/>
    </row>
    <row r="73" spans="1:25" s="335" customFormat="1" hidden="1" x14ac:dyDescent="0.25">
      <c r="A73" s="340"/>
      <c r="B73" s="447" t="str">
        <f t="shared" si="22"/>
        <v>-</v>
      </c>
      <c r="C73" s="338"/>
      <c r="D73" s="448">
        <f t="shared" si="23"/>
        <v>0</v>
      </c>
      <c r="E73" s="448">
        <f t="shared" si="24"/>
        <v>0</v>
      </c>
      <c r="F73" s="448">
        <f t="shared" si="25"/>
        <v>0</v>
      </c>
      <c r="G73" s="448">
        <f t="shared" si="26"/>
        <v>0</v>
      </c>
      <c r="H73" s="448">
        <f t="shared" si="27"/>
        <v>0</v>
      </c>
      <c r="I73" s="448">
        <f t="shared" si="28"/>
        <v>0</v>
      </c>
      <c r="J73" s="449">
        <f t="shared" si="29"/>
        <v>0</v>
      </c>
      <c r="K73" s="369"/>
      <c r="L73" s="339"/>
      <c r="M73" s="339"/>
      <c r="N73" s="339"/>
      <c r="O73" s="339"/>
      <c r="P73" s="339"/>
      <c r="Q73" s="339"/>
      <c r="R73" s="199" t="str">
        <f t="shared" si="4"/>
        <v>0%</v>
      </c>
      <c r="S73" s="336"/>
      <c r="T73" s="336"/>
      <c r="U73" s="337"/>
      <c r="V73" s="336"/>
      <c r="W73" s="336"/>
      <c r="X73" s="336"/>
    </row>
    <row r="74" spans="1:25" s="335" customFormat="1" hidden="1" x14ac:dyDescent="0.25">
      <c r="A74" s="340"/>
      <c r="B74" s="447" t="str">
        <f t="shared" si="22"/>
        <v>-</v>
      </c>
      <c r="C74" s="338"/>
      <c r="D74" s="448">
        <f t="shared" si="23"/>
        <v>0</v>
      </c>
      <c r="E74" s="448">
        <f t="shared" si="24"/>
        <v>0</v>
      </c>
      <c r="F74" s="448">
        <f t="shared" si="25"/>
        <v>0</v>
      </c>
      <c r="G74" s="448">
        <f t="shared" si="26"/>
        <v>0</v>
      </c>
      <c r="H74" s="448">
        <f t="shared" si="27"/>
        <v>0</v>
      </c>
      <c r="I74" s="448">
        <f t="shared" si="28"/>
        <v>0</v>
      </c>
      <c r="J74" s="449">
        <f t="shared" si="29"/>
        <v>0</v>
      </c>
      <c r="K74" s="369"/>
      <c r="L74" s="339"/>
      <c r="M74" s="339"/>
      <c r="N74" s="339"/>
      <c r="O74" s="339"/>
      <c r="P74" s="339"/>
      <c r="Q74" s="339"/>
      <c r="R74" s="199" t="str">
        <f t="shared" si="4"/>
        <v>0%</v>
      </c>
      <c r="S74" s="336"/>
      <c r="T74" s="336"/>
      <c r="U74" s="337"/>
      <c r="V74" s="336"/>
      <c r="W74" s="336"/>
      <c r="X74" s="336"/>
    </row>
    <row r="75" spans="1:25" s="335" customFormat="1" hidden="1" x14ac:dyDescent="0.25">
      <c r="A75" s="340"/>
      <c r="B75" s="447" t="str">
        <f t="shared" si="22"/>
        <v>-</v>
      </c>
      <c r="C75" s="338"/>
      <c r="D75" s="448">
        <f t="shared" si="23"/>
        <v>0</v>
      </c>
      <c r="E75" s="448">
        <f t="shared" si="24"/>
        <v>0</v>
      </c>
      <c r="F75" s="448">
        <f t="shared" si="25"/>
        <v>0</v>
      </c>
      <c r="G75" s="448">
        <f t="shared" si="26"/>
        <v>0</v>
      </c>
      <c r="H75" s="448">
        <f t="shared" si="27"/>
        <v>0</v>
      </c>
      <c r="I75" s="448">
        <f t="shared" si="28"/>
        <v>0</v>
      </c>
      <c r="J75" s="449">
        <f t="shared" si="29"/>
        <v>0</v>
      </c>
      <c r="K75" s="369"/>
      <c r="L75" s="339"/>
      <c r="M75" s="339"/>
      <c r="N75" s="339"/>
      <c r="O75" s="339"/>
      <c r="P75" s="339"/>
      <c r="Q75" s="339"/>
      <c r="R75" s="199" t="str">
        <f t="shared" si="4"/>
        <v>0%</v>
      </c>
      <c r="S75" s="336"/>
      <c r="T75" s="336"/>
      <c r="U75" s="337"/>
      <c r="V75" s="336"/>
      <c r="W75" s="336"/>
      <c r="X75" s="336"/>
    </row>
    <row r="76" spans="1:25" s="335" customFormat="1" hidden="1" x14ac:dyDescent="0.25">
      <c r="A76" s="340"/>
      <c r="B76" s="447" t="str">
        <f t="shared" si="22"/>
        <v>-</v>
      </c>
      <c r="C76" s="338"/>
      <c r="D76" s="448">
        <f t="shared" si="23"/>
        <v>0</v>
      </c>
      <c r="E76" s="448">
        <f t="shared" si="24"/>
        <v>0</v>
      </c>
      <c r="F76" s="448">
        <f t="shared" si="25"/>
        <v>0</v>
      </c>
      <c r="G76" s="448">
        <f t="shared" si="26"/>
        <v>0</v>
      </c>
      <c r="H76" s="448">
        <f t="shared" si="27"/>
        <v>0</v>
      </c>
      <c r="I76" s="448">
        <f t="shared" si="28"/>
        <v>0</v>
      </c>
      <c r="J76" s="449">
        <f t="shared" si="29"/>
        <v>0</v>
      </c>
      <c r="K76" s="369"/>
      <c r="L76" s="339"/>
      <c r="M76" s="339"/>
      <c r="N76" s="339"/>
      <c r="O76" s="339"/>
      <c r="P76" s="339"/>
      <c r="Q76" s="339"/>
      <c r="R76" s="199" t="str">
        <f t="shared" si="4"/>
        <v>0%</v>
      </c>
      <c r="S76" s="336"/>
      <c r="T76" s="336"/>
      <c r="U76" s="337"/>
      <c r="V76" s="336"/>
      <c r="W76" s="336"/>
      <c r="X76" s="336"/>
    </row>
    <row r="77" spans="1:25" s="335" customFormat="1" hidden="1" x14ac:dyDescent="0.25">
      <c r="A77" s="340"/>
      <c r="B77" s="447" t="str">
        <f t="shared" si="22"/>
        <v>-</v>
      </c>
      <c r="C77" s="338"/>
      <c r="D77" s="448">
        <f t="shared" si="23"/>
        <v>0</v>
      </c>
      <c r="E77" s="448">
        <f t="shared" si="24"/>
        <v>0</v>
      </c>
      <c r="F77" s="448">
        <f t="shared" si="25"/>
        <v>0</v>
      </c>
      <c r="G77" s="448">
        <f t="shared" si="26"/>
        <v>0</v>
      </c>
      <c r="H77" s="448">
        <f t="shared" si="27"/>
        <v>0</v>
      </c>
      <c r="I77" s="448">
        <f t="shared" si="28"/>
        <v>0</v>
      </c>
      <c r="J77" s="449">
        <f t="shared" si="29"/>
        <v>0</v>
      </c>
      <c r="K77" s="369"/>
      <c r="L77" s="339"/>
      <c r="M77" s="339"/>
      <c r="N77" s="339"/>
      <c r="O77" s="339"/>
      <c r="P77" s="339"/>
      <c r="Q77" s="339"/>
      <c r="R77" s="199" t="str">
        <f t="shared" si="4"/>
        <v>0%</v>
      </c>
      <c r="S77" s="336"/>
      <c r="T77" s="336"/>
      <c r="U77" s="337"/>
      <c r="V77" s="336"/>
      <c r="W77" s="336"/>
      <c r="X77" s="336"/>
    </row>
    <row r="78" spans="1:25" hidden="1" x14ac:dyDescent="0.25">
      <c r="A78" s="340"/>
      <c r="B78" s="447" t="str">
        <f t="shared" ref="B78:B80" si="30">IFERROR(C78/$C$53,"-")</f>
        <v>-</v>
      </c>
      <c r="C78" s="338"/>
      <c r="D78" s="448">
        <f t="shared" si="21"/>
        <v>0</v>
      </c>
      <c r="E78" s="448">
        <f t="shared" si="21"/>
        <v>0</v>
      </c>
      <c r="F78" s="448">
        <f t="shared" si="21"/>
        <v>0</v>
      </c>
      <c r="G78" s="448">
        <f t="shared" si="21"/>
        <v>0</v>
      </c>
      <c r="H78" s="448">
        <f t="shared" si="21"/>
        <v>0</v>
      </c>
      <c r="I78" s="448">
        <f t="shared" si="21"/>
        <v>0</v>
      </c>
      <c r="J78" s="449">
        <f>SUM(D78:I78)</f>
        <v>0</v>
      </c>
      <c r="K78" s="369"/>
      <c r="L78" s="339"/>
      <c r="M78" s="339"/>
      <c r="N78" s="339"/>
      <c r="O78" s="339"/>
      <c r="P78" s="339"/>
      <c r="Q78" s="339"/>
      <c r="R78" s="199" t="str">
        <f t="shared" si="4"/>
        <v>0%</v>
      </c>
      <c r="S78" s="18"/>
      <c r="T78" s="18"/>
      <c r="U78" s="32"/>
      <c r="V78" s="18"/>
      <c r="W78" s="18"/>
      <c r="X78" s="18"/>
      <c r="Y78" s="1"/>
    </row>
    <row r="79" spans="1:25" hidden="1" x14ac:dyDescent="0.25">
      <c r="A79" s="340"/>
      <c r="B79" s="447" t="str">
        <f t="shared" si="30"/>
        <v>-</v>
      </c>
      <c r="C79" s="338"/>
      <c r="D79" s="448">
        <f t="shared" si="21"/>
        <v>0</v>
      </c>
      <c r="E79" s="448">
        <f t="shared" si="21"/>
        <v>0</v>
      </c>
      <c r="F79" s="448">
        <f t="shared" si="21"/>
        <v>0</v>
      </c>
      <c r="G79" s="448">
        <f t="shared" si="21"/>
        <v>0</v>
      </c>
      <c r="H79" s="448">
        <f t="shared" si="21"/>
        <v>0</v>
      </c>
      <c r="I79" s="448">
        <f t="shared" si="21"/>
        <v>0</v>
      </c>
      <c r="J79" s="449">
        <f>SUM(D79:I79)</f>
        <v>0</v>
      </c>
      <c r="K79" s="369"/>
      <c r="L79" s="339"/>
      <c r="M79" s="339"/>
      <c r="N79" s="339"/>
      <c r="O79" s="339"/>
      <c r="P79" s="339"/>
      <c r="Q79" s="339"/>
      <c r="R79" s="199" t="str">
        <f t="shared" si="4"/>
        <v>0%</v>
      </c>
      <c r="S79" s="18"/>
      <c r="T79" s="18"/>
      <c r="U79" s="32"/>
      <c r="V79" s="18"/>
      <c r="W79" s="18"/>
      <c r="X79" s="18"/>
      <c r="Y79" s="1"/>
    </row>
    <row r="80" spans="1:25" ht="16.5" hidden="1" thickBot="1" x14ac:dyDescent="0.3">
      <c r="A80" s="430"/>
      <c r="B80" s="447" t="str">
        <f t="shared" si="30"/>
        <v>-</v>
      </c>
      <c r="C80" s="338"/>
      <c r="D80" s="448">
        <f t="shared" si="21"/>
        <v>0</v>
      </c>
      <c r="E80" s="448">
        <f t="shared" si="21"/>
        <v>0</v>
      </c>
      <c r="F80" s="448">
        <f t="shared" si="21"/>
        <v>0</v>
      </c>
      <c r="G80" s="448">
        <f t="shared" si="21"/>
        <v>0</v>
      </c>
      <c r="H80" s="448">
        <f t="shared" si="21"/>
        <v>0</v>
      </c>
      <c r="I80" s="448">
        <f t="shared" si="21"/>
        <v>0</v>
      </c>
      <c r="J80" s="455">
        <f>SUM(D80:I80)</f>
        <v>0</v>
      </c>
      <c r="K80" s="369"/>
      <c r="L80" s="339"/>
      <c r="M80" s="339"/>
      <c r="N80" s="339"/>
      <c r="O80" s="339"/>
      <c r="P80" s="339"/>
      <c r="Q80" s="339"/>
      <c r="R80" s="199" t="str">
        <f t="shared" si="4"/>
        <v>0%</v>
      </c>
      <c r="S80" s="18"/>
      <c r="T80" s="18"/>
      <c r="U80" s="32"/>
      <c r="V80" s="18"/>
      <c r="W80" s="18"/>
      <c r="X80" s="18"/>
      <c r="Y80" s="1"/>
    </row>
    <row r="81" spans="1:25" ht="16.5" thickBot="1" x14ac:dyDescent="0.3">
      <c r="A81" s="192" t="s">
        <v>123</v>
      </c>
      <c r="B81" s="342" t="str">
        <f>IFERROR(C81/C53,"-")</f>
        <v>-</v>
      </c>
      <c r="C81" s="222">
        <f>SUM(C56:C80)</f>
        <v>0</v>
      </c>
      <c r="D81" s="212">
        <f t="shared" ref="D81:J81" si="31">SUM(D56:D80)</f>
        <v>0</v>
      </c>
      <c r="E81" s="212">
        <f t="shared" si="31"/>
        <v>0</v>
      </c>
      <c r="F81" s="212">
        <f t="shared" si="31"/>
        <v>0</v>
      </c>
      <c r="G81" s="212">
        <f t="shared" si="31"/>
        <v>0</v>
      </c>
      <c r="H81" s="212">
        <f t="shared" si="31"/>
        <v>0</v>
      </c>
      <c r="I81" s="343">
        <f t="shared" si="31"/>
        <v>0</v>
      </c>
      <c r="J81" s="207">
        <f t="shared" si="31"/>
        <v>0</v>
      </c>
      <c r="K81" s="369"/>
      <c r="L81" s="395"/>
      <c r="M81" s="396"/>
      <c r="N81" s="396"/>
      <c r="O81" s="396"/>
      <c r="P81" s="396"/>
      <c r="Q81" s="396"/>
      <c r="R81" s="345"/>
      <c r="S81" s="18"/>
      <c r="T81" s="18"/>
      <c r="U81" s="32"/>
      <c r="V81" s="18"/>
      <c r="W81" s="18"/>
      <c r="X81" s="18"/>
      <c r="Y81" s="1"/>
    </row>
    <row r="82" spans="1:25" ht="16.5" thickBot="1" x14ac:dyDescent="0.3">
      <c r="A82" s="402"/>
      <c r="B82" s="403"/>
      <c r="C82" s="399"/>
      <c r="D82" s="400"/>
      <c r="E82" s="392"/>
      <c r="F82" s="392"/>
      <c r="G82" s="392"/>
      <c r="H82" s="392"/>
      <c r="I82" s="392"/>
      <c r="J82" s="401"/>
      <c r="K82" s="369"/>
      <c r="L82" s="395"/>
      <c r="M82" s="396"/>
      <c r="N82" s="396"/>
      <c r="O82" s="396"/>
      <c r="P82" s="396"/>
      <c r="Q82" s="396"/>
      <c r="R82" s="345"/>
      <c r="S82" s="18"/>
      <c r="T82" s="18"/>
      <c r="U82" s="32"/>
      <c r="V82" s="18"/>
      <c r="W82" s="18"/>
      <c r="X82" s="18"/>
      <c r="Y82" s="1"/>
    </row>
    <row r="83" spans="1:25" ht="36.75" customHeight="1" thickBot="1" x14ac:dyDescent="0.3">
      <c r="A83" s="204" t="s">
        <v>100</v>
      </c>
      <c r="B83" s="205"/>
      <c r="C83" s="206">
        <f>C53+C81</f>
        <v>0</v>
      </c>
      <c r="D83" s="332">
        <f>D53+D81</f>
        <v>0</v>
      </c>
      <c r="E83" s="212">
        <f t="shared" ref="E83:I83" si="32">E53+E81</f>
        <v>0</v>
      </c>
      <c r="F83" s="212">
        <f t="shared" si="32"/>
        <v>0</v>
      </c>
      <c r="G83" s="212">
        <f t="shared" si="32"/>
        <v>0</v>
      </c>
      <c r="H83" s="212">
        <f t="shared" si="32"/>
        <v>0</v>
      </c>
      <c r="I83" s="212">
        <f t="shared" si="32"/>
        <v>0</v>
      </c>
      <c r="J83" s="207">
        <f>J53+J81</f>
        <v>0</v>
      </c>
      <c r="K83" s="369"/>
      <c r="L83" s="395"/>
      <c r="M83" s="396"/>
      <c r="N83" s="396"/>
      <c r="O83" s="396"/>
      <c r="P83" s="396"/>
      <c r="Q83" s="396"/>
      <c r="R83" s="345"/>
      <c r="S83" s="18"/>
      <c r="T83" s="18"/>
      <c r="U83" s="32"/>
      <c r="V83" s="18"/>
      <c r="W83" s="18"/>
      <c r="X83" s="18"/>
      <c r="Y83" s="1"/>
    </row>
    <row r="84" spans="1:25" ht="16.5" thickBot="1" x14ac:dyDescent="0.3">
      <c r="A84" s="402"/>
      <c r="B84" s="403"/>
      <c r="C84" s="399"/>
      <c r="D84" s="400"/>
      <c r="E84" s="392"/>
      <c r="F84" s="392"/>
      <c r="G84" s="392"/>
      <c r="H84" s="392"/>
      <c r="I84" s="392"/>
      <c r="J84" s="401"/>
      <c r="K84" s="369"/>
      <c r="L84" s="395"/>
      <c r="M84" s="396"/>
      <c r="N84" s="396"/>
      <c r="O84" s="396"/>
      <c r="P84" s="396"/>
      <c r="Q84" s="396"/>
      <c r="R84" s="345"/>
      <c r="S84" s="18"/>
      <c r="T84" s="18"/>
      <c r="U84" s="32"/>
      <c r="V84" s="18"/>
      <c r="W84" s="18"/>
      <c r="X84" s="18"/>
      <c r="Y84" s="1"/>
    </row>
    <row r="85" spans="1:25" x14ac:dyDescent="0.25">
      <c r="A85" s="208" t="s">
        <v>6</v>
      </c>
      <c r="B85" s="209" t="s">
        <v>219</v>
      </c>
      <c r="C85" s="188" t="s">
        <v>83</v>
      </c>
      <c r="D85" s="203"/>
      <c r="E85" s="190"/>
      <c r="F85" s="190"/>
      <c r="G85" s="190"/>
      <c r="H85" s="190"/>
      <c r="I85" s="190"/>
      <c r="J85" s="191"/>
      <c r="K85" s="369"/>
      <c r="L85" s="395"/>
      <c r="M85" s="396"/>
      <c r="N85" s="396"/>
      <c r="O85" s="396"/>
      <c r="P85" s="396"/>
      <c r="Q85" s="396"/>
      <c r="R85" s="345"/>
      <c r="S85" s="18"/>
      <c r="T85" s="18"/>
      <c r="U85" s="32"/>
      <c r="V85" s="18"/>
      <c r="W85" s="18"/>
      <c r="X85" s="18"/>
      <c r="Y85" s="1"/>
    </row>
    <row r="86" spans="1:25" x14ac:dyDescent="0.25">
      <c r="A86" s="340" t="s">
        <v>227</v>
      </c>
      <c r="B86" s="447" t="str">
        <f>IFERROR(C86/$C$83,"-")</f>
        <v>-</v>
      </c>
      <c r="C86" s="338"/>
      <c r="D86" s="448">
        <f t="shared" ref="D86:I110" si="33">ROUNDUP($C86*L86*POWER((1+D$9),(D$11-$C$11)),0)</f>
        <v>0</v>
      </c>
      <c r="E86" s="448">
        <f t="shared" si="33"/>
        <v>0</v>
      </c>
      <c r="F86" s="448">
        <f t="shared" si="33"/>
        <v>0</v>
      </c>
      <c r="G86" s="448">
        <f t="shared" si="33"/>
        <v>0</v>
      </c>
      <c r="H86" s="448">
        <f t="shared" si="33"/>
        <v>0</v>
      </c>
      <c r="I86" s="448">
        <f t="shared" si="33"/>
        <v>0</v>
      </c>
      <c r="J86" s="449">
        <f>SUM(D86:I86)</f>
        <v>0</v>
      </c>
      <c r="K86" s="369"/>
      <c r="L86" s="339"/>
      <c r="M86" s="339"/>
      <c r="N86" s="339"/>
      <c r="O86" s="339"/>
      <c r="P86" s="339"/>
      <c r="Q86" s="339"/>
      <c r="R86" s="199" t="str">
        <f t="shared" si="4"/>
        <v>0%</v>
      </c>
      <c r="S86" s="18"/>
      <c r="T86" s="18"/>
      <c r="U86" s="32"/>
      <c r="V86" s="18"/>
      <c r="W86" s="18"/>
      <c r="X86" s="18"/>
      <c r="Y86" s="1"/>
    </row>
    <row r="87" spans="1:25" x14ac:dyDescent="0.25">
      <c r="A87" s="340" t="s">
        <v>228</v>
      </c>
      <c r="B87" s="447" t="str">
        <f t="shared" ref="B87:B110" si="34">IFERROR(C87/$C$83,"-")</f>
        <v>-</v>
      </c>
      <c r="C87" s="338"/>
      <c r="D87" s="448">
        <f t="shared" si="33"/>
        <v>0</v>
      </c>
      <c r="E87" s="448">
        <f t="shared" si="33"/>
        <v>0</v>
      </c>
      <c r="F87" s="448">
        <f t="shared" si="33"/>
        <v>0</v>
      </c>
      <c r="G87" s="448">
        <f t="shared" si="33"/>
        <v>0</v>
      </c>
      <c r="H87" s="448">
        <f t="shared" si="33"/>
        <v>0</v>
      </c>
      <c r="I87" s="448">
        <f t="shared" si="33"/>
        <v>0</v>
      </c>
      <c r="J87" s="449">
        <f>SUM(D87:I87)</f>
        <v>0</v>
      </c>
      <c r="K87" s="369"/>
      <c r="L87" s="339"/>
      <c r="M87" s="339"/>
      <c r="N87" s="339"/>
      <c r="O87" s="339"/>
      <c r="P87" s="339"/>
      <c r="Q87" s="339"/>
      <c r="R87" s="199" t="str">
        <f t="shared" si="4"/>
        <v>0%</v>
      </c>
      <c r="S87" s="18"/>
      <c r="T87" s="18"/>
      <c r="U87" s="32"/>
      <c r="V87" s="18"/>
      <c r="W87" s="18"/>
      <c r="X87" s="18"/>
      <c r="Y87" s="1"/>
    </row>
    <row r="88" spans="1:25" x14ac:dyDescent="0.25">
      <c r="A88" s="340" t="s">
        <v>229</v>
      </c>
      <c r="B88" s="447" t="str">
        <f t="shared" si="34"/>
        <v>-</v>
      </c>
      <c r="C88" s="338"/>
      <c r="D88" s="448">
        <f t="shared" si="33"/>
        <v>0</v>
      </c>
      <c r="E88" s="448">
        <f t="shared" si="33"/>
        <v>0</v>
      </c>
      <c r="F88" s="448">
        <f t="shared" si="33"/>
        <v>0</v>
      </c>
      <c r="G88" s="448">
        <f t="shared" si="33"/>
        <v>0</v>
      </c>
      <c r="H88" s="448">
        <f t="shared" si="33"/>
        <v>0</v>
      </c>
      <c r="I88" s="448">
        <f t="shared" si="33"/>
        <v>0</v>
      </c>
      <c r="J88" s="449">
        <f>SUM(D88:I88)</f>
        <v>0</v>
      </c>
      <c r="K88" s="369"/>
      <c r="L88" s="339"/>
      <c r="M88" s="339"/>
      <c r="N88" s="339"/>
      <c r="O88" s="339"/>
      <c r="P88" s="339"/>
      <c r="Q88" s="339"/>
      <c r="R88" s="199" t="str">
        <f t="shared" si="4"/>
        <v>0%</v>
      </c>
      <c r="S88" s="18"/>
      <c r="T88" s="18"/>
      <c r="U88" s="32"/>
      <c r="V88" s="18"/>
      <c r="W88" s="18"/>
      <c r="X88" s="18"/>
      <c r="Y88" s="1"/>
    </row>
    <row r="89" spans="1:25" s="335" customFormat="1" x14ac:dyDescent="0.25">
      <c r="A89" s="340"/>
      <c r="B89" s="447" t="str">
        <f t="shared" si="34"/>
        <v>-</v>
      </c>
      <c r="C89" s="338"/>
      <c r="D89" s="448">
        <f t="shared" ref="D89:D108" si="35">ROUNDUP($C89*L89*POWER((1+D$9),(D$11-$C$11)),0)</f>
        <v>0</v>
      </c>
      <c r="E89" s="448">
        <f t="shared" ref="E89:E108" si="36">ROUNDUP($C89*M89*POWER((1+E$9),(E$11-$C$11)),0)</f>
        <v>0</v>
      </c>
      <c r="F89" s="448">
        <f t="shared" ref="F89:F108" si="37">ROUNDUP($C89*N89*POWER((1+F$9),(F$11-$C$11)),0)</f>
        <v>0</v>
      </c>
      <c r="G89" s="448">
        <f t="shared" ref="G89:G108" si="38">ROUNDUP($C89*O89*POWER((1+G$9),(G$11-$C$11)),0)</f>
        <v>0</v>
      </c>
      <c r="H89" s="448">
        <f t="shared" ref="H89:H108" si="39">ROUNDUP($C89*P89*POWER((1+H$9),(H$11-$C$11)),0)</f>
        <v>0</v>
      </c>
      <c r="I89" s="448">
        <f t="shared" ref="I89:I108" si="40">ROUNDUP($C89*Q89*POWER((1+I$9),(I$11-$C$11)),0)</f>
        <v>0</v>
      </c>
      <c r="J89" s="449">
        <f t="shared" ref="J89:J108" si="41">SUM(D89:I89)</f>
        <v>0</v>
      </c>
      <c r="K89" s="369"/>
      <c r="L89" s="339"/>
      <c r="M89" s="339"/>
      <c r="N89" s="339"/>
      <c r="O89" s="339"/>
      <c r="P89" s="339"/>
      <c r="Q89" s="339"/>
      <c r="R89" s="199" t="str">
        <f t="shared" si="4"/>
        <v>0%</v>
      </c>
      <c r="S89" s="336"/>
      <c r="T89" s="336"/>
      <c r="U89" s="337"/>
      <c r="V89" s="336"/>
      <c r="W89" s="336"/>
      <c r="X89" s="336"/>
    </row>
    <row r="90" spans="1:25" s="335" customFormat="1" x14ac:dyDescent="0.25">
      <c r="A90" s="340"/>
      <c r="B90" s="447" t="str">
        <f t="shared" si="34"/>
        <v>-</v>
      </c>
      <c r="C90" s="338"/>
      <c r="D90" s="448">
        <f t="shared" si="35"/>
        <v>0</v>
      </c>
      <c r="E90" s="448">
        <f t="shared" si="36"/>
        <v>0</v>
      </c>
      <c r="F90" s="448">
        <f t="shared" si="37"/>
        <v>0</v>
      </c>
      <c r="G90" s="448">
        <f t="shared" si="38"/>
        <v>0</v>
      </c>
      <c r="H90" s="448">
        <f t="shared" si="39"/>
        <v>0</v>
      </c>
      <c r="I90" s="448">
        <f t="shared" si="40"/>
        <v>0</v>
      </c>
      <c r="J90" s="449">
        <f t="shared" si="41"/>
        <v>0</v>
      </c>
      <c r="K90" s="369"/>
      <c r="L90" s="339"/>
      <c r="M90" s="339"/>
      <c r="N90" s="339"/>
      <c r="O90" s="339"/>
      <c r="P90" s="339"/>
      <c r="Q90" s="339"/>
      <c r="R90" s="199" t="str">
        <f t="shared" si="4"/>
        <v>0%</v>
      </c>
      <c r="S90" s="336"/>
      <c r="T90" s="336"/>
      <c r="U90" s="337"/>
      <c r="V90" s="336"/>
      <c r="W90" s="336"/>
      <c r="X90" s="336"/>
    </row>
    <row r="91" spans="1:25" s="335" customFormat="1" ht="16.5" thickBot="1" x14ac:dyDescent="0.3">
      <c r="A91" s="340"/>
      <c r="B91" s="447" t="str">
        <f t="shared" si="34"/>
        <v>-</v>
      </c>
      <c r="C91" s="338"/>
      <c r="D91" s="448">
        <f t="shared" si="35"/>
        <v>0</v>
      </c>
      <c r="E91" s="448">
        <f t="shared" si="36"/>
        <v>0</v>
      </c>
      <c r="F91" s="448">
        <f t="shared" si="37"/>
        <v>0</v>
      </c>
      <c r="G91" s="448">
        <f t="shared" si="38"/>
        <v>0</v>
      </c>
      <c r="H91" s="448">
        <f t="shared" si="39"/>
        <v>0</v>
      </c>
      <c r="I91" s="448">
        <f t="shared" si="40"/>
        <v>0</v>
      </c>
      <c r="J91" s="449">
        <f t="shared" si="41"/>
        <v>0</v>
      </c>
      <c r="K91" s="369"/>
      <c r="L91" s="339"/>
      <c r="M91" s="339"/>
      <c r="N91" s="339"/>
      <c r="O91" s="339"/>
      <c r="P91" s="339"/>
      <c r="Q91" s="339"/>
      <c r="R91" s="199" t="str">
        <f t="shared" si="4"/>
        <v>0%</v>
      </c>
      <c r="S91" s="336"/>
      <c r="T91" s="336"/>
      <c r="U91" s="337"/>
      <c r="V91" s="336"/>
      <c r="W91" s="336"/>
      <c r="X91" s="336"/>
    </row>
    <row r="92" spans="1:25" s="335" customFormat="1" hidden="1" x14ac:dyDescent="0.25">
      <c r="A92" s="340"/>
      <c r="B92" s="447" t="str">
        <f t="shared" si="34"/>
        <v>-</v>
      </c>
      <c r="C92" s="338"/>
      <c r="D92" s="448">
        <f t="shared" si="35"/>
        <v>0</v>
      </c>
      <c r="E92" s="448">
        <f t="shared" si="36"/>
        <v>0</v>
      </c>
      <c r="F92" s="448">
        <f t="shared" si="37"/>
        <v>0</v>
      </c>
      <c r="G92" s="448">
        <f t="shared" si="38"/>
        <v>0</v>
      </c>
      <c r="H92" s="448">
        <f t="shared" si="39"/>
        <v>0</v>
      </c>
      <c r="I92" s="448">
        <f t="shared" si="40"/>
        <v>0</v>
      </c>
      <c r="J92" s="449">
        <f t="shared" si="41"/>
        <v>0</v>
      </c>
      <c r="K92" s="369"/>
      <c r="L92" s="339"/>
      <c r="M92" s="339"/>
      <c r="N92" s="339"/>
      <c r="O92" s="339"/>
      <c r="P92" s="339"/>
      <c r="Q92" s="339"/>
      <c r="R92" s="421" t="str">
        <f t="shared" si="4"/>
        <v>0%</v>
      </c>
      <c r="S92" s="336"/>
      <c r="T92" s="336"/>
      <c r="U92" s="337"/>
      <c r="V92" s="336"/>
      <c r="W92" s="336"/>
      <c r="X92" s="336"/>
    </row>
    <row r="93" spans="1:25" s="335" customFormat="1" hidden="1" x14ac:dyDescent="0.25">
      <c r="A93" s="340"/>
      <c r="B93" s="447" t="str">
        <f t="shared" si="34"/>
        <v>-</v>
      </c>
      <c r="C93" s="338"/>
      <c r="D93" s="448">
        <f t="shared" si="35"/>
        <v>0</v>
      </c>
      <c r="E93" s="448">
        <f t="shared" si="36"/>
        <v>0</v>
      </c>
      <c r="F93" s="448">
        <f t="shared" si="37"/>
        <v>0</v>
      </c>
      <c r="G93" s="448">
        <f t="shared" si="38"/>
        <v>0</v>
      </c>
      <c r="H93" s="448">
        <f t="shared" si="39"/>
        <v>0</v>
      </c>
      <c r="I93" s="448">
        <f t="shared" si="40"/>
        <v>0</v>
      </c>
      <c r="J93" s="449">
        <f t="shared" si="41"/>
        <v>0</v>
      </c>
      <c r="K93" s="369"/>
      <c r="L93" s="339"/>
      <c r="M93" s="339"/>
      <c r="N93" s="339"/>
      <c r="O93" s="339"/>
      <c r="P93" s="339"/>
      <c r="Q93" s="339"/>
      <c r="R93" s="421" t="str">
        <f t="shared" si="4"/>
        <v>0%</v>
      </c>
      <c r="S93" s="336"/>
      <c r="T93" s="336"/>
      <c r="U93" s="337"/>
      <c r="V93" s="336"/>
      <c r="W93" s="336"/>
      <c r="X93" s="336"/>
    </row>
    <row r="94" spans="1:25" s="335" customFormat="1" hidden="1" x14ac:dyDescent="0.25">
      <c r="A94" s="340"/>
      <c r="B94" s="447" t="str">
        <f t="shared" si="34"/>
        <v>-</v>
      </c>
      <c r="C94" s="338"/>
      <c r="D94" s="448">
        <f t="shared" si="35"/>
        <v>0</v>
      </c>
      <c r="E94" s="448">
        <f t="shared" si="36"/>
        <v>0</v>
      </c>
      <c r="F94" s="448">
        <f t="shared" si="37"/>
        <v>0</v>
      </c>
      <c r="G94" s="448">
        <f t="shared" si="38"/>
        <v>0</v>
      </c>
      <c r="H94" s="448">
        <f t="shared" si="39"/>
        <v>0</v>
      </c>
      <c r="I94" s="448">
        <f t="shared" si="40"/>
        <v>0</v>
      </c>
      <c r="J94" s="449">
        <f t="shared" si="41"/>
        <v>0</v>
      </c>
      <c r="K94" s="369"/>
      <c r="L94" s="339"/>
      <c r="M94" s="339"/>
      <c r="N94" s="339"/>
      <c r="O94" s="339"/>
      <c r="P94" s="339"/>
      <c r="Q94" s="339"/>
      <c r="R94" s="421" t="str">
        <f t="shared" si="4"/>
        <v>0%</v>
      </c>
      <c r="S94" s="336"/>
      <c r="T94" s="336"/>
      <c r="U94" s="337"/>
      <c r="V94" s="336"/>
      <c r="W94" s="336"/>
      <c r="X94" s="336"/>
    </row>
    <row r="95" spans="1:25" s="335" customFormat="1" hidden="1" x14ac:dyDescent="0.25">
      <c r="A95" s="340"/>
      <c r="B95" s="447" t="str">
        <f t="shared" si="34"/>
        <v>-</v>
      </c>
      <c r="C95" s="338"/>
      <c r="D95" s="448">
        <f t="shared" si="35"/>
        <v>0</v>
      </c>
      <c r="E95" s="448">
        <f t="shared" si="36"/>
        <v>0</v>
      </c>
      <c r="F95" s="448">
        <f t="shared" si="37"/>
        <v>0</v>
      </c>
      <c r="G95" s="448">
        <f t="shared" si="38"/>
        <v>0</v>
      </c>
      <c r="H95" s="448">
        <f t="shared" si="39"/>
        <v>0</v>
      </c>
      <c r="I95" s="448">
        <f t="shared" si="40"/>
        <v>0</v>
      </c>
      <c r="J95" s="449">
        <f t="shared" si="41"/>
        <v>0</v>
      </c>
      <c r="K95" s="369"/>
      <c r="L95" s="339"/>
      <c r="M95" s="339"/>
      <c r="N95" s="339"/>
      <c r="O95" s="339"/>
      <c r="P95" s="339"/>
      <c r="Q95" s="339"/>
      <c r="R95" s="421" t="str">
        <f t="shared" si="4"/>
        <v>0%</v>
      </c>
      <c r="S95" s="336"/>
      <c r="T95" s="336"/>
      <c r="U95" s="337"/>
      <c r="V95" s="336"/>
      <c r="W95" s="336"/>
      <c r="X95" s="336"/>
    </row>
    <row r="96" spans="1:25" s="335" customFormat="1" hidden="1" x14ac:dyDescent="0.25">
      <c r="A96" s="340"/>
      <c r="B96" s="447" t="str">
        <f t="shared" si="34"/>
        <v>-</v>
      </c>
      <c r="C96" s="338"/>
      <c r="D96" s="448">
        <f t="shared" si="35"/>
        <v>0</v>
      </c>
      <c r="E96" s="448">
        <f t="shared" si="36"/>
        <v>0</v>
      </c>
      <c r="F96" s="448">
        <f t="shared" si="37"/>
        <v>0</v>
      </c>
      <c r="G96" s="448">
        <f t="shared" si="38"/>
        <v>0</v>
      </c>
      <c r="H96" s="448">
        <f t="shared" si="39"/>
        <v>0</v>
      </c>
      <c r="I96" s="448">
        <f t="shared" si="40"/>
        <v>0</v>
      </c>
      <c r="J96" s="449">
        <f t="shared" si="41"/>
        <v>0</v>
      </c>
      <c r="K96" s="369"/>
      <c r="L96" s="339"/>
      <c r="M96" s="339"/>
      <c r="N96" s="339"/>
      <c r="O96" s="339"/>
      <c r="P96" s="339"/>
      <c r="Q96" s="339"/>
      <c r="R96" s="421" t="str">
        <f t="shared" si="4"/>
        <v>0%</v>
      </c>
      <c r="S96" s="336"/>
      <c r="T96" s="336"/>
      <c r="U96" s="337"/>
      <c r="V96" s="336"/>
      <c r="W96" s="336"/>
      <c r="X96" s="336"/>
    </row>
    <row r="97" spans="1:25" s="335" customFormat="1" hidden="1" x14ac:dyDescent="0.25">
      <c r="A97" s="340"/>
      <c r="B97" s="447" t="str">
        <f t="shared" si="34"/>
        <v>-</v>
      </c>
      <c r="C97" s="338"/>
      <c r="D97" s="448">
        <f t="shared" si="35"/>
        <v>0</v>
      </c>
      <c r="E97" s="448">
        <f t="shared" si="36"/>
        <v>0</v>
      </c>
      <c r="F97" s="448">
        <f t="shared" si="37"/>
        <v>0</v>
      </c>
      <c r="G97" s="448">
        <f t="shared" si="38"/>
        <v>0</v>
      </c>
      <c r="H97" s="448">
        <f t="shared" si="39"/>
        <v>0</v>
      </c>
      <c r="I97" s="448">
        <f t="shared" si="40"/>
        <v>0</v>
      </c>
      <c r="J97" s="449">
        <f t="shared" si="41"/>
        <v>0</v>
      </c>
      <c r="K97" s="369"/>
      <c r="L97" s="339"/>
      <c r="M97" s="339"/>
      <c r="N97" s="339"/>
      <c r="O97" s="339"/>
      <c r="P97" s="339"/>
      <c r="Q97" s="339"/>
      <c r="R97" s="421" t="str">
        <f t="shared" si="4"/>
        <v>0%</v>
      </c>
      <c r="S97" s="336"/>
      <c r="T97" s="336"/>
      <c r="U97" s="337"/>
      <c r="V97" s="336"/>
      <c r="W97" s="336"/>
      <c r="X97" s="336"/>
    </row>
    <row r="98" spans="1:25" s="335" customFormat="1" hidden="1" x14ac:dyDescent="0.25">
      <c r="A98" s="340"/>
      <c r="B98" s="447" t="str">
        <f t="shared" si="34"/>
        <v>-</v>
      </c>
      <c r="C98" s="338"/>
      <c r="D98" s="448">
        <f t="shared" si="35"/>
        <v>0</v>
      </c>
      <c r="E98" s="448">
        <f t="shared" si="36"/>
        <v>0</v>
      </c>
      <c r="F98" s="448">
        <f t="shared" si="37"/>
        <v>0</v>
      </c>
      <c r="G98" s="448">
        <f t="shared" si="38"/>
        <v>0</v>
      </c>
      <c r="H98" s="448">
        <f t="shared" si="39"/>
        <v>0</v>
      </c>
      <c r="I98" s="448">
        <f t="shared" si="40"/>
        <v>0</v>
      </c>
      <c r="J98" s="449">
        <f t="shared" si="41"/>
        <v>0</v>
      </c>
      <c r="K98" s="369"/>
      <c r="L98" s="339"/>
      <c r="M98" s="339"/>
      <c r="N98" s="339"/>
      <c r="O98" s="339"/>
      <c r="P98" s="339"/>
      <c r="Q98" s="339"/>
      <c r="R98" s="421" t="str">
        <f t="shared" si="4"/>
        <v>0%</v>
      </c>
      <c r="S98" s="336"/>
      <c r="T98" s="336"/>
      <c r="U98" s="337"/>
      <c r="V98" s="336"/>
      <c r="W98" s="336"/>
      <c r="X98" s="336"/>
    </row>
    <row r="99" spans="1:25" s="335" customFormat="1" hidden="1" x14ac:dyDescent="0.25">
      <c r="A99" s="340"/>
      <c r="B99" s="447" t="str">
        <f t="shared" si="34"/>
        <v>-</v>
      </c>
      <c r="C99" s="338"/>
      <c r="D99" s="448">
        <f t="shared" si="35"/>
        <v>0</v>
      </c>
      <c r="E99" s="448">
        <f t="shared" si="36"/>
        <v>0</v>
      </c>
      <c r="F99" s="448">
        <f t="shared" si="37"/>
        <v>0</v>
      </c>
      <c r="G99" s="448">
        <f t="shared" si="38"/>
        <v>0</v>
      </c>
      <c r="H99" s="448">
        <f t="shared" si="39"/>
        <v>0</v>
      </c>
      <c r="I99" s="448">
        <f t="shared" si="40"/>
        <v>0</v>
      </c>
      <c r="J99" s="449">
        <f t="shared" si="41"/>
        <v>0</v>
      </c>
      <c r="K99" s="369"/>
      <c r="L99" s="339"/>
      <c r="M99" s="339"/>
      <c r="N99" s="339"/>
      <c r="O99" s="339"/>
      <c r="P99" s="339"/>
      <c r="Q99" s="339"/>
      <c r="R99" s="421" t="str">
        <f t="shared" si="4"/>
        <v>0%</v>
      </c>
      <c r="S99" s="336"/>
      <c r="T99" s="336"/>
      <c r="U99" s="337"/>
      <c r="V99" s="336"/>
      <c r="W99" s="336"/>
      <c r="X99" s="336"/>
    </row>
    <row r="100" spans="1:25" s="335" customFormat="1" hidden="1" x14ac:dyDescent="0.25">
      <c r="A100" s="340"/>
      <c r="B100" s="447" t="str">
        <f t="shared" si="34"/>
        <v>-</v>
      </c>
      <c r="C100" s="338"/>
      <c r="D100" s="448">
        <f t="shared" si="35"/>
        <v>0</v>
      </c>
      <c r="E100" s="448">
        <f t="shared" si="36"/>
        <v>0</v>
      </c>
      <c r="F100" s="448">
        <f t="shared" si="37"/>
        <v>0</v>
      </c>
      <c r="G100" s="448">
        <f t="shared" si="38"/>
        <v>0</v>
      </c>
      <c r="H100" s="448">
        <f t="shared" si="39"/>
        <v>0</v>
      </c>
      <c r="I100" s="448">
        <f t="shared" si="40"/>
        <v>0</v>
      </c>
      <c r="J100" s="449">
        <f t="shared" si="41"/>
        <v>0</v>
      </c>
      <c r="K100" s="369"/>
      <c r="L100" s="339"/>
      <c r="M100" s="339"/>
      <c r="N100" s="339"/>
      <c r="O100" s="339"/>
      <c r="P100" s="339"/>
      <c r="Q100" s="339"/>
      <c r="R100" s="421" t="str">
        <f t="shared" si="4"/>
        <v>0%</v>
      </c>
      <c r="S100" s="336"/>
      <c r="T100" s="336"/>
      <c r="U100" s="337"/>
      <c r="V100" s="336"/>
      <c r="W100" s="336"/>
      <c r="X100" s="336"/>
    </row>
    <row r="101" spans="1:25" s="335" customFormat="1" hidden="1" x14ac:dyDescent="0.25">
      <c r="A101" s="340"/>
      <c r="B101" s="447" t="str">
        <f t="shared" si="34"/>
        <v>-</v>
      </c>
      <c r="C101" s="338"/>
      <c r="D101" s="448">
        <f t="shared" si="35"/>
        <v>0</v>
      </c>
      <c r="E101" s="448">
        <f t="shared" si="36"/>
        <v>0</v>
      </c>
      <c r="F101" s="448">
        <f t="shared" si="37"/>
        <v>0</v>
      </c>
      <c r="G101" s="448">
        <f t="shared" si="38"/>
        <v>0</v>
      </c>
      <c r="H101" s="448">
        <f t="shared" si="39"/>
        <v>0</v>
      </c>
      <c r="I101" s="448">
        <f t="shared" si="40"/>
        <v>0</v>
      </c>
      <c r="J101" s="449">
        <f t="shared" si="41"/>
        <v>0</v>
      </c>
      <c r="K101" s="369"/>
      <c r="L101" s="339"/>
      <c r="M101" s="339"/>
      <c r="N101" s="339"/>
      <c r="O101" s="339"/>
      <c r="P101" s="339"/>
      <c r="Q101" s="339"/>
      <c r="R101" s="421" t="str">
        <f t="shared" si="4"/>
        <v>0%</v>
      </c>
      <c r="S101" s="336"/>
      <c r="T101" s="336"/>
      <c r="U101" s="337"/>
      <c r="V101" s="336"/>
      <c r="W101" s="336"/>
      <c r="X101" s="336"/>
    </row>
    <row r="102" spans="1:25" s="335" customFormat="1" hidden="1" x14ac:dyDescent="0.25">
      <c r="A102" s="340"/>
      <c r="B102" s="447" t="str">
        <f t="shared" si="34"/>
        <v>-</v>
      </c>
      <c r="C102" s="338"/>
      <c r="D102" s="448">
        <f t="shared" si="35"/>
        <v>0</v>
      </c>
      <c r="E102" s="448">
        <f t="shared" si="36"/>
        <v>0</v>
      </c>
      <c r="F102" s="448">
        <f t="shared" si="37"/>
        <v>0</v>
      </c>
      <c r="G102" s="448">
        <f t="shared" si="38"/>
        <v>0</v>
      </c>
      <c r="H102" s="448">
        <f t="shared" si="39"/>
        <v>0</v>
      </c>
      <c r="I102" s="448">
        <f t="shared" si="40"/>
        <v>0</v>
      </c>
      <c r="J102" s="449">
        <f t="shared" si="41"/>
        <v>0</v>
      </c>
      <c r="K102" s="369"/>
      <c r="L102" s="339"/>
      <c r="M102" s="339"/>
      <c r="N102" s="339"/>
      <c r="O102" s="339"/>
      <c r="P102" s="339"/>
      <c r="Q102" s="339"/>
      <c r="R102" s="421" t="str">
        <f t="shared" si="4"/>
        <v>0%</v>
      </c>
      <c r="S102" s="336"/>
      <c r="T102" s="336"/>
      <c r="U102" s="337"/>
      <c r="V102" s="336"/>
      <c r="W102" s="336"/>
      <c r="X102" s="336"/>
    </row>
    <row r="103" spans="1:25" s="335" customFormat="1" hidden="1" x14ac:dyDescent="0.25">
      <c r="A103" s="340"/>
      <c r="B103" s="447" t="str">
        <f t="shared" si="34"/>
        <v>-</v>
      </c>
      <c r="C103" s="338"/>
      <c r="D103" s="448">
        <f t="shared" si="35"/>
        <v>0</v>
      </c>
      <c r="E103" s="448">
        <f t="shared" si="36"/>
        <v>0</v>
      </c>
      <c r="F103" s="448">
        <f t="shared" si="37"/>
        <v>0</v>
      </c>
      <c r="G103" s="448">
        <f t="shared" si="38"/>
        <v>0</v>
      </c>
      <c r="H103" s="448">
        <f t="shared" si="39"/>
        <v>0</v>
      </c>
      <c r="I103" s="448">
        <f t="shared" si="40"/>
        <v>0</v>
      </c>
      <c r="J103" s="449">
        <f t="shared" si="41"/>
        <v>0</v>
      </c>
      <c r="K103" s="369"/>
      <c r="L103" s="339"/>
      <c r="M103" s="339"/>
      <c r="N103" s="339"/>
      <c r="O103" s="339"/>
      <c r="P103" s="339"/>
      <c r="Q103" s="339"/>
      <c r="R103" s="421" t="str">
        <f t="shared" si="4"/>
        <v>0%</v>
      </c>
      <c r="S103" s="336"/>
      <c r="T103" s="336"/>
      <c r="U103" s="337"/>
      <c r="V103" s="336"/>
      <c r="W103" s="336"/>
      <c r="X103" s="336"/>
    </row>
    <row r="104" spans="1:25" s="335" customFormat="1" hidden="1" x14ac:dyDescent="0.25">
      <c r="A104" s="340"/>
      <c r="B104" s="447" t="str">
        <f t="shared" si="34"/>
        <v>-</v>
      </c>
      <c r="C104" s="338"/>
      <c r="D104" s="448">
        <f t="shared" si="35"/>
        <v>0</v>
      </c>
      <c r="E104" s="448">
        <f t="shared" si="36"/>
        <v>0</v>
      </c>
      <c r="F104" s="448">
        <f t="shared" si="37"/>
        <v>0</v>
      </c>
      <c r="G104" s="448">
        <f t="shared" si="38"/>
        <v>0</v>
      </c>
      <c r="H104" s="448">
        <f t="shared" si="39"/>
        <v>0</v>
      </c>
      <c r="I104" s="448">
        <f t="shared" si="40"/>
        <v>0</v>
      </c>
      <c r="J104" s="449">
        <f t="shared" si="41"/>
        <v>0</v>
      </c>
      <c r="K104" s="369"/>
      <c r="L104" s="339"/>
      <c r="M104" s="339"/>
      <c r="N104" s="339"/>
      <c r="O104" s="339"/>
      <c r="P104" s="339"/>
      <c r="Q104" s="339"/>
      <c r="R104" s="421" t="str">
        <f t="shared" si="4"/>
        <v>0%</v>
      </c>
      <c r="S104" s="336"/>
      <c r="T104" s="336"/>
      <c r="U104" s="337"/>
      <c r="V104" s="336"/>
      <c r="W104" s="336"/>
      <c r="X104" s="336"/>
    </row>
    <row r="105" spans="1:25" s="335" customFormat="1" hidden="1" x14ac:dyDescent="0.25">
      <c r="A105" s="340"/>
      <c r="B105" s="447" t="str">
        <f t="shared" si="34"/>
        <v>-</v>
      </c>
      <c r="C105" s="338"/>
      <c r="D105" s="448">
        <f t="shared" si="35"/>
        <v>0</v>
      </c>
      <c r="E105" s="448">
        <f t="shared" si="36"/>
        <v>0</v>
      </c>
      <c r="F105" s="448">
        <f t="shared" si="37"/>
        <v>0</v>
      </c>
      <c r="G105" s="448">
        <f t="shared" si="38"/>
        <v>0</v>
      </c>
      <c r="H105" s="448">
        <f t="shared" si="39"/>
        <v>0</v>
      </c>
      <c r="I105" s="448">
        <f t="shared" si="40"/>
        <v>0</v>
      </c>
      <c r="J105" s="449">
        <f t="shared" si="41"/>
        <v>0</v>
      </c>
      <c r="K105" s="369"/>
      <c r="L105" s="339"/>
      <c r="M105" s="339"/>
      <c r="N105" s="339"/>
      <c r="O105" s="339"/>
      <c r="P105" s="339"/>
      <c r="Q105" s="339"/>
      <c r="R105" s="421" t="str">
        <f t="shared" si="4"/>
        <v>0%</v>
      </c>
      <c r="S105" s="336"/>
      <c r="T105" s="336"/>
      <c r="U105" s="337"/>
      <c r="V105" s="336"/>
      <c r="W105" s="336"/>
      <c r="X105" s="336"/>
    </row>
    <row r="106" spans="1:25" s="335" customFormat="1" hidden="1" x14ac:dyDescent="0.25">
      <c r="A106" s="340"/>
      <c r="B106" s="447" t="str">
        <f t="shared" si="34"/>
        <v>-</v>
      </c>
      <c r="C106" s="338"/>
      <c r="D106" s="448">
        <f t="shared" si="35"/>
        <v>0</v>
      </c>
      <c r="E106" s="448">
        <f t="shared" si="36"/>
        <v>0</v>
      </c>
      <c r="F106" s="448">
        <f t="shared" si="37"/>
        <v>0</v>
      </c>
      <c r="G106" s="448">
        <f t="shared" si="38"/>
        <v>0</v>
      </c>
      <c r="H106" s="448">
        <f t="shared" si="39"/>
        <v>0</v>
      </c>
      <c r="I106" s="448">
        <f t="shared" si="40"/>
        <v>0</v>
      </c>
      <c r="J106" s="449">
        <f t="shared" si="41"/>
        <v>0</v>
      </c>
      <c r="K106" s="369"/>
      <c r="L106" s="339"/>
      <c r="M106" s="339"/>
      <c r="N106" s="339"/>
      <c r="O106" s="339"/>
      <c r="P106" s="339"/>
      <c r="Q106" s="339"/>
      <c r="R106" s="421" t="str">
        <f t="shared" si="4"/>
        <v>0%</v>
      </c>
      <c r="S106" s="336"/>
      <c r="T106" s="336"/>
      <c r="U106" s="337"/>
      <c r="V106" s="336"/>
      <c r="W106" s="336"/>
      <c r="X106" s="336"/>
    </row>
    <row r="107" spans="1:25" s="335" customFormat="1" hidden="1" x14ac:dyDescent="0.25">
      <c r="A107" s="340"/>
      <c r="B107" s="447" t="str">
        <f t="shared" si="34"/>
        <v>-</v>
      </c>
      <c r="C107" s="338"/>
      <c r="D107" s="448">
        <f t="shared" si="35"/>
        <v>0</v>
      </c>
      <c r="E107" s="448">
        <f t="shared" si="36"/>
        <v>0</v>
      </c>
      <c r="F107" s="448">
        <f t="shared" si="37"/>
        <v>0</v>
      </c>
      <c r="G107" s="448">
        <f t="shared" si="38"/>
        <v>0</v>
      </c>
      <c r="H107" s="448">
        <f t="shared" si="39"/>
        <v>0</v>
      </c>
      <c r="I107" s="448">
        <f t="shared" si="40"/>
        <v>0</v>
      </c>
      <c r="J107" s="449">
        <f t="shared" si="41"/>
        <v>0</v>
      </c>
      <c r="K107" s="369"/>
      <c r="L107" s="339"/>
      <c r="M107" s="339"/>
      <c r="N107" s="339"/>
      <c r="O107" s="339"/>
      <c r="P107" s="339"/>
      <c r="Q107" s="339"/>
      <c r="R107" s="421" t="str">
        <f t="shared" si="4"/>
        <v>0%</v>
      </c>
      <c r="S107" s="336"/>
      <c r="T107" s="336"/>
      <c r="U107" s="337"/>
      <c r="V107" s="336"/>
      <c r="W107" s="336"/>
      <c r="X107" s="336"/>
    </row>
    <row r="108" spans="1:25" s="335" customFormat="1" hidden="1" x14ac:dyDescent="0.25">
      <c r="A108" s="340"/>
      <c r="B108" s="447" t="str">
        <f t="shared" si="34"/>
        <v>-</v>
      </c>
      <c r="C108" s="338"/>
      <c r="D108" s="448">
        <f t="shared" si="35"/>
        <v>0</v>
      </c>
      <c r="E108" s="448">
        <f t="shared" si="36"/>
        <v>0</v>
      </c>
      <c r="F108" s="448">
        <f t="shared" si="37"/>
        <v>0</v>
      </c>
      <c r="G108" s="448">
        <f t="shared" si="38"/>
        <v>0</v>
      </c>
      <c r="H108" s="448">
        <f t="shared" si="39"/>
        <v>0</v>
      </c>
      <c r="I108" s="448">
        <f t="shared" si="40"/>
        <v>0</v>
      </c>
      <c r="J108" s="449">
        <f t="shared" si="41"/>
        <v>0</v>
      </c>
      <c r="K108" s="369"/>
      <c r="L108" s="339"/>
      <c r="M108" s="339"/>
      <c r="N108" s="339"/>
      <c r="O108" s="339"/>
      <c r="P108" s="339"/>
      <c r="Q108" s="339"/>
      <c r="R108" s="421" t="str">
        <f t="shared" si="4"/>
        <v>0%</v>
      </c>
      <c r="S108" s="336"/>
      <c r="T108" s="336"/>
      <c r="U108" s="337"/>
      <c r="V108" s="336"/>
      <c r="W108" s="336"/>
      <c r="X108" s="336"/>
    </row>
    <row r="109" spans="1:25" s="16" customFormat="1" hidden="1" x14ac:dyDescent="0.25">
      <c r="A109" s="340"/>
      <c r="B109" s="447" t="str">
        <f t="shared" si="34"/>
        <v>-</v>
      </c>
      <c r="C109" s="338"/>
      <c r="D109" s="448">
        <f t="shared" ref="D109" si="42">ROUNDUP($C109*L109*POWER((1+D$9),(D$11-$C$11)),0)</f>
        <v>0</v>
      </c>
      <c r="E109" s="448">
        <f t="shared" ref="E109" si="43">ROUNDUP($C109*M109*POWER((1+E$9),(E$11-$C$11)),0)</f>
        <v>0</v>
      </c>
      <c r="F109" s="448">
        <f t="shared" ref="F109" si="44">ROUNDUP($C109*N109*POWER((1+F$9),(F$11-$C$11)),0)</f>
        <v>0</v>
      </c>
      <c r="G109" s="448">
        <f t="shared" ref="G109" si="45">ROUNDUP($C109*O109*POWER((1+G$9),(G$11-$C$11)),0)</f>
        <v>0</v>
      </c>
      <c r="H109" s="448">
        <f t="shared" ref="H109" si="46">ROUNDUP($C109*P109*POWER((1+H$9),(H$11-$C$11)),0)</f>
        <v>0</v>
      </c>
      <c r="I109" s="448">
        <f t="shared" ref="I109" si="47">ROUNDUP($C109*Q109*POWER((1+I$9),(I$11-$C$11)),0)</f>
        <v>0</v>
      </c>
      <c r="J109" s="449">
        <f>SUM(D109:I109)</f>
        <v>0</v>
      </c>
      <c r="K109" s="369"/>
      <c r="L109" s="339"/>
      <c r="M109" s="339"/>
      <c r="N109" s="339"/>
      <c r="O109" s="339"/>
      <c r="P109" s="339"/>
      <c r="Q109" s="339"/>
      <c r="R109" s="421" t="str">
        <f t="shared" si="4"/>
        <v>0%</v>
      </c>
      <c r="S109" s="18"/>
      <c r="T109" s="18"/>
      <c r="U109" s="32"/>
      <c r="V109" s="18"/>
      <c r="W109" s="18"/>
      <c r="X109" s="18"/>
    </row>
    <row r="110" spans="1:25" ht="16.5" hidden="1" thickBot="1" x14ac:dyDescent="0.3">
      <c r="A110" s="430"/>
      <c r="B110" s="447" t="str">
        <f t="shared" si="34"/>
        <v>-</v>
      </c>
      <c r="C110" s="338"/>
      <c r="D110" s="448">
        <f t="shared" si="33"/>
        <v>0</v>
      </c>
      <c r="E110" s="448">
        <f t="shared" si="33"/>
        <v>0</v>
      </c>
      <c r="F110" s="448">
        <f t="shared" si="33"/>
        <v>0</v>
      </c>
      <c r="G110" s="448">
        <f t="shared" si="33"/>
        <v>0</v>
      </c>
      <c r="H110" s="448">
        <f t="shared" si="33"/>
        <v>0</v>
      </c>
      <c r="I110" s="448">
        <f t="shared" si="33"/>
        <v>0</v>
      </c>
      <c r="J110" s="455">
        <f>SUM(D110:I110)</f>
        <v>0</v>
      </c>
      <c r="K110" s="369"/>
      <c r="L110" s="339"/>
      <c r="M110" s="339"/>
      <c r="N110" s="339"/>
      <c r="O110" s="339"/>
      <c r="P110" s="339"/>
      <c r="Q110" s="339"/>
      <c r="R110" s="421" t="str">
        <f t="shared" si="4"/>
        <v>0%</v>
      </c>
      <c r="S110" s="18"/>
      <c r="T110" s="18"/>
      <c r="U110" s="32"/>
      <c r="V110" s="18"/>
      <c r="W110" s="18"/>
      <c r="X110" s="18"/>
      <c r="Y110" s="1"/>
    </row>
    <row r="111" spans="1:25" ht="16.5" thickBot="1" x14ac:dyDescent="0.3">
      <c r="A111" s="192" t="s">
        <v>122</v>
      </c>
      <c r="B111" s="344" t="str">
        <f>IFERROR(C111/C83,"-")</f>
        <v>-</v>
      </c>
      <c r="C111" s="222">
        <f t="shared" ref="C111:J111" si="48">SUM(C86:C110)</f>
        <v>0</v>
      </c>
      <c r="D111" s="212">
        <f t="shared" si="48"/>
        <v>0</v>
      </c>
      <c r="E111" s="212">
        <f t="shared" si="48"/>
        <v>0</v>
      </c>
      <c r="F111" s="212">
        <f t="shared" si="48"/>
        <v>0</v>
      </c>
      <c r="G111" s="212">
        <f t="shared" si="48"/>
        <v>0</v>
      </c>
      <c r="H111" s="212">
        <f t="shared" si="48"/>
        <v>0</v>
      </c>
      <c r="I111" s="343">
        <f t="shared" si="48"/>
        <v>0</v>
      </c>
      <c r="J111" s="207">
        <f t="shared" si="48"/>
        <v>0</v>
      </c>
      <c r="K111" s="369"/>
      <c r="L111" s="395"/>
      <c r="M111" s="396"/>
      <c r="N111" s="396"/>
      <c r="O111" s="396"/>
      <c r="P111" s="396"/>
      <c r="Q111" s="396"/>
      <c r="R111" s="345"/>
      <c r="S111" s="18"/>
      <c r="T111" s="18"/>
      <c r="U111" s="32"/>
      <c r="V111" s="18"/>
      <c r="W111" s="18"/>
      <c r="X111" s="18"/>
      <c r="Y111" s="1"/>
    </row>
    <row r="112" spans="1:25" ht="16.5" thickBot="1" x14ac:dyDescent="0.3">
      <c r="A112" s="402"/>
      <c r="B112" s="403"/>
      <c r="C112" s="404"/>
      <c r="D112" s="400"/>
      <c r="E112" s="392"/>
      <c r="F112" s="392"/>
      <c r="G112" s="392"/>
      <c r="H112" s="392"/>
      <c r="I112" s="392"/>
      <c r="J112" s="401"/>
      <c r="K112" s="369"/>
      <c r="L112" s="395"/>
      <c r="M112" s="396"/>
      <c r="N112" s="396"/>
      <c r="O112" s="396"/>
      <c r="P112" s="396"/>
      <c r="Q112" s="396"/>
      <c r="R112" s="345"/>
      <c r="S112" s="18"/>
      <c r="T112" s="18"/>
      <c r="U112" s="32"/>
      <c r="V112" s="18"/>
      <c r="W112" s="18"/>
      <c r="X112" s="18"/>
      <c r="Y112" s="1"/>
    </row>
    <row r="113" spans="1:25" x14ac:dyDescent="0.25">
      <c r="A113" s="208" t="s">
        <v>10</v>
      </c>
      <c r="B113" s="209" t="s">
        <v>219</v>
      </c>
      <c r="C113" s="188" t="s">
        <v>83</v>
      </c>
      <c r="D113" s="203"/>
      <c r="E113" s="190"/>
      <c r="F113" s="190"/>
      <c r="G113" s="190"/>
      <c r="H113" s="190"/>
      <c r="I113" s="190"/>
      <c r="J113" s="191"/>
      <c r="K113" s="369"/>
      <c r="L113" s="395"/>
      <c r="M113" s="396"/>
      <c r="N113" s="396"/>
      <c r="O113" s="396"/>
      <c r="P113" s="396"/>
      <c r="Q113" s="396"/>
      <c r="R113" s="345"/>
      <c r="S113" s="18"/>
      <c r="T113" s="18"/>
      <c r="U113" s="32"/>
      <c r="V113" s="18"/>
      <c r="W113" s="18"/>
      <c r="X113" s="18"/>
      <c r="Y113" s="1"/>
    </row>
    <row r="114" spans="1:25" x14ac:dyDescent="0.25">
      <c r="A114" s="422" t="s">
        <v>0</v>
      </c>
      <c r="B114" s="447" t="str">
        <f>IFERROR(C114/$C$83,"-")</f>
        <v>-</v>
      </c>
      <c r="C114" s="338"/>
      <c r="D114" s="448">
        <f t="shared" ref="D114:I138" si="49">ROUNDUP($C114*L114*POWER((1+D$9),(D$11-$C$11)),0)</f>
        <v>0</v>
      </c>
      <c r="E114" s="448">
        <f t="shared" si="49"/>
        <v>0</v>
      </c>
      <c r="F114" s="448">
        <f t="shared" si="49"/>
        <v>0</v>
      </c>
      <c r="G114" s="448">
        <f t="shared" si="49"/>
        <v>0</v>
      </c>
      <c r="H114" s="448">
        <f t="shared" si="49"/>
        <v>0</v>
      </c>
      <c r="I114" s="448">
        <f t="shared" si="49"/>
        <v>0</v>
      </c>
      <c r="J114" s="449">
        <f t="shared" ref="J114:J138" si="50">SUM(D114:I114)</f>
        <v>0</v>
      </c>
      <c r="K114" s="369"/>
      <c r="L114" s="339"/>
      <c r="M114" s="339"/>
      <c r="N114" s="339"/>
      <c r="O114" s="339"/>
      <c r="P114" s="339"/>
      <c r="Q114" s="339"/>
      <c r="R114" s="199" t="str">
        <f t="shared" si="4"/>
        <v>0%</v>
      </c>
      <c r="S114" s="18"/>
      <c r="T114" s="18"/>
      <c r="U114" s="32"/>
      <c r="V114" s="18"/>
      <c r="W114" s="18"/>
      <c r="X114" s="18"/>
      <c r="Y114" s="1"/>
    </row>
    <row r="115" spans="1:25" s="16" customFormat="1" x14ac:dyDescent="0.25">
      <c r="A115" s="431" t="s">
        <v>226</v>
      </c>
      <c r="B115" s="447" t="str">
        <f t="shared" ref="B115:B137" si="51">IFERROR(C115/$C$83,"-")</f>
        <v>-</v>
      </c>
      <c r="C115" s="338"/>
      <c r="D115" s="448">
        <f t="shared" ref="D115" si="52">ROUNDUP($C115*L115*POWER((1+D$9),(D$11-$C$11)),0)</f>
        <v>0</v>
      </c>
      <c r="E115" s="448">
        <f t="shared" ref="E115" si="53">ROUNDUP($C115*M115*POWER((1+E$9),(E$11-$C$11)),0)</f>
        <v>0</v>
      </c>
      <c r="F115" s="448">
        <f t="shared" ref="F115" si="54">ROUNDUP($C115*N115*POWER((1+F$9),(F$11-$C$11)),0)</f>
        <v>0</v>
      </c>
      <c r="G115" s="448">
        <f t="shared" ref="G115" si="55">ROUNDUP($C115*O115*POWER((1+G$9),(G$11-$C$11)),0)</f>
        <v>0</v>
      </c>
      <c r="H115" s="448">
        <f t="shared" ref="H115" si="56">ROUNDUP($C115*P115*POWER((1+H$9),(H$11-$C$11)),0)</f>
        <v>0</v>
      </c>
      <c r="I115" s="448">
        <f t="shared" ref="I115" si="57">ROUNDUP($C115*Q115*POWER((1+I$9),(I$11-$C$11)),0)</f>
        <v>0</v>
      </c>
      <c r="J115" s="449">
        <f t="shared" si="50"/>
        <v>0</v>
      </c>
      <c r="K115" s="369"/>
      <c r="L115" s="339"/>
      <c r="M115" s="339"/>
      <c r="N115" s="339"/>
      <c r="O115" s="339"/>
      <c r="P115" s="339"/>
      <c r="Q115" s="339"/>
      <c r="R115" s="199" t="str">
        <f t="shared" si="4"/>
        <v>0%</v>
      </c>
      <c r="S115" s="18"/>
      <c r="T115" s="18"/>
      <c r="U115" s="32"/>
      <c r="V115" s="18"/>
      <c r="W115" s="18"/>
      <c r="X115" s="18"/>
    </row>
    <row r="116" spans="1:25" s="335" customFormat="1" x14ac:dyDescent="0.25">
      <c r="A116" s="431"/>
      <c r="B116" s="447" t="str">
        <f t="shared" si="51"/>
        <v>-</v>
      </c>
      <c r="C116" s="338"/>
      <c r="D116" s="448">
        <f t="shared" ref="D116:D134" si="58">ROUNDUP($C116*L116*POWER((1+D$9),(D$11-$C$11)),0)</f>
        <v>0</v>
      </c>
      <c r="E116" s="448">
        <f t="shared" ref="E116:E134" si="59">ROUNDUP($C116*M116*POWER((1+E$9),(E$11-$C$11)),0)</f>
        <v>0</v>
      </c>
      <c r="F116" s="448">
        <f t="shared" ref="F116:F134" si="60">ROUNDUP($C116*N116*POWER((1+F$9),(F$11-$C$11)),0)</f>
        <v>0</v>
      </c>
      <c r="G116" s="448">
        <f t="shared" ref="G116:G134" si="61">ROUNDUP($C116*O116*POWER((1+G$9),(G$11-$C$11)),0)</f>
        <v>0</v>
      </c>
      <c r="H116" s="448">
        <f t="shared" ref="H116:H134" si="62">ROUNDUP($C116*P116*POWER((1+H$9),(H$11-$C$11)),0)</f>
        <v>0</v>
      </c>
      <c r="I116" s="448">
        <f t="shared" ref="I116:I134" si="63">ROUNDUP($C116*Q116*POWER((1+I$9),(I$11-$C$11)),0)</f>
        <v>0</v>
      </c>
      <c r="J116" s="449">
        <f t="shared" ref="J116:J134" si="64">SUM(D116:I116)</f>
        <v>0</v>
      </c>
      <c r="K116" s="369"/>
      <c r="L116" s="339"/>
      <c r="M116" s="339"/>
      <c r="N116" s="339"/>
      <c r="O116" s="339"/>
      <c r="P116" s="339"/>
      <c r="Q116" s="339"/>
      <c r="R116" s="199" t="str">
        <f t="shared" si="4"/>
        <v>0%</v>
      </c>
      <c r="S116" s="336"/>
      <c r="T116" s="336"/>
      <c r="U116" s="337"/>
      <c r="V116" s="336"/>
      <c r="W116" s="336"/>
      <c r="X116" s="336"/>
    </row>
    <row r="117" spans="1:25" s="335" customFormat="1" ht="16.5" thickBot="1" x14ac:dyDescent="0.3">
      <c r="A117" s="431"/>
      <c r="B117" s="447" t="str">
        <f t="shared" si="51"/>
        <v>-</v>
      </c>
      <c r="C117" s="338"/>
      <c r="D117" s="448">
        <f t="shared" si="58"/>
        <v>0</v>
      </c>
      <c r="E117" s="448">
        <f t="shared" si="59"/>
        <v>0</v>
      </c>
      <c r="F117" s="448">
        <f t="shared" si="60"/>
        <v>0</v>
      </c>
      <c r="G117" s="448">
        <f t="shared" si="61"/>
        <v>0</v>
      </c>
      <c r="H117" s="448">
        <f t="shared" si="62"/>
        <v>0</v>
      </c>
      <c r="I117" s="448">
        <f t="shared" si="63"/>
        <v>0</v>
      </c>
      <c r="J117" s="449">
        <f t="shared" si="64"/>
        <v>0</v>
      </c>
      <c r="K117" s="369"/>
      <c r="L117" s="339"/>
      <c r="M117" s="339"/>
      <c r="N117" s="339"/>
      <c r="O117" s="339"/>
      <c r="P117" s="339"/>
      <c r="Q117" s="339"/>
      <c r="R117" s="199" t="str">
        <f t="shared" si="4"/>
        <v>0%</v>
      </c>
      <c r="S117" s="336"/>
      <c r="T117" s="336"/>
      <c r="U117" s="337"/>
      <c r="V117" s="336"/>
      <c r="W117" s="336"/>
      <c r="X117" s="336"/>
    </row>
    <row r="118" spans="1:25" s="335" customFormat="1" hidden="1" x14ac:dyDescent="0.25">
      <c r="A118" s="431"/>
      <c r="B118" s="447" t="str">
        <f t="shared" si="51"/>
        <v>-</v>
      </c>
      <c r="C118" s="338"/>
      <c r="D118" s="448">
        <f t="shared" si="58"/>
        <v>0</v>
      </c>
      <c r="E118" s="448">
        <f t="shared" si="59"/>
        <v>0</v>
      </c>
      <c r="F118" s="448">
        <f t="shared" si="60"/>
        <v>0</v>
      </c>
      <c r="G118" s="448">
        <f t="shared" si="61"/>
        <v>0</v>
      </c>
      <c r="H118" s="448">
        <f t="shared" si="62"/>
        <v>0</v>
      </c>
      <c r="I118" s="448">
        <f t="shared" si="63"/>
        <v>0</v>
      </c>
      <c r="J118" s="449">
        <f t="shared" si="64"/>
        <v>0</v>
      </c>
      <c r="K118" s="369"/>
      <c r="L118" s="339"/>
      <c r="M118" s="339"/>
      <c r="N118" s="339"/>
      <c r="O118" s="339"/>
      <c r="P118" s="339"/>
      <c r="Q118" s="339"/>
      <c r="R118" s="199" t="str">
        <f t="shared" si="4"/>
        <v>0%</v>
      </c>
      <c r="S118" s="336"/>
      <c r="T118" s="336"/>
      <c r="U118" s="337"/>
      <c r="V118" s="336"/>
      <c r="W118" s="336"/>
      <c r="X118" s="336"/>
    </row>
    <row r="119" spans="1:25" s="335" customFormat="1" hidden="1" x14ac:dyDescent="0.25">
      <c r="A119" s="431"/>
      <c r="B119" s="447" t="str">
        <f t="shared" si="51"/>
        <v>-</v>
      </c>
      <c r="C119" s="338"/>
      <c r="D119" s="448">
        <f t="shared" si="58"/>
        <v>0</v>
      </c>
      <c r="E119" s="448">
        <f t="shared" si="59"/>
        <v>0</v>
      </c>
      <c r="F119" s="448">
        <f t="shared" si="60"/>
        <v>0</v>
      </c>
      <c r="G119" s="448">
        <f t="shared" si="61"/>
        <v>0</v>
      </c>
      <c r="H119" s="448">
        <f t="shared" si="62"/>
        <v>0</v>
      </c>
      <c r="I119" s="448">
        <f t="shared" si="63"/>
        <v>0</v>
      </c>
      <c r="J119" s="449">
        <f t="shared" si="64"/>
        <v>0</v>
      </c>
      <c r="K119" s="369"/>
      <c r="L119" s="339"/>
      <c r="M119" s="339"/>
      <c r="N119" s="339"/>
      <c r="O119" s="339"/>
      <c r="P119" s="339"/>
      <c r="Q119" s="339"/>
      <c r="R119" s="199" t="str">
        <f t="shared" si="4"/>
        <v>0%</v>
      </c>
      <c r="S119" s="336"/>
      <c r="T119" s="336"/>
      <c r="U119" s="337"/>
      <c r="V119" s="336"/>
      <c r="W119" s="336"/>
      <c r="X119" s="336"/>
    </row>
    <row r="120" spans="1:25" s="335" customFormat="1" hidden="1" x14ac:dyDescent="0.25">
      <c r="A120" s="431"/>
      <c r="B120" s="447" t="str">
        <f t="shared" si="51"/>
        <v>-</v>
      </c>
      <c r="C120" s="338"/>
      <c r="D120" s="448">
        <f t="shared" si="58"/>
        <v>0</v>
      </c>
      <c r="E120" s="448">
        <f t="shared" si="59"/>
        <v>0</v>
      </c>
      <c r="F120" s="448">
        <f t="shared" si="60"/>
        <v>0</v>
      </c>
      <c r="G120" s="448">
        <f t="shared" si="61"/>
        <v>0</v>
      </c>
      <c r="H120" s="448">
        <f t="shared" si="62"/>
        <v>0</v>
      </c>
      <c r="I120" s="448">
        <f t="shared" si="63"/>
        <v>0</v>
      </c>
      <c r="J120" s="449">
        <f t="shared" si="64"/>
        <v>0</v>
      </c>
      <c r="K120" s="369"/>
      <c r="L120" s="339"/>
      <c r="M120" s="339"/>
      <c r="N120" s="339"/>
      <c r="O120" s="339"/>
      <c r="P120" s="339"/>
      <c r="Q120" s="339"/>
      <c r="R120" s="199" t="str">
        <f t="shared" si="4"/>
        <v>0%</v>
      </c>
      <c r="S120" s="336"/>
      <c r="T120" s="336"/>
      <c r="U120" s="337"/>
      <c r="V120" s="336"/>
      <c r="W120" s="336"/>
      <c r="X120" s="336"/>
    </row>
    <row r="121" spans="1:25" s="335" customFormat="1" hidden="1" x14ac:dyDescent="0.25">
      <c r="A121" s="431"/>
      <c r="B121" s="447" t="str">
        <f t="shared" si="51"/>
        <v>-</v>
      </c>
      <c r="C121" s="338"/>
      <c r="D121" s="448">
        <f t="shared" si="58"/>
        <v>0</v>
      </c>
      <c r="E121" s="448">
        <f t="shared" si="59"/>
        <v>0</v>
      </c>
      <c r="F121" s="448">
        <f t="shared" si="60"/>
        <v>0</v>
      </c>
      <c r="G121" s="448">
        <f t="shared" si="61"/>
        <v>0</v>
      </c>
      <c r="H121" s="448">
        <f t="shared" si="62"/>
        <v>0</v>
      </c>
      <c r="I121" s="448">
        <f t="shared" si="63"/>
        <v>0</v>
      </c>
      <c r="J121" s="449">
        <f t="shared" si="64"/>
        <v>0</v>
      </c>
      <c r="K121" s="369"/>
      <c r="L121" s="339"/>
      <c r="M121" s="339"/>
      <c r="N121" s="339"/>
      <c r="O121" s="339"/>
      <c r="P121" s="339"/>
      <c r="Q121" s="339"/>
      <c r="R121" s="199" t="str">
        <f t="shared" si="4"/>
        <v>0%</v>
      </c>
      <c r="S121" s="336"/>
      <c r="T121" s="336"/>
      <c r="U121" s="337"/>
      <c r="V121" s="336"/>
      <c r="W121" s="336"/>
      <c r="X121" s="336"/>
    </row>
    <row r="122" spans="1:25" s="335" customFormat="1" hidden="1" x14ac:dyDescent="0.25">
      <c r="A122" s="431"/>
      <c r="B122" s="447" t="str">
        <f t="shared" si="51"/>
        <v>-</v>
      </c>
      <c r="C122" s="338"/>
      <c r="D122" s="448">
        <f t="shared" si="58"/>
        <v>0</v>
      </c>
      <c r="E122" s="448">
        <f t="shared" si="59"/>
        <v>0</v>
      </c>
      <c r="F122" s="448">
        <f t="shared" si="60"/>
        <v>0</v>
      </c>
      <c r="G122" s="448">
        <f t="shared" si="61"/>
        <v>0</v>
      </c>
      <c r="H122" s="448">
        <f t="shared" si="62"/>
        <v>0</v>
      </c>
      <c r="I122" s="448">
        <f t="shared" si="63"/>
        <v>0</v>
      </c>
      <c r="J122" s="449">
        <f t="shared" si="64"/>
        <v>0</v>
      </c>
      <c r="K122" s="369"/>
      <c r="L122" s="339"/>
      <c r="M122" s="339"/>
      <c r="N122" s="339"/>
      <c r="O122" s="339"/>
      <c r="P122" s="339"/>
      <c r="Q122" s="339"/>
      <c r="R122" s="199" t="str">
        <f t="shared" si="4"/>
        <v>0%</v>
      </c>
      <c r="S122" s="336"/>
      <c r="T122" s="336"/>
      <c r="U122" s="337"/>
      <c r="V122" s="336"/>
      <c r="W122" s="336"/>
      <c r="X122" s="336"/>
    </row>
    <row r="123" spans="1:25" s="335" customFormat="1" hidden="1" x14ac:dyDescent="0.25">
      <c r="A123" s="431"/>
      <c r="B123" s="447" t="str">
        <f t="shared" si="51"/>
        <v>-</v>
      </c>
      <c r="C123" s="338"/>
      <c r="D123" s="448">
        <f t="shared" si="58"/>
        <v>0</v>
      </c>
      <c r="E123" s="448">
        <f t="shared" si="59"/>
        <v>0</v>
      </c>
      <c r="F123" s="448">
        <f t="shared" si="60"/>
        <v>0</v>
      </c>
      <c r="G123" s="448">
        <f t="shared" si="61"/>
        <v>0</v>
      </c>
      <c r="H123" s="448">
        <f t="shared" si="62"/>
        <v>0</v>
      </c>
      <c r="I123" s="448">
        <f t="shared" si="63"/>
        <v>0</v>
      </c>
      <c r="J123" s="449">
        <f t="shared" si="64"/>
        <v>0</v>
      </c>
      <c r="K123" s="369"/>
      <c r="L123" s="339"/>
      <c r="M123" s="339"/>
      <c r="N123" s="339"/>
      <c r="O123" s="339"/>
      <c r="P123" s="339"/>
      <c r="Q123" s="339"/>
      <c r="R123" s="199" t="str">
        <f t="shared" si="4"/>
        <v>0%</v>
      </c>
      <c r="S123" s="336"/>
      <c r="T123" s="336"/>
      <c r="U123" s="337"/>
      <c r="V123" s="336"/>
      <c r="W123" s="336"/>
      <c r="X123" s="336"/>
    </row>
    <row r="124" spans="1:25" s="335" customFormat="1" hidden="1" x14ac:dyDescent="0.25">
      <c r="A124" s="431"/>
      <c r="B124" s="447" t="str">
        <f t="shared" si="51"/>
        <v>-</v>
      </c>
      <c r="C124" s="338"/>
      <c r="D124" s="448">
        <f t="shared" si="58"/>
        <v>0</v>
      </c>
      <c r="E124" s="448">
        <f t="shared" si="59"/>
        <v>0</v>
      </c>
      <c r="F124" s="448">
        <f t="shared" si="60"/>
        <v>0</v>
      </c>
      <c r="G124" s="448">
        <f t="shared" si="61"/>
        <v>0</v>
      </c>
      <c r="H124" s="448">
        <f t="shared" si="62"/>
        <v>0</v>
      </c>
      <c r="I124" s="448">
        <f t="shared" si="63"/>
        <v>0</v>
      </c>
      <c r="J124" s="449">
        <f t="shared" si="64"/>
        <v>0</v>
      </c>
      <c r="K124" s="369"/>
      <c r="L124" s="339"/>
      <c r="M124" s="339"/>
      <c r="N124" s="339"/>
      <c r="O124" s="339"/>
      <c r="P124" s="339"/>
      <c r="Q124" s="339"/>
      <c r="R124" s="199" t="str">
        <f t="shared" si="4"/>
        <v>0%</v>
      </c>
      <c r="S124" s="336"/>
      <c r="T124" s="336"/>
      <c r="U124" s="337"/>
      <c r="V124" s="336"/>
      <c r="W124" s="336"/>
      <c r="X124" s="336"/>
    </row>
    <row r="125" spans="1:25" s="335" customFormat="1" hidden="1" x14ac:dyDescent="0.25">
      <c r="A125" s="431"/>
      <c r="B125" s="447" t="str">
        <f t="shared" si="51"/>
        <v>-</v>
      </c>
      <c r="C125" s="338"/>
      <c r="D125" s="448">
        <f t="shared" si="58"/>
        <v>0</v>
      </c>
      <c r="E125" s="448">
        <f t="shared" si="59"/>
        <v>0</v>
      </c>
      <c r="F125" s="448">
        <f t="shared" si="60"/>
        <v>0</v>
      </c>
      <c r="G125" s="448">
        <f t="shared" si="61"/>
        <v>0</v>
      </c>
      <c r="H125" s="448">
        <f t="shared" si="62"/>
        <v>0</v>
      </c>
      <c r="I125" s="448">
        <f t="shared" si="63"/>
        <v>0</v>
      </c>
      <c r="J125" s="449">
        <f t="shared" si="64"/>
        <v>0</v>
      </c>
      <c r="K125" s="369"/>
      <c r="L125" s="339"/>
      <c r="M125" s="339"/>
      <c r="N125" s="339"/>
      <c r="O125" s="339"/>
      <c r="P125" s="339"/>
      <c r="Q125" s="339"/>
      <c r="R125" s="199" t="str">
        <f t="shared" si="4"/>
        <v>0%</v>
      </c>
      <c r="S125" s="336"/>
      <c r="T125" s="336"/>
      <c r="U125" s="337"/>
      <c r="V125" s="336"/>
      <c r="W125" s="336"/>
      <c r="X125" s="336"/>
    </row>
    <row r="126" spans="1:25" s="335" customFormat="1" hidden="1" x14ac:dyDescent="0.25">
      <c r="A126" s="431"/>
      <c r="B126" s="447" t="str">
        <f t="shared" si="51"/>
        <v>-</v>
      </c>
      <c r="C126" s="338"/>
      <c r="D126" s="448">
        <f t="shared" si="58"/>
        <v>0</v>
      </c>
      <c r="E126" s="448">
        <f t="shared" si="59"/>
        <v>0</v>
      </c>
      <c r="F126" s="448">
        <f t="shared" si="60"/>
        <v>0</v>
      </c>
      <c r="G126" s="448">
        <f t="shared" si="61"/>
        <v>0</v>
      </c>
      <c r="H126" s="448">
        <f t="shared" si="62"/>
        <v>0</v>
      </c>
      <c r="I126" s="448">
        <f t="shared" si="63"/>
        <v>0</v>
      </c>
      <c r="J126" s="449">
        <f t="shared" si="64"/>
        <v>0</v>
      </c>
      <c r="K126" s="369"/>
      <c r="L126" s="339"/>
      <c r="M126" s="339"/>
      <c r="N126" s="339"/>
      <c r="O126" s="339"/>
      <c r="P126" s="339"/>
      <c r="Q126" s="339"/>
      <c r="R126" s="199" t="str">
        <f t="shared" si="4"/>
        <v>0%</v>
      </c>
      <c r="S126" s="336"/>
      <c r="T126" s="336"/>
      <c r="U126" s="337"/>
      <c r="V126" s="336"/>
      <c r="W126" s="336"/>
      <c r="X126" s="336"/>
    </row>
    <row r="127" spans="1:25" s="335" customFormat="1" hidden="1" x14ac:dyDescent="0.25">
      <c r="A127" s="431"/>
      <c r="B127" s="447" t="str">
        <f t="shared" si="51"/>
        <v>-</v>
      </c>
      <c r="C127" s="338"/>
      <c r="D127" s="448">
        <f t="shared" si="58"/>
        <v>0</v>
      </c>
      <c r="E127" s="448">
        <f t="shared" si="59"/>
        <v>0</v>
      </c>
      <c r="F127" s="448">
        <f t="shared" si="60"/>
        <v>0</v>
      </c>
      <c r="G127" s="448">
        <f t="shared" si="61"/>
        <v>0</v>
      </c>
      <c r="H127" s="448">
        <f t="shared" si="62"/>
        <v>0</v>
      </c>
      <c r="I127" s="448">
        <f t="shared" si="63"/>
        <v>0</v>
      </c>
      <c r="J127" s="449">
        <f t="shared" si="64"/>
        <v>0</v>
      </c>
      <c r="K127" s="369"/>
      <c r="L127" s="339"/>
      <c r="M127" s="339"/>
      <c r="N127" s="339"/>
      <c r="O127" s="339"/>
      <c r="P127" s="339"/>
      <c r="Q127" s="339"/>
      <c r="R127" s="199" t="str">
        <f t="shared" si="4"/>
        <v>0%</v>
      </c>
      <c r="S127" s="336"/>
      <c r="T127" s="336"/>
      <c r="U127" s="337"/>
      <c r="V127" s="336"/>
      <c r="W127" s="336"/>
      <c r="X127" s="336"/>
    </row>
    <row r="128" spans="1:25" s="335" customFormat="1" hidden="1" x14ac:dyDescent="0.25">
      <c r="A128" s="431"/>
      <c r="B128" s="447" t="str">
        <f t="shared" si="51"/>
        <v>-</v>
      </c>
      <c r="C128" s="338"/>
      <c r="D128" s="448">
        <f t="shared" si="58"/>
        <v>0</v>
      </c>
      <c r="E128" s="448">
        <f t="shared" si="59"/>
        <v>0</v>
      </c>
      <c r="F128" s="448">
        <f t="shared" si="60"/>
        <v>0</v>
      </c>
      <c r="G128" s="448">
        <f t="shared" si="61"/>
        <v>0</v>
      </c>
      <c r="H128" s="448">
        <f t="shared" si="62"/>
        <v>0</v>
      </c>
      <c r="I128" s="448">
        <f t="shared" si="63"/>
        <v>0</v>
      </c>
      <c r="J128" s="449">
        <f t="shared" si="64"/>
        <v>0</v>
      </c>
      <c r="K128" s="369"/>
      <c r="L128" s="339"/>
      <c r="M128" s="339"/>
      <c r="N128" s="339"/>
      <c r="O128" s="339"/>
      <c r="P128" s="339"/>
      <c r="Q128" s="339"/>
      <c r="R128" s="199" t="str">
        <f t="shared" si="4"/>
        <v>0%</v>
      </c>
      <c r="S128" s="336"/>
      <c r="T128" s="336"/>
      <c r="U128" s="337"/>
      <c r="V128" s="336"/>
      <c r="W128" s="336"/>
      <c r="X128" s="336"/>
    </row>
    <row r="129" spans="1:25" s="335" customFormat="1" hidden="1" x14ac:dyDescent="0.25">
      <c r="A129" s="431"/>
      <c r="B129" s="447" t="str">
        <f t="shared" si="51"/>
        <v>-</v>
      </c>
      <c r="C129" s="338"/>
      <c r="D129" s="448">
        <f t="shared" si="58"/>
        <v>0</v>
      </c>
      <c r="E129" s="448">
        <f t="shared" si="59"/>
        <v>0</v>
      </c>
      <c r="F129" s="448">
        <f t="shared" si="60"/>
        <v>0</v>
      </c>
      <c r="G129" s="448">
        <f t="shared" si="61"/>
        <v>0</v>
      </c>
      <c r="H129" s="448">
        <f t="shared" si="62"/>
        <v>0</v>
      </c>
      <c r="I129" s="448">
        <f t="shared" si="63"/>
        <v>0</v>
      </c>
      <c r="J129" s="449">
        <f t="shared" si="64"/>
        <v>0</v>
      </c>
      <c r="K129" s="369"/>
      <c r="L129" s="339"/>
      <c r="M129" s="339"/>
      <c r="N129" s="339"/>
      <c r="O129" s="339"/>
      <c r="P129" s="339"/>
      <c r="Q129" s="339"/>
      <c r="R129" s="199" t="str">
        <f t="shared" si="4"/>
        <v>0%</v>
      </c>
      <c r="S129" s="336"/>
      <c r="T129" s="336"/>
      <c r="U129" s="337"/>
      <c r="V129" s="336"/>
      <c r="W129" s="336"/>
      <c r="X129" s="336"/>
    </row>
    <row r="130" spans="1:25" s="335" customFormat="1" hidden="1" x14ac:dyDescent="0.25">
      <c r="A130" s="431"/>
      <c r="B130" s="447" t="str">
        <f t="shared" si="51"/>
        <v>-</v>
      </c>
      <c r="C130" s="338"/>
      <c r="D130" s="448">
        <f t="shared" si="58"/>
        <v>0</v>
      </c>
      <c r="E130" s="448">
        <f t="shared" si="59"/>
        <v>0</v>
      </c>
      <c r="F130" s="448">
        <f t="shared" si="60"/>
        <v>0</v>
      </c>
      <c r="G130" s="448">
        <f t="shared" si="61"/>
        <v>0</v>
      </c>
      <c r="H130" s="448">
        <f t="shared" si="62"/>
        <v>0</v>
      </c>
      <c r="I130" s="448">
        <f t="shared" si="63"/>
        <v>0</v>
      </c>
      <c r="J130" s="449">
        <f t="shared" si="64"/>
        <v>0</v>
      </c>
      <c r="K130" s="369"/>
      <c r="L130" s="339"/>
      <c r="M130" s="339"/>
      <c r="N130" s="339"/>
      <c r="O130" s="339"/>
      <c r="P130" s="339"/>
      <c r="Q130" s="339"/>
      <c r="R130" s="199" t="str">
        <f t="shared" si="4"/>
        <v>0%</v>
      </c>
      <c r="S130" s="336"/>
      <c r="T130" s="336"/>
      <c r="U130" s="337"/>
      <c r="V130" s="336"/>
      <c r="W130" s="336"/>
      <c r="X130" s="336"/>
    </row>
    <row r="131" spans="1:25" s="335" customFormat="1" hidden="1" x14ac:dyDescent="0.25">
      <c r="A131" s="431"/>
      <c r="B131" s="447" t="str">
        <f t="shared" si="51"/>
        <v>-</v>
      </c>
      <c r="C131" s="338"/>
      <c r="D131" s="448">
        <f t="shared" si="58"/>
        <v>0</v>
      </c>
      <c r="E131" s="448">
        <f t="shared" si="59"/>
        <v>0</v>
      </c>
      <c r="F131" s="448">
        <f t="shared" si="60"/>
        <v>0</v>
      </c>
      <c r="G131" s="448">
        <f t="shared" si="61"/>
        <v>0</v>
      </c>
      <c r="H131" s="448">
        <f t="shared" si="62"/>
        <v>0</v>
      </c>
      <c r="I131" s="448">
        <f t="shared" si="63"/>
        <v>0</v>
      </c>
      <c r="J131" s="449">
        <f t="shared" si="64"/>
        <v>0</v>
      </c>
      <c r="K131" s="369"/>
      <c r="L131" s="339"/>
      <c r="M131" s="339"/>
      <c r="N131" s="339"/>
      <c r="O131" s="339"/>
      <c r="P131" s="339"/>
      <c r="Q131" s="339"/>
      <c r="R131" s="199" t="str">
        <f t="shared" si="4"/>
        <v>0%</v>
      </c>
      <c r="S131" s="336"/>
      <c r="T131" s="336"/>
      <c r="U131" s="337"/>
      <c r="V131" s="336"/>
      <c r="W131" s="336"/>
      <c r="X131" s="336"/>
    </row>
    <row r="132" spans="1:25" s="335" customFormat="1" hidden="1" x14ac:dyDescent="0.25">
      <c r="A132" s="431"/>
      <c r="B132" s="447" t="str">
        <f t="shared" si="51"/>
        <v>-</v>
      </c>
      <c r="C132" s="338"/>
      <c r="D132" s="448">
        <f t="shared" si="58"/>
        <v>0</v>
      </c>
      <c r="E132" s="448">
        <f t="shared" si="59"/>
        <v>0</v>
      </c>
      <c r="F132" s="448">
        <f t="shared" si="60"/>
        <v>0</v>
      </c>
      <c r="G132" s="448">
        <f t="shared" si="61"/>
        <v>0</v>
      </c>
      <c r="H132" s="448">
        <f t="shared" si="62"/>
        <v>0</v>
      </c>
      <c r="I132" s="448">
        <f t="shared" si="63"/>
        <v>0</v>
      </c>
      <c r="J132" s="449">
        <f t="shared" si="64"/>
        <v>0</v>
      </c>
      <c r="K132" s="369"/>
      <c r="L132" s="339"/>
      <c r="M132" s="339"/>
      <c r="N132" s="339"/>
      <c r="O132" s="339"/>
      <c r="P132" s="339"/>
      <c r="Q132" s="339"/>
      <c r="R132" s="199" t="str">
        <f t="shared" si="4"/>
        <v>0%</v>
      </c>
      <c r="S132" s="336"/>
      <c r="T132" s="336"/>
      <c r="U132" s="337"/>
      <c r="V132" s="336"/>
      <c r="W132" s="336"/>
      <c r="X132" s="336"/>
    </row>
    <row r="133" spans="1:25" s="335" customFormat="1" hidden="1" x14ac:dyDescent="0.25">
      <c r="A133" s="431"/>
      <c r="B133" s="447" t="str">
        <f t="shared" si="51"/>
        <v>-</v>
      </c>
      <c r="C133" s="338"/>
      <c r="D133" s="448">
        <f t="shared" si="58"/>
        <v>0</v>
      </c>
      <c r="E133" s="448">
        <f t="shared" si="59"/>
        <v>0</v>
      </c>
      <c r="F133" s="448">
        <f t="shared" si="60"/>
        <v>0</v>
      </c>
      <c r="G133" s="448">
        <f t="shared" si="61"/>
        <v>0</v>
      </c>
      <c r="H133" s="448">
        <f t="shared" si="62"/>
        <v>0</v>
      </c>
      <c r="I133" s="448">
        <f t="shared" si="63"/>
        <v>0</v>
      </c>
      <c r="J133" s="449">
        <f t="shared" si="64"/>
        <v>0</v>
      </c>
      <c r="K133" s="369"/>
      <c r="L133" s="339"/>
      <c r="M133" s="339"/>
      <c r="N133" s="339"/>
      <c r="O133" s="339"/>
      <c r="P133" s="339"/>
      <c r="Q133" s="339"/>
      <c r="R133" s="199" t="str">
        <f t="shared" si="4"/>
        <v>0%</v>
      </c>
      <c r="S133" s="336"/>
      <c r="T133" s="336"/>
      <c r="U133" s="337"/>
      <c r="V133" s="336"/>
      <c r="W133" s="336"/>
      <c r="X133" s="336"/>
    </row>
    <row r="134" spans="1:25" s="335" customFormat="1" hidden="1" x14ac:dyDescent="0.25">
      <c r="A134" s="431"/>
      <c r="B134" s="447" t="str">
        <f t="shared" si="51"/>
        <v>-</v>
      </c>
      <c r="C134" s="338"/>
      <c r="D134" s="448">
        <f t="shared" si="58"/>
        <v>0</v>
      </c>
      <c r="E134" s="448">
        <f t="shared" si="59"/>
        <v>0</v>
      </c>
      <c r="F134" s="448">
        <f t="shared" si="60"/>
        <v>0</v>
      </c>
      <c r="G134" s="448">
        <f t="shared" si="61"/>
        <v>0</v>
      </c>
      <c r="H134" s="448">
        <f t="shared" si="62"/>
        <v>0</v>
      </c>
      <c r="I134" s="448">
        <f t="shared" si="63"/>
        <v>0</v>
      </c>
      <c r="J134" s="449">
        <f t="shared" si="64"/>
        <v>0</v>
      </c>
      <c r="K134" s="369"/>
      <c r="L134" s="339"/>
      <c r="M134" s="339"/>
      <c r="N134" s="339"/>
      <c r="O134" s="339"/>
      <c r="P134" s="339"/>
      <c r="Q134" s="339"/>
      <c r="R134" s="199" t="str">
        <f t="shared" si="4"/>
        <v>0%</v>
      </c>
      <c r="S134" s="336"/>
      <c r="T134" s="336"/>
      <c r="U134" s="337"/>
      <c r="V134" s="336"/>
      <c r="W134" s="336"/>
      <c r="X134" s="336"/>
    </row>
    <row r="135" spans="1:25" hidden="1" x14ac:dyDescent="0.25">
      <c r="A135" s="340"/>
      <c r="B135" s="447" t="str">
        <f t="shared" si="51"/>
        <v>-</v>
      </c>
      <c r="C135" s="338"/>
      <c r="D135" s="448">
        <f t="shared" si="49"/>
        <v>0</v>
      </c>
      <c r="E135" s="448">
        <f t="shared" si="49"/>
        <v>0</v>
      </c>
      <c r="F135" s="448">
        <f t="shared" si="49"/>
        <v>0</v>
      </c>
      <c r="G135" s="448">
        <f t="shared" si="49"/>
        <v>0</v>
      </c>
      <c r="H135" s="448">
        <f t="shared" si="49"/>
        <v>0</v>
      </c>
      <c r="I135" s="448">
        <f t="shared" si="49"/>
        <v>0</v>
      </c>
      <c r="J135" s="449">
        <f t="shared" si="50"/>
        <v>0</v>
      </c>
      <c r="K135" s="369"/>
      <c r="L135" s="339"/>
      <c r="M135" s="339"/>
      <c r="N135" s="339"/>
      <c r="O135" s="339"/>
      <c r="P135" s="339"/>
      <c r="Q135" s="339"/>
      <c r="R135" s="199" t="str">
        <f t="shared" si="4"/>
        <v>0%</v>
      </c>
      <c r="S135" s="18"/>
      <c r="T135" s="18"/>
      <c r="U135" s="32"/>
      <c r="V135" s="18"/>
      <c r="W135" s="18"/>
      <c r="X135" s="18"/>
      <c r="Y135" s="1"/>
    </row>
    <row r="136" spans="1:25" hidden="1" x14ac:dyDescent="0.25">
      <c r="A136" s="431"/>
      <c r="B136" s="447" t="str">
        <f t="shared" si="51"/>
        <v>-</v>
      </c>
      <c r="C136" s="338"/>
      <c r="D136" s="448">
        <f t="shared" si="49"/>
        <v>0</v>
      </c>
      <c r="E136" s="448">
        <f t="shared" si="49"/>
        <v>0</v>
      </c>
      <c r="F136" s="448">
        <f t="shared" si="49"/>
        <v>0</v>
      </c>
      <c r="G136" s="448">
        <f t="shared" si="49"/>
        <v>0</v>
      </c>
      <c r="H136" s="448">
        <f t="shared" si="49"/>
        <v>0</v>
      </c>
      <c r="I136" s="448">
        <f t="shared" si="49"/>
        <v>0</v>
      </c>
      <c r="J136" s="449">
        <f t="shared" si="50"/>
        <v>0</v>
      </c>
      <c r="K136" s="369"/>
      <c r="L136" s="339"/>
      <c r="M136" s="339"/>
      <c r="N136" s="339"/>
      <c r="O136" s="339"/>
      <c r="P136" s="339"/>
      <c r="Q136" s="339"/>
      <c r="R136" s="199" t="str">
        <f t="shared" si="4"/>
        <v>0%</v>
      </c>
      <c r="S136" s="18"/>
      <c r="T136" s="18"/>
      <c r="U136" s="32"/>
      <c r="V136" s="18"/>
      <c r="W136" s="18"/>
      <c r="X136" s="18"/>
      <c r="Y136" s="1"/>
    </row>
    <row r="137" spans="1:25" hidden="1" x14ac:dyDescent="0.25">
      <c r="A137" s="431"/>
      <c r="B137" s="447" t="str">
        <f t="shared" si="51"/>
        <v>-</v>
      </c>
      <c r="C137" s="338"/>
      <c r="D137" s="448">
        <f t="shared" si="49"/>
        <v>0</v>
      </c>
      <c r="E137" s="448">
        <f t="shared" si="49"/>
        <v>0</v>
      </c>
      <c r="F137" s="448">
        <f t="shared" si="49"/>
        <v>0</v>
      </c>
      <c r="G137" s="448">
        <f t="shared" si="49"/>
        <v>0</v>
      </c>
      <c r="H137" s="448">
        <f t="shared" si="49"/>
        <v>0</v>
      </c>
      <c r="I137" s="448">
        <f t="shared" si="49"/>
        <v>0</v>
      </c>
      <c r="J137" s="449">
        <f t="shared" si="50"/>
        <v>0</v>
      </c>
      <c r="K137" s="369"/>
      <c r="L137" s="339"/>
      <c r="M137" s="339"/>
      <c r="N137" s="339"/>
      <c r="O137" s="339"/>
      <c r="P137" s="339"/>
      <c r="Q137" s="339"/>
      <c r="R137" s="199" t="str">
        <f t="shared" si="4"/>
        <v>0%</v>
      </c>
      <c r="S137" s="18"/>
      <c r="T137" s="18"/>
      <c r="U137" s="32"/>
      <c r="V137" s="18"/>
      <c r="W137" s="18"/>
      <c r="X137" s="18"/>
      <c r="Y137" s="1"/>
    </row>
    <row r="138" spans="1:25" ht="16.5" hidden="1" thickBot="1" x14ac:dyDescent="0.3">
      <c r="A138" s="432"/>
      <c r="B138" s="456" t="str">
        <f>IFERROR(C138/$C$83,"-")</f>
        <v>-</v>
      </c>
      <c r="C138" s="334"/>
      <c r="D138" s="457">
        <f t="shared" si="49"/>
        <v>0</v>
      </c>
      <c r="E138" s="457">
        <f t="shared" si="49"/>
        <v>0</v>
      </c>
      <c r="F138" s="457">
        <f t="shared" si="49"/>
        <v>0</v>
      </c>
      <c r="G138" s="457">
        <f t="shared" si="49"/>
        <v>0</v>
      </c>
      <c r="H138" s="457">
        <f t="shared" si="49"/>
        <v>0</v>
      </c>
      <c r="I138" s="457">
        <f t="shared" si="49"/>
        <v>0</v>
      </c>
      <c r="J138" s="455">
        <f t="shared" si="50"/>
        <v>0</v>
      </c>
      <c r="K138" s="369"/>
      <c r="L138" s="339"/>
      <c r="M138" s="339"/>
      <c r="N138" s="339"/>
      <c r="O138" s="339"/>
      <c r="P138" s="339"/>
      <c r="Q138" s="339"/>
      <c r="R138" s="199" t="str">
        <f t="shared" si="4"/>
        <v>0%</v>
      </c>
      <c r="S138" s="18"/>
      <c r="T138" s="18"/>
      <c r="U138" s="32"/>
      <c r="V138" s="18"/>
      <c r="W138" s="18"/>
      <c r="X138" s="18"/>
      <c r="Y138" s="1"/>
    </row>
    <row r="139" spans="1:25" ht="16.5" thickBot="1" x14ac:dyDescent="0.3">
      <c r="A139" s="192" t="s">
        <v>121</v>
      </c>
      <c r="B139" s="344" t="str">
        <f>IFERROR(C139/C83,"-")</f>
        <v>-</v>
      </c>
      <c r="C139" s="222">
        <f t="shared" ref="C139:J139" si="65">SUM(C114:C138)</f>
        <v>0</v>
      </c>
      <c r="D139" s="212">
        <f t="shared" si="65"/>
        <v>0</v>
      </c>
      <c r="E139" s="212">
        <f t="shared" si="65"/>
        <v>0</v>
      </c>
      <c r="F139" s="212">
        <f t="shared" si="65"/>
        <v>0</v>
      </c>
      <c r="G139" s="212">
        <f t="shared" si="65"/>
        <v>0</v>
      </c>
      <c r="H139" s="212">
        <f t="shared" si="65"/>
        <v>0</v>
      </c>
      <c r="I139" s="212">
        <f t="shared" si="65"/>
        <v>0</v>
      </c>
      <c r="J139" s="207">
        <f t="shared" si="65"/>
        <v>0</v>
      </c>
      <c r="K139" s="369"/>
      <c r="L139" s="395"/>
      <c r="M139" s="396"/>
      <c r="N139" s="396"/>
      <c r="O139" s="396"/>
      <c r="P139" s="396"/>
      <c r="Q139" s="396"/>
      <c r="R139" s="345"/>
      <c r="S139" s="18"/>
      <c r="T139" s="18"/>
      <c r="U139" s="32"/>
      <c r="V139" s="18"/>
      <c r="W139" s="18"/>
      <c r="X139" s="18"/>
      <c r="Y139" s="1"/>
    </row>
    <row r="140" spans="1:25" ht="16.5" thickBot="1" x14ac:dyDescent="0.3">
      <c r="A140" s="402"/>
      <c r="B140" s="403"/>
      <c r="C140" s="404"/>
      <c r="D140" s="392"/>
      <c r="E140" s="392"/>
      <c r="F140" s="392"/>
      <c r="G140" s="392"/>
      <c r="H140" s="392"/>
      <c r="I140" s="392"/>
      <c r="J140" s="401"/>
      <c r="K140" s="369"/>
      <c r="L140" s="395"/>
      <c r="M140" s="396"/>
      <c r="N140" s="396"/>
      <c r="O140" s="396"/>
      <c r="P140" s="396"/>
      <c r="Q140" s="396"/>
      <c r="R140" s="345"/>
      <c r="S140" s="18"/>
      <c r="T140" s="18"/>
      <c r="U140" s="32"/>
      <c r="V140" s="18"/>
      <c r="W140" s="18"/>
      <c r="X140" s="18"/>
      <c r="Y140" s="1"/>
    </row>
    <row r="141" spans="1:25" ht="36.75" customHeight="1" thickBot="1" x14ac:dyDescent="0.3">
      <c r="A141" s="362" t="s">
        <v>215</v>
      </c>
      <c r="B141" s="210"/>
      <c r="C141" s="211">
        <f t="shared" ref="C141:J141" si="66">C53+C81+C111+C139</f>
        <v>0</v>
      </c>
      <c r="D141" s="212">
        <f t="shared" si="66"/>
        <v>0</v>
      </c>
      <c r="E141" s="212">
        <f t="shared" si="66"/>
        <v>0</v>
      </c>
      <c r="F141" s="212">
        <f t="shared" si="66"/>
        <v>0</v>
      </c>
      <c r="G141" s="212">
        <f t="shared" si="66"/>
        <v>0</v>
      </c>
      <c r="H141" s="212">
        <f t="shared" si="66"/>
        <v>0</v>
      </c>
      <c r="I141" s="212">
        <f t="shared" si="66"/>
        <v>0</v>
      </c>
      <c r="J141" s="207">
        <f t="shared" si="66"/>
        <v>0</v>
      </c>
      <c r="K141" s="369"/>
      <c r="L141" s="395"/>
      <c r="M141" s="396"/>
      <c r="N141" s="396"/>
      <c r="O141" s="396"/>
      <c r="P141" s="396"/>
      <c r="Q141" s="396"/>
      <c r="R141" s="345"/>
      <c r="S141" s="18"/>
      <c r="T141" s="18"/>
      <c r="U141" s="32"/>
      <c r="V141" s="18"/>
      <c r="W141" s="18"/>
      <c r="X141" s="18"/>
      <c r="Y141" s="1"/>
    </row>
    <row r="142" spans="1:25" ht="16.5" thickBot="1" x14ac:dyDescent="0.3">
      <c r="A142" s="402"/>
      <c r="B142" s="403"/>
      <c r="C142" s="399"/>
      <c r="D142" s="400"/>
      <c r="E142" s="392"/>
      <c r="F142" s="392"/>
      <c r="G142" s="392"/>
      <c r="H142" s="392"/>
      <c r="I142" s="392"/>
      <c r="J142" s="401"/>
      <c r="K142" s="369"/>
      <c r="L142" s="395"/>
      <c r="M142" s="396"/>
      <c r="N142" s="396"/>
      <c r="O142" s="396"/>
      <c r="P142" s="396"/>
      <c r="Q142" s="396"/>
      <c r="R142" s="345"/>
      <c r="S142" s="18"/>
      <c r="T142" s="18"/>
      <c r="U142" s="32"/>
      <c r="V142" s="18"/>
      <c r="W142" s="18"/>
      <c r="X142" s="18"/>
      <c r="Y142" s="1"/>
    </row>
    <row r="143" spans="1:25" s="10" customFormat="1" ht="30" x14ac:dyDescent="0.25">
      <c r="A143" s="213" t="s">
        <v>11</v>
      </c>
      <c r="B143" s="214" t="s">
        <v>30</v>
      </c>
      <c r="C143" s="215" t="s">
        <v>83</v>
      </c>
      <c r="D143" s="216"/>
      <c r="E143" s="217"/>
      <c r="F143" s="217"/>
      <c r="G143" s="217"/>
      <c r="H143" s="217"/>
      <c r="I143" s="217"/>
      <c r="J143" s="218"/>
      <c r="K143" s="374"/>
      <c r="L143" s="405"/>
      <c r="M143" s="406"/>
      <c r="N143" s="406"/>
      <c r="O143" s="406"/>
      <c r="P143" s="406"/>
      <c r="Q143" s="406"/>
      <c r="R143" s="345"/>
      <c r="S143" s="30"/>
      <c r="T143" s="30"/>
      <c r="U143" s="30"/>
      <c r="V143" s="30"/>
      <c r="W143" s="30"/>
      <c r="X143" s="30"/>
    </row>
    <row r="144" spans="1:25" x14ac:dyDescent="0.25">
      <c r="A144" s="340"/>
      <c r="B144" s="450" t="str">
        <f>IFERROR(C144/$C$141,"-")</f>
        <v>-</v>
      </c>
      <c r="C144" s="338"/>
      <c r="D144" s="451">
        <f t="shared" ref="D144:I168" si="67">ROUNDUP($C144*L144*POWER((1+D$9),(D$11-$C$11)),0)</f>
        <v>0</v>
      </c>
      <c r="E144" s="451">
        <f t="shared" si="67"/>
        <v>0</v>
      </c>
      <c r="F144" s="451">
        <f t="shared" si="67"/>
        <v>0</v>
      </c>
      <c r="G144" s="451">
        <f t="shared" si="67"/>
        <v>0</v>
      </c>
      <c r="H144" s="451">
        <f t="shared" si="67"/>
        <v>0</v>
      </c>
      <c r="I144" s="451">
        <f t="shared" si="67"/>
        <v>0</v>
      </c>
      <c r="J144" s="452">
        <f t="shared" ref="J144:J168" si="68">SUM(D144:I144)</f>
        <v>0</v>
      </c>
      <c r="K144" s="369"/>
      <c r="L144" s="339"/>
      <c r="M144" s="339"/>
      <c r="N144" s="339"/>
      <c r="O144" s="339"/>
      <c r="P144" s="339"/>
      <c r="Q144" s="339"/>
      <c r="R144" s="199" t="str">
        <f t="shared" si="4"/>
        <v>0%</v>
      </c>
      <c r="S144" s="18"/>
      <c r="T144" s="18"/>
      <c r="U144" s="32"/>
      <c r="V144" s="18"/>
      <c r="W144" s="18"/>
      <c r="X144" s="18"/>
      <c r="Y144" s="1"/>
    </row>
    <row r="145" spans="1:24" s="335" customFormat="1" x14ac:dyDescent="0.25">
      <c r="A145" s="340"/>
      <c r="B145" s="450" t="str">
        <f t="shared" ref="B145:B161" si="69">IFERROR(C145/$C$141,"-")</f>
        <v>-</v>
      </c>
      <c r="C145" s="338"/>
      <c r="D145" s="451">
        <f t="shared" ref="D145:D161" si="70">ROUNDUP($C145*L145*POWER((1+D$9),(D$11-$C$11)),0)</f>
        <v>0</v>
      </c>
      <c r="E145" s="451">
        <f t="shared" ref="E145:E161" si="71">ROUNDUP($C145*M145*POWER((1+E$9),(E$11-$C$11)),0)</f>
        <v>0</v>
      </c>
      <c r="F145" s="451">
        <f t="shared" ref="F145:F161" si="72">ROUNDUP($C145*N145*POWER((1+F$9),(F$11-$C$11)),0)</f>
        <v>0</v>
      </c>
      <c r="G145" s="451">
        <f t="shared" ref="G145:G161" si="73">ROUNDUP($C145*O145*POWER((1+G$9),(G$11-$C$11)),0)</f>
        <v>0</v>
      </c>
      <c r="H145" s="451">
        <f t="shared" ref="H145:H161" si="74">ROUNDUP($C145*P145*POWER((1+H$9),(H$11-$C$11)),0)</f>
        <v>0</v>
      </c>
      <c r="I145" s="451">
        <f t="shared" ref="I145:I161" si="75">ROUNDUP($C145*Q145*POWER((1+I$9),(I$11-$C$11)),0)</f>
        <v>0</v>
      </c>
      <c r="J145" s="452">
        <f t="shared" ref="J145:J161" si="76">SUM(D145:I145)</f>
        <v>0</v>
      </c>
      <c r="K145" s="369"/>
      <c r="L145" s="339"/>
      <c r="M145" s="339"/>
      <c r="N145" s="339"/>
      <c r="O145" s="339"/>
      <c r="P145" s="339"/>
      <c r="Q145" s="339"/>
      <c r="R145" s="199" t="str">
        <f t="shared" si="4"/>
        <v>0%</v>
      </c>
      <c r="S145" s="336"/>
      <c r="T145" s="336"/>
      <c r="U145" s="337"/>
      <c r="V145" s="336"/>
      <c r="W145" s="336"/>
      <c r="X145" s="336"/>
    </row>
    <row r="146" spans="1:24" s="335" customFormat="1" x14ac:dyDescent="0.25">
      <c r="A146" s="340"/>
      <c r="B146" s="450" t="str">
        <f t="shared" si="69"/>
        <v>-</v>
      </c>
      <c r="C146" s="338"/>
      <c r="D146" s="451">
        <f t="shared" si="70"/>
        <v>0</v>
      </c>
      <c r="E146" s="451">
        <f t="shared" si="71"/>
        <v>0</v>
      </c>
      <c r="F146" s="451">
        <f t="shared" si="72"/>
        <v>0</v>
      </c>
      <c r="G146" s="451">
        <f t="shared" si="73"/>
        <v>0</v>
      </c>
      <c r="H146" s="451">
        <f t="shared" si="74"/>
        <v>0</v>
      </c>
      <c r="I146" s="451">
        <f t="shared" si="75"/>
        <v>0</v>
      </c>
      <c r="J146" s="452">
        <f t="shared" si="76"/>
        <v>0</v>
      </c>
      <c r="K146" s="369"/>
      <c r="L146" s="339"/>
      <c r="M146" s="339"/>
      <c r="N146" s="339"/>
      <c r="O146" s="339"/>
      <c r="P146" s="339"/>
      <c r="Q146" s="339"/>
      <c r="R146" s="199" t="str">
        <f t="shared" si="4"/>
        <v>0%</v>
      </c>
      <c r="S146" s="336"/>
      <c r="T146" s="336"/>
      <c r="U146" s="337"/>
      <c r="V146" s="336"/>
      <c r="W146" s="336"/>
      <c r="X146" s="336"/>
    </row>
    <row r="147" spans="1:24" s="335" customFormat="1" x14ac:dyDescent="0.25">
      <c r="A147" s="340"/>
      <c r="B147" s="450" t="str">
        <f t="shared" si="69"/>
        <v>-</v>
      </c>
      <c r="C147" s="338"/>
      <c r="D147" s="451">
        <f t="shared" si="70"/>
        <v>0</v>
      </c>
      <c r="E147" s="451">
        <f t="shared" si="71"/>
        <v>0</v>
      </c>
      <c r="F147" s="451">
        <f t="shared" si="72"/>
        <v>0</v>
      </c>
      <c r="G147" s="451">
        <f t="shared" si="73"/>
        <v>0</v>
      </c>
      <c r="H147" s="451">
        <f t="shared" si="74"/>
        <v>0</v>
      </c>
      <c r="I147" s="451">
        <f t="shared" si="75"/>
        <v>0</v>
      </c>
      <c r="J147" s="452">
        <f t="shared" si="76"/>
        <v>0</v>
      </c>
      <c r="K147" s="369"/>
      <c r="L147" s="339"/>
      <c r="M147" s="339"/>
      <c r="N147" s="339"/>
      <c r="O147" s="339"/>
      <c r="P147" s="339"/>
      <c r="Q147" s="339"/>
      <c r="R147" s="199" t="str">
        <f t="shared" si="4"/>
        <v>0%</v>
      </c>
      <c r="S147" s="336"/>
      <c r="T147" s="336"/>
      <c r="U147" s="337"/>
      <c r="V147" s="336"/>
      <c r="W147" s="336"/>
      <c r="X147" s="336"/>
    </row>
    <row r="148" spans="1:24" s="335" customFormat="1" x14ac:dyDescent="0.25">
      <c r="A148" s="340"/>
      <c r="B148" s="450" t="str">
        <f t="shared" si="69"/>
        <v>-</v>
      </c>
      <c r="C148" s="338"/>
      <c r="D148" s="451">
        <f t="shared" si="70"/>
        <v>0</v>
      </c>
      <c r="E148" s="451">
        <f t="shared" si="71"/>
        <v>0</v>
      </c>
      <c r="F148" s="451">
        <f t="shared" si="72"/>
        <v>0</v>
      </c>
      <c r="G148" s="451">
        <f t="shared" si="73"/>
        <v>0</v>
      </c>
      <c r="H148" s="451">
        <f t="shared" si="74"/>
        <v>0</v>
      </c>
      <c r="I148" s="451">
        <f t="shared" si="75"/>
        <v>0</v>
      </c>
      <c r="J148" s="452">
        <f t="shared" si="76"/>
        <v>0</v>
      </c>
      <c r="K148" s="369"/>
      <c r="L148" s="339"/>
      <c r="M148" s="339"/>
      <c r="N148" s="339"/>
      <c r="O148" s="339"/>
      <c r="P148" s="339"/>
      <c r="Q148" s="339"/>
      <c r="R148" s="199" t="str">
        <f t="shared" si="4"/>
        <v>0%</v>
      </c>
      <c r="S148" s="336"/>
      <c r="T148" s="336"/>
      <c r="U148" s="337"/>
      <c r="V148" s="336"/>
      <c r="W148" s="336"/>
      <c r="X148" s="336"/>
    </row>
    <row r="149" spans="1:24" s="335" customFormat="1" ht="16.5" thickBot="1" x14ac:dyDescent="0.3">
      <c r="A149" s="340"/>
      <c r="B149" s="450" t="str">
        <f t="shared" si="69"/>
        <v>-</v>
      </c>
      <c r="C149" s="338"/>
      <c r="D149" s="451">
        <f t="shared" si="70"/>
        <v>0</v>
      </c>
      <c r="E149" s="451">
        <f t="shared" si="71"/>
        <v>0</v>
      </c>
      <c r="F149" s="451">
        <f t="shared" si="72"/>
        <v>0</v>
      </c>
      <c r="G149" s="451">
        <f t="shared" si="73"/>
        <v>0</v>
      </c>
      <c r="H149" s="451">
        <f t="shared" si="74"/>
        <v>0</v>
      </c>
      <c r="I149" s="451">
        <f t="shared" si="75"/>
        <v>0</v>
      </c>
      <c r="J149" s="452">
        <f t="shared" si="76"/>
        <v>0</v>
      </c>
      <c r="K149" s="369"/>
      <c r="L149" s="339"/>
      <c r="M149" s="339"/>
      <c r="N149" s="339"/>
      <c r="O149" s="339"/>
      <c r="P149" s="339"/>
      <c r="Q149" s="339"/>
      <c r="R149" s="199" t="str">
        <f t="shared" si="4"/>
        <v>0%</v>
      </c>
      <c r="S149" s="336"/>
      <c r="T149" s="336"/>
      <c r="U149" s="337"/>
      <c r="V149" s="336"/>
      <c r="W149" s="336"/>
      <c r="X149" s="336"/>
    </row>
    <row r="150" spans="1:24" s="335" customFormat="1" hidden="1" x14ac:dyDescent="0.25">
      <c r="A150" s="340"/>
      <c r="B150" s="450" t="str">
        <f t="shared" si="69"/>
        <v>-</v>
      </c>
      <c r="C150" s="338"/>
      <c r="D150" s="451">
        <f t="shared" si="70"/>
        <v>0</v>
      </c>
      <c r="E150" s="451">
        <f t="shared" si="71"/>
        <v>0</v>
      </c>
      <c r="F150" s="451">
        <f t="shared" si="72"/>
        <v>0</v>
      </c>
      <c r="G150" s="451">
        <f t="shared" si="73"/>
        <v>0</v>
      </c>
      <c r="H150" s="451">
        <f t="shared" si="74"/>
        <v>0</v>
      </c>
      <c r="I150" s="451">
        <f t="shared" si="75"/>
        <v>0</v>
      </c>
      <c r="J150" s="452">
        <f t="shared" si="76"/>
        <v>0</v>
      </c>
      <c r="K150" s="369"/>
      <c r="L150" s="339"/>
      <c r="M150" s="339"/>
      <c r="N150" s="339"/>
      <c r="O150" s="339"/>
      <c r="P150" s="339"/>
      <c r="Q150" s="339"/>
      <c r="R150" s="199" t="str">
        <f t="shared" si="4"/>
        <v>0%</v>
      </c>
      <c r="S150" s="336"/>
      <c r="T150" s="336"/>
      <c r="U150" s="337"/>
      <c r="V150" s="336"/>
      <c r="W150" s="336"/>
      <c r="X150" s="336"/>
    </row>
    <row r="151" spans="1:24" s="335" customFormat="1" hidden="1" x14ac:dyDescent="0.25">
      <c r="A151" s="340"/>
      <c r="B151" s="450" t="str">
        <f t="shared" si="69"/>
        <v>-</v>
      </c>
      <c r="C151" s="338"/>
      <c r="D151" s="451">
        <f t="shared" si="70"/>
        <v>0</v>
      </c>
      <c r="E151" s="451">
        <f t="shared" si="71"/>
        <v>0</v>
      </c>
      <c r="F151" s="451">
        <f t="shared" si="72"/>
        <v>0</v>
      </c>
      <c r="G151" s="451">
        <f t="shared" si="73"/>
        <v>0</v>
      </c>
      <c r="H151" s="451">
        <f t="shared" si="74"/>
        <v>0</v>
      </c>
      <c r="I151" s="451">
        <f t="shared" si="75"/>
        <v>0</v>
      </c>
      <c r="J151" s="452">
        <f t="shared" si="76"/>
        <v>0</v>
      </c>
      <c r="K151" s="369"/>
      <c r="L151" s="339"/>
      <c r="M151" s="339"/>
      <c r="N151" s="339"/>
      <c r="O151" s="339"/>
      <c r="P151" s="339"/>
      <c r="Q151" s="339"/>
      <c r="R151" s="199" t="str">
        <f t="shared" si="4"/>
        <v>0%</v>
      </c>
      <c r="S151" s="336"/>
      <c r="T151" s="336"/>
      <c r="U151" s="337"/>
      <c r="V151" s="336"/>
      <c r="W151" s="336"/>
      <c r="X151" s="336"/>
    </row>
    <row r="152" spans="1:24" s="335" customFormat="1" hidden="1" x14ac:dyDescent="0.25">
      <c r="A152" s="340"/>
      <c r="B152" s="450" t="str">
        <f t="shared" si="69"/>
        <v>-</v>
      </c>
      <c r="C152" s="338"/>
      <c r="D152" s="451">
        <f t="shared" si="70"/>
        <v>0</v>
      </c>
      <c r="E152" s="451">
        <f t="shared" si="71"/>
        <v>0</v>
      </c>
      <c r="F152" s="451">
        <f t="shared" si="72"/>
        <v>0</v>
      </c>
      <c r="G152" s="451">
        <f t="shared" si="73"/>
        <v>0</v>
      </c>
      <c r="H152" s="451">
        <f t="shared" si="74"/>
        <v>0</v>
      </c>
      <c r="I152" s="451">
        <f t="shared" si="75"/>
        <v>0</v>
      </c>
      <c r="J152" s="452">
        <f t="shared" si="76"/>
        <v>0</v>
      </c>
      <c r="K152" s="369"/>
      <c r="L152" s="339"/>
      <c r="M152" s="339"/>
      <c r="N152" s="339"/>
      <c r="O152" s="339"/>
      <c r="P152" s="339"/>
      <c r="Q152" s="339"/>
      <c r="R152" s="199" t="str">
        <f t="shared" si="4"/>
        <v>0%</v>
      </c>
      <c r="S152" s="336"/>
      <c r="T152" s="336"/>
      <c r="U152" s="337"/>
      <c r="V152" s="336"/>
      <c r="W152" s="336"/>
      <c r="X152" s="336"/>
    </row>
    <row r="153" spans="1:24" s="335" customFormat="1" hidden="1" x14ac:dyDescent="0.25">
      <c r="A153" s="340"/>
      <c r="B153" s="450" t="str">
        <f t="shared" si="69"/>
        <v>-</v>
      </c>
      <c r="C153" s="338"/>
      <c r="D153" s="451">
        <f t="shared" si="70"/>
        <v>0</v>
      </c>
      <c r="E153" s="451">
        <f t="shared" si="71"/>
        <v>0</v>
      </c>
      <c r="F153" s="451">
        <f t="shared" si="72"/>
        <v>0</v>
      </c>
      <c r="G153" s="451">
        <f t="shared" si="73"/>
        <v>0</v>
      </c>
      <c r="H153" s="451">
        <f t="shared" si="74"/>
        <v>0</v>
      </c>
      <c r="I153" s="451">
        <f t="shared" si="75"/>
        <v>0</v>
      </c>
      <c r="J153" s="452">
        <f t="shared" si="76"/>
        <v>0</v>
      </c>
      <c r="K153" s="369"/>
      <c r="L153" s="339"/>
      <c r="M153" s="339"/>
      <c r="N153" s="339"/>
      <c r="O153" s="339"/>
      <c r="P153" s="339"/>
      <c r="Q153" s="339"/>
      <c r="R153" s="199" t="str">
        <f t="shared" si="4"/>
        <v>0%</v>
      </c>
      <c r="S153" s="336"/>
      <c r="T153" s="336"/>
      <c r="U153" s="337"/>
      <c r="V153" s="336"/>
      <c r="W153" s="336"/>
      <c r="X153" s="336"/>
    </row>
    <row r="154" spans="1:24" s="335" customFormat="1" hidden="1" x14ac:dyDescent="0.25">
      <c r="A154" s="340"/>
      <c r="B154" s="450" t="str">
        <f t="shared" si="69"/>
        <v>-</v>
      </c>
      <c r="C154" s="338"/>
      <c r="D154" s="451">
        <f t="shared" si="70"/>
        <v>0</v>
      </c>
      <c r="E154" s="451">
        <f t="shared" si="71"/>
        <v>0</v>
      </c>
      <c r="F154" s="451">
        <f t="shared" si="72"/>
        <v>0</v>
      </c>
      <c r="G154" s="451">
        <f t="shared" si="73"/>
        <v>0</v>
      </c>
      <c r="H154" s="451">
        <f t="shared" si="74"/>
        <v>0</v>
      </c>
      <c r="I154" s="451">
        <f t="shared" si="75"/>
        <v>0</v>
      </c>
      <c r="J154" s="452">
        <f t="shared" si="76"/>
        <v>0</v>
      </c>
      <c r="K154" s="369"/>
      <c r="L154" s="339"/>
      <c r="M154" s="339"/>
      <c r="N154" s="339"/>
      <c r="O154" s="339"/>
      <c r="P154" s="339"/>
      <c r="Q154" s="339"/>
      <c r="R154" s="199" t="str">
        <f t="shared" si="4"/>
        <v>0%</v>
      </c>
      <c r="S154" s="336"/>
      <c r="T154" s="336"/>
      <c r="U154" s="337"/>
      <c r="V154" s="336"/>
      <c r="W154" s="336"/>
      <c r="X154" s="336"/>
    </row>
    <row r="155" spans="1:24" s="335" customFormat="1" hidden="1" x14ac:dyDescent="0.25">
      <c r="A155" s="340"/>
      <c r="B155" s="450" t="str">
        <f t="shared" si="69"/>
        <v>-</v>
      </c>
      <c r="C155" s="338"/>
      <c r="D155" s="451">
        <f t="shared" si="70"/>
        <v>0</v>
      </c>
      <c r="E155" s="451">
        <f t="shared" si="71"/>
        <v>0</v>
      </c>
      <c r="F155" s="451">
        <f t="shared" si="72"/>
        <v>0</v>
      </c>
      <c r="G155" s="451">
        <f t="shared" si="73"/>
        <v>0</v>
      </c>
      <c r="H155" s="451">
        <f t="shared" si="74"/>
        <v>0</v>
      </c>
      <c r="I155" s="451">
        <f t="shared" si="75"/>
        <v>0</v>
      </c>
      <c r="J155" s="452">
        <f t="shared" si="76"/>
        <v>0</v>
      </c>
      <c r="K155" s="369"/>
      <c r="L155" s="339"/>
      <c r="M155" s="339"/>
      <c r="N155" s="339"/>
      <c r="O155" s="339"/>
      <c r="P155" s="339"/>
      <c r="Q155" s="339"/>
      <c r="R155" s="199" t="str">
        <f t="shared" si="4"/>
        <v>0%</v>
      </c>
      <c r="S155" s="336"/>
      <c r="T155" s="336"/>
      <c r="U155" s="337"/>
      <c r="V155" s="336"/>
      <c r="W155" s="336"/>
      <c r="X155" s="336"/>
    </row>
    <row r="156" spans="1:24" s="335" customFormat="1" hidden="1" x14ac:dyDescent="0.25">
      <c r="A156" s="340"/>
      <c r="B156" s="450" t="str">
        <f t="shared" si="69"/>
        <v>-</v>
      </c>
      <c r="C156" s="338"/>
      <c r="D156" s="451">
        <f t="shared" si="70"/>
        <v>0</v>
      </c>
      <c r="E156" s="451">
        <f t="shared" si="71"/>
        <v>0</v>
      </c>
      <c r="F156" s="451">
        <f t="shared" si="72"/>
        <v>0</v>
      </c>
      <c r="G156" s="451">
        <f t="shared" si="73"/>
        <v>0</v>
      </c>
      <c r="H156" s="451">
        <f t="shared" si="74"/>
        <v>0</v>
      </c>
      <c r="I156" s="451">
        <f t="shared" si="75"/>
        <v>0</v>
      </c>
      <c r="J156" s="452">
        <f t="shared" si="76"/>
        <v>0</v>
      </c>
      <c r="K156" s="369"/>
      <c r="L156" s="339"/>
      <c r="M156" s="339"/>
      <c r="N156" s="339"/>
      <c r="O156" s="339"/>
      <c r="P156" s="339"/>
      <c r="Q156" s="339"/>
      <c r="R156" s="199" t="str">
        <f t="shared" si="4"/>
        <v>0%</v>
      </c>
      <c r="S156" s="336"/>
      <c r="T156" s="336"/>
      <c r="U156" s="337"/>
      <c r="V156" s="336"/>
      <c r="W156" s="336"/>
      <c r="X156" s="336"/>
    </row>
    <row r="157" spans="1:24" s="335" customFormat="1" hidden="1" x14ac:dyDescent="0.25">
      <c r="A157" s="340"/>
      <c r="B157" s="450" t="str">
        <f t="shared" si="69"/>
        <v>-</v>
      </c>
      <c r="C157" s="338"/>
      <c r="D157" s="451">
        <f t="shared" si="70"/>
        <v>0</v>
      </c>
      <c r="E157" s="451">
        <f t="shared" si="71"/>
        <v>0</v>
      </c>
      <c r="F157" s="451">
        <f t="shared" si="72"/>
        <v>0</v>
      </c>
      <c r="G157" s="451">
        <f t="shared" si="73"/>
        <v>0</v>
      </c>
      <c r="H157" s="451">
        <f t="shared" si="74"/>
        <v>0</v>
      </c>
      <c r="I157" s="451">
        <f t="shared" si="75"/>
        <v>0</v>
      </c>
      <c r="J157" s="452">
        <f t="shared" si="76"/>
        <v>0</v>
      </c>
      <c r="K157" s="369"/>
      <c r="L157" s="339"/>
      <c r="M157" s="339"/>
      <c r="N157" s="339"/>
      <c r="O157" s="339"/>
      <c r="P157" s="339"/>
      <c r="Q157" s="339"/>
      <c r="R157" s="199" t="str">
        <f t="shared" si="4"/>
        <v>0%</v>
      </c>
      <c r="S157" s="336"/>
      <c r="T157" s="336"/>
      <c r="U157" s="337"/>
      <c r="V157" s="336"/>
      <c r="W157" s="336"/>
      <c r="X157" s="336"/>
    </row>
    <row r="158" spans="1:24" s="335" customFormat="1" hidden="1" x14ac:dyDescent="0.25">
      <c r="A158" s="340"/>
      <c r="B158" s="450" t="str">
        <f t="shared" si="69"/>
        <v>-</v>
      </c>
      <c r="C158" s="338"/>
      <c r="D158" s="451">
        <f t="shared" si="70"/>
        <v>0</v>
      </c>
      <c r="E158" s="451">
        <f t="shared" si="71"/>
        <v>0</v>
      </c>
      <c r="F158" s="451">
        <f t="shared" si="72"/>
        <v>0</v>
      </c>
      <c r="G158" s="451">
        <f t="shared" si="73"/>
        <v>0</v>
      </c>
      <c r="H158" s="451">
        <f t="shared" si="74"/>
        <v>0</v>
      </c>
      <c r="I158" s="451">
        <f t="shared" si="75"/>
        <v>0</v>
      </c>
      <c r="J158" s="452">
        <f t="shared" si="76"/>
        <v>0</v>
      </c>
      <c r="K158" s="369"/>
      <c r="L158" s="339"/>
      <c r="M158" s="339"/>
      <c r="N158" s="339"/>
      <c r="O158" s="339"/>
      <c r="P158" s="339"/>
      <c r="Q158" s="339"/>
      <c r="R158" s="199" t="str">
        <f t="shared" si="4"/>
        <v>0%</v>
      </c>
      <c r="S158" s="336"/>
      <c r="T158" s="336"/>
      <c r="U158" s="337"/>
      <c r="V158" s="336"/>
      <c r="W158" s="336"/>
      <c r="X158" s="336"/>
    </row>
    <row r="159" spans="1:24" s="335" customFormat="1" hidden="1" x14ac:dyDescent="0.25">
      <c r="A159" s="340"/>
      <c r="B159" s="450" t="str">
        <f t="shared" si="69"/>
        <v>-</v>
      </c>
      <c r="C159" s="338"/>
      <c r="D159" s="451">
        <f t="shared" si="70"/>
        <v>0</v>
      </c>
      <c r="E159" s="451">
        <f t="shared" si="71"/>
        <v>0</v>
      </c>
      <c r="F159" s="451">
        <f t="shared" si="72"/>
        <v>0</v>
      </c>
      <c r="G159" s="451">
        <f t="shared" si="73"/>
        <v>0</v>
      </c>
      <c r="H159" s="451">
        <f t="shared" si="74"/>
        <v>0</v>
      </c>
      <c r="I159" s="451">
        <f t="shared" si="75"/>
        <v>0</v>
      </c>
      <c r="J159" s="452">
        <f t="shared" si="76"/>
        <v>0</v>
      </c>
      <c r="K159" s="369"/>
      <c r="L159" s="339"/>
      <c r="M159" s="339"/>
      <c r="N159" s="339"/>
      <c r="O159" s="339"/>
      <c r="P159" s="339"/>
      <c r="Q159" s="339"/>
      <c r="R159" s="199" t="str">
        <f t="shared" si="4"/>
        <v>0%</v>
      </c>
      <c r="S159" s="336"/>
      <c r="T159" s="336"/>
      <c r="U159" s="337"/>
      <c r="V159" s="336"/>
      <c r="W159" s="336"/>
      <c r="X159" s="336"/>
    </row>
    <row r="160" spans="1:24" s="335" customFormat="1" hidden="1" x14ac:dyDescent="0.25">
      <c r="A160" s="340"/>
      <c r="B160" s="450" t="str">
        <f t="shared" si="69"/>
        <v>-</v>
      </c>
      <c r="C160" s="338"/>
      <c r="D160" s="451">
        <f t="shared" si="70"/>
        <v>0</v>
      </c>
      <c r="E160" s="451">
        <f t="shared" si="71"/>
        <v>0</v>
      </c>
      <c r="F160" s="451">
        <f t="shared" si="72"/>
        <v>0</v>
      </c>
      <c r="G160" s="451">
        <f t="shared" si="73"/>
        <v>0</v>
      </c>
      <c r="H160" s="451">
        <f t="shared" si="74"/>
        <v>0</v>
      </c>
      <c r="I160" s="451">
        <f t="shared" si="75"/>
        <v>0</v>
      </c>
      <c r="J160" s="452">
        <f t="shared" si="76"/>
        <v>0</v>
      </c>
      <c r="K160" s="369"/>
      <c r="L160" s="339"/>
      <c r="M160" s="339"/>
      <c r="N160" s="339"/>
      <c r="O160" s="339"/>
      <c r="P160" s="339"/>
      <c r="Q160" s="339"/>
      <c r="R160" s="199" t="str">
        <f t="shared" si="4"/>
        <v>0%</v>
      </c>
      <c r="S160" s="336"/>
      <c r="T160" s="336"/>
      <c r="U160" s="337"/>
      <c r="V160" s="336"/>
      <c r="W160" s="336"/>
      <c r="X160" s="336"/>
    </row>
    <row r="161" spans="1:25" s="335" customFormat="1" hidden="1" x14ac:dyDescent="0.25">
      <c r="A161" s="340"/>
      <c r="B161" s="450" t="str">
        <f t="shared" si="69"/>
        <v>-</v>
      </c>
      <c r="C161" s="338"/>
      <c r="D161" s="451">
        <f t="shared" si="70"/>
        <v>0</v>
      </c>
      <c r="E161" s="451">
        <f t="shared" si="71"/>
        <v>0</v>
      </c>
      <c r="F161" s="451">
        <f t="shared" si="72"/>
        <v>0</v>
      </c>
      <c r="G161" s="451">
        <f t="shared" si="73"/>
        <v>0</v>
      </c>
      <c r="H161" s="451">
        <f t="shared" si="74"/>
        <v>0</v>
      </c>
      <c r="I161" s="451">
        <f t="shared" si="75"/>
        <v>0</v>
      </c>
      <c r="J161" s="452">
        <f t="shared" si="76"/>
        <v>0</v>
      </c>
      <c r="K161" s="369"/>
      <c r="L161" s="339"/>
      <c r="M161" s="339"/>
      <c r="N161" s="339"/>
      <c r="O161" s="339"/>
      <c r="P161" s="339"/>
      <c r="Q161" s="339"/>
      <c r="R161" s="199" t="str">
        <f t="shared" si="4"/>
        <v>0%</v>
      </c>
      <c r="S161" s="336"/>
      <c r="T161" s="336"/>
      <c r="U161" s="337"/>
      <c r="V161" s="336"/>
      <c r="W161" s="336"/>
      <c r="X161" s="336"/>
    </row>
    <row r="162" spans="1:25" s="335" customFormat="1" hidden="1" x14ac:dyDescent="0.25">
      <c r="A162" s="340"/>
      <c r="B162" s="450" t="str">
        <f t="shared" ref="B162:B168" si="77">IFERROR(C162/$C$141,"-")</f>
        <v>-</v>
      </c>
      <c r="C162" s="338"/>
      <c r="D162" s="451">
        <f t="shared" ref="D162:D163" si="78">ROUNDUP($C162*L162*POWER((1+D$9),(D$11-$C$11)),0)</f>
        <v>0</v>
      </c>
      <c r="E162" s="451">
        <f t="shared" ref="E162:E163" si="79">ROUNDUP($C162*M162*POWER((1+E$9),(E$11-$C$11)),0)</f>
        <v>0</v>
      </c>
      <c r="F162" s="451">
        <f t="shared" ref="F162:F163" si="80">ROUNDUP($C162*N162*POWER((1+F$9),(F$11-$C$11)),0)</f>
        <v>0</v>
      </c>
      <c r="G162" s="451">
        <f t="shared" ref="G162:G163" si="81">ROUNDUP($C162*O162*POWER((1+G$9),(G$11-$C$11)),0)</f>
        <v>0</v>
      </c>
      <c r="H162" s="451">
        <f t="shared" ref="H162:H163" si="82">ROUNDUP($C162*P162*POWER((1+H$9),(H$11-$C$11)),0)</f>
        <v>0</v>
      </c>
      <c r="I162" s="451">
        <f t="shared" ref="I162:I163" si="83">ROUNDUP($C162*Q162*POWER((1+I$9),(I$11-$C$11)),0)</f>
        <v>0</v>
      </c>
      <c r="J162" s="452">
        <f t="shared" ref="J162:J163" si="84">SUM(D162:I162)</f>
        <v>0</v>
      </c>
      <c r="K162" s="369"/>
      <c r="L162" s="339"/>
      <c r="M162" s="339"/>
      <c r="N162" s="339"/>
      <c r="O162" s="339"/>
      <c r="P162" s="339"/>
      <c r="Q162" s="339"/>
      <c r="R162" s="199" t="str">
        <f t="shared" si="4"/>
        <v>0%</v>
      </c>
      <c r="S162" s="336"/>
      <c r="T162" s="336"/>
      <c r="U162" s="337"/>
      <c r="V162" s="336"/>
      <c r="W162" s="336"/>
      <c r="X162" s="336"/>
    </row>
    <row r="163" spans="1:25" s="335" customFormat="1" hidden="1" x14ac:dyDescent="0.25">
      <c r="A163" s="340"/>
      <c r="B163" s="450" t="str">
        <f t="shared" si="77"/>
        <v>-</v>
      </c>
      <c r="C163" s="338"/>
      <c r="D163" s="451">
        <f t="shared" si="78"/>
        <v>0</v>
      </c>
      <c r="E163" s="451">
        <f t="shared" si="79"/>
        <v>0</v>
      </c>
      <c r="F163" s="451">
        <f t="shared" si="80"/>
        <v>0</v>
      </c>
      <c r="G163" s="451">
        <f t="shared" si="81"/>
        <v>0</v>
      </c>
      <c r="H163" s="451">
        <f t="shared" si="82"/>
        <v>0</v>
      </c>
      <c r="I163" s="451">
        <f t="shared" si="83"/>
        <v>0</v>
      </c>
      <c r="J163" s="452">
        <f t="shared" si="84"/>
        <v>0</v>
      </c>
      <c r="K163" s="369"/>
      <c r="L163" s="339"/>
      <c r="M163" s="339"/>
      <c r="N163" s="339"/>
      <c r="O163" s="339"/>
      <c r="P163" s="339"/>
      <c r="Q163" s="339"/>
      <c r="R163" s="199" t="str">
        <f t="shared" si="4"/>
        <v>0%</v>
      </c>
      <c r="S163" s="336"/>
      <c r="T163" s="336"/>
      <c r="U163" s="337"/>
      <c r="V163" s="336"/>
      <c r="W163" s="336"/>
      <c r="X163" s="336"/>
    </row>
    <row r="164" spans="1:25" hidden="1" x14ac:dyDescent="0.25">
      <c r="A164" s="340"/>
      <c r="B164" s="450" t="str">
        <f t="shared" si="77"/>
        <v>-</v>
      </c>
      <c r="C164" s="338"/>
      <c r="D164" s="451">
        <f t="shared" si="67"/>
        <v>0</v>
      </c>
      <c r="E164" s="451">
        <f t="shared" si="67"/>
        <v>0</v>
      </c>
      <c r="F164" s="451">
        <f t="shared" si="67"/>
        <v>0</v>
      </c>
      <c r="G164" s="451">
        <f t="shared" si="67"/>
        <v>0</v>
      </c>
      <c r="H164" s="451">
        <f t="shared" si="67"/>
        <v>0</v>
      </c>
      <c r="I164" s="451">
        <f t="shared" si="67"/>
        <v>0</v>
      </c>
      <c r="J164" s="452">
        <f t="shared" si="68"/>
        <v>0</v>
      </c>
      <c r="K164" s="369"/>
      <c r="L164" s="339"/>
      <c r="M164" s="339"/>
      <c r="N164" s="339"/>
      <c r="O164" s="339"/>
      <c r="P164" s="339"/>
      <c r="Q164" s="339"/>
      <c r="R164" s="199" t="str">
        <f t="shared" si="4"/>
        <v>0%</v>
      </c>
      <c r="S164" s="18"/>
      <c r="T164" s="18"/>
      <c r="U164" s="32"/>
      <c r="V164" s="18"/>
      <c r="W164" s="18"/>
      <c r="X164" s="18"/>
      <c r="Y164" s="1"/>
    </row>
    <row r="165" spans="1:25" s="16" customFormat="1" hidden="1" x14ac:dyDescent="0.25">
      <c r="A165" s="340"/>
      <c r="B165" s="450" t="str">
        <f t="shared" si="77"/>
        <v>-</v>
      </c>
      <c r="C165" s="338"/>
      <c r="D165" s="451">
        <f t="shared" ref="D165" si="85">ROUNDUP($C165*L165*POWER((1+D$9),(D$11-$C$11)),0)</f>
        <v>0</v>
      </c>
      <c r="E165" s="451">
        <f t="shared" ref="E165" si="86">ROUNDUP($C165*M165*POWER((1+E$9),(E$11-$C$11)),0)</f>
        <v>0</v>
      </c>
      <c r="F165" s="451">
        <f t="shared" ref="F165" si="87">ROUNDUP($C165*N165*POWER((1+F$9),(F$11-$C$11)),0)</f>
        <v>0</v>
      </c>
      <c r="G165" s="451">
        <f t="shared" ref="G165" si="88">ROUNDUP($C165*O165*POWER((1+G$9),(G$11-$C$11)),0)</f>
        <v>0</v>
      </c>
      <c r="H165" s="451">
        <f t="shared" ref="H165" si="89">ROUNDUP($C165*P165*POWER((1+H$9),(H$11-$C$11)),0)</f>
        <v>0</v>
      </c>
      <c r="I165" s="451">
        <f t="shared" ref="I165" si="90">ROUNDUP($C165*Q165*POWER((1+I$9),(I$11-$C$11)),0)</f>
        <v>0</v>
      </c>
      <c r="J165" s="452">
        <f t="shared" ref="J165" si="91">SUM(D165:I165)</f>
        <v>0</v>
      </c>
      <c r="K165" s="369"/>
      <c r="L165" s="339"/>
      <c r="M165" s="339"/>
      <c r="N165" s="339"/>
      <c r="O165" s="339"/>
      <c r="P165" s="339"/>
      <c r="Q165" s="339"/>
      <c r="R165" s="199" t="str">
        <f t="shared" si="4"/>
        <v>0%</v>
      </c>
      <c r="S165" s="18"/>
      <c r="T165" s="18"/>
      <c r="U165" s="32"/>
      <c r="V165" s="18"/>
      <c r="W165" s="18"/>
      <c r="X165" s="18"/>
    </row>
    <row r="166" spans="1:25" s="16" customFormat="1" hidden="1" x14ac:dyDescent="0.25">
      <c r="A166" s="340"/>
      <c r="B166" s="450" t="str">
        <f t="shared" si="77"/>
        <v>-</v>
      </c>
      <c r="C166" s="338"/>
      <c r="D166" s="451">
        <f t="shared" ref="D166" si="92">ROUNDUP($C166*L166*POWER((1+D$9),(D$11-$C$11)),0)</f>
        <v>0</v>
      </c>
      <c r="E166" s="451">
        <f t="shared" ref="E166" si="93">ROUNDUP($C166*M166*POWER((1+E$9),(E$11-$C$11)),0)</f>
        <v>0</v>
      </c>
      <c r="F166" s="451">
        <f t="shared" ref="F166" si="94">ROUNDUP($C166*N166*POWER((1+F$9),(F$11-$C$11)),0)</f>
        <v>0</v>
      </c>
      <c r="G166" s="451">
        <f t="shared" ref="G166" si="95">ROUNDUP($C166*O166*POWER((1+G$9),(G$11-$C$11)),0)</f>
        <v>0</v>
      </c>
      <c r="H166" s="451">
        <f t="shared" ref="H166" si="96">ROUNDUP($C166*P166*POWER((1+H$9),(H$11-$C$11)),0)</f>
        <v>0</v>
      </c>
      <c r="I166" s="451">
        <f t="shared" ref="I166" si="97">ROUNDUP($C166*Q166*POWER((1+I$9),(I$11-$C$11)),0)</f>
        <v>0</v>
      </c>
      <c r="J166" s="452">
        <f t="shared" si="68"/>
        <v>0</v>
      </c>
      <c r="K166" s="369"/>
      <c r="L166" s="339"/>
      <c r="M166" s="339"/>
      <c r="N166" s="339"/>
      <c r="O166" s="339"/>
      <c r="P166" s="339"/>
      <c r="Q166" s="339"/>
      <c r="R166" s="199" t="str">
        <f t="shared" si="4"/>
        <v>0%</v>
      </c>
      <c r="S166" s="18"/>
      <c r="T166" s="18"/>
      <c r="U166" s="32"/>
      <c r="V166" s="18"/>
      <c r="W166" s="18"/>
      <c r="X166" s="18"/>
    </row>
    <row r="167" spans="1:25" hidden="1" x14ac:dyDescent="0.25">
      <c r="A167" s="340"/>
      <c r="B167" s="450" t="str">
        <f t="shared" si="77"/>
        <v>-</v>
      </c>
      <c r="C167" s="338"/>
      <c r="D167" s="451">
        <f t="shared" si="67"/>
        <v>0</v>
      </c>
      <c r="E167" s="451">
        <f t="shared" si="67"/>
        <v>0</v>
      </c>
      <c r="F167" s="451">
        <f t="shared" si="67"/>
        <v>0</v>
      </c>
      <c r="G167" s="451">
        <f t="shared" si="67"/>
        <v>0</v>
      </c>
      <c r="H167" s="451">
        <f t="shared" si="67"/>
        <v>0</v>
      </c>
      <c r="I167" s="451">
        <f t="shared" si="67"/>
        <v>0</v>
      </c>
      <c r="J167" s="452">
        <f t="shared" si="68"/>
        <v>0</v>
      </c>
      <c r="K167" s="369"/>
      <c r="L167" s="339"/>
      <c r="M167" s="339"/>
      <c r="N167" s="339"/>
      <c r="O167" s="339"/>
      <c r="P167" s="339"/>
      <c r="Q167" s="339"/>
      <c r="R167" s="199" t="str">
        <f t="shared" si="4"/>
        <v>0%</v>
      </c>
      <c r="S167" s="18"/>
      <c r="T167" s="18"/>
      <c r="U167" s="32"/>
      <c r="V167" s="18"/>
      <c r="W167" s="18"/>
      <c r="X167" s="18"/>
      <c r="Y167" s="1"/>
    </row>
    <row r="168" spans="1:25" ht="16.5" hidden="1" thickBot="1" x14ac:dyDescent="0.3">
      <c r="A168" s="430"/>
      <c r="B168" s="450" t="str">
        <f t="shared" si="77"/>
        <v>-</v>
      </c>
      <c r="C168" s="334"/>
      <c r="D168" s="458">
        <f t="shared" si="67"/>
        <v>0</v>
      </c>
      <c r="E168" s="458">
        <f t="shared" si="67"/>
        <v>0</v>
      </c>
      <c r="F168" s="458">
        <f t="shared" si="67"/>
        <v>0</v>
      </c>
      <c r="G168" s="458">
        <f t="shared" si="67"/>
        <v>0</v>
      </c>
      <c r="H168" s="458">
        <f t="shared" si="67"/>
        <v>0</v>
      </c>
      <c r="I168" s="458">
        <f t="shared" si="67"/>
        <v>0</v>
      </c>
      <c r="J168" s="459">
        <f t="shared" si="68"/>
        <v>0</v>
      </c>
      <c r="K168" s="375"/>
      <c r="L168" s="339"/>
      <c r="M168" s="339"/>
      <c r="N168" s="339"/>
      <c r="O168" s="339"/>
      <c r="P168" s="339"/>
      <c r="Q168" s="339"/>
      <c r="R168" s="199" t="str">
        <f t="shared" si="4"/>
        <v>0%</v>
      </c>
      <c r="S168" s="18"/>
      <c r="T168" s="18"/>
      <c r="U168" s="32"/>
      <c r="V168" s="18"/>
      <c r="W168" s="18"/>
      <c r="X168" s="18"/>
      <c r="Y168" s="1"/>
    </row>
    <row r="169" spans="1:25" ht="16.5" thickBot="1" x14ac:dyDescent="0.3">
      <c r="A169" s="219" t="s">
        <v>141</v>
      </c>
      <c r="B169" s="220" t="str">
        <f>IFERROR(C169/C141,"-")</f>
        <v>-</v>
      </c>
      <c r="C169" s="444">
        <f t="shared" ref="C169:J169" si="98">SUM(C144:C168)</f>
        <v>0</v>
      </c>
      <c r="D169" s="445">
        <f t="shared" si="98"/>
        <v>0</v>
      </c>
      <c r="E169" s="444">
        <f t="shared" si="98"/>
        <v>0</v>
      </c>
      <c r="F169" s="444">
        <f t="shared" si="98"/>
        <v>0</v>
      </c>
      <c r="G169" s="444">
        <f t="shared" si="98"/>
        <v>0</v>
      </c>
      <c r="H169" s="444">
        <f t="shared" si="98"/>
        <v>0</v>
      </c>
      <c r="I169" s="446">
        <f t="shared" si="98"/>
        <v>0</v>
      </c>
      <c r="J169" s="221">
        <f t="shared" si="98"/>
        <v>0</v>
      </c>
      <c r="K169" s="376"/>
      <c r="L169" s="396"/>
      <c r="M169" s="396"/>
      <c r="N169" s="396"/>
      <c r="O169" s="396"/>
      <c r="P169" s="396"/>
      <c r="Q169" s="396"/>
      <c r="R169" s="175"/>
      <c r="S169" s="18"/>
      <c r="T169" s="18"/>
      <c r="U169" s="32"/>
      <c r="V169" s="18"/>
      <c r="W169" s="18"/>
      <c r="X169" s="18"/>
      <c r="Y169" s="1"/>
    </row>
    <row r="170" spans="1:25" s="16" customFormat="1" ht="18.75" customHeight="1" thickBot="1" x14ac:dyDescent="0.3">
      <c r="A170" s="90"/>
      <c r="B170" s="407"/>
      <c r="C170" s="408"/>
      <c r="D170" s="392"/>
      <c r="E170" s="392"/>
      <c r="F170" s="392"/>
      <c r="G170" s="392"/>
      <c r="H170" s="392"/>
      <c r="I170" s="392"/>
      <c r="J170" s="401"/>
      <c r="K170" s="366"/>
      <c r="L170" s="396"/>
      <c r="M170" s="396"/>
      <c r="N170" s="396"/>
      <c r="O170" s="396"/>
      <c r="P170" s="396"/>
      <c r="Q170" s="396"/>
      <c r="R170" s="175"/>
      <c r="S170" s="18"/>
      <c r="T170" s="18"/>
      <c r="U170" s="32"/>
      <c r="V170" s="18"/>
      <c r="W170" s="18"/>
      <c r="X170" s="18"/>
    </row>
    <row r="171" spans="1:25" ht="36.75" customHeight="1" thickBot="1" x14ac:dyDescent="0.3">
      <c r="A171" s="780" t="s">
        <v>214</v>
      </c>
      <c r="B171" s="781"/>
      <c r="C171" s="222">
        <f t="shared" ref="C171:J171" si="99">C53+C81+C111+C139+C169</f>
        <v>0</v>
      </c>
      <c r="D171" s="212">
        <f t="shared" si="99"/>
        <v>0</v>
      </c>
      <c r="E171" s="212">
        <f t="shared" si="99"/>
        <v>0</v>
      </c>
      <c r="F171" s="212">
        <f t="shared" si="99"/>
        <v>0</v>
      </c>
      <c r="G171" s="212">
        <f t="shared" si="99"/>
        <v>0</v>
      </c>
      <c r="H171" s="212">
        <f t="shared" si="99"/>
        <v>0</v>
      </c>
      <c r="I171" s="212">
        <f t="shared" si="99"/>
        <v>0</v>
      </c>
      <c r="J171" s="207">
        <f t="shared" si="99"/>
        <v>0</v>
      </c>
      <c r="K171" s="377"/>
      <c r="L171" s="396"/>
      <c r="M171" s="396"/>
      <c r="N171" s="396"/>
      <c r="O171" s="396"/>
      <c r="P171" s="396"/>
      <c r="Q171" s="396"/>
      <c r="R171" s="175"/>
      <c r="S171" s="18"/>
      <c r="T171" s="18"/>
      <c r="U171" s="32"/>
      <c r="V171" s="18"/>
      <c r="W171" s="18"/>
      <c r="X171" s="18"/>
      <c r="Y171" s="1"/>
    </row>
    <row r="172" spans="1:25" s="16" customFormat="1" ht="16.5" thickBot="1" x14ac:dyDescent="0.3">
      <c r="A172" s="223"/>
      <c r="B172" s="28"/>
      <c r="C172" s="224"/>
      <c r="D172" s="225"/>
      <c r="E172" s="225"/>
      <c r="F172" s="225"/>
      <c r="G172" s="225"/>
      <c r="H172" s="778" t="s">
        <v>34</v>
      </c>
      <c r="I172" s="779"/>
      <c r="J172" s="226" t="str">
        <f>IFERROR(J171/C171,"-")</f>
        <v>-</v>
      </c>
      <c r="K172" s="369"/>
      <c r="L172" s="396"/>
      <c r="M172" s="396"/>
      <c r="N172" s="396"/>
      <c r="O172" s="396"/>
      <c r="P172" s="396"/>
      <c r="Q172" s="396"/>
      <c r="R172" s="175"/>
      <c r="S172" s="18"/>
      <c r="T172" s="18"/>
      <c r="U172" s="32"/>
      <c r="V172" s="18"/>
      <c r="W172" s="18"/>
      <c r="X172" s="18"/>
    </row>
    <row r="173" spans="1:25" ht="16.5" thickBot="1" x14ac:dyDescent="0.3">
      <c r="A173" s="409"/>
      <c r="B173" s="173"/>
      <c r="C173" s="410"/>
      <c r="D173" s="175"/>
      <c r="E173" s="175"/>
      <c r="F173" s="175"/>
      <c r="G173" s="175"/>
      <c r="H173" s="175"/>
      <c r="I173" s="175"/>
      <c r="J173" s="25"/>
      <c r="K173" s="366"/>
      <c r="L173" s="396"/>
      <c r="M173" s="396"/>
      <c r="N173" s="396"/>
      <c r="O173" s="396"/>
      <c r="P173" s="396"/>
      <c r="Q173" s="396"/>
      <c r="R173" s="396"/>
      <c r="S173" s="19"/>
      <c r="T173" s="19"/>
      <c r="U173" s="19"/>
      <c r="V173" s="18"/>
      <c r="W173" s="18"/>
      <c r="X173" s="18"/>
    </row>
    <row r="174" spans="1:25" ht="29.25" customHeight="1" thickBot="1" x14ac:dyDescent="0.3">
      <c r="A174" s="767" t="s">
        <v>93</v>
      </c>
      <c r="B174" s="768"/>
      <c r="C174" s="768"/>
      <c r="D174" s="768"/>
      <c r="E174" s="768"/>
      <c r="F174" s="768"/>
      <c r="G174" s="768"/>
      <c r="H174" s="768"/>
      <c r="I174" s="768"/>
      <c r="J174" s="769"/>
      <c r="K174" s="369"/>
      <c r="L174" s="396"/>
      <c r="M174" s="396"/>
      <c r="N174" s="396"/>
      <c r="O174" s="396"/>
      <c r="P174" s="396"/>
      <c r="Q174" s="396"/>
      <c r="R174" s="175"/>
      <c r="S174" s="18"/>
      <c r="T174" s="18"/>
      <c r="U174" s="32"/>
      <c r="V174" s="18"/>
      <c r="W174" s="18"/>
      <c r="X174" s="18"/>
      <c r="Y174" s="1"/>
    </row>
    <row r="175" spans="1:25" ht="9.75" customHeight="1" x14ac:dyDescent="0.25">
      <c r="A175" s="227"/>
      <c r="B175" s="228"/>
      <c r="C175" s="228"/>
      <c r="D175" s="228"/>
      <c r="E175" s="228"/>
      <c r="F175" s="228"/>
      <c r="G175" s="228"/>
      <c r="H175" s="228"/>
      <c r="I175" s="228"/>
      <c r="J175" s="229"/>
      <c r="K175" s="369"/>
      <c r="L175" s="175"/>
      <c r="M175" s="175"/>
      <c r="N175" s="175"/>
      <c r="O175" s="175"/>
      <c r="P175" s="175"/>
      <c r="Q175" s="175"/>
      <c r="R175" s="175"/>
      <c r="S175" s="18"/>
      <c r="T175" s="18"/>
      <c r="U175" s="32"/>
      <c r="V175" s="18"/>
      <c r="W175" s="18"/>
      <c r="X175" s="18"/>
      <c r="Y175" s="1"/>
    </row>
    <row r="176" spans="1:25" x14ac:dyDescent="0.25">
      <c r="A176" s="230" t="s">
        <v>112</v>
      </c>
      <c r="B176" s="378"/>
      <c r="C176" s="231"/>
      <c r="D176" s="231"/>
      <c r="E176" s="231"/>
      <c r="F176" s="231"/>
      <c r="G176" s="231"/>
      <c r="H176" s="231"/>
      <c r="I176" s="231"/>
      <c r="J176" s="232"/>
      <c r="K176" s="369"/>
      <c r="L176" s="366"/>
      <c r="M176" s="366"/>
      <c r="N176" s="366"/>
      <c r="O176" s="366"/>
      <c r="P176" s="366"/>
      <c r="Q176" s="366"/>
      <c r="R176" s="366"/>
      <c r="S176" s="18"/>
      <c r="T176" s="18"/>
      <c r="U176" s="32"/>
      <c r="V176" s="18"/>
      <c r="W176" s="18"/>
      <c r="X176" s="18"/>
      <c r="Y176" s="1"/>
    </row>
    <row r="177" spans="1:25" x14ac:dyDescent="0.25">
      <c r="A177" s="233" t="s">
        <v>95</v>
      </c>
      <c r="B177" s="43">
        <v>0.02</v>
      </c>
      <c r="C177" s="341">
        <f>IFERROR(ROUNDUP(C$171*$B177,1),"")</f>
        <v>0</v>
      </c>
      <c r="D177" s="44">
        <f t="shared" ref="D177:I177" si="100">ROUNDUP(D$171*$B177,1)</f>
        <v>0</v>
      </c>
      <c r="E177" s="341">
        <f t="shared" si="100"/>
        <v>0</v>
      </c>
      <c r="F177" s="341">
        <f t="shared" si="100"/>
        <v>0</v>
      </c>
      <c r="G177" s="341">
        <f t="shared" si="100"/>
        <v>0</v>
      </c>
      <c r="H177" s="341">
        <f t="shared" si="100"/>
        <v>0</v>
      </c>
      <c r="I177" s="341">
        <f t="shared" si="100"/>
        <v>0</v>
      </c>
      <c r="J177" s="232">
        <f>SUM(D177:I177)</f>
        <v>0</v>
      </c>
      <c r="K177" s="369"/>
      <c r="L177" s="366"/>
      <c r="M177" s="366"/>
      <c r="N177" s="366"/>
      <c r="O177" s="366"/>
      <c r="P177" s="366"/>
      <c r="Q177" s="366"/>
      <c r="R177" s="366"/>
      <c r="S177" s="18"/>
      <c r="T177" s="18"/>
      <c r="U177" s="32"/>
      <c r="V177" s="18"/>
      <c r="W177" s="18"/>
      <c r="X177" s="18"/>
      <c r="Y177" s="1"/>
    </row>
    <row r="178" spans="1:25" ht="15.75" customHeight="1" x14ac:dyDescent="0.25">
      <c r="A178" s="233" t="s">
        <v>47</v>
      </c>
      <c r="B178" s="266">
        <v>1.2500000000000001E-2</v>
      </c>
      <c r="C178" s="341">
        <f>IFERROR(IF($C$171*B178&gt;100,100,C171*B178),"")</f>
        <v>0</v>
      </c>
      <c r="D178" s="44">
        <f>IF($J$171*$B$178&gt;100,100,D171*B178)</f>
        <v>0</v>
      </c>
      <c r="E178" s="341">
        <f>IF($J$171*B178&gt;100,0,E171*B178)</f>
        <v>0</v>
      </c>
      <c r="F178" s="341">
        <f>IF($J$171*B178&gt;100,0,F171*B178)</f>
        <v>0</v>
      </c>
      <c r="G178" s="341">
        <f>IF($J$171*B178&gt;100,0,G171*B178)</f>
        <v>0</v>
      </c>
      <c r="H178" s="341">
        <f>IF($J$171*B178&gt;100,0,H171*B178)</f>
        <v>0</v>
      </c>
      <c r="I178" s="341">
        <f>IF($J$171*B178&gt;100,0,I171*B178)</f>
        <v>0</v>
      </c>
      <c r="J178" s="232">
        <f>SUM(D178:I178)</f>
        <v>0</v>
      </c>
      <c r="K178" s="369"/>
      <c r="L178" s="366"/>
      <c r="M178" s="366"/>
      <c r="N178" s="366"/>
      <c r="O178" s="366"/>
      <c r="P178" s="366"/>
      <c r="Q178" s="366"/>
      <c r="R178" s="366"/>
      <c r="S178" s="18"/>
      <c r="T178" s="18"/>
      <c r="U178" s="32"/>
      <c r="V178" s="18"/>
      <c r="W178" s="18"/>
      <c r="X178" s="18"/>
      <c r="Y178" s="1"/>
    </row>
    <row r="179" spans="1:25" x14ac:dyDescent="0.25">
      <c r="A179" s="233" t="s">
        <v>220</v>
      </c>
      <c r="B179" s="43">
        <v>0</v>
      </c>
      <c r="C179" s="341">
        <f>IFERROR(ROUNDUP(C$171*$B179,1),"")</f>
        <v>0</v>
      </c>
      <c r="D179" s="44">
        <f t="shared" ref="D179:I179" si="101">ROUNDUP(D$171*$B179,1)</f>
        <v>0</v>
      </c>
      <c r="E179" s="341">
        <f t="shared" si="101"/>
        <v>0</v>
      </c>
      <c r="F179" s="341">
        <f t="shared" si="101"/>
        <v>0</v>
      </c>
      <c r="G179" s="341">
        <f t="shared" si="101"/>
        <v>0</v>
      </c>
      <c r="H179" s="341">
        <f t="shared" si="101"/>
        <v>0</v>
      </c>
      <c r="I179" s="341">
        <f t="shared" si="101"/>
        <v>0</v>
      </c>
      <c r="J179" s="232">
        <f>SUM(D179:I179)</f>
        <v>0</v>
      </c>
      <c r="K179" s="369"/>
      <c r="L179" s="42"/>
      <c r="M179" s="42"/>
      <c r="N179" s="42"/>
      <c r="O179" s="42"/>
      <c r="P179" s="42"/>
      <c r="Q179" s="42"/>
      <c r="R179" s="373"/>
      <c r="S179" s="18"/>
      <c r="T179" s="18"/>
      <c r="U179" s="32"/>
      <c r="V179" s="18"/>
      <c r="W179" s="18"/>
      <c r="X179" s="18"/>
      <c r="Y179" s="1"/>
    </row>
    <row r="180" spans="1:25" x14ac:dyDescent="0.25">
      <c r="A180" s="234" t="s">
        <v>105</v>
      </c>
      <c r="B180" s="43">
        <v>0</v>
      </c>
      <c r="C180" s="341">
        <f>IFERROR(ROUNDUP(C$171*$B180,1),"")</f>
        <v>0</v>
      </c>
      <c r="D180" s="44">
        <f t="shared" ref="D180:I180" si="102">ROUNDUP($B$180*(D53+D111),1)</f>
        <v>0</v>
      </c>
      <c r="E180" s="341">
        <f t="shared" si="102"/>
        <v>0</v>
      </c>
      <c r="F180" s="341">
        <f t="shared" si="102"/>
        <v>0</v>
      </c>
      <c r="G180" s="341">
        <f t="shared" si="102"/>
        <v>0</v>
      </c>
      <c r="H180" s="341">
        <f t="shared" si="102"/>
        <v>0</v>
      </c>
      <c r="I180" s="341">
        <f t="shared" si="102"/>
        <v>0</v>
      </c>
      <c r="J180" s="232">
        <f t="shared" ref="J180:J187" si="103">SUM(D180:I180)</f>
        <v>0</v>
      </c>
      <c r="K180" s="369"/>
      <c r="L180" s="42"/>
      <c r="M180" s="42"/>
      <c r="N180" s="42"/>
      <c r="O180" s="42"/>
      <c r="P180" s="42"/>
      <c r="Q180" s="42"/>
      <c r="R180" s="373"/>
      <c r="S180" s="18"/>
      <c r="T180" s="18"/>
      <c r="U180" s="32"/>
      <c r="V180" s="18"/>
      <c r="W180" s="18"/>
      <c r="X180" s="18"/>
      <c r="Y180" s="1"/>
    </row>
    <row r="181" spans="1:25" ht="15.75" customHeight="1" x14ac:dyDescent="0.25">
      <c r="A181" s="233" t="s">
        <v>48</v>
      </c>
      <c r="B181" s="43">
        <v>0.02</v>
      </c>
      <c r="C181" s="341">
        <f>IFERROR(ROUNDUP(C$171*$B181,1),"")</f>
        <v>0</v>
      </c>
      <c r="D181" s="44">
        <f t="shared" ref="D181:I181" si="104">ROUNDUP(D$171*$B181,1)</f>
        <v>0</v>
      </c>
      <c r="E181" s="341">
        <f t="shared" si="104"/>
        <v>0</v>
      </c>
      <c r="F181" s="341">
        <f t="shared" si="104"/>
        <v>0</v>
      </c>
      <c r="G181" s="341">
        <f t="shared" si="104"/>
        <v>0</v>
      </c>
      <c r="H181" s="341">
        <f t="shared" si="104"/>
        <v>0</v>
      </c>
      <c r="I181" s="341">
        <f t="shared" si="104"/>
        <v>0</v>
      </c>
      <c r="J181" s="232">
        <f t="shared" si="103"/>
        <v>0</v>
      </c>
      <c r="K181" s="369"/>
      <c r="L181" s="42"/>
      <c r="M181" s="42"/>
      <c r="N181" s="42"/>
      <c r="O181" s="42"/>
      <c r="P181" s="42"/>
      <c r="Q181" s="42"/>
      <c r="R181" s="373"/>
      <c r="S181" s="18"/>
      <c r="T181" s="18"/>
      <c r="U181" s="32"/>
      <c r="V181" s="18"/>
      <c r="W181" s="18"/>
      <c r="X181" s="18"/>
      <c r="Y181" s="1"/>
    </row>
    <row r="182" spans="1:25" s="16" customFormat="1" x14ac:dyDescent="0.25">
      <c r="A182" s="433"/>
      <c r="B182" s="43"/>
      <c r="C182" s="341">
        <f>IFERROR(ROUNDUP(C$171*$B182,1),"")</f>
        <v>0</v>
      </c>
      <c r="D182" s="46">
        <f>ROUNDUP(D$171*$B182,1)</f>
        <v>0</v>
      </c>
      <c r="E182" s="45">
        <f t="shared" ref="E182:I187" si="105">ROUNDUP(E$171*$B182,1)</f>
        <v>0</v>
      </c>
      <c r="F182" s="45">
        <f t="shared" si="105"/>
        <v>0</v>
      </c>
      <c r="G182" s="45">
        <f t="shared" si="105"/>
        <v>0</v>
      </c>
      <c r="H182" s="45">
        <f t="shared" si="105"/>
        <v>0</v>
      </c>
      <c r="I182" s="45">
        <f t="shared" si="105"/>
        <v>0</v>
      </c>
      <c r="J182" s="47">
        <f t="shared" si="103"/>
        <v>0</v>
      </c>
      <c r="K182" s="369"/>
      <c r="L182" s="42"/>
      <c r="M182" s="42"/>
      <c r="N182" s="42"/>
      <c r="O182" s="42"/>
      <c r="P182" s="42"/>
      <c r="Q182" s="42"/>
      <c r="R182" s="373"/>
      <c r="S182" s="18"/>
      <c r="T182" s="18"/>
      <c r="U182" s="32"/>
      <c r="V182" s="18"/>
      <c r="W182" s="18"/>
      <c r="X182" s="18"/>
    </row>
    <row r="183" spans="1:25" s="335" customFormat="1" x14ac:dyDescent="0.25">
      <c r="A183" s="433"/>
      <c r="B183" s="43"/>
      <c r="C183" s="379">
        <f t="shared" ref="C183:C186" si="106">IFERROR(ROUNDUP(C$171*$B183,1),"")</f>
        <v>0</v>
      </c>
      <c r="D183" s="46">
        <f t="shared" ref="D183:D186" si="107">ROUNDUP(D$171*$B183,1)</f>
        <v>0</v>
      </c>
      <c r="E183" s="45">
        <f t="shared" si="105"/>
        <v>0</v>
      </c>
      <c r="F183" s="45">
        <f t="shared" si="105"/>
        <v>0</v>
      </c>
      <c r="G183" s="45">
        <f t="shared" si="105"/>
        <v>0</v>
      </c>
      <c r="H183" s="45">
        <f t="shared" si="105"/>
        <v>0</v>
      </c>
      <c r="I183" s="45">
        <f t="shared" si="105"/>
        <v>0</v>
      </c>
      <c r="J183" s="47">
        <f t="shared" ref="J183:J186" si="108">SUM(D183:I183)</f>
        <v>0</v>
      </c>
      <c r="K183" s="369"/>
      <c r="L183" s="42"/>
      <c r="M183" s="42"/>
      <c r="N183" s="42"/>
      <c r="O183" s="42"/>
      <c r="P183" s="42"/>
      <c r="Q183" s="42"/>
      <c r="R183" s="373"/>
      <c r="S183" s="336"/>
      <c r="T183" s="336"/>
      <c r="U183" s="337"/>
      <c r="V183" s="336"/>
      <c r="W183" s="336"/>
      <c r="X183" s="336"/>
    </row>
    <row r="184" spans="1:25" s="335" customFormat="1" x14ac:dyDescent="0.25">
      <c r="A184" s="433"/>
      <c r="B184" s="43"/>
      <c r="C184" s="379">
        <f t="shared" si="106"/>
        <v>0</v>
      </c>
      <c r="D184" s="46">
        <f t="shared" si="107"/>
        <v>0</v>
      </c>
      <c r="E184" s="45">
        <f t="shared" si="105"/>
        <v>0</v>
      </c>
      <c r="F184" s="45">
        <f t="shared" si="105"/>
        <v>0</v>
      </c>
      <c r="G184" s="45">
        <f t="shared" si="105"/>
        <v>0</v>
      </c>
      <c r="H184" s="45">
        <f t="shared" si="105"/>
        <v>0</v>
      </c>
      <c r="I184" s="45">
        <f t="shared" si="105"/>
        <v>0</v>
      </c>
      <c r="J184" s="47">
        <f t="shared" si="108"/>
        <v>0</v>
      </c>
      <c r="K184" s="369"/>
      <c r="L184" s="42"/>
      <c r="M184" s="42"/>
      <c r="N184" s="42"/>
      <c r="O184" s="42"/>
      <c r="P184" s="42"/>
      <c r="Q184" s="42"/>
      <c r="R184" s="373"/>
      <c r="S184" s="336"/>
      <c r="T184" s="336"/>
      <c r="U184" s="337"/>
      <c r="V184" s="336"/>
      <c r="W184" s="336"/>
      <c r="X184" s="336"/>
    </row>
    <row r="185" spans="1:25" s="335" customFormat="1" x14ac:dyDescent="0.25">
      <c r="A185" s="433"/>
      <c r="B185" s="43"/>
      <c r="C185" s="379">
        <f t="shared" si="106"/>
        <v>0</v>
      </c>
      <c r="D185" s="46">
        <f t="shared" si="107"/>
        <v>0</v>
      </c>
      <c r="E185" s="45">
        <f t="shared" si="105"/>
        <v>0</v>
      </c>
      <c r="F185" s="45">
        <f t="shared" si="105"/>
        <v>0</v>
      </c>
      <c r="G185" s="45">
        <f t="shared" si="105"/>
        <v>0</v>
      </c>
      <c r="H185" s="45">
        <f t="shared" si="105"/>
        <v>0</v>
      </c>
      <c r="I185" s="45">
        <f t="shared" si="105"/>
        <v>0</v>
      </c>
      <c r="J185" s="47">
        <f t="shared" si="108"/>
        <v>0</v>
      </c>
      <c r="K185" s="369"/>
      <c r="L185" s="42"/>
      <c r="M185" s="42"/>
      <c r="N185" s="42"/>
      <c r="O185" s="42"/>
      <c r="P185" s="42"/>
      <c r="Q185" s="42"/>
      <c r="R185" s="373"/>
      <c r="S185" s="336"/>
      <c r="T185" s="336"/>
      <c r="U185" s="337"/>
      <c r="V185" s="336"/>
      <c r="W185" s="336"/>
      <c r="X185" s="336"/>
    </row>
    <row r="186" spans="1:25" s="335" customFormat="1" x14ac:dyDescent="0.25">
      <c r="A186" s="433"/>
      <c r="B186" s="43"/>
      <c r="C186" s="379">
        <f t="shared" si="106"/>
        <v>0</v>
      </c>
      <c r="D186" s="46">
        <f t="shared" si="107"/>
        <v>0</v>
      </c>
      <c r="E186" s="45">
        <f t="shared" si="105"/>
        <v>0</v>
      </c>
      <c r="F186" s="45">
        <f t="shared" si="105"/>
        <v>0</v>
      </c>
      <c r="G186" s="45">
        <f t="shared" si="105"/>
        <v>0</v>
      </c>
      <c r="H186" s="45">
        <f t="shared" si="105"/>
        <v>0</v>
      </c>
      <c r="I186" s="45">
        <f t="shared" si="105"/>
        <v>0</v>
      </c>
      <c r="J186" s="47">
        <f t="shared" si="108"/>
        <v>0</v>
      </c>
      <c r="K186" s="369"/>
      <c r="L186" s="42"/>
      <c r="M186" s="42"/>
      <c r="N186" s="42"/>
      <c r="O186" s="42"/>
      <c r="P186" s="42"/>
      <c r="Q186" s="42"/>
      <c r="R186" s="373"/>
      <c r="S186" s="336"/>
      <c r="T186" s="336"/>
      <c r="U186" s="337"/>
      <c r="V186" s="336"/>
      <c r="W186" s="336"/>
      <c r="X186" s="336"/>
    </row>
    <row r="187" spans="1:25" s="16" customFormat="1" ht="16.5" thickBot="1" x14ac:dyDescent="0.3">
      <c r="A187" s="434"/>
      <c r="B187" s="48"/>
      <c r="C187" s="341">
        <f>IFERROR(ROUNDUP(C$171*$B187,1),"")</f>
        <v>0</v>
      </c>
      <c r="D187" s="46">
        <f>ROUNDUP(D$171*$B187,1)</f>
        <v>0</v>
      </c>
      <c r="E187" s="45">
        <f t="shared" si="105"/>
        <v>0</v>
      </c>
      <c r="F187" s="45">
        <f t="shared" si="105"/>
        <v>0</v>
      </c>
      <c r="G187" s="45">
        <f t="shared" si="105"/>
        <v>0</v>
      </c>
      <c r="H187" s="45">
        <f t="shared" si="105"/>
        <v>0</v>
      </c>
      <c r="I187" s="45">
        <f t="shared" si="105"/>
        <v>0</v>
      </c>
      <c r="J187" s="47">
        <f t="shared" si="103"/>
        <v>0</v>
      </c>
      <c r="K187" s="369"/>
      <c r="L187" s="42"/>
      <c r="M187" s="42"/>
      <c r="N187" s="42"/>
      <c r="O187" s="42"/>
      <c r="P187" s="42"/>
      <c r="Q187" s="42"/>
      <c r="R187" s="373"/>
      <c r="S187" s="18"/>
      <c r="T187" s="18"/>
      <c r="U187" s="32"/>
      <c r="V187" s="18"/>
      <c r="W187" s="18"/>
      <c r="X187" s="18"/>
    </row>
    <row r="188" spans="1:25" ht="26.25" customHeight="1" thickBot="1" x14ac:dyDescent="0.3">
      <c r="A188" s="235" t="s">
        <v>94</v>
      </c>
      <c r="B188" s="236" t="str">
        <f>IFERROR(C188/C201,"-")</f>
        <v>-</v>
      </c>
      <c r="C188" s="237">
        <f>SUM(C177:C187)</f>
        <v>0</v>
      </c>
      <c r="D188" s="238">
        <f t="shared" ref="D188:J188" si="109">SUM(D177:D187)</f>
        <v>0</v>
      </c>
      <c r="E188" s="237">
        <f t="shared" si="109"/>
        <v>0</v>
      </c>
      <c r="F188" s="237">
        <f t="shared" si="109"/>
        <v>0</v>
      </c>
      <c r="G188" s="237">
        <f t="shared" si="109"/>
        <v>0</v>
      </c>
      <c r="H188" s="237">
        <f t="shared" si="109"/>
        <v>0</v>
      </c>
      <c r="I188" s="239">
        <f t="shared" si="109"/>
        <v>0</v>
      </c>
      <c r="J188" s="240">
        <f t="shared" si="109"/>
        <v>0</v>
      </c>
      <c r="K188" s="380"/>
      <c r="L188" s="366"/>
      <c r="M188" s="366"/>
      <c r="N188" s="366"/>
      <c r="O188" s="366"/>
      <c r="P188" s="366"/>
      <c r="Q188" s="366"/>
      <c r="R188" s="366"/>
      <c r="S188" s="18"/>
      <c r="T188" s="18"/>
      <c r="U188" s="32"/>
      <c r="V188" s="18"/>
      <c r="W188" s="18"/>
      <c r="X188" s="18"/>
      <c r="Y188" s="1"/>
    </row>
    <row r="189" spans="1:25" s="16" customFormat="1" ht="16.5" customHeight="1" thickBot="1" x14ac:dyDescent="0.3">
      <c r="A189" s="317"/>
      <c r="B189" s="318"/>
      <c r="C189" s="319"/>
      <c r="D189" s="319"/>
      <c r="E189" s="319"/>
      <c r="F189" s="319"/>
      <c r="G189" s="319"/>
      <c r="H189" s="319"/>
      <c r="I189" s="319"/>
      <c r="J189" s="320"/>
      <c r="K189" s="380"/>
      <c r="L189" s="366"/>
      <c r="M189" s="366"/>
      <c r="N189" s="366"/>
      <c r="O189" s="366"/>
      <c r="P189" s="366"/>
      <c r="Q189" s="366"/>
      <c r="R189" s="366"/>
      <c r="S189" s="18"/>
      <c r="T189" s="18"/>
      <c r="U189" s="32"/>
      <c r="V189" s="18"/>
      <c r="W189" s="18"/>
      <c r="X189" s="18"/>
    </row>
    <row r="190" spans="1:25" s="16" customFormat="1" ht="36.75" customHeight="1" thickBot="1" x14ac:dyDescent="0.3">
      <c r="A190" s="780" t="s">
        <v>216</v>
      </c>
      <c r="B190" s="791"/>
      <c r="C190" s="326">
        <f t="shared" ref="C190:J190" si="110">C53+C81+C111+C139+C169+C188</f>
        <v>0</v>
      </c>
      <c r="D190" s="321">
        <f t="shared" si="110"/>
        <v>0</v>
      </c>
      <c r="E190" s="321">
        <f t="shared" si="110"/>
        <v>0</v>
      </c>
      <c r="F190" s="321">
        <f t="shared" si="110"/>
        <v>0</v>
      </c>
      <c r="G190" s="321">
        <f t="shared" si="110"/>
        <v>0</v>
      </c>
      <c r="H190" s="321">
        <f t="shared" si="110"/>
        <v>0</v>
      </c>
      <c r="I190" s="321">
        <f t="shared" si="110"/>
        <v>0</v>
      </c>
      <c r="J190" s="327">
        <f t="shared" si="110"/>
        <v>0</v>
      </c>
      <c r="K190" s="380"/>
      <c r="L190" s="366"/>
      <c r="M190" s="366"/>
      <c r="N190" s="366"/>
      <c r="O190" s="366"/>
      <c r="P190" s="366"/>
      <c r="Q190" s="366"/>
      <c r="R190" s="366"/>
      <c r="S190" s="18"/>
      <c r="T190" s="18"/>
      <c r="U190" s="32"/>
      <c r="V190" s="18"/>
      <c r="W190" s="18"/>
      <c r="X190" s="18"/>
    </row>
    <row r="191" spans="1:25" s="16" customFormat="1" ht="16.5" customHeight="1" thickBot="1" x14ac:dyDescent="0.3">
      <c r="A191" s="411"/>
      <c r="B191" s="412"/>
      <c r="C191" s="285"/>
      <c r="D191" s="285"/>
      <c r="E191" s="285"/>
      <c r="F191" s="285"/>
      <c r="G191" s="285"/>
      <c r="H191" s="285"/>
      <c r="I191" s="285"/>
      <c r="J191" s="286"/>
      <c r="K191" s="380"/>
      <c r="L191" s="366"/>
      <c r="M191" s="366"/>
      <c r="N191" s="366"/>
      <c r="O191" s="366"/>
      <c r="P191" s="366"/>
      <c r="Q191" s="366"/>
      <c r="R191" s="366"/>
      <c r="S191" s="18"/>
      <c r="T191" s="18"/>
      <c r="U191" s="32"/>
      <c r="V191" s="18"/>
      <c r="W191" s="18"/>
      <c r="X191" s="18"/>
    </row>
    <row r="192" spans="1:25" s="16" customFormat="1" ht="28.5" hidden="1" customHeight="1" thickBot="1" x14ac:dyDescent="0.3">
      <c r="A192" s="785" t="s">
        <v>126</v>
      </c>
      <c r="B192" s="786"/>
      <c r="C192" s="786"/>
      <c r="D192" s="786"/>
      <c r="E192" s="786"/>
      <c r="F192" s="786"/>
      <c r="G192" s="786"/>
      <c r="H192" s="786"/>
      <c r="I192" s="786"/>
      <c r="J192" s="787"/>
      <c r="K192" s="366"/>
      <c r="L192" s="372"/>
      <c r="M192" s="372"/>
      <c r="N192" s="372"/>
      <c r="O192" s="372"/>
      <c r="P192" s="372"/>
      <c r="Q192" s="372"/>
      <c r="R192" s="372"/>
      <c r="S192" s="19"/>
      <c r="T192" s="19"/>
      <c r="U192" s="19"/>
      <c r="V192" s="18"/>
      <c r="W192" s="18"/>
      <c r="X192" s="18"/>
      <c r="Y192" s="17"/>
    </row>
    <row r="193" spans="1:25" s="16" customFormat="1" hidden="1" x14ac:dyDescent="0.25">
      <c r="A193" s="247" t="s">
        <v>125</v>
      </c>
      <c r="B193" s="248"/>
      <c r="C193" s="248"/>
      <c r="D193" s="249"/>
      <c r="E193" s="248"/>
      <c r="F193" s="248"/>
      <c r="G193" s="248"/>
      <c r="H193" s="248"/>
      <c r="I193" s="250"/>
      <c r="J193" s="250"/>
      <c r="K193" s="369"/>
      <c r="L193" s="366"/>
      <c r="M193" s="366"/>
      <c r="N193" s="366"/>
      <c r="O193" s="366"/>
      <c r="P193" s="366"/>
      <c r="Q193" s="366"/>
      <c r="R193" s="366"/>
      <c r="S193" s="18"/>
      <c r="T193" s="18"/>
      <c r="U193" s="32"/>
      <c r="V193" s="18"/>
      <c r="W193" s="18"/>
      <c r="X193" s="18"/>
    </row>
    <row r="194" spans="1:25" s="16" customFormat="1" hidden="1" x14ac:dyDescent="0.25">
      <c r="A194" s="251" t="s">
        <v>0</v>
      </c>
      <c r="B194" s="248"/>
      <c r="C194" s="312">
        <f t="shared" ref="C194:J194" si="111">C114</f>
        <v>0</v>
      </c>
      <c r="D194" s="253">
        <f t="shared" si="111"/>
        <v>0</v>
      </c>
      <c r="E194" s="253">
        <f t="shared" si="111"/>
        <v>0</v>
      </c>
      <c r="F194" s="253">
        <f t="shared" si="111"/>
        <v>0</v>
      </c>
      <c r="G194" s="253">
        <f t="shared" si="111"/>
        <v>0</v>
      </c>
      <c r="H194" s="253">
        <f t="shared" si="111"/>
        <v>0</v>
      </c>
      <c r="I194" s="254">
        <f t="shared" si="111"/>
        <v>0</v>
      </c>
      <c r="J194" s="254">
        <f t="shared" si="111"/>
        <v>0</v>
      </c>
      <c r="K194" s="369"/>
      <c r="L194" s="366"/>
      <c r="M194" s="366"/>
      <c r="N194" s="366"/>
      <c r="O194" s="366"/>
      <c r="P194" s="366"/>
      <c r="Q194" s="366"/>
      <c r="R194" s="366"/>
      <c r="S194" s="18"/>
      <c r="T194" s="18"/>
      <c r="U194" s="32"/>
      <c r="V194" s="18"/>
      <c r="W194" s="18"/>
      <c r="X194" s="18"/>
    </row>
    <row r="195" spans="1:25" hidden="1" x14ac:dyDescent="0.25">
      <c r="A195" s="251" t="s">
        <v>218</v>
      </c>
      <c r="B195" s="248"/>
      <c r="C195" s="322">
        <f t="shared" ref="C195:J195" si="112">C188</f>
        <v>0</v>
      </c>
      <c r="D195" s="323">
        <f t="shared" si="112"/>
        <v>0</v>
      </c>
      <c r="E195" s="323">
        <f t="shared" si="112"/>
        <v>0</v>
      </c>
      <c r="F195" s="323">
        <f t="shared" si="112"/>
        <v>0</v>
      </c>
      <c r="G195" s="323">
        <f t="shared" si="112"/>
        <v>0</v>
      </c>
      <c r="H195" s="323">
        <f t="shared" si="112"/>
        <v>0</v>
      </c>
      <c r="I195" s="324">
        <f t="shared" si="112"/>
        <v>0</v>
      </c>
      <c r="J195" s="324">
        <f t="shared" si="112"/>
        <v>0</v>
      </c>
      <c r="K195" s="369"/>
      <c r="L195" s="366"/>
      <c r="M195" s="366"/>
      <c r="N195" s="366"/>
      <c r="O195" s="366"/>
      <c r="P195" s="366"/>
      <c r="Q195" s="366"/>
      <c r="R195" s="366"/>
      <c r="S195" s="18"/>
      <c r="T195" s="18"/>
      <c r="U195" s="18"/>
      <c r="V195" s="18"/>
      <c r="W195" s="18"/>
      <c r="X195" s="18"/>
    </row>
    <row r="196" spans="1:25" hidden="1" x14ac:dyDescent="0.25">
      <c r="A196" s="251" t="s">
        <v>213</v>
      </c>
      <c r="B196" s="248"/>
      <c r="C196" s="312">
        <f>C194+C195</f>
        <v>0</v>
      </c>
      <c r="D196" s="253">
        <f t="shared" ref="D196:J196" si="113">SUM(D194:D195)</f>
        <v>0</v>
      </c>
      <c r="E196" s="253">
        <f t="shared" si="113"/>
        <v>0</v>
      </c>
      <c r="F196" s="253">
        <f t="shared" si="113"/>
        <v>0</v>
      </c>
      <c r="G196" s="253">
        <f t="shared" si="113"/>
        <v>0</v>
      </c>
      <c r="H196" s="253">
        <f t="shared" si="113"/>
        <v>0</v>
      </c>
      <c r="I196" s="254">
        <f t="shared" si="113"/>
        <v>0</v>
      </c>
      <c r="J196" s="254">
        <f t="shared" si="113"/>
        <v>0</v>
      </c>
      <c r="K196" s="369"/>
      <c r="L196" s="366"/>
      <c r="M196" s="366"/>
      <c r="N196" s="366"/>
      <c r="O196" s="366"/>
      <c r="P196" s="366"/>
      <c r="Q196" s="366"/>
      <c r="R196" s="366"/>
      <c r="S196" s="18"/>
      <c r="T196" s="18"/>
      <c r="U196" s="18"/>
      <c r="V196" s="18"/>
      <c r="W196" s="18"/>
      <c r="X196" s="18"/>
    </row>
    <row r="197" spans="1:25" hidden="1" x14ac:dyDescent="0.25">
      <c r="A197" s="255"/>
      <c r="B197" s="248"/>
      <c r="C197" s="252"/>
      <c r="D197" s="256"/>
      <c r="E197" s="256"/>
      <c r="F197" s="256"/>
      <c r="G197" s="256"/>
      <c r="H197" s="256"/>
      <c r="I197" s="257"/>
      <c r="J197" s="257"/>
      <c r="K197" s="369"/>
      <c r="L197" s="366"/>
      <c r="M197" s="366"/>
      <c r="N197" s="366"/>
      <c r="O197" s="366"/>
      <c r="P197" s="366"/>
      <c r="Q197" s="366"/>
      <c r="R197" s="366"/>
      <c r="S197" s="18"/>
      <c r="T197" s="18"/>
      <c r="U197" s="18"/>
      <c r="V197" s="18"/>
      <c r="W197" s="18"/>
      <c r="X197" s="18"/>
    </row>
    <row r="198" spans="1:25" hidden="1" x14ac:dyDescent="0.25">
      <c r="A198" s="247" t="s">
        <v>99</v>
      </c>
      <c r="B198" s="248"/>
      <c r="C198" s="325">
        <f t="shared" ref="C198:J198" si="114">C190-C196</f>
        <v>0</v>
      </c>
      <c r="D198" s="328">
        <f t="shared" si="114"/>
        <v>0</v>
      </c>
      <c r="E198" s="328">
        <f t="shared" si="114"/>
        <v>0</v>
      </c>
      <c r="F198" s="328">
        <f t="shared" si="114"/>
        <v>0</v>
      </c>
      <c r="G198" s="328">
        <f t="shared" si="114"/>
        <v>0</v>
      </c>
      <c r="H198" s="328">
        <f t="shared" si="114"/>
        <v>0</v>
      </c>
      <c r="I198" s="328">
        <f t="shared" si="114"/>
        <v>0</v>
      </c>
      <c r="J198" s="329">
        <f t="shared" si="114"/>
        <v>0</v>
      </c>
      <c r="K198" s="369"/>
      <c r="L198" s="366"/>
      <c r="M198" s="366"/>
      <c r="N198" s="366"/>
      <c r="O198" s="366"/>
      <c r="P198" s="366"/>
      <c r="Q198" s="366"/>
      <c r="R198" s="366"/>
      <c r="S198" s="18"/>
      <c r="T198" s="18"/>
      <c r="U198" s="18"/>
      <c r="V198" s="18"/>
      <c r="W198" s="18"/>
      <c r="X198" s="18"/>
    </row>
    <row r="199" spans="1:25" hidden="1" x14ac:dyDescent="0.25">
      <c r="A199" s="258"/>
      <c r="B199" s="248"/>
      <c r="C199" s="248"/>
      <c r="D199" s="253"/>
      <c r="E199" s="253"/>
      <c r="F199" s="253"/>
      <c r="G199" s="253"/>
      <c r="H199" s="253"/>
      <c r="I199" s="254"/>
      <c r="J199" s="254"/>
      <c r="K199" s="369"/>
      <c r="L199" s="366"/>
      <c r="M199" s="366"/>
      <c r="N199" s="366"/>
      <c r="O199" s="366"/>
      <c r="P199" s="366"/>
      <c r="Q199" s="366"/>
      <c r="R199" s="366"/>
      <c r="S199" s="18"/>
      <c r="T199" s="18"/>
      <c r="U199" s="18"/>
      <c r="V199" s="18"/>
      <c r="W199" s="18"/>
      <c r="X199" s="18"/>
    </row>
    <row r="200" spans="1:25" hidden="1" x14ac:dyDescent="0.25">
      <c r="A200" s="241" t="s">
        <v>85</v>
      </c>
      <c r="B200" s="242"/>
      <c r="C200" s="381"/>
      <c r="D200" s="330">
        <f>$C$200</f>
        <v>0</v>
      </c>
      <c r="E200" s="331">
        <f t="shared" ref="E200:I200" si="115">$C$200</f>
        <v>0</v>
      </c>
      <c r="F200" s="331">
        <f t="shared" si="115"/>
        <v>0</v>
      </c>
      <c r="G200" s="331">
        <f t="shared" si="115"/>
        <v>0</v>
      </c>
      <c r="H200" s="331">
        <f t="shared" si="115"/>
        <v>0</v>
      </c>
      <c r="I200" s="331">
        <f t="shared" si="115"/>
        <v>0</v>
      </c>
      <c r="J200" s="413"/>
      <c r="K200" s="369"/>
      <c r="L200" s="366"/>
      <c r="M200" s="366"/>
      <c r="N200" s="366"/>
      <c r="O200" s="366"/>
      <c r="P200" s="366"/>
      <c r="Q200" s="366"/>
      <c r="R200" s="366"/>
      <c r="S200" s="18"/>
      <c r="T200" s="18"/>
      <c r="U200" s="18"/>
      <c r="V200" s="18"/>
      <c r="W200" s="18"/>
      <c r="X200" s="18"/>
    </row>
    <row r="201" spans="1:25" s="16" customFormat="1" hidden="1" x14ac:dyDescent="0.25">
      <c r="A201" s="241" t="s">
        <v>119</v>
      </c>
      <c r="B201" s="246"/>
      <c r="C201" s="243">
        <f>C198*C200</f>
        <v>0</v>
      </c>
      <c r="D201" s="244">
        <f t="shared" ref="D201:I201" si="116">D198*D200</f>
        <v>0</v>
      </c>
      <c r="E201" s="244">
        <f t="shared" si="116"/>
        <v>0</v>
      </c>
      <c r="F201" s="244">
        <f t="shared" si="116"/>
        <v>0</v>
      </c>
      <c r="G201" s="244">
        <f t="shared" si="116"/>
        <v>0</v>
      </c>
      <c r="H201" s="244">
        <f t="shared" si="116"/>
        <v>0</v>
      </c>
      <c r="I201" s="244">
        <f t="shared" si="116"/>
        <v>0</v>
      </c>
      <c r="J201" s="245">
        <f>SUM(D201:I201)</f>
        <v>0</v>
      </c>
      <c r="K201" s="369"/>
      <c r="L201" s="366"/>
      <c r="M201" s="366"/>
      <c r="N201" s="366"/>
      <c r="O201" s="366"/>
      <c r="P201" s="366"/>
      <c r="Q201" s="366"/>
      <c r="R201" s="366"/>
      <c r="S201" s="18"/>
      <c r="T201" s="18"/>
      <c r="U201" s="18"/>
      <c r="V201" s="18"/>
      <c r="W201" s="18"/>
      <c r="X201" s="18"/>
      <c r="Y201" s="17"/>
    </row>
    <row r="202" spans="1:25" s="16" customFormat="1" ht="16.5" hidden="1" thickBot="1" x14ac:dyDescent="0.3">
      <c r="A202" s="259"/>
      <c r="B202" s="260"/>
      <c r="C202" s="260"/>
      <c r="D202" s="261"/>
      <c r="E202" s="261"/>
      <c r="F202" s="261"/>
      <c r="G202" s="261"/>
      <c r="H202" s="261"/>
      <c r="I202" s="262"/>
      <c r="J202" s="262"/>
      <c r="K202" s="369"/>
      <c r="L202" s="366"/>
      <c r="M202" s="366"/>
      <c r="N202" s="366"/>
      <c r="O202" s="366"/>
      <c r="P202" s="366"/>
      <c r="Q202" s="366"/>
      <c r="R202" s="366"/>
      <c r="S202" s="18"/>
      <c r="T202" s="18"/>
      <c r="U202" s="18"/>
      <c r="V202" s="18"/>
      <c r="W202" s="18"/>
      <c r="X202" s="18"/>
      <c r="Y202" s="17"/>
    </row>
    <row r="203" spans="1:25" s="16" customFormat="1" ht="16.5" hidden="1" customHeight="1" thickBot="1" x14ac:dyDescent="0.3">
      <c r="A203" s="303"/>
      <c r="B203" s="304"/>
      <c r="C203" s="305"/>
      <c r="D203" s="305"/>
      <c r="E203" s="305"/>
      <c r="F203" s="305"/>
      <c r="G203" s="305"/>
      <c r="H203" s="305"/>
      <c r="I203" s="305"/>
      <c r="J203" s="306"/>
      <c r="K203" s="380"/>
      <c r="L203" s="366"/>
      <c r="M203" s="366"/>
      <c r="N203" s="366"/>
      <c r="O203" s="366"/>
      <c r="P203" s="366"/>
      <c r="Q203" s="366"/>
      <c r="R203" s="366"/>
      <c r="S203" s="18"/>
      <c r="T203" s="18"/>
      <c r="U203" s="32"/>
      <c r="V203" s="18"/>
      <c r="W203" s="18"/>
      <c r="X203" s="18"/>
    </row>
    <row r="204" spans="1:25" s="16" customFormat="1" ht="26.25" hidden="1" customHeight="1" thickBot="1" x14ac:dyDescent="0.3">
      <c r="A204" s="767" t="s">
        <v>142</v>
      </c>
      <c r="B204" s="768"/>
      <c r="C204" s="768"/>
      <c r="D204" s="768"/>
      <c r="E204" s="768"/>
      <c r="F204" s="768"/>
      <c r="G204" s="768"/>
      <c r="H204" s="768"/>
      <c r="I204" s="768"/>
      <c r="J204" s="769"/>
      <c r="K204" s="380"/>
      <c r="L204" s="366"/>
      <c r="M204" s="366"/>
      <c r="N204" s="366"/>
      <c r="O204" s="366"/>
      <c r="P204" s="366"/>
      <c r="Q204" s="366"/>
      <c r="R204" s="366"/>
      <c r="S204" s="18"/>
      <c r="T204" s="18"/>
      <c r="U204" s="32"/>
      <c r="V204" s="18"/>
      <c r="W204" s="18"/>
      <c r="X204" s="18"/>
    </row>
    <row r="205" spans="1:25" s="16" customFormat="1" ht="39" hidden="1" customHeight="1" x14ac:dyDescent="0.25">
      <c r="A205" s="782" t="s">
        <v>262</v>
      </c>
      <c r="B205" s="783"/>
      <c r="C205" s="784"/>
      <c r="D205" s="263"/>
      <c r="E205" s="263"/>
      <c r="F205" s="263"/>
      <c r="G205" s="263"/>
      <c r="H205" s="263"/>
      <c r="I205" s="263"/>
      <c r="J205" s="264"/>
      <c r="K205" s="369"/>
      <c r="L205" s="42"/>
      <c r="M205" s="42"/>
      <c r="N205" s="42"/>
      <c r="O205" s="42"/>
      <c r="P205" s="42"/>
      <c r="Q205" s="42"/>
      <c r="R205" s="373"/>
      <c r="S205" s="18"/>
      <c r="T205" s="18"/>
      <c r="U205" s="32"/>
      <c r="V205" s="18"/>
      <c r="W205" s="18"/>
      <c r="X205" s="18"/>
    </row>
    <row r="206" spans="1:25" s="16" customFormat="1" ht="15.75" hidden="1" customHeight="1" x14ac:dyDescent="0.25">
      <c r="A206" s="265" t="s">
        <v>273</v>
      </c>
      <c r="B206" s="266"/>
      <c r="C206" s="267"/>
      <c r="D206" s="341">
        <f>SUM(D196+D201)*D207</f>
        <v>0</v>
      </c>
      <c r="E206" s="341">
        <f t="shared" ref="E206:I206" si="117">SUM(E196+E201)*E207</f>
        <v>0</v>
      </c>
      <c r="F206" s="341">
        <f t="shared" si="117"/>
        <v>0</v>
      </c>
      <c r="G206" s="341">
        <f t="shared" si="117"/>
        <v>0</v>
      </c>
      <c r="H206" s="341">
        <f t="shared" si="117"/>
        <v>0</v>
      </c>
      <c r="I206" s="341">
        <f t="shared" si="117"/>
        <v>0</v>
      </c>
      <c r="J206" s="232">
        <f>SUM(D206:I206)</f>
        <v>0</v>
      </c>
      <c r="K206" s="369"/>
      <c r="L206" s="42"/>
      <c r="M206" s="42"/>
      <c r="N206" s="42"/>
      <c r="O206" s="42"/>
      <c r="P206" s="42"/>
      <c r="Q206" s="42"/>
      <c r="R206" s="373"/>
      <c r="S206" s="18"/>
      <c r="T206" s="18"/>
      <c r="U206" s="32"/>
      <c r="V206" s="18"/>
      <c r="W206" s="18"/>
      <c r="X206" s="18"/>
    </row>
    <row r="207" spans="1:25" s="16" customFormat="1" ht="15.75" hidden="1" customHeight="1" x14ac:dyDescent="0.25">
      <c r="A207" s="265"/>
      <c r="B207" s="266"/>
      <c r="C207" s="267" t="s">
        <v>274</v>
      </c>
      <c r="D207" s="43"/>
      <c r="E207" s="43"/>
      <c r="F207" s="43"/>
      <c r="G207" s="43"/>
      <c r="H207" s="43"/>
      <c r="I207" s="43"/>
      <c r="J207" s="232"/>
      <c r="K207" s="369"/>
      <c r="L207" s="42"/>
      <c r="M207" s="42"/>
      <c r="N207" s="42"/>
      <c r="O207" s="42"/>
      <c r="P207" s="42"/>
      <c r="Q207" s="42"/>
      <c r="R207" s="373"/>
      <c r="S207" s="18"/>
      <c r="T207" s="18"/>
      <c r="U207" s="32"/>
      <c r="V207" s="18"/>
      <c r="W207" s="18"/>
      <c r="X207" s="18"/>
    </row>
    <row r="208" spans="1:25" s="16" customFormat="1" ht="15.75" hidden="1" customHeight="1" x14ac:dyDescent="0.25">
      <c r="A208" s="233"/>
      <c r="B208" s="266"/>
      <c r="C208" s="267" t="s">
        <v>86</v>
      </c>
      <c r="D208" s="43"/>
      <c r="E208" s="43"/>
      <c r="F208" s="43"/>
      <c r="G208" s="43"/>
      <c r="H208" s="43"/>
      <c r="I208" s="43"/>
      <c r="J208" s="232"/>
      <c r="K208" s="369"/>
      <c r="L208" s="42"/>
      <c r="M208" s="42"/>
      <c r="N208" s="42"/>
      <c r="O208" s="42"/>
      <c r="P208" s="42"/>
      <c r="Q208" s="42"/>
      <c r="R208" s="373"/>
      <c r="S208" s="18"/>
      <c r="T208" s="18"/>
      <c r="U208" s="32"/>
      <c r="V208" s="18"/>
      <c r="W208" s="18"/>
      <c r="X208" s="18"/>
    </row>
    <row r="209" spans="1:25" s="16" customFormat="1" ht="15.75" hidden="1" customHeight="1" x14ac:dyDescent="0.25">
      <c r="A209" s="233" t="s">
        <v>53</v>
      </c>
      <c r="B209" s="266"/>
      <c r="C209" s="267"/>
      <c r="D209" s="341"/>
      <c r="E209" s="341" t="str">
        <f>IF(E208="","$0",(D196+D201)*E208)</f>
        <v>$0</v>
      </c>
      <c r="F209" s="341" t="str">
        <f>IF(F208="","$0",(E196+E201)*F208+E209)</f>
        <v>$0</v>
      </c>
      <c r="G209" s="341" t="str">
        <f>IF(G208="","$0",(F196+F201)*G208+F209)</f>
        <v>$0</v>
      </c>
      <c r="H209" s="341" t="str">
        <f>IF(H208="","$0",(G196+G201)*H208+G209)</f>
        <v>$0</v>
      </c>
      <c r="I209" s="341" t="str">
        <f>IF(I208="","$0",(H196+H201)*I208+H209)</f>
        <v>$0</v>
      </c>
      <c r="J209" s="232">
        <f>SUM(D209:I209)</f>
        <v>0</v>
      </c>
      <c r="K209" s="369"/>
      <c r="L209" s="42"/>
      <c r="M209" s="42"/>
      <c r="N209" s="42"/>
      <c r="O209" s="42"/>
      <c r="P209" s="42"/>
      <c r="Q209" s="42"/>
      <c r="R209" s="373"/>
      <c r="S209" s="18"/>
      <c r="T209" s="18"/>
      <c r="U209" s="32"/>
      <c r="V209" s="18"/>
      <c r="W209" s="18"/>
      <c r="X209" s="18"/>
    </row>
    <row r="210" spans="1:25" s="16" customFormat="1" ht="15.75" hidden="1" customHeight="1" thickBot="1" x14ac:dyDescent="0.3">
      <c r="A210" s="268"/>
      <c r="B210" s="269"/>
      <c r="C210" s="270"/>
      <c r="D210" s="271"/>
      <c r="E210" s="341"/>
      <c r="F210" s="341"/>
      <c r="G210" s="341"/>
      <c r="H210" s="341"/>
      <c r="I210" s="341"/>
      <c r="J210" s="272"/>
      <c r="K210" s="369"/>
      <c r="L210" s="42"/>
      <c r="M210" s="42"/>
      <c r="N210" s="42"/>
      <c r="O210" s="42"/>
      <c r="P210" s="42"/>
      <c r="Q210" s="42"/>
      <c r="R210" s="373"/>
      <c r="S210" s="18"/>
      <c r="T210" s="18"/>
      <c r="U210" s="32"/>
      <c r="V210" s="18"/>
      <c r="W210" s="18"/>
      <c r="X210" s="18"/>
    </row>
    <row r="211" spans="1:25" s="16" customFormat="1" ht="26.25" hidden="1" customHeight="1" thickBot="1" x14ac:dyDescent="0.3">
      <c r="A211" s="235" t="s">
        <v>144</v>
      </c>
      <c r="B211" s="236"/>
      <c r="C211" s="237"/>
      <c r="D211" s="238">
        <f>D206+D209</f>
        <v>0</v>
      </c>
      <c r="E211" s="237">
        <f t="shared" ref="E211:I211" si="118">E206+E209</f>
        <v>0</v>
      </c>
      <c r="F211" s="237">
        <f t="shared" si="118"/>
        <v>0</v>
      </c>
      <c r="G211" s="237">
        <f t="shared" si="118"/>
        <v>0</v>
      </c>
      <c r="H211" s="237">
        <f t="shared" si="118"/>
        <v>0</v>
      </c>
      <c r="I211" s="239">
        <f t="shared" si="118"/>
        <v>0</v>
      </c>
      <c r="J211" s="239">
        <f>J206+J209</f>
        <v>0</v>
      </c>
      <c r="K211" s="369"/>
      <c r="L211" s="42"/>
      <c r="M211" s="42"/>
      <c r="N211" s="42"/>
      <c r="O211" s="42"/>
      <c r="P211" s="42"/>
      <c r="Q211" s="42"/>
      <c r="R211" s="373"/>
      <c r="S211" s="18"/>
      <c r="T211" s="18"/>
      <c r="U211" s="32"/>
      <c r="V211" s="18"/>
      <c r="W211" s="18"/>
      <c r="X211" s="18"/>
    </row>
    <row r="212" spans="1:25" s="16" customFormat="1" ht="16.5" hidden="1" customHeight="1" thickBot="1" x14ac:dyDescent="0.3">
      <c r="A212" s="382"/>
      <c r="B212" s="383"/>
      <c r="C212" s="384"/>
      <c r="D212" s="384"/>
      <c r="E212" s="384"/>
      <c r="F212" s="384"/>
      <c r="G212" s="384"/>
      <c r="H212" s="384"/>
      <c r="I212" s="384"/>
      <c r="J212" s="385"/>
      <c r="K212" s="369"/>
      <c r="L212" s="42"/>
      <c r="M212" s="42"/>
      <c r="N212" s="42"/>
      <c r="O212" s="42"/>
      <c r="P212" s="42"/>
      <c r="Q212" s="42"/>
      <c r="R212" s="373"/>
      <c r="S212" s="18"/>
      <c r="T212" s="18"/>
      <c r="U212" s="32"/>
      <c r="V212" s="18"/>
      <c r="W212" s="18"/>
      <c r="X212" s="18"/>
    </row>
    <row r="213" spans="1:25" s="16" customFormat="1" ht="26.25" hidden="1" customHeight="1" thickBot="1" x14ac:dyDescent="0.3">
      <c r="A213" s="307" t="s">
        <v>143</v>
      </c>
      <c r="B213" s="308"/>
      <c r="C213" s="309"/>
      <c r="D213" s="310">
        <f>D196+D211</f>
        <v>0</v>
      </c>
      <c r="E213" s="310">
        <f t="shared" ref="E213:I213" si="119">E196+E211</f>
        <v>0</v>
      </c>
      <c r="F213" s="310">
        <f t="shared" si="119"/>
        <v>0</v>
      </c>
      <c r="G213" s="310">
        <f t="shared" si="119"/>
        <v>0</v>
      </c>
      <c r="H213" s="310">
        <f t="shared" si="119"/>
        <v>0</v>
      </c>
      <c r="I213" s="310">
        <f t="shared" si="119"/>
        <v>0</v>
      </c>
      <c r="J213" s="311">
        <f>SUM(D213:I213)</f>
        <v>0</v>
      </c>
      <c r="K213" s="369"/>
      <c r="L213" s="42"/>
      <c r="M213" s="42"/>
      <c r="N213" s="42"/>
      <c r="O213" s="42"/>
      <c r="P213" s="42"/>
      <c r="Q213" s="42"/>
      <c r="R213" s="373"/>
      <c r="S213" s="18"/>
      <c r="T213" s="18"/>
      <c r="U213" s="32"/>
      <c r="V213" s="18"/>
      <c r="W213" s="18"/>
      <c r="X213" s="18"/>
    </row>
    <row r="214" spans="1:25" ht="6.75" hidden="1" customHeight="1" thickBot="1" x14ac:dyDescent="0.3">
      <c r="A214" s="414"/>
      <c r="B214" s="415"/>
      <c r="C214" s="305"/>
      <c r="D214" s="305"/>
      <c r="E214" s="305"/>
      <c r="F214" s="305"/>
      <c r="G214" s="305"/>
      <c r="H214" s="305"/>
      <c r="I214" s="305"/>
      <c r="J214" s="306"/>
      <c r="K214" s="369"/>
      <c r="L214" s="366"/>
      <c r="M214" s="366"/>
      <c r="N214" s="366"/>
      <c r="O214" s="366"/>
      <c r="P214" s="366"/>
      <c r="Q214" s="366"/>
      <c r="R214" s="366"/>
      <c r="S214" s="18"/>
      <c r="T214" s="18"/>
      <c r="U214" s="32"/>
      <c r="V214" s="18"/>
      <c r="W214" s="18"/>
      <c r="X214" s="18"/>
      <c r="Y214" s="1"/>
    </row>
    <row r="215" spans="1:25" s="16" customFormat="1" hidden="1" x14ac:dyDescent="0.25">
      <c r="A215" s="273" t="s">
        <v>217</v>
      </c>
      <c r="B215" s="274"/>
      <c r="C215" s="275"/>
      <c r="D215" s="276">
        <f>D201+D213</f>
        <v>0</v>
      </c>
      <c r="E215" s="276">
        <f t="shared" ref="E215:I215" si="120">E201+E213</f>
        <v>0</v>
      </c>
      <c r="F215" s="276">
        <f t="shared" si="120"/>
        <v>0</v>
      </c>
      <c r="G215" s="276">
        <f t="shared" si="120"/>
        <v>0</v>
      </c>
      <c r="H215" s="276">
        <f t="shared" si="120"/>
        <v>0</v>
      </c>
      <c r="I215" s="276">
        <f t="shared" si="120"/>
        <v>0</v>
      </c>
      <c r="J215" s="277">
        <f>SUM(D215:I215)</f>
        <v>0</v>
      </c>
      <c r="K215" s="369"/>
      <c r="L215" s="366"/>
      <c r="M215" s="366"/>
      <c r="N215" s="366"/>
      <c r="O215" s="366"/>
      <c r="P215" s="366"/>
      <c r="Q215" s="366"/>
      <c r="R215" s="366"/>
      <c r="S215" s="18"/>
      <c r="T215" s="18"/>
      <c r="U215" s="32"/>
      <c r="V215" s="18"/>
      <c r="W215" s="18"/>
      <c r="X215" s="18"/>
    </row>
    <row r="216" spans="1:25" s="16" customFormat="1" ht="16.5" hidden="1" thickBot="1" x14ac:dyDescent="0.3">
      <c r="A216" s="278" t="s">
        <v>120</v>
      </c>
      <c r="B216" s="279"/>
      <c r="C216" s="280"/>
      <c r="D216" s="281">
        <f>D190-D196-D201</f>
        <v>0</v>
      </c>
      <c r="E216" s="281">
        <f t="shared" ref="E216:I216" si="121">E190-E196-E201</f>
        <v>0</v>
      </c>
      <c r="F216" s="281">
        <f t="shared" si="121"/>
        <v>0</v>
      </c>
      <c r="G216" s="281">
        <f t="shared" si="121"/>
        <v>0</v>
      </c>
      <c r="H216" s="281">
        <f t="shared" si="121"/>
        <v>0</v>
      </c>
      <c r="I216" s="281">
        <f t="shared" si="121"/>
        <v>0</v>
      </c>
      <c r="J216" s="282">
        <f>SUM(D216:I216)</f>
        <v>0</v>
      </c>
      <c r="K216" s="369"/>
      <c r="L216" s="366"/>
      <c r="M216" s="366"/>
      <c r="N216" s="366"/>
      <c r="O216" s="366"/>
      <c r="P216" s="366"/>
      <c r="Q216" s="366"/>
      <c r="R216" s="366"/>
      <c r="S216" s="18"/>
      <c r="T216" s="18"/>
      <c r="U216" s="32"/>
      <c r="V216" s="18"/>
      <c r="W216" s="18"/>
      <c r="X216" s="18"/>
    </row>
    <row r="217" spans="1:25" s="16" customFormat="1" ht="16.5" thickBot="1" x14ac:dyDescent="0.3">
      <c r="A217" s="283"/>
      <c r="B217" s="284"/>
      <c r="C217" s="285"/>
      <c r="D217" s="285"/>
      <c r="E217" s="285"/>
      <c r="F217" s="285"/>
      <c r="G217" s="285"/>
      <c r="H217" s="285"/>
      <c r="I217" s="285"/>
      <c r="J217" s="286"/>
      <c r="K217" s="369"/>
      <c r="L217" s="366"/>
      <c r="M217" s="366"/>
      <c r="N217" s="366"/>
      <c r="O217" s="366"/>
      <c r="P217" s="366"/>
      <c r="Q217" s="366"/>
      <c r="R217" s="366"/>
      <c r="S217" s="18"/>
      <c r="T217" s="18"/>
      <c r="U217" s="32"/>
      <c r="V217" s="18"/>
      <c r="W217" s="18"/>
      <c r="X217" s="18"/>
    </row>
    <row r="218" spans="1:25" s="16" customFormat="1" ht="30.75" customHeight="1" thickBot="1" x14ac:dyDescent="0.3">
      <c r="A218" s="763" t="s">
        <v>87</v>
      </c>
      <c r="B218" s="764"/>
      <c r="C218" s="287">
        <f>C171+C188</f>
        <v>0</v>
      </c>
      <c r="D218" s="288">
        <f t="shared" ref="D218:J218" si="122">D171+D188+D211</f>
        <v>0</v>
      </c>
      <c r="E218" s="288">
        <f t="shared" si="122"/>
        <v>0</v>
      </c>
      <c r="F218" s="288">
        <f t="shared" si="122"/>
        <v>0</v>
      </c>
      <c r="G218" s="288">
        <f t="shared" si="122"/>
        <v>0</v>
      </c>
      <c r="H218" s="288">
        <f t="shared" si="122"/>
        <v>0</v>
      </c>
      <c r="I218" s="288">
        <f t="shared" si="122"/>
        <v>0</v>
      </c>
      <c r="J218" s="289">
        <f t="shared" si="122"/>
        <v>0</v>
      </c>
      <c r="K218" s="369"/>
      <c r="L218" s="366"/>
      <c r="M218" s="366"/>
      <c r="N218" s="366"/>
      <c r="O218" s="366"/>
      <c r="P218" s="366"/>
      <c r="Q218" s="366"/>
      <c r="R218" s="366"/>
      <c r="S218" s="18"/>
      <c r="T218" s="18"/>
      <c r="U218" s="32"/>
      <c r="V218" s="18"/>
      <c r="W218" s="18"/>
      <c r="X218" s="18"/>
    </row>
    <row r="219" spans="1:25" x14ac:dyDescent="0.25">
      <c r="A219" s="369"/>
      <c r="B219" s="369"/>
      <c r="C219" s="366"/>
      <c r="D219" s="386"/>
      <c r="E219" s="369"/>
      <c r="F219" s="369"/>
      <c r="G219" s="369"/>
      <c r="H219" s="369"/>
      <c r="I219" s="369"/>
      <c r="J219" s="369"/>
      <c r="K219" s="369"/>
      <c r="L219" s="366"/>
      <c r="M219" s="366"/>
      <c r="N219" s="366"/>
      <c r="O219" s="366"/>
      <c r="P219" s="366"/>
      <c r="Q219" s="366"/>
      <c r="R219" s="366"/>
      <c r="S219" s="18"/>
      <c r="T219" s="18"/>
      <c r="U219" s="18"/>
      <c r="V219" s="18"/>
      <c r="W219" s="18"/>
      <c r="X219" s="18"/>
    </row>
    <row r="220" spans="1:25" s="16" customFormat="1" x14ac:dyDescent="0.25">
      <c r="A220" s="369"/>
      <c r="B220" s="369"/>
      <c r="C220" s="366"/>
      <c r="D220" s="386"/>
      <c r="E220" s="369"/>
      <c r="F220" s="369"/>
      <c r="G220" s="369"/>
      <c r="H220" s="369"/>
      <c r="I220" s="369"/>
      <c r="J220" s="369"/>
      <c r="K220" s="369"/>
      <c r="L220" s="366"/>
      <c r="M220" s="366"/>
      <c r="N220" s="366"/>
      <c r="O220" s="366"/>
      <c r="P220" s="366"/>
      <c r="Q220" s="366"/>
      <c r="R220" s="366"/>
      <c r="S220" s="18"/>
      <c r="T220" s="18"/>
      <c r="U220" s="18"/>
      <c r="V220" s="18"/>
      <c r="W220" s="18"/>
      <c r="X220" s="18"/>
      <c r="Y220" s="17"/>
    </row>
    <row r="221" spans="1:25" x14ac:dyDescent="0.25">
      <c r="A221" s="387"/>
      <c r="B221" s="387"/>
      <c r="C221" s="387"/>
      <c r="D221" s="388"/>
      <c r="E221" s="387"/>
      <c r="F221" s="387"/>
      <c r="G221" s="387"/>
      <c r="H221" s="387"/>
      <c r="I221" s="387"/>
      <c r="J221" s="387"/>
      <c r="K221" s="387"/>
      <c r="L221" s="96"/>
      <c r="M221" s="96"/>
      <c r="N221" s="96"/>
      <c r="O221" s="96"/>
      <c r="P221" s="96"/>
      <c r="Q221" s="96"/>
      <c r="R221" s="96"/>
      <c r="S221" s="18"/>
      <c r="T221" s="18"/>
      <c r="U221" s="18"/>
      <c r="V221" s="18"/>
      <c r="W221" s="18"/>
      <c r="X221" s="18"/>
    </row>
    <row r="222" spans="1:25" x14ac:dyDescent="0.25">
      <c r="A222" s="387"/>
      <c r="B222" s="387"/>
      <c r="C222" s="387"/>
      <c r="D222" s="388"/>
      <c r="E222" s="387"/>
      <c r="F222" s="387"/>
      <c r="G222" s="387"/>
      <c r="H222" s="387"/>
      <c r="I222" s="387"/>
      <c r="J222" s="387"/>
      <c r="K222" s="387"/>
      <c r="L222" s="96"/>
      <c r="M222" s="96"/>
      <c r="N222" s="96"/>
      <c r="O222" s="96"/>
      <c r="P222" s="96"/>
      <c r="Q222" s="96"/>
      <c r="R222" s="96"/>
      <c r="S222" s="18"/>
      <c r="T222" s="18"/>
      <c r="U222" s="18"/>
      <c r="V222" s="18"/>
      <c r="W222" s="18"/>
      <c r="X222" s="18"/>
    </row>
    <row r="223" spans="1:25" x14ac:dyDescent="0.25">
      <c r="A223" s="387"/>
      <c r="B223" s="387"/>
      <c r="C223" s="387"/>
      <c r="D223" s="388"/>
      <c r="E223" s="387"/>
      <c r="F223" s="387"/>
      <c r="G223" s="387"/>
      <c r="H223" s="387"/>
      <c r="I223" s="387"/>
      <c r="J223" s="387"/>
      <c r="K223" s="387"/>
      <c r="L223" s="387"/>
      <c r="M223" s="387"/>
      <c r="N223" s="387"/>
      <c r="O223" s="387"/>
      <c r="P223" s="387"/>
      <c r="Q223" s="387"/>
      <c r="R223" s="387"/>
      <c r="S223" s="18"/>
      <c r="T223" s="18"/>
      <c r="U223" s="18"/>
      <c r="V223" s="18"/>
      <c r="W223" s="18"/>
      <c r="X223" s="18"/>
    </row>
    <row r="224" spans="1:25" x14ac:dyDescent="0.25">
      <c r="A224" s="387"/>
      <c r="B224" s="387"/>
      <c r="C224" s="387"/>
      <c r="D224" s="388"/>
      <c r="E224" s="387"/>
      <c r="F224" s="387"/>
      <c r="G224" s="387"/>
      <c r="H224" s="387"/>
      <c r="I224" s="387"/>
      <c r="J224" s="387"/>
      <c r="K224" s="387"/>
      <c r="L224" s="387"/>
      <c r="M224" s="387"/>
      <c r="N224" s="387"/>
      <c r="O224" s="387"/>
      <c r="P224" s="387"/>
      <c r="Q224" s="387"/>
      <c r="R224" s="387"/>
      <c r="S224" s="18"/>
      <c r="T224" s="18"/>
      <c r="U224" s="18"/>
      <c r="V224" s="18"/>
      <c r="W224" s="18"/>
      <c r="X224" s="18"/>
    </row>
    <row r="225" spans="1:24" x14ac:dyDescent="0.25">
      <c r="A225" s="387"/>
      <c r="B225" s="387"/>
      <c r="C225" s="387"/>
      <c r="D225" s="388"/>
      <c r="E225" s="387"/>
      <c r="F225" s="387"/>
      <c r="G225" s="387"/>
      <c r="H225" s="387"/>
      <c r="I225" s="387"/>
      <c r="J225" s="387"/>
      <c r="K225" s="387"/>
      <c r="L225" s="387"/>
      <c r="M225" s="387"/>
      <c r="N225" s="387"/>
      <c r="O225" s="387"/>
      <c r="P225" s="387"/>
      <c r="Q225" s="387"/>
      <c r="R225" s="387"/>
      <c r="S225" s="18"/>
      <c r="T225" s="18"/>
      <c r="U225" s="18"/>
      <c r="V225" s="18"/>
      <c r="W225" s="18"/>
      <c r="X225" s="18"/>
    </row>
    <row r="226" spans="1:24" x14ac:dyDescent="0.25">
      <c r="A226" s="387"/>
      <c r="B226" s="387"/>
      <c r="C226" s="387"/>
      <c r="D226" s="388"/>
      <c r="E226" s="387"/>
      <c r="F226" s="387"/>
      <c r="G226" s="387"/>
      <c r="H226" s="387"/>
      <c r="I226" s="387"/>
      <c r="J226" s="387"/>
      <c r="K226" s="387"/>
      <c r="L226" s="387"/>
      <c r="M226" s="387"/>
      <c r="N226" s="387"/>
      <c r="O226" s="387"/>
      <c r="P226" s="387"/>
      <c r="Q226" s="387"/>
      <c r="R226" s="387"/>
      <c r="S226" s="18"/>
      <c r="T226" s="18"/>
      <c r="U226" s="18"/>
      <c r="V226" s="18"/>
      <c r="W226" s="18"/>
      <c r="X226" s="18"/>
    </row>
    <row r="227" spans="1:24" x14ac:dyDescent="0.25">
      <c r="A227" s="387"/>
      <c r="B227" s="387"/>
      <c r="C227" s="387"/>
      <c r="D227" s="388"/>
      <c r="E227" s="387"/>
      <c r="F227" s="387"/>
      <c r="G227" s="387"/>
      <c r="H227" s="387"/>
      <c r="I227" s="387"/>
      <c r="J227" s="387"/>
      <c r="K227" s="387"/>
      <c r="L227" s="387"/>
      <c r="M227" s="387"/>
      <c r="N227" s="387"/>
      <c r="O227" s="387"/>
      <c r="P227" s="387"/>
      <c r="Q227" s="387"/>
      <c r="R227" s="387"/>
      <c r="S227" s="18"/>
      <c r="T227" s="18"/>
      <c r="U227" s="18"/>
      <c r="V227" s="18"/>
      <c r="W227" s="18"/>
      <c r="X227" s="18"/>
    </row>
    <row r="228" spans="1:24" x14ac:dyDescent="0.25">
      <c r="A228" s="387"/>
      <c r="B228" s="387"/>
      <c r="C228" s="387"/>
      <c r="D228" s="388"/>
      <c r="E228" s="387"/>
      <c r="F228" s="387"/>
      <c r="G228" s="387"/>
      <c r="H228" s="387"/>
      <c r="I228" s="387"/>
      <c r="J228" s="387"/>
      <c r="K228" s="387"/>
      <c r="L228" s="387"/>
      <c r="M228" s="387"/>
      <c r="N228" s="387"/>
      <c r="O228" s="387"/>
      <c r="P228" s="387"/>
      <c r="Q228" s="387"/>
      <c r="R228" s="387"/>
      <c r="S228" s="18"/>
      <c r="T228" s="18"/>
      <c r="U228" s="18"/>
      <c r="V228" s="18"/>
      <c r="W228" s="18"/>
      <c r="X228" s="18"/>
    </row>
    <row r="229" spans="1:24" x14ac:dyDescent="0.25">
      <c r="A229" s="387"/>
      <c r="B229" s="387"/>
      <c r="C229" s="387"/>
      <c r="D229" s="388"/>
      <c r="E229" s="387"/>
      <c r="F229" s="387"/>
      <c r="G229" s="387"/>
      <c r="H229" s="387"/>
      <c r="I229" s="387"/>
      <c r="J229" s="387"/>
      <c r="K229" s="387"/>
      <c r="L229" s="387"/>
      <c r="M229" s="387"/>
      <c r="N229" s="387"/>
      <c r="O229" s="387"/>
      <c r="P229" s="387"/>
      <c r="Q229" s="387"/>
      <c r="R229" s="387"/>
      <c r="S229" s="18"/>
      <c r="T229" s="18"/>
      <c r="U229" s="18"/>
      <c r="V229" s="18"/>
      <c r="W229" s="18"/>
      <c r="X229" s="18"/>
    </row>
    <row r="230" spans="1:24" x14ac:dyDescent="0.25">
      <c r="A230" s="387"/>
      <c r="B230" s="387"/>
      <c r="C230" s="387"/>
      <c r="D230" s="388"/>
      <c r="E230" s="387"/>
      <c r="F230" s="387"/>
      <c r="G230" s="387"/>
      <c r="H230" s="387"/>
      <c r="I230" s="387"/>
      <c r="J230" s="387"/>
      <c r="K230" s="387"/>
      <c r="L230" s="387"/>
      <c r="M230" s="387"/>
      <c r="N230" s="387"/>
      <c r="O230" s="387"/>
      <c r="P230" s="387"/>
      <c r="Q230" s="387"/>
      <c r="R230" s="387"/>
      <c r="S230" s="18"/>
      <c r="T230" s="18"/>
      <c r="U230" s="18"/>
      <c r="V230" s="18"/>
      <c r="W230" s="18"/>
      <c r="X230" s="18"/>
    </row>
    <row r="231" spans="1:24" x14ac:dyDescent="0.25">
      <c r="A231" s="387"/>
      <c r="B231" s="387"/>
      <c r="C231" s="387"/>
      <c r="D231" s="388"/>
      <c r="E231" s="387"/>
      <c r="F231" s="387"/>
      <c r="G231" s="387"/>
      <c r="H231" s="387"/>
      <c r="I231" s="387"/>
      <c r="J231" s="387"/>
      <c r="K231" s="387"/>
      <c r="L231" s="387"/>
      <c r="M231" s="387"/>
      <c r="N231" s="387"/>
      <c r="O231" s="387"/>
      <c r="P231" s="387"/>
      <c r="Q231" s="387"/>
      <c r="R231" s="387"/>
      <c r="S231" s="18"/>
      <c r="T231" s="18"/>
      <c r="U231" s="18"/>
      <c r="V231" s="18"/>
      <c r="W231" s="18"/>
      <c r="X231" s="18"/>
    </row>
    <row r="232" spans="1:24" x14ac:dyDescent="0.25">
      <c r="A232" s="387"/>
      <c r="B232" s="387"/>
      <c r="C232" s="387"/>
      <c r="D232" s="388"/>
      <c r="E232" s="387"/>
      <c r="F232" s="387"/>
      <c r="G232" s="387"/>
      <c r="H232" s="387"/>
      <c r="I232" s="387"/>
      <c r="J232" s="387"/>
      <c r="K232" s="387"/>
      <c r="L232" s="387"/>
      <c r="M232" s="387"/>
      <c r="N232" s="387"/>
      <c r="O232" s="387"/>
      <c r="P232" s="387"/>
      <c r="Q232" s="387"/>
      <c r="R232" s="387"/>
      <c r="S232" s="18"/>
      <c r="T232" s="18"/>
      <c r="U232" s="18"/>
      <c r="V232" s="18"/>
      <c r="W232" s="18"/>
      <c r="X232" s="18"/>
    </row>
    <row r="233" spans="1:24" x14ac:dyDescent="0.25">
      <c r="A233" s="387"/>
      <c r="B233" s="387"/>
      <c r="C233" s="387"/>
      <c r="D233" s="388"/>
      <c r="E233" s="387"/>
      <c r="F233" s="387"/>
      <c r="G233" s="387"/>
      <c r="H233" s="387"/>
      <c r="I233" s="387"/>
      <c r="J233" s="387"/>
      <c r="K233" s="387"/>
      <c r="L233" s="387"/>
      <c r="M233" s="387"/>
      <c r="N233" s="387"/>
      <c r="O233" s="387"/>
      <c r="P233" s="387"/>
      <c r="Q233" s="387"/>
      <c r="R233" s="387"/>
      <c r="S233" s="18"/>
      <c r="T233" s="18"/>
      <c r="U233" s="18"/>
      <c r="V233" s="18"/>
      <c r="W233" s="18"/>
      <c r="X233" s="18"/>
    </row>
    <row r="234" spans="1:24" x14ac:dyDescent="0.25">
      <c r="A234" s="387"/>
      <c r="B234" s="387"/>
      <c r="C234" s="387"/>
      <c r="D234" s="388"/>
      <c r="E234" s="387"/>
      <c r="F234" s="387"/>
      <c r="G234" s="387"/>
      <c r="H234" s="387"/>
      <c r="I234" s="387"/>
      <c r="J234" s="387"/>
      <c r="K234" s="387"/>
      <c r="L234" s="387"/>
      <c r="M234" s="387"/>
      <c r="N234" s="387"/>
      <c r="O234" s="387"/>
      <c r="P234" s="387"/>
      <c r="Q234" s="387"/>
      <c r="R234" s="387"/>
      <c r="S234" s="18"/>
      <c r="T234" s="18"/>
      <c r="U234" s="18"/>
      <c r="V234" s="18"/>
      <c r="W234" s="18"/>
      <c r="X234" s="18"/>
    </row>
    <row r="235" spans="1:24" x14ac:dyDescent="0.25">
      <c r="A235" s="387"/>
      <c r="B235" s="387"/>
      <c r="C235" s="387"/>
      <c r="D235" s="388"/>
      <c r="E235" s="387"/>
      <c r="F235" s="387"/>
      <c r="G235" s="387"/>
      <c r="H235" s="387"/>
      <c r="I235" s="387"/>
      <c r="J235" s="387"/>
      <c r="K235" s="387"/>
      <c r="L235" s="387"/>
      <c r="M235" s="387"/>
      <c r="N235" s="387"/>
      <c r="O235" s="387"/>
      <c r="P235" s="387"/>
      <c r="Q235" s="387"/>
      <c r="R235" s="387"/>
      <c r="S235" s="18"/>
      <c r="T235" s="18"/>
      <c r="U235" s="18"/>
      <c r="V235" s="18"/>
      <c r="W235" s="18"/>
      <c r="X235" s="18"/>
    </row>
    <row r="236" spans="1:24" x14ac:dyDescent="0.25">
      <c r="A236" s="387"/>
      <c r="B236" s="387"/>
      <c r="C236" s="387"/>
      <c r="D236" s="388"/>
      <c r="E236" s="387"/>
      <c r="F236" s="387"/>
      <c r="G236" s="387"/>
      <c r="H236" s="387"/>
      <c r="I236" s="387"/>
      <c r="J236" s="387"/>
      <c r="K236" s="387"/>
      <c r="L236" s="387"/>
      <c r="M236" s="387"/>
      <c r="N236" s="387"/>
      <c r="O236" s="387"/>
      <c r="P236" s="387"/>
      <c r="Q236" s="387"/>
      <c r="R236" s="387"/>
      <c r="S236" s="18"/>
      <c r="T236" s="18"/>
      <c r="U236" s="18"/>
      <c r="V236" s="18"/>
      <c r="W236" s="18"/>
      <c r="X236" s="18"/>
    </row>
    <row r="237" spans="1:24" x14ac:dyDescent="0.25">
      <c r="A237" s="387"/>
      <c r="B237" s="387"/>
      <c r="C237" s="387"/>
      <c r="D237" s="388"/>
      <c r="E237" s="387"/>
      <c r="F237" s="387"/>
      <c r="G237" s="387"/>
      <c r="H237" s="387"/>
      <c r="I237" s="387"/>
      <c r="J237" s="387"/>
      <c r="K237" s="387"/>
      <c r="L237" s="387"/>
      <c r="M237" s="387"/>
      <c r="N237" s="387"/>
      <c r="O237" s="387"/>
      <c r="P237" s="387"/>
      <c r="Q237" s="387"/>
      <c r="R237" s="387"/>
      <c r="S237" s="18"/>
      <c r="T237" s="18"/>
      <c r="U237" s="18"/>
      <c r="V237" s="18"/>
      <c r="W237" s="18"/>
      <c r="X237" s="18"/>
    </row>
    <row r="238" spans="1:24" x14ac:dyDescent="0.25">
      <c r="A238" s="387"/>
      <c r="B238" s="387"/>
      <c r="C238" s="387"/>
      <c r="D238" s="388"/>
      <c r="E238" s="387"/>
      <c r="F238" s="387"/>
      <c r="G238" s="387"/>
      <c r="H238" s="387"/>
      <c r="I238" s="387"/>
      <c r="J238" s="387"/>
      <c r="K238" s="387"/>
      <c r="L238" s="387"/>
      <c r="M238" s="387"/>
      <c r="N238" s="387"/>
      <c r="O238" s="387"/>
      <c r="P238" s="387"/>
      <c r="Q238" s="387"/>
      <c r="R238" s="387"/>
      <c r="S238" s="18"/>
      <c r="T238" s="18"/>
      <c r="U238" s="18"/>
      <c r="V238" s="18"/>
      <c r="W238" s="18"/>
      <c r="X238" s="18"/>
    </row>
    <row r="239" spans="1:24" x14ac:dyDescent="0.25">
      <c r="A239" s="387"/>
      <c r="B239" s="387"/>
      <c r="C239" s="387"/>
      <c r="D239" s="388"/>
      <c r="E239" s="387"/>
      <c r="F239" s="387"/>
      <c r="G239" s="387"/>
      <c r="H239" s="387"/>
      <c r="I239" s="387"/>
      <c r="J239" s="387"/>
      <c r="K239" s="387"/>
      <c r="L239" s="387"/>
      <c r="M239" s="387"/>
      <c r="N239" s="387"/>
      <c r="O239" s="387"/>
      <c r="P239" s="387"/>
      <c r="Q239" s="387"/>
      <c r="R239" s="387"/>
      <c r="S239" s="18"/>
      <c r="T239" s="18"/>
      <c r="U239" s="18"/>
      <c r="V239" s="18"/>
      <c r="W239" s="18"/>
      <c r="X239" s="18"/>
    </row>
    <row r="240" spans="1:24" x14ac:dyDescent="0.25">
      <c r="A240" s="387"/>
      <c r="B240" s="387"/>
      <c r="C240" s="387"/>
      <c r="D240" s="388"/>
      <c r="E240" s="387"/>
      <c r="F240" s="387"/>
      <c r="G240" s="387"/>
      <c r="H240" s="387"/>
      <c r="I240" s="387"/>
      <c r="J240" s="387"/>
      <c r="K240" s="387"/>
      <c r="L240" s="387"/>
      <c r="M240" s="387"/>
      <c r="N240" s="387"/>
      <c r="O240" s="387"/>
      <c r="P240" s="387"/>
      <c r="Q240" s="387"/>
      <c r="R240" s="387"/>
      <c r="S240" s="18"/>
      <c r="T240" s="18"/>
      <c r="U240" s="18"/>
      <c r="V240" s="18"/>
      <c r="W240" s="18"/>
      <c r="X240" s="18"/>
    </row>
    <row r="241" spans="1:24" x14ac:dyDescent="0.25">
      <c r="A241" s="387"/>
      <c r="B241" s="387"/>
      <c r="C241" s="387"/>
      <c r="D241" s="388"/>
      <c r="E241" s="387"/>
      <c r="F241" s="387"/>
      <c r="G241" s="387"/>
      <c r="H241" s="387"/>
      <c r="I241" s="387"/>
      <c r="J241" s="387"/>
      <c r="K241" s="387"/>
      <c r="L241" s="387"/>
      <c r="M241" s="387"/>
      <c r="N241" s="387"/>
      <c r="O241" s="387"/>
      <c r="P241" s="387"/>
      <c r="Q241" s="387"/>
      <c r="R241" s="387"/>
      <c r="S241" s="18"/>
      <c r="T241" s="18"/>
      <c r="U241" s="18"/>
      <c r="V241" s="18"/>
      <c r="W241" s="18"/>
      <c r="X241" s="18"/>
    </row>
    <row r="242" spans="1:24" x14ac:dyDescent="0.25">
      <c r="A242" s="387"/>
      <c r="B242" s="387"/>
      <c r="C242" s="387"/>
      <c r="D242" s="388"/>
      <c r="E242" s="387"/>
      <c r="F242" s="387"/>
      <c r="G242" s="387"/>
      <c r="H242" s="387"/>
      <c r="I242" s="387"/>
      <c r="J242" s="387"/>
      <c r="K242" s="387"/>
      <c r="L242" s="387"/>
      <c r="M242" s="387"/>
      <c r="N242" s="387"/>
      <c r="O242" s="387"/>
      <c r="P242" s="387"/>
      <c r="Q242" s="387"/>
      <c r="R242" s="387"/>
      <c r="S242" s="18"/>
      <c r="T242" s="18"/>
      <c r="U242" s="18"/>
      <c r="V242" s="18"/>
      <c r="W242" s="18"/>
      <c r="X242" s="18"/>
    </row>
    <row r="243" spans="1:24" x14ac:dyDescent="0.25">
      <c r="A243" s="387"/>
      <c r="B243" s="387"/>
      <c r="C243" s="387"/>
      <c r="D243" s="388"/>
      <c r="E243" s="387"/>
      <c r="F243" s="387"/>
      <c r="G243" s="387"/>
      <c r="H243" s="387"/>
      <c r="I243" s="387"/>
      <c r="J243" s="387"/>
      <c r="K243" s="387"/>
      <c r="L243" s="387"/>
      <c r="M243" s="387"/>
      <c r="N243" s="387"/>
      <c r="O243" s="387"/>
      <c r="P243" s="387"/>
      <c r="Q243" s="387"/>
      <c r="R243" s="387"/>
      <c r="S243" s="18"/>
      <c r="T243" s="18"/>
      <c r="U243" s="18"/>
      <c r="V243" s="18"/>
      <c r="W243" s="18"/>
      <c r="X243" s="18"/>
    </row>
    <row r="244" spans="1:24" x14ac:dyDescent="0.25">
      <c r="A244" s="387"/>
      <c r="B244" s="387"/>
      <c r="C244" s="387"/>
      <c r="D244" s="388"/>
      <c r="E244" s="387"/>
      <c r="F244" s="387"/>
      <c r="G244" s="387"/>
      <c r="H244" s="387"/>
      <c r="I244" s="387"/>
      <c r="J244" s="387"/>
      <c r="K244" s="387"/>
      <c r="L244" s="387"/>
      <c r="M244" s="387"/>
      <c r="N244" s="387"/>
      <c r="O244" s="387"/>
      <c r="P244" s="387"/>
      <c r="Q244" s="387"/>
      <c r="R244" s="387"/>
      <c r="S244" s="18"/>
      <c r="T244" s="18"/>
      <c r="U244" s="18"/>
      <c r="V244" s="18"/>
      <c r="W244" s="18"/>
      <c r="X244" s="18"/>
    </row>
    <row r="245" spans="1:24" x14ac:dyDescent="0.25">
      <c r="A245" s="387"/>
      <c r="B245" s="387"/>
      <c r="C245" s="387"/>
      <c r="D245" s="388"/>
      <c r="E245" s="387"/>
      <c r="F245" s="387"/>
      <c r="G245" s="387"/>
      <c r="H245" s="387"/>
      <c r="I245" s="387"/>
      <c r="J245" s="387"/>
      <c r="K245" s="387"/>
      <c r="L245" s="387"/>
      <c r="M245" s="387"/>
      <c r="N245" s="387"/>
      <c r="O245" s="387"/>
      <c r="P245" s="387"/>
      <c r="Q245" s="387"/>
      <c r="R245" s="387"/>
      <c r="S245" s="18"/>
      <c r="T245" s="18"/>
      <c r="U245" s="18"/>
      <c r="V245" s="18"/>
      <c r="W245" s="18"/>
      <c r="X245" s="18"/>
    </row>
    <row r="246" spans="1:24" x14ac:dyDescent="0.25">
      <c r="A246" s="387"/>
      <c r="B246" s="387"/>
      <c r="C246" s="387"/>
      <c r="D246" s="388"/>
      <c r="E246" s="387"/>
      <c r="F246" s="387"/>
      <c r="G246" s="387"/>
      <c r="H246" s="387"/>
      <c r="I246" s="387"/>
      <c r="J246" s="387"/>
      <c r="K246" s="387"/>
      <c r="L246" s="387"/>
      <c r="M246" s="387"/>
      <c r="N246" s="387"/>
      <c r="O246" s="387"/>
      <c r="P246" s="387"/>
      <c r="Q246" s="387"/>
      <c r="R246" s="387"/>
      <c r="S246" s="18"/>
      <c r="T246" s="18"/>
      <c r="U246" s="18"/>
      <c r="V246" s="18"/>
      <c r="W246" s="18"/>
      <c r="X246" s="18"/>
    </row>
    <row r="247" spans="1:24" x14ac:dyDescent="0.25">
      <c r="A247" s="387"/>
      <c r="B247" s="387"/>
      <c r="C247" s="387"/>
      <c r="D247" s="388"/>
      <c r="E247" s="387"/>
      <c r="F247" s="387"/>
      <c r="G247" s="387"/>
      <c r="H247" s="387"/>
      <c r="I247" s="387"/>
      <c r="J247" s="387"/>
      <c r="K247" s="387"/>
      <c r="L247" s="387"/>
      <c r="M247" s="387"/>
      <c r="N247" s="387"/>
      <c r="O247" s="387"/>
      <c r="P247" s="387"/>
      <c r="Q247" s="387"/>
      <c r="R247" s="387"/>
      <c r="S247" s="18"/>
      <c r="T247" s="18"/>
      <c r="U247" s="18"/>
      <c r="V247" s="18"/>
      <c r="W247" s="18"/>
      <c r="X247" s="18"/>
    </row>
    <row r="248" spans="1:24" x14ac:dyDescent="0.25">
      <c r="A248" s="387"/>
      <c r="B248" s="387"/>
      <c r="C248" s="387"/>
      <c r="D248" s="388"/>
      <c r="E248" s="387"/>
      <c r="F248" s="387"/>
      <c r="G248" s="387"/>
      <c r="H248" s="387"/>
      <c r="I248" s="387"/>
      <c r="J248" s="387"/>
      <c r="K248" s="387"/>
      <c r="L248" s="387"/>
      <c r="M248" s="387"/>
      <c r="N248" s="387"/>
      <c r="O248" s="387"/>
      <c r="P248" s="387"/>
      <c r="Q248" s="387"/>
      <c r="R248" s="387"/>
      <c r="S248" s="18"/>
      <c r="T248" s="18"/>
      <c r="U248" s="18"/>
      <c r="V248" s="18"/>
      <c r="W248" s="18"/>
      <c r="X248" s="18"/>
    </row>
    <row r="249" spans="1:24" x14ac:dyDescent="0.25">
      <c r="A249" s="387"/>
      <c r="B249" s="387"/>
      <c r="C249" s="387"/>
      <c r="D249" s="388"/>
      <c r="E249" s="387"/>
      <c r="F249" s="387"/>
      <c r="G249" s="387"/>
      <c r="H249" s="387"/>
      <c r="I249" s="387"/>
      <c r="J249" s="387"/>
      <c r="K249" s="387"/>
      <c r="L249" s="387"/>
      <c r="M249" s="387"/>
      <c r="N249" s="387"/>
      <c r="O249" s="387"/>
      <c r="P249" s="387"/>
      <c r="Q249" s="387"/>
      <c r="R249" s="387"/>
      <c r="S249" s="18"/>
      <c r="T249" s="18"/>
      <c r="U249" s="18"/>
      <c r="V249" s="18"/>
      <c r="W249" s="18"/>
      <c r="X249" s="18"/>
    </row>
    <row r="250" spans="1:24" x14ac:dyDescent="0.25">
      <c r="A250" s="387"/>
      <c r="B250" s="387"/>
      <c r="C250" s="387"/>
      <c r="D250" s="388"/>
      <c r="E250" s="387"/>
      <c r="F250" s="387"/>
      <c r="G250" s="387"/>
      <c r="H250" s="387"/>
      <c r="I250" s="387"/>
      <c r="J250" s="387"/>
      <c r="K250" s="387"/>
      <c r="L250" s="387"/>
      <c r="M250" s="387"/>
      <c r="N250" s="387"/>
      <c r="O250" s="387"/>
      <c r="P250" s="387"/>
      <c r="Q250" s="387"/>
      <c r="R250" s="387"/>
      <c r="S250" s="18"/>
      <c r="T250" s="18"/>
      <c r="U250" s="18"/>
      <c r="V250" s="18"/>
      <c r="W250" s="18"/>
      <c r="X250" s="18"/>
    </row>
    <row r="251" spans="1:24" x14ac:dyDescent="0.25">
      <c r="A251" s="387"/>
      <c r="B251" s="387"/>
      <c r="C251" s="387"/>
      <c r="D251" s="388"/>
      <c r="E251" s="387"/>
      <c r="F251" s="387"/>
      <c r="G251" s="387"/>
      <c r="H251" s="387"/>
      <c r="I251" s="387"/>
      <c r="J251" s="387"/>
      <c r="K251" s="387"/>
      <c r="L251" s="387"/>
      <c r="M251" s="387"/>
      <c r="N251" s="387"/>
      <c r="O251" s="387"/>
      <c r="P251" s="387"/>
      <c r="Q251" s="387"/>
      <c r="R251" s="387"/>
      <c r="S251" s="18"/>
      <c r="T251" s="18"/>
      <c r="U251" s="18"/>
      <c r="V251" s="18"/>
    </row>
    <row r="252" spans="1:24" x14ac:dyDescent="0.25">
      <c r="A252" s="387"/>
      <c r="B252" s="387"/>
      <c r="C252" s="387"/>
      <c r="D252" s="388"/>
      <c r="E252" s="387"/>
      <c r="F252" s="387"/>
      <c r="G252" s="387"/>
      <c r="H252" s="387"/>
      <c r="I252" s="387"/>
      <c r="J252" s="387"/>
      <c r="K252" s="387"/>
      <c r="L252" s="387"/>
      <c r="M252" s="387"/>
      <c r="N252" s="387"/>
      <c r="O252" s="387"/>
      <c r="P252" s="387"/>
      <c r="Q252" s="387"/>
      <c r="R252" s="387"/>
      <c r="S252" s="18"/>
      <c r="T252" s="18"/>
      <c r="U252" s="18"/>
      <c r="V252" s="18"/>
    </row>
    <row r="253" spans="1:24" x14ac:dyDescent="0.25">
      <c r="A253" s="387"/>
      <c r="B253" s="387"/>
      <c r="C253" s="387"/>
      <c r="D253" s="388"/>
      <c r="E253" s="387"/>
      <c r="F253" s="387"/>
      <c r="G253" s="387"/>
      <c r="H253" s="387"/>
      <c r="I253" s="387"/>
      <c r="J253" s="387"/>
      <c r="K253" s="387"/>
      <c r="L253" s="387"/>
      <c r="M253" s="387"/>
      <c r="N253" s="387"/>
      <c r="O253" s="387"/>
      <c r="P253" s="387"/>
      <c r="Q253" s="387"/>
      <c r="R253" s="387"/>
      <c r="S253" s="18"/>
      <c r="T253" s="18"/>
      <c r="U253" s="18"/>
      <c r="V253" s="18"/>
    </row>
    <row r="254" spans="1:24" x14ac:dyDescent="0.25">
      <c r="A254" s="387"/>
      <c r="B254" s="387"/>
      <c r="C254" s="387"/>
      <c r="D254" s="388"/>
      <c r="E254" s="387"/>
      <c r="F254" s="387"/>
      <c r="G254" s="387"/>
      <c r="H254" s="387"/>
      <c r="I254" s="387"/>
      <c r="J254" s="387"/>
      <c r="K254" s="387"/>
      <c r="L254" s="387"/>
      <c r="M254" s="387"/>
      <c r="N254" s="387"/>
      <c r="O254" s="387"/>
      <c r="P254" s="387"/>
      <c r="Q254" s="387"/>
      <c r="R254" s="387"/>
      <c r="S254" s="18"/>
      <c r="T254" s="18"/>
      <c r="U254" s="18"/>
      <c r="V254" s="18"/>
    </row>
    <row r="255" spans="1:24" x14ac:dyDescent="0.25">
      <c r="A255" s="387"/>
      <c r="B255" s="387"/>
      <c r="C255" s="387"/>
      <c r="D255" s="388"/>
      <c r="E255" s="387"/>
      <c r="F255" s="387"/>
      <c r="G255" s="387"/>
      <c r="H255" s="387"/>
      <c r="I255" s="387"/>
      <c r="J255" s="387"/>
      <c r="K255" s="387"/>
      <c r="L255" s="387"/>
      <c r="M255" s="387"/>
      <c r="N255" s="387"/>
      <c r="O255" s="387"/>
      <c r="P255" s="387"/>
      <c r="Q255" s="387"/>
      <c r="R255" s="387"/>
      <c r="S255" s="18"/>
      <c r="T255" s="18"/>
      <c r="U255" s="18"/>
      <c r="V255" s="18"/>
    </row>
    <row r="256" spans="1:24" x14ac:dyDescent="0.25">
      <c r="A256" s="387"/>
      <c r="B256" s="387"/>
      <c r="C256" s="387"/>
      <c r="D256" s="388"/>
      <c r="E256" s="387"/>
      <c r="F256" s="387"/>
      <c r="G256" s="387"/>
      <c r="H256" s="387"/>
      <c r="I256" s="387"/>
      <c r="J256" s="387"/>
      <c r="K256" s="387"/>
      <c r="L256" s="387"/>
      <c r="M256" s="387"/>
      <c r="N256" s="387"/>
      <c r="O256" s="387"/>
      <c r="P256" s="387"/>
      <c r="Q256" s="387"/>
      <c r="R256" s="387"/>
      <c r="S256" s="18"/>
      <c r="T256" s="18"/>
      <c r="U256" s="18"/>
      <c r="V256" s="18"/>
    </row>
    <row r="257" spans="1:22" x14ac:dyDescent="0.25">
      <c r="A257" s="389"/>
      <c r="B257" s="389"/>
      <c r="C257" s="389"/>
      <c r="D257" s="390"/>
      <c r="E257" s="389"/>
      <c r="F257" s="389"/>
      <c r="G257" s="389"/>
      <c r="H257" s="389"/>
      <c r="I257" s="389"/>
      <c r="J257" s="389"/>
      <c r="K257" s="389"/>
      <c r="L257" s="389"/>
      <c r="M257" s="389"/>
      <c r="N257" s="389"/>
      <c r="O257" s="389"/>
      <c r="P257" s="389"/>
      <c r="Q257" s="389"/>
      <c r="R257" s="389"/>
      <c r="S257" s="18"/>
      <c r="T257" s="18"/>
      <c r="U257" s="18"/>
      <c r="V257" s="18"/>
    </row>
    <row r="258" spans="1:22" x14ac:dyDescent="0.25">
      <c r="A258" s="18"/>
      <c r="B258" s="18"/>
      <c r="C258" s="18"/>
      <c r="D258" s="20"/>
      <c r="E258" s="18"/>
      <c r="F258" s="18"/>
      <c r="G258" s="18"/>
      <c r="H258" s="18"/>
      <c r="I258" s="18"/>
      <c r="J258" s="18"/>
      <c r="K258" s="18"/>
      <c r="L258" s="18"/>
      <c r="M258" s="18"/>
      <c r="N258" s="18"/>
      <c r="O258" s="18"/>
      <c r="P258" s="18"/>
      <c r="Q258" s="18"/>
      <c r="R258" s="18"/>
      <c r="S258" s="18"/>
      <c r="T258" s="18"/>
      <c r="U258" s="18"/>
      <c r="V258" s="18"/>
    </row>
    <row r="259" spans="1:22" x14ac:dyDescent="0.25">
      <c r="A259" s="18"/>
      <c r="B259" s="18"/>
      <c r="C259" s="18"/>
      <c r="D259" s="20"/>
      <c r="E259" s="18"/>
      <c r="F259" s="18"/>
      <c r="G259" s="18"/>
      <c r="H259" s="18"/>
      <c r="I259" s="18"/>
      <c r="J259" s="18"/>
      <c r="K259" s="18"/>
      <c r="L259" s="18"/>
      <c r="M259" s="18"/>
      <c r="N259" s="18"/>
      <c r="O259" s="18"/>
      <c r="P259" s="18"/>
      <c r="Q259" s="18"/>
      <c r="R259" s="18"/>
      <c r="S259" s="18"/>
      <c r="T259" s="18"/>
      <c r="U259" s="18"/>
      <c r="V259" s="18"/>
    </row>
    <row r="260" spans="1:22" x14ac:dyDescent="0.25">
      <c r="A260" s="18"/>
      <c r="B260" s="18"/>
      <c r="C260" s="18"/>
      <c r="D260" s="20"/>
      <c r="E260" s="18"/>
      <c r="F260" s="18"/>
      <c r="G260" s="18"/>
      <c r="H260" s="18"/>
      <c r="I260" s="18"/>
      <c r="J260" s="18"/>
      <c r="K260" s="18"/>
      <c r="L260" s="18"/>
      <c r="M260" s="18"/>
      <c r="N260" s="18"/>
      <c r="O260" s="18"/>
      <c r="P260" s="18"/>
      <c r="Q260" s="18"/>
      <c r="R260" s="18"/>
      <c r="S260" s="18"/>
      <c r="T260" s="18"/>
      <c r="U260" s="18"/>
      <c r="V260" s="18"/>
    </row>
    <row r="261" spans="1:22" x14ac:dyDescent="0.25">
      <c r="A261" s="18"/>
      <c r="B261" s="18"/>
      <c r="C261" s="18"/>
      <c r="D261" s="20"/>
      <c r="E261" s="18"/>
      <c r="F261" s="18"/>
      <c r="G261" s="18"/>
      <c r="H261" s="18"/>
      <c r="I261" s="18"/>
      <c r="J261" s="18"/>
      <c r="K261" s="18"/>
      <c r="L261" s="18"/>
      <c r="M261" s="18"/>
      <c r="N261" s="18"/>
      <c r="O261" s="18"/>
      <c r="P261" s="18"/>
      <c r="Q261" s="18"/>
      <c r="R261" s="18"/>
      <c r="S261" s="18"/>
      <c r="T261" s="18"/>
      <c r="U261" s="18"/>
      <c r="V261" s="18"/>
    </row>
    <row r="262" spans="1:22" x14ac:dyDescent="0.25">
      <c r="A262" s="18"/>
      <c r="B262" s="18"/>
      <c r="C262" s="18"/>
      <c r="D262" s="20"/>
      <c r="E262" s="18"/>
      <c r="F262" s="18"/>
      <c r="G262" s="18"/>
      <c r="H262" s="18"/>
      <c r="I262" s="18"/>
      <c r="J262" s="18"/>
      <c r="K262" s="18"/>
      <c r="L262" s="18"/>
      <c r="M262" s="18"/>
      <c r="N262" s="18"/>
      <c r="O262" s="18"/>
      <c r="P262" s="18"/>
      <c r="Q262" s="18"/>
      <c r="R262" s="18"/>
      <c r="S262" s="18"/>
      <c r="T262" s="18"/>
      <c r="U262" s="18"/>
      <c r="V262" s="18"/>
    </row>
    <row r="263" spans="1:22" x14ac:dyDescent="0.25">
      <c r="A263" s="18"/>
      <c r="B263" s="18"/>
      <c r="C263" s="18"/>
      <c r="D263" s="20"/>
      <c r="E263" s="18"/>
      <c r="F263" s="18"/>
      <c r="G263" s="18"/>
      <c r="H263" s="18"/>
      <c r="I263" s="18"/>
      <c r="J263" s="18"/>
      <c r="K263" s="18"/>
      <c r="L263" s="18"/>
      <c r="M263" s="18"/>
      <c r="N263" s="18"/>
      <c r="O263" s="18"/>
      <c r="P263" s="18"/>
      <c r="Q263" s="18"/>
      <c r="R263" s="18"/>
      <c r="S263" s="18"/>
      <c r="T263" s="18"/>
      <c r="U263" s="18"/>
      <c r="V263" s="18"/>
    </row>
    <row r="264" spans="1:22" x14ac:dyDescent="0.25">
      <c r="A264" s="18"/>
      <c r="B264" s="18"/>
      <c r="C264" s="18"/>
      <c r="D264" s="20"/>
      <c r="E264" s="18"/>
      <c r="F264" s="18"/>
      <c r="G264" s="18"/>
      <c r="H264" s="18"/>
      <c r="I264" s="18"/>
      <c r="J264" s="18"/>
      <c r="K264" s="18"/>
      <c r="L264" s="18"/>
      <c r="M264" s="18"/>
      <c r="N264" s="18"/>
      <c r="O264" s="18"/>
      <c r="P264" s="18"/>
      <c r="Q264" s="18"/>
      <c r="R264" s="18"/>
      <c r="S264" s="18"/>
      <c r="T264" s="18"/>
      <c r="U264" s="18"/>
      <c r="V264" s="18"/>
    </row>
    <row r="265" spans="1:22" x14ac:dyDescent="0.25">
      <c r="A265" s="18"/>
      <c r="B265" s="18"/>
      <c r="C265" s="18"/>
      <c r="D265" s="20"/>
      <c r="E265" s="18"/>
      <c r="F265" s="18"/>
      <c r="G265" s="18"/>
      <c r="H265" s="18"/>
      <c r="I265" s="18"/>
      <c r="J265" s="18"/>
      <c r="K265" s="18"/>
      <c r="L265" s="18"/>
      <c r="M265" s="18"/>
      <c r="N265" s="18"/>
      <c r="O265" s="18"/>
      <c r="P265" s="18"/>
      <c r="Q265" s="18"/>
      <c r="R265" s="18"/>
      <c r="S265" s="18"/>
      <c r="T265" s="18"/>
      <c r="U265" s="18"/>
      <c r="V265" s="18"/>
    </row>
    <row r="266" spans="1:22" x14ac:dyDescent="0.25">
      <c r="A266" s="18"/>
      <c r="B266" s="18"/>
      <c r="C266" s="18"/>
      <c r="D266" s="20"/>
      <c r="E266" s="18"/>
      <c r="F266" s="18"/>
      <c r="G266" s="18"/>
      <c r="H266" s="18"/>
      <c r="I266" s="18"/>
      <c r="J266" s="18"/>
      <c r="K266" s="18"/>
      <c r="L266" s="18"/>
      <c r="M266" s="18"/>
      <c r="N266" s="18"/>
      <c r="O266" s="18"/>
      <c r="P266" s="18"/>
      <c r="Q266" s="18"/>
      <c r="R266" s="18"/>
      <c r="S266" s="18"/>
      <c r="T266" s="18"/>
      <c r="U266" s="18"/>
      <c r="V266" s="18"/>
    </row>
  </sheetData>
  <sheetProtection password="B698" sheet="1" objects="1" scenarios="1" formatCells="0" formatRows="0"/>
  <dataConsolidate/>
  <mergeCells count="21">
    <mergeCell ref="A218:B218"/>
    <mergeCell ref="I6:J6"/>
    <mergeCell ref="A174:J174"/>
    <mergeCell ref="A1:J1"/>
    <mergeCell ref="B2:J2"/>
    <mergeCell ref="I5:J5"/>
    <mergeCell ref="H172:I172"/>
    <mergeCell ref="A171:B171"/>
    <mergeCell ref="A204:J204"/>
    <mergeCell ref="A205:C205"/>
    <mergeCell ref="A192:J192"/>
    <mergeCell ref="B3:J3"/>
    <mergeCell ref="A190:B190"/>
    <mergeCell ref="L10:Q10"/>
    <mergeCell ref="D10:I10"/>
    <mergeCell ref="B4:E4"/>
    <mergeCell ref="A10:A11"/>
    <mergeCell ref="I4:J4"/>
    <mergeCell ref="A8:J8"/>
    <mergeCell ref="E5:F6"/>
    <mergeCell ref="B5:C5"/>
  </mergeCells>
  <conditionalFormatting sqref="B4">
    <cfRule type="containsText" dxfId="21" priority="6" stopIfTrue="1" operator="containsText" text="Future">
      <formula>NOT(ISERROR(SEARCH("Future",B4)))</formula>
    </cfRule>
  </conditionalFormatting>
  <conditionalFormatting sqref="R179:R187 R205:R213 R13:R168">
    <cfRule type="containsText" dxfId="20" priority="3" operator="containsText" text="error">
      <formula>NOT(ISERROR(SEARCH("error",R13)))</formula>
    </cfRule>
  </conditionalFormatting>
  <conditionalFormatting sqref="A4">
    <cfRule type="containsText" dxfId="19" priority="2" operator="containsText" text="There is an error in % of Project Work Undertaken. Please correct">
      <formula>NOT(ISERROR(SEARCH("There is an error in % of Project Work Undertaken. Please correct",A4)))</formula>
    </cfRule>
  </conditionalFormatting>
  <dataValidations count="1">
    <dataValidation type="list" allowBlank="1" showInputMessage="1" showErrorMessage="1" sqref="D5:D7" xr:uid="{00000000-0002-0000-0300-000000000000}">
      <formula1>$CB$10:$CB$11</formula1>
    </dataValidation>
  </dataValidations>
  <printOptions horizontalCentered="1"/>
  <pageMargins left="0.45" right="0.45" top="0.5" bottom="0.5" header="0.3" footer="0.3"/>
  <pageSetup paperSize="3" scale="43" orientation="portrait" r:id="rId1"/>
  <headerFooter>
    <oddFooter>&amp;L&amp;F
Capital Cost Detail&amp;RPage &amp;P of &amp;N</oddFooter>
  </headerFooter>
  <rowBreaks count="2" manualBreakCount="2">
    <brk id="113" max="9" man="1"/>
    <brk id="173" max="9" man="1"/>
  </rowBreaks>
  <ignoredErrors>
    <ignoredError sqref="D180:I180 D178:I178" formula="1"/>
    <ignoredError sqref="D187:J187 D182:J18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9" tint="0.59999389629810485"/>
    <pageSetUpPr fitToPage="1"/>
  </sheetPr>
  <dimension ref="A1:J59"/>
  <sheetViews>
    <sheetView zoomScale="85" zoomScaleNormal="85" workbookViewId="0">
      <pane ySplit="15" topLeftCell="A16" activePane="bottomLeft" state="frozen"/>
      <selection pane="bottomLeft" activeCell="I58" sqref="I58"/>
    </sheetView>
  </sheetViews>
  <sheetFormatPr defaultRowHeight="15" x14ac:dyDescent="0.25"/>
  <cols>
    <col min="1" max="1" width="67" bestFit="1" customWidth="1"/>
    <col min="2" max="8" width="16.28515625" customWidth="1"/>
    <col min="9" max="9" width="99.28515625" customWidth="1"/>
  </cols>
  <sheetData>
    <row r="1" spans="1:10" ht="54.75" customHeight="1" thickBot="1" x14ac:dyDescent="0.3">
      <c r="A1" s="811" t="s">
        <v>132</v>
      </c>
      <c r="B1" s="812"/>
      <c r="C1" s="813"/>
      <c r="D1" s="813"/>
      <c r="E1" s="813"/>
      <c r="F1" s="813"/>
      <c r="G1" s="813"/>
      <c r="H1" s="813"/>
      <c r="I1" s="814"/>
    </row>
    <row r="2" spans="1:10" ht="25.5" customHeight="1" x14ac:dyDescent="0.25">
      <c r="A2" s="161" t="s">
        <v>14</v>
      </c>
      <c r="B2" s="773">
        <f>'BoE Summary'!$B$2</f>
        <v>0</v>
      </c>
      <c r="C2" s="774"/>
      <c r="D2" s="774"/>
      <c r="E2" s="774"/>
      <c r="F2" s="774"/>
      <c r="G2" s="774"/>
      <c r="H2" s="774"/>
      <c r="I2" s="775"/>
      <c r="J2" s="26"/>
    </row>
    <row r="3" spans="1:10" ht="15" customHeight="1" thickBot="1" x14ac:dyDescent="0.3">
      <c r="A3" s="162" t="s">
        <v>42</v>
      </c>
      <c r="B3" s="788">
        <f>'BoE Summary'!B9:G9</f>
        <v>0</v>
      </c>
      <c r="C3" s="789"/>
      <c r="D3" s="789"/>
      <c r="E3" s="789"/>
      <c r="F3" s="789"/>
      <c r="G3" s="789"/>
      <c r="H3" s="789"/>
      <c r="I3" s="818"/>
      <c r="J3" s="26"/>
    </row>
    <row r="4" spans="1:10" ht="32.25" customHeight="1" thickBot="1" x14ac:dyDescent="0.3">
      <c r="A4" s="27"/>
      <c r="B4" s="815" t="str">
        <f ca="1">IF(B7&gt;YEAR(NOW()),"You cannot enter a future dated estimate year.  Please correct", "")</f>
        <v/>
      </c>
      <c r="C4" s="816"/>
      <c r="D4" s="817"/>
      <c r="E4" s="28"/>
      <c r="F4" s="28"/>
      <c r="G4" s="28"/>
      <c r="H4" s="28"/>
      <c r="I4" s="29"/>
    </row>
    <row r="5" spans="1:10" ht="19.5" thickBot="1" x14ac:dyDescent="0.3">
      <c r="A5" s="805" t="s">
        <v>62</v>
      </c>
      <c r="B5" s="806"/>
      <c r="C5" s="806"/>
      <c r="D5" s="806"/>
      <c r="E5" s="806"/>
      <c r="F5" s="806"/>
      <c r="G5" s="806"/>
      <c r="H5" s="807"/>
      <c r="I5" s="24"/>
    </row>
    <row r="6" spans="1:10" x14ac:dyDescent="0.25">
      <c r="A6" s="49"/>
      <c r="B6" s="50" t="s">
        <v>44</v>
      </c>
      <c r="C6" s="808" t="s">
        <v>71</v>
      </c>
      <c r="D6" s="809"/>
      <c r="E6" s="809"/>
      <c r="F6" s="809"/>
      <c r="G6" s="809"/>
      <c r="H6" s="810"/>
      <c r="I6" s="25"/>
    </row>
    <row r="7" spans="1:10" ht="15.75" customHeight="1" x14ac:dyDescent="0.25">
      <c r="A7" s="290" t="s">
        <v>110</v>
      </c>
      <c r="B7" s="51">
        <v>2019</v>
      </c>
      <c r="C7" s="52">
        <v>2020</v>
      </c>
      <c r="D7" s="53">
        <f>C7+1</f>
        <v>2021</v>
      </c>
      <c r="E7" s="53">
        <f t="shared" ref="E7:H7" si="0">D7+1</f>
        <v>2022</v>
      </c>
      <c r="F7" s="54">
        <f t="shared" si="0"/>
        <v>2023</v>
      </c>
      <c r="G7" s="53">
        <f t="shared" si="0"/>
        <v>2024</v>
      </c>
      <c r="H7" s="53">
        <f t="shared" si="0"/>
        <v>2025</v>
      </c>
      <c r="I7" s="25"/>
    </row>
    <row r="8" spans="1:10" x14ac:dyDescent="0.25">
      <c r="A8" s="55" t="s">
        <v>76</v>
      </c>
      <c r="B8" s="793"/>
      <c r="C8" s="56">
        <f t="shared" ref="C8:H8" si="1">SUM(C47,C31)</f>
        <v>0</v>
      </c>
      <c r="D8" s="57">
        <f t="shared" si="1"/>
        <v>0</v>
      </c>
      <c r="E8" s="57">
        <f t="shared" si="1"/>
        <v>0</v>
      </c>
      <c r="F8" s="58">
        <f t="shared" si="1"/>
        <v>0</v>
      </c>
      <c r="G8" s="57">
        <f t="shared" si="1"/>
        <v>0</v>
      </c>
      <c r="H8" s="57">
        <f t="shared" si="1"/>
        <v>0</v>
      </c>
      <c r="I8" s="22"/>
    </row>
    <row r="9" spans="1:10" x14ac:dyDescent="0.25">
      <c r="A9" s="59" t="s">
        <v>66</v>
      </c>
      <c r="B9" s="794"/>
      <c r="C9" s="60">
        <f>C54</f>
        <v>0</v>
      </c>
      <c r="D9" s="61">
        <f t="shared" ref="D9:H9" si="2">D54</f>
        <v>0</v>
      </c>
      <c r="E9" s="61">
        <f t="shared" si="2"/>
        <v>0</v>
      </c>
      <c r="F9" s="62">
        <f t="shared" si="2"/>
        <v>0</v>
      </c>
      <c r="G9" s="61">
        <f t="shared" si="2"/>
        <v>0</v>
      </c>
      <c r="H9" s="61">
        <f t="shared" si="2"/>
        <v>0</v>
      </c>
      <c r="I9" s="25"/>
    </row>
    <row r="10" spans="1:10" x14ac:dyDescent="0.25">
      <c r="A10" s="63" t="s">
        <v>77</v>
      </c>
      <c r="B10" s="794"/>
      <c r="C10" s="64">
        <f t="shared" ref="C10:H10" si="3">SUM(C8:C9)</f>
        <v>0</v>
      </c>
      <c r="D10" s="65">
        <f t="shared" si="3"/>
        <v>0</v>
      </c>
      <c r="E10" s="65">
        <f t="shared" si="3"/>
        <v>0</v>
      </c>
      <c r="F10" s="66">
        <f t="shared" si="3"/>
        <v>0</v>
      </c>
      <c r="G10" s="65">
        <f t="shared" si="3"/>
        <v>0</v>
      </c>
      <c r="H10" s="65">
        <f t="shared" si="3"/>
        <v>0</v>
      </c>
      <c r="I10" s="25"/>
    </row>
    <row r="11" spans="1:10" x14ac:dyDescent="0.25">
      <c r="A11" s="67" t="s">
        <v>78</v>
      </c>
      <c r="B11" s="794"/>
      <c r="C11" s="68"/>
      <c r="D11" s="69"/>
      <c r="E11" s="69"/>
      <c r="F11" s="70"/>
      <c r="G11" s="69"/>
      <c r="H11" s="69"/>
      <c r="I11" s="25"/>
    </row>
    <row r="12" spans="1:10" ht="32.25" customHeight="1" x14ac:dyDescent="0.25">
      <c r="A12" s="71" t="s">
        <v>72</v>
      </c>
      <c r="B12" s="794"/>
      <c r="C12" s="72">
        <f>C10-C11</f>
        <v>0</v>
      </c>
      <c r="D12" s="73">
        <f t="shared" ref="D12:H12" si="4">D10-D11</f>
        <v>0</v>
      </c>
      <c r="E12" s="74">
        <f t="shared" si="4"/>
        <v>0</v>
      </c>
      <c r="F12" s="73">
        <f t="shared" si="4"/>
        <v>0</v>
      </c>
      <c r="G12" s="73">
        <f t="shared" si="4"/>
        <v>0</v>
      </c>
      <c r="H12" s="73">
        <f t="shared" si="4"/>
        <v>0</v>
      </c>
      <c r="I12" s="25"/>
    </row>
    <row r="13" spans="1:10" ht="15.75" thickBot="1" x14ac:dyDescent="0.3">
      <c r="A13" s="75" t="s">
        <v>73</v>
      </c>
      <c r="B13" s="795"/>
      <c r="C13" s="76"/>
      <c r="D13" s="77"/>
      <c r="E13" s="77"/>
      <c r="F13" s="78"/>
      <c r="G13" s="77"/>
      <c r="H13" s="77"/>
      <c r="I13" s="29"/>
    </row>
    <row r="14" spans="1:10" ht="15.75" thickBot="1" x14ac:dyDescent="0.3">
      <c r="A14" s="796"/>
      <c r="B14" s="797"/>
      <c r="C14" s="797"/>
      <c r="D14" s="797"/>
      <c r="E14" s="797"/>
      <c r="F14" s="797"/>
      <c r="G14" s="797"/>
      <c r="H14" s="797"/>
      <c r="I14" s="798"/>
    </row>
    <row r="15" spans="1:10" ht="18" customHeight="1" thickBot="1" x14ac:dyDescent="0.3">
      <c r="A15" s="79" t="s">
        <v>60</v>
      </c>
      <c r="B15" s="291"/>
      <c r="C15" s="292">
        <v>0.02</v>
      </c>
      <c r="D15" s="293">
        <v>0.02</v>
      </c>
      <c r="E15" s="293">
        <v>0.02</v>
      </c>
      <c r="F15" s="293">
        <v>0.02</v>
      </c>
      <c r="G15" s="293">
        <v>0.02</v>
      </c>
      <c r="H15" s="293">
        <v>0.02</v>
      </c>
      <c r="I15" s="294"/>
    </row>
    <row r="16" spans="1:10" ht="15.75" thickBot="1" x14ac:dyDescent="0.3">
      <c r="A16" s="796"/>
      <c r="B16" s="797"/>
      <c r="C16" s="797"/>
      <c r="D16" s="797"/>
      <c r="E16" s="797"/>
      <c r="F16" s="797"/>
      <c r="G16" s="797"/>
      <c r="H16" s="797"/>
      <c r="I16" s="798"/>
    </row>
    <row r="17" spans="1:9" ht="25.5" customHeight="1" thickBot="1" x14ac:dyDescent="0.3">
      <c r="A17" s="799" t="s">
        <v>63</v>
      </c>
      <c r="B17" s="756"/>
      <c r="C17" s="756"/>
      <c r="D17" s="756"/>
      <c r="E17" s="756"/>
      <c r="F17" s="756"/>
      <c r="G17" s="756"/>
      <c r="H17" s="756"/>
      <c r="I17" s="757"/>
    </row>
    <row r="18" spans="1:9" x14ac:dyDescent="0.25">
      <c r="A18" s="803" t="s">
        <v>74</v>
      </c>
      <c r="B18" s="801"/>
      <c r="C18" s="801"/>
      <c r="D18" s="801"/>
      <c r="E18" s="801"/>
      <c r="F18" s="801"/>
      <c r="G18" s="801"/>
      <c r="H18" s="801"/>
      <c r="I18" s="802"/>
    </row>
    <row r="19" spans="1:9" ht="15" customHeight="1" x14ac:dyDescent="0.25">
      <c r="A19" s="80" t="s">
        <v>113</v>
      </c>
      <c r="B19" s="295" t="s">
        <v>83</v>
      </c>
      <c r="C19" s="296" t="s">
        <v>92</v>
      </c>
      <c r="D19" s="424"/>
      <c r="E19" s="424"/>
      <c r="F19" s="424"/>
      <c r="G19" s="424"/>
      <c r="H19" s="424"/>
      <c r="I19" s="81" t="s">
        <v>61</v>
      </c>
    </row>
    <row r="20" spans="1:9" x14ac:dyDescent="0.25">
      <c r="A20" s="340" t="s">
        <v>49</v>
      </c>
      <c r="B20" s="424"/>
      <c r="C20" s="82"/>
      <c r="D20" s="83"/>
      <c r="E20" s="83"/>
      <c r="F20" s="83"/>
      <c r="G20" s="83"/>
      <c r="H20" s="83"/>
      <c r="I20" s="21"/>
    </row>
    <row r="21" spans="1:9" x14ac:dyDescent="0.25">
      <c r="A21" s="340" t="s">
        <v>50</v>
      </c>
      <c r="B21" s="297"/>
      <c r="C21" s="83"/>
      <c r="D21" s="83"/>
      <c r="E21" s="83"/>
      <c r="F21" s="83"/>
      <c r="G21" s="83"/>
      <c r="H21" s="83"/>
      <c r="I21" s="21"/>
    </row>
    <row r="22" spans="1:9" x14ac:dyDescent="0.25">
      <c r="A22" s="340" t="s">
        <v>58</v>
      </c>
      <c r="B22" s="424"/>
      <c r="C22" s="82"/>
      <c r="D22" s="83"/>
      <c r="E22" s="83"/>
      <c r="F22" s="83"/>
      <c r="G22" s="83"/>
      <c r="H22" s="83"/>
      <c r="I22" s="21"/>
    </row>
    <row r="23" spans="1:9" ht="15.75" thickBot="1" x14ac:dyDescent="0.3">
      <c r="A23" s="340" t="s">
        <v>59</v>
      </c>
      <c r="B23" s="424"/>
      <c r="C23" s="82"/>
      <c r="D23" s="83"/>
      <c r="E23" s="83"/>
      <c r="F23" s="83"/>
      <c r="G23" s="83"/>
      <c r="H23" s="83"/>
      <c r="I23" s="21"/>
    </row>
    <row r="24" spans="1:9" hidden="1" x14ac:dyDescent="0.25">
      <c r="A24" s="340"/>
      <c r="B24" s="424"/>
      <c r="C24" s="82"/>
      <c r="D24" s="83"/>
      <c r="E24" s="83"/>
      <c r="F24" s="83"/>
      <c r="G24" s="83"/>
      <c r="H24" s="83"/>
      <c r="I24" s="21"/>
    </row>
    <row r="25" spans="1:9" hidden="1" x14ac:dyDescent="0.25">
      <c r="A25" s="340"/>
      <c r="B25" s="424"/>
      <c r="C25" s="82"/>
      <c r="D25" s="83"/>
      <c r="E25" s="83"/>
      <c r="F25" s="83"/>
      <c r="G25" s="83"/>
      <c r="H25" s="83"/>
      <c r="I25" s="21"/>
    </row>
    <row r="26" spans="1:9" hidden="1" x14ac:dyDescent="0.25">
      <c r="A26" s="340"/>
      <c r="B26" s="424"/>
      <c r="C26" s="82"/>
      <c r="D26" s="83"/>
      <c r="E26" s="83"/>
      <c r="F26" s="83"/>
      <c r="G26" s="83"/>
      <c r="H26" s="83"/>
      <c r="I26" s="21"/>
    </row>
    <row r="27" spans="1:9" hidden="1" x14ac:dyDescent="0.25">
      <c r="A27" s="340"/>
      <c r="B27" s="424"/>
      <c r="C27" s="82"/>
      <c r="D27" s="83"/>
      <c r="E27" s="83"/>
      <c r="F27" s="83"/>
      <c r="G27" s="83"/>
      <c r="H27" s="83"/>
      <c r="I27" s="21"/>
    </row>
    <row r="28" spans="1:9" hidden="1" x14ac:dyDescent="0.25">
      <c r="A28" s="340"/>
      <c r="B28" s="424"/>
      <c r="C28" s="82"/>
      <c r="D28" s="83"/>
      <c r="E28" s="83"/>
      <c r="F28" s="83"/>
      <c r="G28" s="83"/>
      <c r="H28" s="83"/>
      <c r="I28" s="21"/>
    </row>
    <row r="29" spans="1:9" ht="15.75" hidden="1" thickBot="1" x14ac:dyDescent="0.3">
      <c r="A29" s="340"/>
      <c r="B29" s="424"/>
      <c r="C29" s="84"/>
      <c r="D29" s="85"/>
      <c r="E29" s="85"/>
      <c r="F29" s="85"/>
      <c r="G29" s="85"/>
      <c r="H29" s="85"/>
      <c r="I29" s="21"/>
    </row>
    <row r="30" spans="1:9" ht="15.75" thickBot="1" x14ac:dyDescent="0.3">
      <c r="A30" s="86" t="s">
        <v>27</v>
      </c>
      <c r="B30" s="804"/>
      <c r="C30" s="87">
        <f t="shared" ref="C30:H30" si="5">SUM(C20:C29)</f>
        <v>0</v>
      </c>
      <c r="D30" s="88">
        <f t="shared" si="5"/>
        <v>0</v>
      </c>
      <c r="E30" s="88">
        <f t="shared" si="5"/>
        <v>0</v>
      </c>
      <c r="F30" s="88">
        <f t="shared" si="5"/>
        <v>0</v>
      </c>
      <c r="G30" s="88">
        <f t="shared" si="5"/>
        <v>0</v>
      </c>
      <c r="H30" s="88">
        <f t="shared" si="5"/>
        <v>0</v>
      </c>
      <c r="I30" s="298"/>
    </row>
    <row r="31" spans="1:9" ht="15.75" thickBot="1" x14ac:dyDescent="0.3">
      <c r="A31" s="86" t="s">
        <v>70</v>
      </c>
      <c r="B31" s="804"/>
      <c r="C31" s="87">
        <f t="shared" ref="C31:H31" si="6">ROUNDUP(C30*POWER((1+C$15),(C$7-$B$7)),0)</f>
        <v>0</v>
      </c>
      <c r="D31" s="88">
        <f t="shared" si="6"/>
        <v>0</v>
      </c>
      <c r="E31" s="88">
        <f t="shared" si="6"/>
        <v>0</v>
      </c>
      <c r="F31" s="88">
        <f t="shared" si="6"/>
        <v>0</v>
      </c>
      <c r="G31" s="88">
        <f t="shared" si="6"/>
        <v>0</v>
      </c>
      <c r="H31" s="88">
        <f t="shared" si="6"/>
        <v>0</v>
      </c>
      <c r="I31" s="298"/>
    </row>
    <row r="32" spans="1:9" x14ac:dyDescent="0.25">
      <c r="A32" s="416"/>
      <c r="B32" s="417"/>
      <c r="C32" s="417"/>
      <c r="D32" s="417"/>
      <c r="E32" s="417"/>
      <c r="F32" s="417"/>
      <c r="G32" s="417"/>
      <c r="H32" s="417"/>
      <c r="I32" s="418"/>
    </row>
    <row r="33" spans="1:9" x14ac:dyDescent="0.25">
      <c r="A33" s="89" t="s">
        <v>114</v>
      </c>
      <c r="B33" s="295" t="s">
        <v>83</v>
      </c>
      <c r="C33" s="296"/>
      <c r="D33" s="424"/>
      <c r="E33" s="424"/>
      <c r="F33" s="424"/>
      <c r="G33" s="424"/>
      <c r="H33" s="424"/>
      <c r="I33" s="81" t="s">
        <v>61</v>
      </c>
    </row>
    <row r="34" spans="1:9" x14ac:dyDescent="0.25">
      <c r="A34" s="340" t="s">
        <v>57</v>
      </c>
      <c r="B34" s="297"/>
      <c r="C34" s="83"/>
      <c r="D34" s="83"/>
      <c r="E34" s="83"/>
      <c r="F34" s="83"/>
      <c r="G34" s="83"/>
      <c r="H34" s="83"/>
      <c r="I34" s="21"/>
    </row>
    <row r="35" spans="1:9" x14ac:dyDescent="0.25">
      <c r="A35" s="340" t="s">
        <v>97</v>
      </c>
      <c r="B35" s="424"/>
      <c r="C35" s="82"/>
      <c r="D35" s="83"/>
      <c r="E35" s="83"/>
      <c r="F35" s="83"/>
      <c r="G35" s="83"/>
      <c r="H35" s="83"/>
      <c r="I35" s="21"/>
    </row>
    <row r="36" spans="1:9" x14ac:dyDescent="0.25">
      <c r="A36" s="340" t="s">
        <v>98</v>
      </c>
      <c r="B36" s="297"/>
      <c r="C36" s="83"/>
      <c r="D36" s="83"/>
      <c r="E36" s="83"/>
      <c r="F36" s="83"/>
      <c r="G36" s="83"/>
      <c r="H36" s="83"/>
      <c r="I36" s="21"/>
    </row>
    <row r="37" spans="1:9" ht="15.75" thickBot="1" x14ac:dyDescent="0.3">
      <c r="A37" s="340" t="s">
        <v>13</v>
      </c>
      <c r="B37" s="297"/>
      <c r="C37" s="83"/>
      <c r="D37" s="83"/>
      <c r="E37" s="83"/>
      <c r="F37" s="83"/>
      <c r="G37" s="83"/>
      <c r="H37" s="83"/>
      <c r="I37" s="21"/>
    </row>
    <row r="38" spans="1:9" hidden="1" x14ac:dyDescent="0.25">
      <c r="A38" s="340"/>
      <c r="B38" s="297"/>
      <c r="C38" s="83"/>
      <c r="D38" s="83"/>
      <c r="E38" s="83"/>
      <c r="F38" s="83"/>
      <c r="G38" s="83"/>
      <c r="H38" s="83"/>
      <c r="I38" s="21"/>
    </row>
    <row r="39" spans="1:9" hidden="1" x14ac:dyDescent="0.25">
      <c r="A39" s="340"/>
      <c r="B39" s="297"/>
      <c r="C39" s="83"/>
      <c r="D39" s="83"/>
      <c r="E39" s="83"/>
      <c r="F39" s="83"/>
      <c r="G39" s="83"/>
      <c r="H39" s="83"/>
      <c r="I39" s="21"/>
    </row>
    <row r="40" spans="1:9" hidden="1" x14ac:dyDescent="0.25">
      <c r="A40" s="340"/>
      <c r="B40" s="297"/>
      <c r="C40" s="83"/>
      <c r="D40" s="83"/>
      <c r="E40" s="83"/>
      <c r="F40" s="83"/>
      <c r="G40" s="83"/>
      <c r="H40" s="83"/>
      <c r="I40" s="21"/>
    </row>
    <row r="41" spans="1:9" hidden="1" x14ac:dyDescent="0.25">
      <c r="A41" s="340"/>
      <c r="B41" s="297"/>
      <c r="C41" s="83"/>
      <c r="D41" s="83"/>
      <c r="E41" s="83"/>
      <c r="F41" s="83"/>
      <c r="G41" s="83"/>
      <c r="H41" s="83"/>
      <c r="I41" s="21"/>
    </row>
    <row r="42" spans="1:9" hidden="1" x14ac:dyDescent="0.25">
      <c r="A42" s="340"/>
      <c r="B42" s="297"/>
      <c r="C42" s="83"/>
      <c r="D42" s="83"/>
      <c r="E42" s="83"/>
      <c r="F42" s="83"/>
      <c r="G42" s="83"/>
      <c r="H42" s="83"/>
      <c r="I42" s="21"/>
    </row>
    <row r="43" spans="1:9" hidden="1" x14ac:dyDescent="0.25">
      <c r="A43" s="340"/>
      <c r="B43" s="297"/>
      <c r="C43" s="83"/>
      <c r="D43" s="83"/>
      <c r="E43" s="83"/>
      <c r="F43" s="83"/>
      <c r="G43" s="83"/>
      <c r="H43" s="83"/>
      <c r="I43" s="21"/>
    </row>
    <row r="44" spans="1:9" hidden="1" x14ac:dyDescent="0.25">
      <c r="A44" s="340"/>
      <c r="B44" s="297"/>
      <c r="C44" s="83"/>
      <c r="D44" s="83"/>
      <c r="E44" s="83"/>
      <c r="F44" s="83"/>
      <c r="G44" s="83"/>
      <c r="H44" s="83"/>
      <c r="I44" s="21"/>
    </row>
    <row r="45" spans="1:9" ht="15.75" hidden="1" thickBot="1" x14ac:dyDescent="0.3">
      <c r="A45" s="340"/>
      <c r="B45" s="424"/>
      <c r="C45" s="84"/>
      <c r="D45" s="85"/>
      <c r="E45" s="85"/>
      <c r="F45" s="85"/>
      <c r="G45" s="85"/>
      <c r="H45" s="85"/>
      <c r="I45" s="21"/>
    </row>
    <row r="46" spans="1:9" ht="15.75" thickBot="1" x14ac:dyDescent="0.3">
      <c r="A46" s="86" t="s">
        <v>27</v>
      </c>
      <c r="B46" s="804"/>
      <c r="C46" s="87">
        <f t="shared" ref="C46:H46" si="7">SUM(C34:C45)</f>
        <v>0</v>
      </c>
      <c r="D46" s="88">
        <f t="shared" si="7"/>
        <v>0</v>
      </c>
      <c r="E46" s="88">
        <f t="shared" si="7"/>
        <v>0</v>
      </c>
      <c r="F46" s="88">
        <f t="shared" si="7"/>
        <v>0</v>
      </c>
      <c r="G46" s="88">
        <f t="shared" si="7"/>
        <v>0</v>
      </c>
      <c r="H46" s="88">
        <f t="shared" si="7"/>
        <v>0</v>
      </c>
      <c r="I46" s="298"/>
    </row>
    <row r="47" spans="1:9" ht="15.75" thickBot="1" x14ac:dyDescent="0.3">
      <c r="A47" s="86" t="s">
        <v>70</v>
      </c>
      <c r="B47" s="804"/>
      <c r="C47" s="87">
        <f t="shared" ref="C47:H47" si="8">ROUNDUP(C46*POWER((1+C$15),(C$7-$B$7)),0)</f>
        <v>0</v>
      </c>
      <c r="D47" s="88">
        <f t="shared" si="8"/>
        <v>0</v>
      </c>
      <c r="E47" s="88">
        <f t="shared" si="8"/>
        <v>0</v>
      </c>
      <c r="F47" s="88">
        <f t="shared" si="8"/>
        <v>0</v>
      </c>
      <c r="G47" s="88">
        <f t="shared" si="8"/>
        <v>0</v>
      </c>
      <c r="H47" s="88">
        <f t="shared" si="8"/>
        <v>0</v>
      </c>
      <c r="I47" s="298"/>
    </row>
    <row r="48" spans="1:9" ht="15.75" thickBot="1" x14ac:dyDescent="0.3">
      <c r="A48" s="90"/>
      <c r="B48" s="419"/>
      <c r="C48" s="91"/>
      <c r="D48" s="91"/>
      <c r="E48" s="91"/>
      <c r="F48" s="91"/>
      <c r="G48" s="91"/>
      <c r="H48" s="91"/>
      <c r="I48" s="29"/>
    </row>
    <row r="49" spans="1:9" x14ac:dyDescent="0.25">
      <c r="A49" s="800" t="s">
        <v>75</v>
      </c>
      <c r="B49" s="801"/>
      <c r="C49" s="801"/>
      <c r="D49" s="801"/>
      <c r="E49" s="801"/>
      <c r="F49" s="801"/>
      <c r="G49" s="801"/>
      <c r="H49" s="801"/>
      <c r="I49" s="802"/>
    </row>
    <row r="50" spans="1:9" x14ac:dyDescent="0.25">
      <c r="A50" s="92" t="s">
        <v>115</v>
      </c>
      <c r="B50" s="299" t="s">
        <v>83</v>
      </c>
      <c r="C50" s="302"/>
      <c r="D50" s="302"/>
      <c r="E50" s="302"/>
      <c r="F50" s="302"/>
      <c r="G50" s="302"/>
      <c r="H50" s="302"/>
      <c r="I50" s="93" t="s">
        <v>61</v>
      </c>
    </row>
    <row r="51" spans="1:9" x14ac:dyDescent="0.25">
      <c r="A51" s="300" t="s">
        <v>51</v>
      </c>
      <c r="B51" s="423"/>
      <c r="C51" s="83"/>
      <c r="D51" s="83"/>
      <c r="E51" s="83"/>
      <c r="F51" s="83"/>
      <c r="G51" s="83"/>
      <c r="H51" s="83"/>
      <c r="I51" s="21"/>
    </row>
    <row r="52" spans="1:9" ht="15.75" thickBot="1" x14ac:dyDescent="0.3">
      <c r="A52" s="300" t="s">
        <v>52</v>
      </c>
      <c r="B52" s="453">
        <v>2.1000000000000001E-2</v>
      </c>
      <c r="C52" s="84"/>
      <c r="D52" s="85"/>
      <c r="E52" s="85"/>
      <c r="F52" s="85"/>
      <c r="G52" s="85"/>
      <c r="H52" s="85"/>
      <c r="I52" s="21"/>
    </row>
    <row r="53" spans="1:9" ht="15.75" thickBot="1" x14ac:dyDescent="0.3">
      <c r="A53" s="94" t="s">
        <v>27</v>
      </c>
      <c r="B53" s="792"/>
      <c r="C53" s="95">
        <f t="shared" ref="C53:H53" si="9">SUM(C51:C52)</f>
        <v>0</v>
      </c>
      <c r="D53" s="95">
        <f t="shared" si="9"/>
        <v>0</v>
      </c>
      <c r="E53" s="95">
        <f t="shared" si="9"/>
        <v>0</v>
      </c>
      <c r="F53" s="95">
        <f t="shared" si="9"/>
        <v>0</v>
      </c>
      <c r="G53" s="95">
        <f t="shared" si="9"/>
        <v>0</v>
      </c>
      <c r="H53" s="95">
        <f t="shared" si="9"/>
        <v>0</v>
      </c>
      <c r="I53" s="301"/>
    </row>
    <row r="54" spans="1:9" ht="15.75" thickBot="1" x14ac:dyDescent="0.3">
      <c r="A54" s="94" t="s">
        <v>70</v>
      </c>
      <c r="B54" s="792"/>
      <c r="C54" s="95">
        <f t="shared" ref="C54:H54" si="10">ROUNDUP(C53*POWER((1+C$15),(C$7-$B$7)),0)</f>
        <v>0</v>
      </c>
      <c r="D54" s="95">
        <f t="shared" si="10"/>
        <v>0</v>
      </c>
      <c r="E54" s="95">
        <f t="shared" si="10"/>
        <v>0</v>
      </c>
      <c r="F54" s="95">
        <f t="shared" si="10"/>
        <v>0</v>
      </c>
      <c r="G54" s="95">
        <f t="shared" si="10"/>
        <v>0</v>
      </c>
      <c r="H54" s="95">
        <f t="shared" si="10"/>
        <v>0</v>
      </c>
      <c r="I54" s="301"/>
    </row>
    <row r="55" spans="1:9" ht="15.75" thickBot="1" x14ac:dyDescent="0.3">
      <c r="A55" s="420"/>
      <c r="B55" s="28"/>
      <c r="C55" s="28"/>
      <c r="D55" s="28"/>
      <c r="E55" s="28"/>
      <c r="F55" s="28"/>
      <c r="G55" s="28"/>
      <c r="H55" s="28"/>
      <c r="I55" s="29"/>
    </row>
    <row r="56" spans="1:9" x14ac:dyDescent="0.25">
      <c r="A56" s="96"/>
      <c r="B56" s="96"/>
      <c r="C56" s="96"/>
      <c r="D56" s="96"/>
      <c r="E56" s="96"/>
      <c r="F56" s="96"/>
      <c r="G56" s="96"/>
      <c r="H56" s="96"/>
      <c r="I56" s="96"/>
    </row>
    <row r="59" spans="1:9" x14ac:dyDescent="0.25">
      <c r="I59" t="s">
        <v>65</v>
      </c>
    </row>
  </sheetData>
  <sheetProtection formatCells="0" formatRows="0"/>
  <mergeCells count="15">
    <mergeCell ref="B2:I2"/>
    <mergeCell ref="A5:H5"/>
    <mergeCell ref="C6:H6"/>
    <mergeCell ref="A1:I1"/>
    <mergeCell ref="B4:D4"/>
    <mergeCell ref="B3:I3"/>
    <mergeCell ref="B53:B54"/>
    <mergeCell ref="B8:B13"/>
    <mergeCell ref="A16:I16"/>
    <mergeCell ref="A14:I14"/>
    <mergeCell ref="A17:I17"/>
    <mergeCell ref="A49:I49"/>
    <mergeCell ref="A18:I18"/>
    <mergeCell ref="B46:B47"/>
    <mergeCell ref="B30:B31"/>
  </mergeCells>
  <conditionalFormatting sqref="B4:C4">
    <cfRule type="containsText" dxfId="18" priority="3" operator="containsText" text="You cannot enter a future dated estimate year.  Please correct">
      <formula>NOT(ISERROR(SEARCH("You cannot enter a future dated estimate year.  Please correct",B4)))</formula>
    </cfRule>
  </conditionalFormatting>
  <pageMargins left="0.7" right="0.7" top="0.75" bottom="0.75" header="0.3" footer="0.3"/>
  <pageSetup paperSize="3" scale="44" orientation="landscape" r:id="rId1"/>
  <headerFooter>
    <oddFooter>&amp;L&amp;F
Operating Cost Detail&amp;RPage &amp;P of &amp;N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1" operator="equal" id="{51AA2D3B-76B4-4ECA-B1FD-A19038B24E9E}">
            <xm:f>'BoE Capital Cost Detail'!$I$5</xm:f>
            <x14:dxf>
              <font>
                <strike val="0"/>
              </font>
              <fill>
                <patternFill>
                  <bgColor rgb="FF92D050"/>
                </patternFill>
              </fill>
              <border>
                <left style="thin">
                  <color auto="1"/>
                </left>
                <right style="thin">
                  <color auto="1"/>
                </right>
                <top style="thin">
                  <color auto="1"/>
                </top>
                <bottom style="thin">
                  <color auto="1"/>
                </bottom>
                <vertical/>
                <horizontal/>
              </border>
            </x14:dxf>
          </x14:cfRule>
          <xm:sqref>D7:H7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F62"/>
  <sheetViews>
    <sheetView zoomScale="70" zoomScaleNormal="70" workbookViewId="0">
      <selection activeCell="J5" sqref="J5"/>
    </sheetView>
  </sheetViews>
  <sheetFormatPr defaultRowHeight="15" x14ac:dyDescent="0.25"/>
  <cols>
    <col min="1" max="1" width="1.5703125" customWidth="1"/>
    <col min="2" max="2" width="31" customWidth="1"/>
    <col min="3" max="3" width="83.140625" customWidth="1"/>
  </cols>
  <sheetData>
    <row r="1" spans="2:6" ht="57.75" customHeight="1" x14ac:dyDescent="0.25">
      <c r="B1" s="667" t="s">
        <v>212</v>
      </c>
      <c r="C1" s="668"/>
      <c r="D1" s="100"/>
      <c r="E1" s="100"/>
    </row>
    <row r="2" spans="2:6" ht="3" customHeight="1" x14ac:dyDescent="0.25">
      <c r="B2" s="644"/>
      <c r="C2" s="645"/>
      <c r="D2" s="100"/>
      <c r="E2" s="100"/>
    </row>
    <row r="3" spans="2:6" s="14" customFormat="1" ht="24.75" customHeight="1" x14ac:dyDescent="0.25">
      <c r="B3" s="671" t="s">
        <v>146</v>
      </c>
      <c r="C3" s="672"/>
      <c r="D3" s="100"/>
      <c r="E3" s="100"/>
      <c r="F3" s="313"/>
    </row>
    <row r="4" spans="2:6" s="14" customFormat="1" ht="183.75" customHeight="1" x14ac:dyDescent="0.25">
      <c r="B4" s="825" t="s">
        <v>506</v>
      </c>
      <c r="C4" s="826"/>
      <c r="D4" s="662"/>
      <c r="E4" s="100"/>
    </row>
    <row r="5" spans="2:6" s="14" customFormat="1" ht="128.25" customHeight="1" x14ac:dyDescent="0.25">
      <c r="B5" s="825" t="s">
        <v>513</v>
      </c>
      <c r="C5" s="826"/>
      <c r="D5" s="662"/>
      <c r="E5" s="100"/>
    </row>
    <row r="6" spans="2:6" s="14" customFormat="1" ht="219.75" customHeight="1" x14ac:dyDescent="0.25">
      <c r="B6" s="821" t="s">
        <v>514</v>
      </c>
      <c r="C6" s="822"/>
      <c r="D6" s="662"/>
      <c r="E6" s="100"/>
    </row>
    <row r="7" spans="2:6" s="14" customFormat="1" ht="129.6" customHeight="1" x14ac:dyDescent="0.25">
      <c r="B7" s="821" t="s">
        <v>511</v>
      </c>
      <c r="C7" s="822"/>
      <c r="D7" s="663"/>
      <c r="E7" s="100"/>
    </row>
    <row r="8" spans="2:6" s="14" customFormat="1" ht="38.1" customHeight="1" x14ac:dyDescent="0.25">
      <c r="B8" s="821" t="s">
        <v>507</v>
      </c>
      <c r="C8" s="822"/>
      <c r="D8" s="663"/>
      <c r="E8" s="100"/>
    </row>
    <row r="9" spans="2:6" s="14" customFormat="1" ht="96" customHeight="1" x14ac:dyDescent="0.25">
      <c r="B9" s="823" t="s">
        <v>512</v>
      </c>
      <c r="C9" s="824"/>
      <c r="D9" s="663"/>
      <c r="E9" s="100"/>
    </row>
    <row r="10" spans="2:6" s="14" customFormat="1" ht="15.75" customHeight="1" x14ac:dyDescent="0.25">
      <c r="B10" s="671" t="s">
        <v>147</v>
      </c>
      <c r="C10" s="672"/>
      <c r="D10" s="663"/>
      <c r="E10" s="100"/>
    </row>
    <row r="11" spans="2:6" s="14" customFormat="1" ht="36.75" customHeight="1" x14ac:dyDescent="0.25">
      <c r="B11" s="823" t="s">
        <v>148</v>
      </c>
      <c r="C11" s="824"/>
      <c r="D11" s="663"/>
      <c r="E11" s="100"/>
    </row>
    <row r="12" spans="2:6" x14ac:dyDescent="0.25">
      <c r="B12" s="100"/>
      <c r="C12" s="100"/>
      <c r="D12" s="100"/>
      <c r="E12" s="100"/>
    </row>
    <row r="13" spans="2:6" s="614" customFormat="1" x14ac:dyDescent="0.25">
      <c r="B13" s="346" t="s">
        <v>508</v>
      </c>
      <c r="C13" s="100"/>
      <c r="D13" s="100"/>
      <c r="E13" s="100"/>
    </row>
    <row r="14" spans="2:6" s="614" customFormat="1" x14ac:dyDescent="0.25">
      <c r="B14" s="100"/>
      <c r="C14" s="100"/>
      <c r="D14" s="100"/>
      <c r="E14" s="100"/>
    </row>
    <row r="15" spans="2:6" s="614" customFormat="1" x14ac:dyDescent="0.25">
      <c r="B15" s="100"/>
      <c r="C15" s="100"/>
      <c r="D15" s="100"/>
      <c r="E15" s="100"/>
    </row>
    <row r="16" spans="2:6" s="614" customFormat="1" x14ac:dyDescent="0.25">
      <c r="B16" s="100"/>
      <c r="C16" s="100"/>
      <c r="D16" s="100"/>
      <c r="E16" s="100"/>
    </row>
    <row r="17" spans="2:5" s="614" customFormat="1" x14ac:dyDescent="0.25">
      <c r="B17" s="100"/>
      <c r="C17" s="100"/>
      <c r="D17" s="100"/>
      <c r="E17" s="100"/>
    </row>
    <row r="18" spans="2:5" s="614" customFormat="1" x14ac:dyDescent="0.25">
      <c r="B18" s="100"/>
      <c r="C18" s="100"/>
      <c r="D18" s="100"/>
      <c r="E18" s="100"/>
    </row>
    <row r="19" spans="2:5" s="614" customFormat="1" x14ac:dyDescent="0.25">
      <c r="B19" s="100"/>
      <c r="C19" s="100"/>
      <c r="D19" s="100"/>
      <c r="E19" s="100"/>
    </row>
    <row r="20" spans="2:5" s="614" customFormat="1" x14ac:dyDescent="0.25">
      <c r="B20" s="100"/>
      <c r="C20" s="100"/>
      <c r="D20" s="100"/>
      <c r="E20" s="100"/>
    </row>
    <row r="21" spans="2:5" s="614" customFormat="1" x14ac:dyDescent="0.25">
      <c r="B21" s="100"/>
      <c r="C21" s="100"/>
      <c r="D21" s="100"/>
      <c r="E21" s="100"/>
    </row>
    <row r="22" spans="2:5" x14ac:dyDescent="0.25">
      <c r="B22" s="346" t="s">
        <v>509</v>
      </c>
      <c r="C22" s="100"/>
      <c r="D22" s="100"/>
      <c r="E22" s="100"/>
    </row>
    <row r="23" spans="2:5" x14ac:dyDescent="0.25">
      <c r="B23" s="100"/>
      <c r="C23" s="100"/>
      <c r="D23" s="100"/>
      <c r="E23" s="100"/>
    </row>
    <row r="24" spans="2:5" x14ac:dyDescent="0.25">
      <c r="B24" s="100"/>
      <c r="C24" s="100"/>
      <c r="D24" s="100"/>
      <c r="E24" s="100"/>
    </row>
    <row r="25" spans="2:5" x14ac:dyDescent="0.25">
      <c r="B25" s="100"/>
      <c r="C25" s="100"/>
      <c r="D25" s="100"/>
      <c r="E25" s="100"/>
    </row>
    <row r="26" spans="2:5" x14ac:dyDescent="0.25">
      <c r="B26" s="100"/>
      <c r="C26" s="100"/>
      <c r="D26" s="100"/>
      <c r="E26" s="100"/>
    </row>
    <row r="27" spans="2:5" x14ac:dyDescent="0.25">
      <c r="B27" s="100"/>
      <c r="C27" s="100"/>
      <c r="D27" s="100"/>
      <c r="E27" s="100"/>
    </row>
    <row r="28" spans="2:5" x14ac:dyDescent="0.25">
      <c r="B28" s="100"/>
      <c r="C28" s="100"/>
      <c r="D28" s="100"/>
      <c r="E28" s="100"/>
    </row>
    <row r="29" spans="2:5" s="614" customFormat="1" x14ac:dyDescent="0.25">
      <c r="B29" s="100"/>
      <c r="C29" s="100"/>
      <c r="D29" s="100"/>
      <c r="E29" s="100"/>
    </row>
    <row r="30" spans="2:5" x14ac:dyDescent="0.25">
      <c r="B30" s="100"/>
      <c r="C30" s="100"/>
      <c r="D30" s="100"/>
      <c r="E30" s="100"/>
    </row>
    <row r="31" spans="2:5" ht="48.75" customHeight="1" x14ac:dyDescent="0.25">
      <c r="B31" s="819" t="s">
        <v>510</v>
      </c>
      <c r="C31" s="820"/>
      <c r="D31" s="100"/>
      <c r="E31" s="100"/>
    </row>
    <row r="32" spans="2:5" x14ac:dyDescent="0.25">
      <c r="B32" s="100"/>
      <c r="C32" s="100"/>
      <c r="D32" s="100"/>
      <c r="E32" s="100"/>
    </row>
    <row r="33" spans="2:5" x14ac:dyDescent="0.25">
      <c r="B33" s="100"/>
      <c r="C33" s="100"/>
      <c r="D33" s="100"/>
      <c r="E33" s="100"/>
    </row>
    <row r="34" spans="2:5" x14ac:dyDescent="0.25">
      <c r="B34" s="100"/>
      <c r="C34" s="100"/>
      <c r="D34" s="100"/>
      <c r="E34" s="100"/>
    </row>
    <row r="35" spans="2:5" x14ac:dyDescent="0.25">
      <c r="B35" s="100"/>
      <c r="C35" s="100"/>
      <c r="D35" s="100"/>
      <c r="E35" s="100"/>
    </row>
    <row r="36" spans="2:5" x14ac:dyDescent="0.25">
      <c r="B36" s="100"/>
      <c r="C36" s="100"/>
      <c r="D36" s="100"/>
      <c r="E36" s="100"/>
    </row>
    <row r="37" spans="2:5" x14ac:dyDescent="0.25">
      <c r="B37" s="100"/>
      <c r="C37" s="100"/>
      <c r="D37" s="100"/>
      <c r="E37" s="100"/>
    </row>
    <row r="38" spans="2:5" x14ac:dyDescent="0.25">
      <c r="B38" s="100"/>
      <c r="C38" s="100"/>
      <c r="D38" s="100"/>
      <c r="E38" s="100"/>
    </row>
    <row r="39" spans="2:5" x14ac:dyDescent="0.25">
      <c r="B39" s="100"/>
      <c r="C39" s="100"/>
    </row>
    <row r="40" spans="2:5" x14ac:dyDescent="0.25">
      <c r="B40" s="100"/>
      <c r="C40" s="100"/>
    </row>
    <row r="41" spans="2:5" x14ac:dyDescent="0.25">
      <c r="B41" s="100"/>
      <c r="C41" s="100"/>
    </row>
    <row r="42" spans="2:5" x14ac:dyDescent="0.25">
      <c r="B42" s="100"/>
      <c r="C42" s="100"/>
    </row>
    <row r="43" spans="2:5" x14ac:dyDescent="0.25">
      <c r="B43" s="100"/>
      <c r="C43" s="100"/>
    </row>
    <row r="44" spans="2:5" x14ac:dyDescent="0.25">
      <c r="B44" s="100"/>
      <c r="C44" s="100"/>
    </row>
    <row r="45" spans="2:5" x14ac:dyDescent="0.25">
      <c r="B45" s="100"/>
      <c r="C45" s="100"/>
    </row>
    <row r="46" spans="2:5" x14ac:dyDescent="0.25">
      <c r="B46" s="100"/>
      <c r="C46" s="100"/>
    </row>
    <row r="47" spans="2:5" x14ac:dyDescent="0.25">
      <c r="B47" s="100"/>
      <c r="C47" s="100"/>
    </row>
    <row r="48" spans="2:5" x14ac:dyDescent="0.25">
      <c r="B48" s="100"/>
      <c r="C48" s="100"/>
    </row>
    <row r="49" spans="2:3" x14ac:dyDescent="0.25">
      <c r="B49" s="100"/>
      <c r="C49" s="100"/>
    </row>
    <row r="50" spans="2:3" x14ac:dyDescent="0.25">
      <c r="B50" s="100"/>
      <c r="C50" s="100"/>
    </row>
    <row r="51" spans="2:3" x14ac:dyDescent="0.25">
      <c r="B51" s="100"/>
      <c r="C51" s="100"/>
    </row>
    <row r="52" spans="2:3" x14ac:dyDescent="0.25">
      <c r="B52" s="100"/>
      <c r="C52" s="100"/>
    </row>
    <row r="53" spans="2:3" x14ac:dyDescent="0.25">
      <c r="B53" s="100"/>
      <c r="C53" s="100"/>
    </row>
    <row r="54" spans="2:3" x14ac:dyDescent="0.25">
      <c r="B54" s="100"/>
      <c r="C54" s="100"/>
    </row>
    <row r="55" spans="2:3" x14ac:dyDescent="0.25">
      <c r="B55" s="100"/>
      <c r="C55" s="100"/>
    </row>
    <row r="56" spans="2:3" x14ac:dyDescent="0.25">
      <c r="B56" s="100"/>
      <c r="C56" s="100"/>
    </row>
    <row r="57" spans="2:3" x14ac:dyDescent="0.25">
      <c r="B57" s="100"/>
      <c r="C57" s="100"/>
    </row>
    <row r="58" spans="2:3" x14ac:dyDescent="0.25">
      <c r="B58" s="100"/>
      <c r="C58" s="100"/>
    </row>
    <row r="59" spans="2:3" x14ac:dyDescent="0.25">
      <c r="B59" s="100"/>
      <c r="C59" s="100"/>
    </row>
    <row r="60" spans="2:3" x14ac:dyDescent="0.25">
      <c r="B60" s="100"/>
      <c r="C60" s="100"/>
    </row>
    <row r="61" spans="2:3" x14ac:dyDescent="0.25">
      <c r="B61" s="100"/>
      <c r="C61" s="100"/>
    </row>
    <row r="62" spans="2:3" x14ac:dyDescent="0.25">
      <c r="B62" s="100"/>
      <c r="C62" s="100"/>
    </row>
  </sheetData>
  <sheetProtection password="B698" sheet="1" objects="1" scenarios="1" formatCells="0" formatRows="0"/>
  <mergeCells count="11">
    <mergeCell ref="B7:C7"/>
    <mergeCell ref="B1:C1"/>
    <mergeCell ref="B3:C3"/>
    <mergeCell ref="B4:C4"/>
    <mergeCell ref="B5:C5"/>
    <mergeCell ref="B6:C6"/>
    <mergeCell ref="B31:C31"/>
    <mergeCell ref="B8:C8"/>
    <mergeCell ref="B9:C9"/>
    <mergeCell ref="B10:C10"/>
    <mergeCell ref="B11:C11"/>
  </mergeCells>
  <pageMargins left="0.70866141732283472" right="0.70866141732283472" top="0.74803149606299213" bottom="0.74803149606299213" header="0.31496062992125984" footer="0.31496062992125984"/>
  <pageSetup paperSize="3" scale="91" fitToHeight="0" orientation="portrait" r:id="rId1"/>
  <headerFooter>
    <oddFooter>&amp;L&amp;F
Class of Estimate Instructions&amp;RPage &amp;P of &amp;N</oddFooter>
  </headerFooter>
  <rowBreaks count="1" manualBreakCount="1">
    <brk id="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I253"/>
  <sheetViews>
    <sheetView showZeros="0" topLeftCell="A4" zoomScaleNormal="100" zoomScaleSheetLayoutView="80" zoomScalePageLayoutView="90" workbookViewId="0">
      <selection activeCell="I19" sqref="I19"/>
    </sheetView>
  </sheetViews>
  <sheetFormatPr defaultColWidth="8.85546875" defaultRowHeight="15" x14ac:dyDescent="0.25"/>
  <cols>
    <col min="1" max="1" width="4.140625" style="315" customWidth="1"/>
    <col min="2" max="2" width="36.140625" style="316" customWidth="1"/>
    <col min="3" max="8" width="18.5703125" style="315" customWidth="1"/>
    <col min="9" max="9" width="38.5703125" style="315" customWidth="1"/>
    <col min="10" max="16384" width="8.85546875" style="314"/>
  </cols>
  <sheetData>
    <row r="1" spans="1:9" ht="26.45" customHeight="1" thickBot="1" x14ac:dyDescent="0.4">
      <c r="A1" s="830" t="s">
        <v>8</v>
      </c>
      <c r="B1" s="831"/>
      <c r="C1" s="831"/>
      <c r="D1" s="831"/>
      <c r="E1" s="831"/>
      <c r="F1" s="831"/>
      <c r="G1" s="831"/>
      <c r="H1" s="831"/>
      <c r="I1" s="832"/>
    </row>
    <row r="2" spans="1:9" ht="21" x14ac:dyDescent="0.35">
      <c r="A2" s="546" t="s">
        <v>31</v>
      </c>
      <c r="B2" s="546"/>
      <c r="C2" s="841">
        <f>'BoE Summary'!B2</f>
        <v>0</v>
      </c>
      <c r="D2" s="842"/>
      <c r="E2" s="843"/>
      <c r="F2" s="629" t="s">
        <v>7</v>
      </c>
      <c r="G2" s="859">
        <f>'BoE Summary'!B5</f>
        <v>0</v>
      </c>
      <c r="H2" s="860"/>
      <c r="I2" s="861"/>
    </row>
    <row r="3" spans="1:9" ht="15.95" customHeight="1" thickBot="1" x14ac:dyDescent="0.4">
      <c r="A3" s="844" t="s">
        <v>149</v>
      </c>
      <c r="B3" s="845"/>
      <c r="C3" s="846">
        <f>'BoE Summary'!B3</f>
        <v>0</v>
      </c>
      <c r="D3" s="847"/>
      <c r="E3" s="848"/>
      <c r="F3" s="568" t="s">
        <v>418</v>
      </c>
      <c r="G3" s="856">
        <f>'BoE Summary'!B9</f>
        <v>0</v>
      </c>
      <c r="H3" s="857"/>
      <c r="I3" s="858"/>
    </row>
    <row r="4" spans="1:9" s="555" customFormat="1" ht="8.1" customHeight="1" thickBot="1" x14ac:dyDescent="0.4">
      <c r="A4" s="551"/>
      <c r="B4" s="552"/>
      <c r="C4" s="553"/>
      <c r="D4" s="553"/>
      <c r="E4" s="553"/>
      <c r="F4" s="554"/>
      <c r="G4" s="553"/>
      <c r="H4" s="553"/>
      <c r="I4" s="651"/>
    </row>
    <row r="5" spans="1:9" ht="18.95" customHeight="1" thickBot="1" x14ac:dyDescent="0.4">
      <c r="A5" s="853" t="s">
        <v>419</v>
      </c>
      <c r="B5" s="854"/>
      <c r="C5" s="854"/>
      <c r="D5" s="854"/>
      <c r="E5" s="854"/>
      <c r="F5" s="854"/>
      <c r="G5" s="854"/>
      <c r="H5" s="854"/>
      <c r="I5" s="855"/>
    </row>
    <row r="6" spans="1:9" s="315" customFormat="1" ht="18" customHeight="1" thickTop="1" x14ac:dyDescent="0.35">
      <c r="A6" s="547"/>
      <c r="B6" s="868" t="s">
        <v>150</v>
      </c>
      <c r="C6" s="869"/>
      <c r="D6" s="638" t="s">
        <v>22</v>
      </c>
      <c r="E6" s="548" t="s">
        <v>21</v>
      </c>
      <c r="F6" s="548" t="s">
        <v>20</v>
      </c>
      <c r="G6" s="548" t="s">
        <v>19</v>
      </c>
      <c r="H6" s="638" t="s">
        <v>18</v>
      </c>
      <c r="I6" s="652"/>
    </row>
    <row r="7" spans="1:9" ht="15.6" customHeight="1" x14ac:dyDescent="0.35">
      <c r="A7" s="347">
        <v>1</v>
      </c>
      <c r="B7" s="870" t="s">
        <v>454</v>
      </c>
      <c r="C7" s="871"/>
      <c r="D7" s="348" t="s">
        <v>455</v>
      </c>
      <c r="E7" s="349" t="s">
        <v>456</v>
      </c>
      <c r="F7" s="349" t="s">
        <v>457</v>
      </c>
      <c r="G7" s="349" t="s">
        <v>458</v>
      </c>
      <c r="H7" s="350" t="s">
        <v>459</v>
      </c>
      <c r="I7" s="537"/>
    </row>
    <row r="8" spans="1:9" ht="14.45" x14ac:dyDescent="0.35">
      <c r="A8" s="347">
        <f>A7+1</f>
        <v>2</v>
      </c>
      <c r="B8" s="872" t="s">
        <v>479</v>
      </c>
      <c r="C8" s="873"/>
      <c r="D8" s="351" t="s">
        <v>151</v>
      </c>
      <c r="E8" s="352" t="s">
        <v>152</v>
      </c>
      <c r="F8" s="353" t="s">
        <v>153</v>
      </c>
      <c r="G8" s="352" t="s">
        <v>460</v>
      </c>
      <c r="H8" s="354" t="s">
        <v>461</v>
      </c>
      <c r="I8" s="538"/>
    </row>
    <row r="9" spans="1:9" ht="39" x14ac:dyDescent="0.35">
      <c r="A9" s="347">
        <f t="shared" ref="A9" si="0">A8+1</f>
        <v>3</v>
      </c>
      <c r="B9" s="872" t="s">
        <v>478</v>
      </c>
      <c r="C9" s="873"/>
      <c r="D9" s="624" t="s">
        <v>475</v>
      </c>
      <c r="E9" s="353" t="s">
        <v>474</v>
      </c>
      <c r="F9" s="353" t="s">
        <v>476</v>
      </c>
      <c r="G9" s="355" t="s">
        <v>477</v>
      </c>
      <c r="H9" s="355" t="s">
        <v>477</v>
      </c>
      <c r="I9" s="539"/>
    </row>
    <row r="10" spans="1:9" s="530" customFormat="1" x14ac:dyDescent="0.25">
      <c r="A10" s="623"/>
      <c r="B10" s="851" t="s">
        <v>490</v>
      </c>
      <c r="C10" s="852"/>
      <c r="D10" s="630" t="s">
        <v>473</v>
      </c>
      <c r="E10" s="349"/>
      <c r="F10" s="349"/>
      <c r="G10" s="631"/>
      <c r="H10" s="632"/>
      <c r="I10" s="539"/>
    </row>
    <row r="11" spans="1:9" s="530" customFormat="1" x14ac:dyDescent="0.25">
      <c r="A11" s="625"/>
      <c r="B11" s="639"/>
      <c r="C11" s="633" t="s">
        <v>480</v>
      </c>
      <c r="D11" s="634" t="s">
        <v>481</v>
      </c>
      <c r="E11" s="349" t="s">
        <v>482</v>
      </c>
      <c r="F11" s="635"/>
      <c r="G11" s="631"/>
      <c r="H11" s="632"/>
      <c r="I11" s="539"/>
    </row>
    <row r="12" spans="1:9" s="530" customFormat="1" x14ac:dyDescent="0.25">
      <c r="A12" s="625"/>
      <c r="B12" s="849" t="s">
        <v>491</v>
      </c>
      <c r="C12" s="850"/>
      <c r="D12" s="636" t="s">
        <v>483</v>
      </c>
      <c r="E12" s="349" t="s">
        <v>484</v>
      </c>
      <c r="F12" s="637"/>
      <c r="G12" s="631"/>
      <c r="H12" s="632"/>
      <c r="I12" s="539"/>
    </row>
    <row r="13" spans="1:9" ht="26.25" thickBot="1" x14ac:dyDescent="0.3">
      <c r="A13" s="356">
        <f>A9+1</f>
        <v>4</v>
      </c>
      <c r="B13" s="874" t="s">
        <v>492</v>
      </c>
      <c r="C13" s="875"/>
      <c r="D13" s="357" t="s">
        <v>154</v>
      </c>
      <c r="E13" s="357" t="s">
        <v>462</v>
      </c>
      <c r="F13" s="358" t="s">
        <v>155</v>
      </c>
      <c r="G13" s="357" t="s">
        <v>471</v>
      </c>
      <c r="H13" s="359" t="s">
        <v>472</v>
      </c>
      <c r="I13" s="538"/>
    </row>
    <row r="14" spans="1:9" s="316" customFormat="1" ht="32.450000000000003" customHeight="1" thickBot="1" x14ac:dyDescent="0.3">
      <c r="A14" s="549"/>
      <c r="B14" s="876" t="s">
        <v>495</v>
      </c>
      <c r="C14" s="876"/>
      <c r="D14" s="876"/>
      <c r="E14" s="876"/>
      <c r="F14" s="876"/>
      <c r="G14" s="876"/>
      <c r="H14" s="876"/>
      <c r="I14" s="550"/>
    </row>
    <row r="15" spans="1:9" s="557" customFormat="1" ht="8.1" customHeight="1" thickBot="1" x14ac:dyDescent="0.3">
      <c r="A15" s="461"/>
      <c r="B15" s="556"/>
      <c r="C15" s="556"/>
      <c r="D15" s="556"/>
      <c r="E15" s="556"/>
      <c r="F15" s="556"/>
      <c r="G15" s="556"/>
      <c r="H15" s="556"/>
      <c r="I15" s="462"/>
    </row>
    <row r="16" spans="1:9" ht="18.600000000000001" customHeight="1" x14ac:dyDescent="0.25">
      <c r="A16" s="877" t="s">
        <v>488</v>
      </c>
      <c r="B16" s="878"/>
      <c r="C16" s="878"/>
      <c r="D16" s="878"/>
      <c r="E16" s="878"/>
      <c r="F16" s="878"/>
      <c r="G16" s="878"/>
      <c r="H16" s="878"/>
      <c r="I16" s="879"/>
    </row>
    <row r="17" spans="1:9" s="535" customFormat="1" ht="15" customHeight="1" thickBot="1" x14ac:dyDescent="0.3">
      <c r="A17" s="880" t="s">
        <v>425</v>
      </c>
      <c r="B17" s="881"/>
      <c r="C17" s="881"/>
      <c r="D17" s="881"/>
      <c r="E17" s="881"/>
      <c r="F17" s="881"/>
      <c r="G17" s="881"/>
      <c r="H17" s="881"/>
      <c r="I17" s="882"/>
    </row>
    <row r="18" spans="1:9" s="524" customFormat="1" ht="18" x14ac:dyDescent="0.25">
      <c r="A18" s="540"/>
      <c r="B18" s="628" t="s">
        <v>489</v>
      </c>
      <c r="C18" s="569"/>
      <c r="D18" s="570"/>
      <c r="E18" s="542"/>
      <c r="F18" s="542"/>
      <c r="G18" s="542"/>
      <c r="H18" s="558"/>
      <c r="I18" s="653" t="s">
        <v>417</v>
      </c>
    </row>
    <row r="19" spans="1:9" ht="64.5" customHeight="1" x14ac:dyDescent="0.25">
      <c r="A19" s="567"/>
      <c r="B19" s="833" t="s">
        <v>448</v>
      </c>
      <c r="C19" s="834"/>
      <c r="D19" s="835">
        <f>VLOOKUP(B19,'MD OLD'!B2:C9,2,FALSE)</f>
        <v>0</v>
      </c>
      <c r="E19" s="836"/>
      <c r="F19" s="836"/>
      <c r="G19" s="836"/>
      <c r="H19" s="837"/>
      <c r="I19" s="654" t="s">
        <v>493</v>
      </c>
    </row>
    <row r="20" spans="1:9" s="530" customFormat="1" ht="8.1" customHeight="1" x14ac:dyDescent="0.25">
      <c r="A20" s="559"/>
      <c r="B20" s="560"/>
      <c r="C20" s="560"/>
      <c r="D20" s="561"/>
      <c r="E20" s="561"/>
      <c r="F20" s="561"/>
      <c r="G20" s="561"/>
      <c r="H20" s="561"/>
      <c r="I20" s="561"/>
    </row>
    <row r="21" spans="1:9" ht="15.75" thickBot="1" x14ac:dyDescent="0.3">
      <c r="A21" s="572"/>
      <c r="B21" s="642" t="s">
        <v>423</v>
      </c>
      <c r="C21" s="642"/>
      <c r="D21" s="642"/>
      <c r="E21" s="642"/>
      <c r="F21" s="642"/>
      <c r="G21" s="642"/>
      <c r="H21" s="642"/>
      <c r="I21" s="655"/>
    </row>
    <row r="22" spans="1:9" ht="15" customHeight="1" thickTop="1" x14ac:dyDescent="0.25">
      <c r="A22" s="360"/>
      <c r="B22" s="361" t="s">
        <v>157</v>
      </c>
      <c r="C22" s="886" t="s">
        <v>158</v>
      </c>
      <c r="D22" s="887"/>
      <c r="E22" s="887"/>
      <c r="F22" s="887"/>
      <c r="G22" s="887"/>
      <c r="H22" s="887"/>
      <c r="I22" s="888"/>
    </row>
    <row r="23" spans="1:9" ht="15" customHeight="1" thickBot="1" x14ac:dyDescent="0.3">
      <c r="A23" s="360"/>
      <c r="B23" s="562"/>
      <c r="C23" s="883" t="s">
        <v>424</v>
      </c>
      <c r="D23" s="884"/>
      <c r="E23" s="884"/>
      <c r="F23" s="884"/>
      <c r="G23" s="884"/>
      <c r="H23" s="884"/>
      <c r="I23" s="885"/>
    </row>
    <row r="24" spans="1:9" ht="15" customHeight="1" thickTop="1" x14ac:dyDescent="0.25">
      <c r="A24" s="540"/>
      <c r="B24" s="641" t="s">
        <v>422</v>
      </c>
      <c r="C24" s="641"/>
      <c r="D24" s="641"/>
      <c r="E24" s="641"/>
      <c r="F24" s="641"/>
      <c r="G24" s="641"/>
      <c r="H24" s="641"/>
      <c r="I24" s="656"/>
    </row>
    <row r="25" spans="1:9" ht="14.45" customHeight="1" x14ac:dyDescent="0.25">
      <c r="A25" s="571"/>
      <c r="B25" s="563" t="s">
        <v>430</v>
      </c>
      <c r="C25" s="889" t="s">
        <v>431</v>
      </c>
      <c r="D25" s="890"/>
      <c r="E25" s="890"/>
      <c r="F25" s="890"/>
      <c r="G25" s="890"/>
      <c r="H25" s="890"/>
      <c r="I25" s="891"/>
    </row>
    <row r="26" spans="1:9" ht="14.45" customHeight="1" x14ac:dyDescent="0.25">
      <c r="A26" s="540"/>
      <c r="B26" s="564" t="s">
        <v>159</v>
      </c>
      <c r="C26" s="838" t="s">
        <v>432</v>
      </c>
      <c r="D26" s="839"/>
      <c r="E26" s="839"/>
      <c r="F26" s="839"/>
      <c r="G26" s="839"/>
      <c r="H26" s="839"/>
      <c r="I26" s="840"/>
    </row>
    <row r="27" spans="1:9" ht="15" customHeight="1" thickBot="1" x14ac:dyDescent="0.3">
      <c r="A27" s="540"/>
      <c r="B27" s="565" t="s">
        <v>160</v>
      </c>
      <c r="C27" s="862" t="s">
        <v>161</v>
      </c>
      <c r="D27" s="863"/>
      <c r="E27" s="863"/>
      <c r="F27" s="863"/>
      <c r="G27" s="863"/>
      <c r="H27" s="863"/>
      <c r="I27" s="864"/>
    </row>
    <row r="28" spans="1:9" s="530" customFormat="1" ht="16.5" thickTop="1" thickBot="1" x14ac:dyDescent="0.3">
      <c r="A28" s="540"/>
      <c r="B28" s="647" t="s">
        <v>420</v>
      </c>
      <c r="C28" s="647"/>
      <c r="D28" s="647"/>
      <c r="E28" s="647"/>
      <c r="F28" s="647"/>
      <c r="G28" s="647"/>
      <c r="H28" s="647"/>
      <c r="I28" s="657"/>
    </row>
    <row r="29" spans="1:9" s="530" customFormat="1" ht="15" customHeight="1" thickTop="1" x14ac:dyDescent="0.25">
      <c r="A29" s="540"/>
      <c r="B29" s="575" t="s">
        <v>430</v>
      </c>
      <c r="C29" s="865" t="s">
        <v>433</v>
      </c>
      <c r="D29" s="866"/>
      <c r="E29" s="866"/>
      <c r="F29" s="866"/>
      <c r="G29" s="866"/>
      <c r="H29" s="866"/>
      <c r="I29" s="867"/>
    </row>
    <row r="30" spans="1:9" s="530" customFormat="1" ht="14.45" customHeight="1" x14ac:dyDescent="0.25">
      <c r="A30" s="540"/>
      <c r="B30" s="564" t="s">
        <v>170</v>
      </c>
      <c r="C30" s="838" t="s">
        <v>434</v>
      </c>
      <c r="D30" s="839"/>
      <c r="E30" s="839"/>
      <c r="F30" s="839"/>
      <c r="G30" s="839"/>
      <c r="H30" s="839"/>
      <c r="I30" s="840"/>
    </row>
    <row r="31" spans="1:9" s="530" customFormat="1" ht="27.95" customHeight="1" x14ac:dyDescent="0.25">
      <c r="A31" s="540"/>
      <c r="B31" s="564" t="s">
        <v>171</v>
      </c>
      <c r="C31" s="838" t="s">
        <v>435</v>
      </c>
      <c r="D31" s="839"/>
      <c r="E31" s="839"/>
      <c r="F31" s="839"/>
      <c r="G31" s="839"/>
      <c r="H31" s="839"/>
      <c r="I31" s="840"/>
    </row>
    <row r="32" spans="1:9" s="530" customFormat="1" ht="14.45" customHeight="1" x14ac:dyDescent="0.25">
      <c r="A32" s="540"/>
      <c r="B32" s="564" t="s">
        <v>172</v>
      </c>
      <c r="C32" s="838" t="s">
        <v>436</v>
      </c>
      <c r="D32" s="839"/>
      <c r="E32" s="839"/>
      <c r="F32" s="839"/>
      <c r="G32" s="839"/>
      <c r="H32" s="839"/>
      <c r="I32" s="840"/>
    </row>
    <row r="33" spans="1:9" s="530" customFormat="1" ht="15" customHeight="1" thickBot="1" x14ac:dyDescent="0.3">
      <c r="A33" s="540"/>
      <c r="B33" s="565" t="s">
        <v>421</v>
      </c>
      <c r="C33" s="827" t="s">
        <v>437</v>
      </c>
      <c r="D33" s="828"/>
      <c r="E33" s="828"/>
      <c r="F33" s="828"/>
      <c r="G33" s="828"/>
      <c r="H33" s="828"/>
      <c r="I33" s="829"/>
    </row>
    <row r="34" spans="1:9" s="530" customFormat="1" ht="8.1" customHeight="1" thickTop="1" x14ac:dyDescent="0.25">
      <c r="A34" s="567"/>
      <c r="B34" s="573"/>
      <c r="C34" s="574"/>
      <c r="D34" s="574"/>
      <c r="E34" s="574"/>
      <c r="F34" s="574"/>
      <c r="G34" s="574"/>
      <c r="H34" s="574"/>
      <c r="I34" s="658"/>
    </row>
    <row r="35" spans="1:9" s="555" customFormat="1" ht="8.1" customHeight="1" thickBot="1" x14ac:dyDescent="0.3">
      <c r="A35" s="576"/>
      <c r="B35" s="648" t="s">
        <v>156</v>
      </c>
      <c r="C35" s="649"/>
      <c r="D35" s="649"/>
      <c r="E35" s="649"/>
      <c r="F35" s="649"/>
      <c r="G35" s="649"/>
      <c r="H35" s="649"/>
      <c r="I35" s="659"/>
    </row>
    <row r="36" spans="1:9" ht="16.5" thickTop="1" x14ac:dyDescent="0.25">
      <c r="A36" s="587" t="s">
        <v>295</v>
      </c>
      <c r="B36" s="543" t="s">
        <v>156</v>
      </c>
      <c r="C36" s="544" t="s">
        <v>22</v>
      </c>
      <c r="D36" s="544" t="s">
        <v>21</v>
      </c>
      <c r="E36" s="544" t="s">
        <v>20</v>
      </c>
      <c r="F36" s="544" t="s">
        <v>19</v>
      </c>
      <c r="G36" s="544" t="s">
        <v>18</v>
      </c>
      <c r="H36" s="544" t="s">
        <v>310</v>
      </c>
      <c r="I36" s="650" t="s">
        <v>415</v>
      </c>
    </row>
    <row r="37" spans="1:9" s="531" customFormat="1" ht="117.95" customHeight="1" thickBot="1" x14ac:dyDescent="0.3">
      <c r="A37" s="583" t="str">
        <f>IFERROR(INDEX('Master Data'!$B$7:$J$567,'Master Data'!$N7,COLUMNS('Master Data'!$O4:O$4)),"")</f>
        <v/>
      </c>
      <c r="B37" s="541" t="str">
        <f>IFERROR(INDEX('Master Data'!$B$7:$J$567,'Master Data'!$N7,COLUMNS('Master Data'!$O7:P$7)),"")</f>
        <v/>
      </c>
      <c r="C37" s="585" t="str">
        <f>IFERROR(INDEX('Master Data'!$B$7:$J$567,'Master Data'!$N7,COLUMNS('Master Data'!$O7:Q$7)),"")</f>
        <v/>
      </c>
      <c r="D37" s="585" t="str">
        <f>IFERROR(INDEX('Master Data'!$B$7:$J$567,'Master Data'!$N7,COLUMNS('Master Data'!$O7:R$7)),"")</f>
        <v/>
      </c>
      <c r="E37" s="585" t="str">
        <f>IFERROR(INDEX('Master Data'!$B$7:$J$567,'Master Data'!$N7,COLUMNS('Master Data'!$O7:S$7)),"")</f>
        <v/>
      </c>
      <c r="F37" s="585" t="str">
        <f>IFERROR(INDEX('Master Data'!$B$7:$J$567,'Master Data'!$N7,COLUMNS('Master Data'!$O7:T$7)),"")</f>
        <v/>
      </c>
      <c r="G37" s="585" t="str">
        <f>IFERROR(INDEX('Master Data'!$B$7:$J$567,'Master Data'!$N7,COLUMNS('Master Data'!$O7:U$7)),"")</f>
        <v/>
      </c>
      <c r="H37" s="586" t="str">
        <f>IFERROR(INDEX('Master Data'!$B$7:$J$567,'Master Data'!$N7,COLUMNS('Master Data'!$O7:V$7)),"")</f>
        <v/>
      </c>
      <c r="I37" s="643" t="str">
        <f>IFERROR(INDEX('Master Data'!$B$7:$J$567,'Master Data'!$N7,COLUMNS('Master Data'!$O7:W$7)),"")</f>
        <v/>
      </c>
    </row>
    <row r="38" spans="1:9" ht="19.5" customHeight="1" x14ac:dyDescent="0.25">
      <c r="A38" s="621" t="str">
        <f>IFERROR(INDEX('Master Data'!$B$7:$J$567,'Master Data'!$N8,COLUMNS('Master Data'!$O5:O$5)),"")</f>
        <v/>
      </c>
      <c r="B38" s="566" t="str">
        <f>IFERROR(INDEX('Master Data'!$B$7:$J$567,'Master Data'!$N8,COLUMNS('Master Data'!$O8:P$8)),"")</f>
        <v/>
      </c>
      <c r="C38" s="545" t="s">
        <v>156</v>
      </c>
      <c r="D38" s="545" t="s">
        <v>156</v>
      </c>
      <c r="E38" s="545" t="s">
        <v>156</v>
      </c>
      <c r="F38" s="545" t="s">
        <v>156</v>
      </c>
      <c r="G38" s="545" t="s">
        <v>156</v>
      </c>
      <c r="H38" s="545" t="s">
        <v>156</v>
      </c>
      <c r="I38" s="661" t="s">
        <v>416</v>
      </c>
    </row>
    <row r="39" spans="1:9" ht="30" customHeight="1" x14ac:dyDescent="0.25">
      <c r="A39" s="622" t="str">
        <f>IFERROR(INDEX('Master Data'!$B$7:$J$567,'Master Data'!$N9,COLUMNS('Master Data'!$O$9:O9)),"")</f>
        <v/>
      </c>
      <c r="B39" s="626" t="str">
        <f>IFERROR(INDEX('Master Data'!$B$7:$J$567,'Master Data'!$N9,COLUMNS('Master Data'!$O$9:P9)),"")</f>
        <v/>
      </c>
      <c r="C39" s="640" t="str">
        <f>IFERROR(INDEX('Master Data'!$B$7:$J$567,'Master Data'!$N9,COLUMNS('Master Data'!$O$9:Q9)),"")</f>
        <v/>
      </c>
      <c r="D39" s="640" t="str">
        <f>IFERROR(INDEX('Master Data'!$B$7:$J$567,'Master Data'!$N9,COLUMNS('Master Data'!$O$9:R9)),"")</f>
        <v/>
      </c>
      <c r="E39" s="640" t="str">
        <f>IFERROR(INDEX('Master Data'!$B$7:$J$567,'Master Data'!$N9,COLUMNS('Master Data'!$O$9:S9)),"")</f>
        <v/>
      </c>
      <c r="F39" s="640" t="str">
        <f>IFERROR(INDEX('Master Data'!$B$7:$J$567,'Master Data'!$N9,COLUMNS('Master Data'!$O$9:T9)),"")</f>
        <v/>
      </c>
      <c r="G39" s="640" t="str">
        <f>IFERROR(INDEX('Master Data'!$B$7:$J$567,'Master Data'!$N9,COLUMNS('Master Data'!$O$9:U9)),"")</f>
        <v/>
      </c>
      <c r="H39" s="640" t="str">
        <f>IFERROR(INDEX('Master Data'!$B$7:$J$567,'Master Data'!$N9,COLUMNS('Master Data'!$O$9:V9)),"")</f>
        <v/>
      </c>
      <c r="I39" s="646" t="str">
        <f>IFERROR(INDEX('Master Data'!$B$7:$J$567,'Master Data'!$N9,COLUMNS('Master Data'!$O$5:W6)),"")</f>
        <v/>
      </c>
    </row>
    <row r="40" spans="1:9" ht="30" customHeight="1" x14ac:dyDescent="0.25">
      <c r="A40" s="622" t="str">
        <f>IFERROR(INDEX('Master Data'!$B$7:$J$567,'Master Data'!$N10,COLUMNS('Master Data'!$O$10:O10)),"")</f>
        <v/>
      </c>
      <c r="B40" s="626" t="str">
        <f>IFERROR(INDEX('Master Data'!$B$7:$J$567,'Master Data'!$N10,COLUMNS('Master Data'!$O$10:P10)),"")</f>
        <v/>
      </c>
      <c r="C40" s="640" t="str">
        <f>IFERROR(INDEX('Master Data'!$B$7:$J$567,'Master Data'!$N10,COLUMNS('Master Data'!$O$10:Q10)),"")</f>
        <v/>
      </c>
      <c r="D40" s="640" t="str">
        <f>IFERROR(INDEX('Master Data'!$B$7:$J$567,'Master Data'!$N10,COLUMNS('Master Data'!$O$10:R10)),"")</f>
        <v/>
      </c>
      <c r="E40" s="640" t="str">
        <f>IFERROR(INDEX('Master Data'!$B$7:$J$567,'Master Data'!$N10,COLUMNS('Master Data'!$O$10:S10)),"")</f>
        <v/>
      </c>
      <c r="F40" s="640" t="str">
        <f>IFERROR(INDEX('Master Data'!$B$7:$J$567,'Master Data'!$N10,COLUMNS('Master Data'!$O$10:T10)),"")</f>
        <v/>
      </c>
      <c r="G40" s="640" t="str">
        <f>IFERROR(INDEX('Master Data'!$B$7:$J$567,'Master Data'!$N10,COLUMNS('Master Data'!$O$10:U10)),"")</f>
        <v/>
      </c>
      <c r="H40" s="640" t="str">
        <f>IFERROR(INDEX('Master Data'!$B$7:$J$567,'Master Data'!$N10,COLUMNS('Master Data'!$O$10:V10)),"")</f>
        <v/>
      </c>
      <c r="I40" s="646" t="str">
        <f>IFERROR(INDEX('Master Data'!$B$7:$J$567,'Master Data'!$N10,COLUMNS('Master Data'!$O$5:W7)),"")</f>
        <v/>
      </c>
    </row>
    <row r="41" spans="1:9" ht="30" customHeight="1" x14ac:dyDescent="0.25">
      <c r="A41" s="622" t="str">
        <f>IFERROR(INDEX('Master Data'!$B$7:$J$567,'Master Data'!$N11,COLUMNS('Master Data'!$O$11:O11)),"")</f>
        <v/>
      </c>
      <c r="B41" s="626" t="str">
        <f>IFERROR(INDEX('Master Data'!$B$7:$J$567,'Master Data'!$N11,COLUMNS('Master Data'!$O$11:P11)),"")</f>
        <v/>
      </c>
      <c r="C41" s="640" t="str">
        <f>IFERROR(INDEX('Master Data'!$B$7:$J$567,'Master Data'!$N11,COLUMNS('Master Data'!$O$11:Q11)),"")</f>
        <v/>
      </c>
      <c r="D41" s="640" t="str">
        <f>IFERROR(INDEX('Master Data'!$B$7:$J$567,'Master Data'!$N11,COLUMNS('Master Data'!$O$11:R11)),"")</f>
        <v/>
      </c>
      <c r="E41" s="640" t="str">
        <f>IFERROR(INDEX('Master Data'!$B$7:$J$567,'Master Data'!$N11,COLUMNS('Master Data'!$O$11:S11)),"")</f>
        <v/>
      </c>
      <c r="F41" s="640" t="str">
        <f>IFERROR(INDEX('Master Data'!$B$7:$J$567,'Master Data'!$N11,COLUMNS('Master Data'!$O$11:T11)),"")</f>
        <v/>
      </c>
      <c r="G41" s="640" t="str">
        <f>IFERROR(INDEX('Master Data'!$B$7:$J$567,'Master Data'!$N11,COLUMNS('Master Data'!$O$1:U11)),"")</f>
        <v/>
      </c>
      <c r="H41" s="640" t="str">
        <f>IFERROR(INDEX('Master Data'!$B$7:$J$567,'Master Data'!$N11,COLUMNS('Master Data'!$O11:V$110)),"")</f>
        <v/>
      </c>
      <c r="I41" s="646" t="str">
        <f>IFERROR(INDEX('Master Data'!$B$7:$J$567,'Master Data'!$N11,COLUMNS('Master Data'!$O$5:W8)),"")</f>
        <v/>
      </c>
    </row>
    <row r="42" spans="1:9" ht="30" customHeight="1" x14ac:dyDescent="0.25">
      <c r="A42" s="622" t="str">
        <f>IFERROR(INDEX('Master Data'!$B$7:$J$567,'Master Data'!$N12,COLUMNS('Master Data'!$O$12:O12)),"")</f>
        <v/>
      </c>
      <c r="B42" s="626" t="str">
        <f>IFERROR(INDEX('Master Data'!$B$7:$J$567,'Master Data'!$N12,COLUMNS('Master Data'!$O$12:P12)),"")</f>
        <v/>
      </c>
      <c r="C42" s="640" t="str">
        <f>IFERROR(INDEX('Master Data'!$B$7:$J$567,'Master Data'!$N12,COLUMNS('Master Data'!$O$12:Q12)),"")</f>
        <v/>
      </c>
      <c r="D42" s="640" t="str">
        <f>IFERROR(INDEX('Master Data'!$B$7:$J$567,'Master Data'!$N12,COLUMNS('Master Data'!$O$12:R12)),"")</f>
        <v/>
      </c>
      <c r="E42" s="640" t="str">
        <f>IFERROR(INDEX('Master Data'!$B$7:$J$567,'Master Data'!$N12,COLUMNS('Master Data'!$O$12:S12)),"")</f>
        <v/>
      </c>
      <c r="F42" s="640" t="str">
        <f>IFERROR(INDEX('Master Data'!$B$7:$J$567,'Master Data'!$N12,COLUMNS('Master Data'!$O$12:T12)),"")</f>
        <v/>
      </c>
      <c r="G42" s="640" t="str">
        <f>IFERROR(INDEX('Master Data'!$B$7:$J$567,'Master Data'!$N12,COLUMNS('Master Data'!$O$2:U12)),"")</f>
        <v/>
      </c>
      <c r="H42" s="640" t="str">
        <f>IFERROR(INDEX('Master Data'!$B$7:$J$567,'Master Data'!$N12,COLUMNS('Master Data'!$O$12:V12)),"")</f>
        <v/>
      </c>
      <c r="I42" s="646" t="str">
        <f>IFERROR(INDEX('Master Data'!$B$7:$J$567,'Master Data'!$N12,COLUMNS('Master Data'!$O$5:W9)),"")</f>
        <v/>
      </c>
    </row>
    <row r="43" spans="1:9" ht="30" customHeight="1" x14ac:dyDescent="0.25">
      <c r="A43" s="622" t="str">
        <f>IFERROR(INDEX('Master Data'!$B$7:$J$567,'Master Data'!$N13,COLUMNS('Master Data'!$O$13:O13)),"")</f>
        <v/>
      </c>
      <c r="B43" s="626" t="str">
        <f>IFERROR(INDEX('Master Data'!$B$7:$J$567,'Master Data'!$N13,COLUMNS('Master Data'!$O$13:P13)),"")</f>
        <v/>
      </c>
      <c r="C43" s="640" t="str">
        <f>IFERROR(INDEX('Master Data'!$B$7:$J$567,'Master Data'!$N13,COLUMNS('Master Data'!$O$13:Q13)),"")</f>
        <v/>
      </c>
      <c r="D43" s="640" t="str">
        <f>IFERROR(INDEX('Master Data'!$B$7:$J$567,'Master Data'!$N13,COLUMNS('Master Data'!$O$3:R13)),"")</f>
        <v/>
      </c>
      <c r="E43" s="640" t="str">
        <f>IFERROR(INDEX('Master Data'!$B$7:$J$567,'Master Data'!$N13,COLUMNS('Master Data'!$O$13:S13)),"")</f>
        <v/>
      </c>
      <c r="F43" s="640" t="str">
        <f>IFERROR(INDEX('Master Data'!$B$7:$J$567,'Master Data'!$N13,COLUMNS('Master Data'!$O$13:T13)),"")</f>
        <v/>
      </c>
      <c r="G43" s="640" t="str">
        <f>IFERROR(INDEX('Master Data'!$B$7:$J$567,'Master Data'!$N13,COLUMNS('Master Data'!$O$13:U13)),"")</f>
        <v/>
      </c>
      <c r="H43" s="640" t="str">
        <f>IFERROR(INDEX('Master Data'!$B$7:$J$567,'Master Data'!$N13,COLUMNS('Master Data'!$O$3:V13)),"")</f>
        <v/>
      </c>
      <c r="I43" s="646" t="str">
        <f>IFERROR(INDEX('Master Data'!$B$7:$J$567,'Master Data'!$N13,COLUMNS('Master Data'!$O$5:W10)),"")</f>
        <v/>
      </c>
    </row>
    <row r="44" spans="1:9" ht="30" customHeight="1" x14ac:dyDescent="0.25">
      <c r="A44" s="622" t="str">
        <f>IFERROR(INDEX('Master Data'!$B$7:$J$567,'Master Data'!$N14,COLUMNS('Master Data'!$O$14:O14)),"")</f>
        <v/>
      </c>
      <c r="B44" s="626" t="str">
        <f>IFERROR(INDEX('Master Data'!$B$7:$J$567,'Master Data'!$N14,COLUMNS('Master Data'!$O$14:P14)),"")</f>
        <v/>
      </c>
      <c r="C44" s="640" t="str">
        <f>IFERROR(INDEX('Master Data'!$B$7:$J$567,'Master Data'!$N14,COLUMNS('Master Data'!$O$14:Q14)),"")</f>
        <v/>
      </c>
      <c r="D44" s="640" t="str">
        <f>IFERROR(INDEX('Master Data'!$B$7:$J$567,'Master Data'!$N14,COLUMNS('Master Data'!$O$4:R14)),"")</f>
        <v/>
      </c>
      <c r="E44" s="640" t="str">
        <f>IFERROR(INDEX('Master Data'!$B$7:$J$567,'Master Data'!$N14,COLUMNS('Master Data'!$O$14:S14)),"")</f>
        <v/>
      </c>
      <c r="F44" s="640" t="str">
        <f>IFERROR(INDEX('Master Data'!$B$7:$J$567,'Master Data'!$N14,COLUMNS('Master Data'!$O$14:T14)),"")</f>
        <v/>
      </c>
      <c r="G44" s="640" t="str">
        <f>IFERROR(INDEX('Master Data'!$B$7:$J$567,'Master Data'!$N14,COLUMNS('Master Data'!$O$4:U14)),"")</f>
        <v/>
      </c>
      <c r="H44" s="640" t="str">
        <f>IFERROR(INDEX('Master Data'!$B$7:$J$567,'Master Data'!$N14,COLUMNS('Master Data'!$O$14:V14)),"")</f>
        <v/>
      </c>
      <c r="I44" s="646" t="str">
        <f>IFERROR(INDEX('Master Data'!$B$7:$J$567,'Master Data'!$N14,COLUMNS('Master Data'!$O$5:W11)),"")</f>
        <v/>
      </c>
    </row>
    <row r="45" spans="1:9" ht="30" customHeight="1" x14ac:dyDescent="0.25">
      <c r="A45" s="622" t="str">
        <f>IFERROR(INDEX('Master Data'!$B$7:$J$567,'Master Data'!$N15,COLUMNS('Master Data'!$O$15:O15)),"")</f>
        <v/>
      </c>
      <c r="B45" s="626" t="str">
        <f>IFERROR(INDEX('Master Data'!$B$7:$J$567,'Master Data'!$N15,COLUMNS('Master Data'!$O$15:P15)),"")</f>
        <v/>
      </c>
      <c r="C45" s="640" t="str">
        <f>IFERROR(INDEX('Master Data'!$B$7:$J$567,'Master Data'!$N15,COLUMNS('Master Data'!$O$15:Q15)),"")</f>
        <v/>
      </c>
      <c r="D45" s="640" t="str">
        <f>IFERROR(INDEX('Master Data'!$B$7:$J$567,'Master Data'!$N15,COLUMNS('Master Data'!$O$15:R15)),"")</f>
        <v/>
      </c>
      <c r="E45" s="640" t="str">
        <f>IFERROR(INDEX('Master Data'!$B$7:$J$567,'Master Data'!$N15,COLUMNS('Master Data'!$O$15:S15)),"")</f>
        <v/>
      </c>
      <c r="F45" s="640" t="str">
        <f>IFERROR(INDEX('Master Data'!$B$7:$J$567,'Master Data'!$N15,COLUMNS('Master Data'!$O$15:T15)),"")</f>
        <v/>
      </c>
      <c r="G45" s="640" t="str">
        <f>IFERROR(INDEX('Master Data'!$B$7:$J$567,'Master Data'!$N15,COLUMNS('Master Data'!$O$15:U15)),"")</f>
        <v/>
      </c>
      <c r="H45" s="640" t="str">
        <f>IFERROR(INDEX('Master Data'!$B$7:$J$567,'Master Data'!$N15,COLUMNS('Master Data'!$O$15:V15)),"")</f>
        <v/>
      </c>
      <c r="I45" s="646" t="str">
        <f>IFERROR(INDEX('Master Data'!$B$7:$J$567,'Master Data'!$N15,COLUMNS('Master Data'!$O$5:W12)),"")</f>
        <v/>
      </c>
    </row>
    <row r="46" spans="1:9" ht="30" customHeight="1" x14ac:dyDescent="0.25">
      <c r="A46" s="622" t="str">
        <f>IFERROR(INDEX('Master Data'!$B$7:$J$567,'Master Data'!$N16,COLUMNS('Master Data'!$O$16:O16)),"")</f>
        <v/>
      </c>
      <c r="B46" s="626" t="str">
        <f>IFERROR(INDEX('Master Data'!$B$7:$J$567,'Master Data'!$N16,COLUMNS('Master Data'!$O$16:P16)),"")</f>
        <v/>
      </c>
      <c r="C46" s="640" t="str">
        <f>IFERROR(INDEX('Master Data'!$B$7:$J$567,'Master Data'!$N16,COLUMNS('Master Data'!$O$16:Q16)),"")</f>
        <v/>
      </c>
      <c r="D46" s="640" t="str">
        <f>IFERROR(INDEX('Master Data'!$B$7:$J$567,'Master Data'!$N16,COLUMNS('Master Data'!$O$16:R16)),"")</f>
        <v/>
      </c>
      <c r="E46" s="640" t="str">
        <f>IFERROR(INDEX('Master Data'!$B$7:$J$567,'Master Data'!$N16,COLUMNS('Master Data'!$O$16:S16)),"")</f>
        <v/>
      </c>
      <c r="F46" s="640" t="str">
        <f>IFERROR(INDEX('Master Data'!$B$7:$J$567,'Master Data'!$N16,COLUMNS('Master Data'!$O$16:T16)),"")</f>
        <v/>
      </c>
      <c r="G46" s="640" t="str">
        <f>IFERROR(INDEX('Master Data'!$B$7:$J$567,'Master Data'!$N16,COLUMNS('Master Data'!$O$16:U16)),"")</f>
        <v/>
      </c>
      <c r="H46" s="640" t="str">
        <f>IFERROR(INDEX('Master Data'!$B$7:$J$567,'Master Data'!$N16,COLUMNS('Master Data'!$O$16:V16)),"")</f>
        <v/>
      </c>
      <c r="I46" s="646" t="str">
        <f>IFERROR(INDEX('Master Data'!$B$7:$J$567,'Master Data'!$N16,COLUMNS('Master Data'!$O$5:W13)),"")</f>
        <v/>
      </c>
    </row>
    <row r="47" spans="1:9" ht="30" customHeight="1" x14ac:dyDescent="0.25">
      <c r="A47" s="622" t="str">
        <f>IFERROR(INDEX('Master Data'!$B$7:$J$567,'Master Data'!$N17,COLUMNS('Master Data'!$O$17:O17)),"")</f>
        <v/>
      </c>
      <c r="B47" s="626" t="str">
        <f>IFERROR(INDEX('Master Data'!$B$7:$J$567,'Master Data'!$N17,COLUMNS('Master Data'!$O$17:P17)),"")</f>
        <v/>
      </c>
      <c r="C47" s="640" t="str">
        <f>IFERROR(INDEX('Master Data'!$B$7:$J$567,'Master Data'!$N17,COLUMNS('Master Data'!$O$17:Q17)),"")</f>
        <v/>
      </c>
      <c r="D47" s="640" t="str">
        <f>IFERROR(INDEX('Master Data'!$B$7:$J$567,'Master Data'!$N17,COLUMNS('Master Data'!$O$17:R17)),"")</f>
        <v/>
      </c>
      <c r="E47" s="640" t="str">
        <f>IFERROR(INDEX('Master Data'!$B$7:$J$567,'Master Data'!$N17,COLUMNS('Master Data'!$O$17:S17)),"")</f>
        <v/>
      </c>
      <c r="F47" s="640" t="str">
        <f>IFERROR(INDEX('Master Data'!$B$7:$J$567,'Master Data'!$N17,COLUMNS('Master Data'!$O$17:T17)),"")</f>
        <v/>
      </c>
      <c r="G47" s="640" t="str">
        <f>IFERROR(INDEX('Master Data'!$B$7:$J$567,'Master Data'!$N17,COLUMNS('Master Data'!$O$17:U17)),"")</f>
        <v/>
      </c>
      <c r="H47" s="640" t="str">
        <f>IFERROR(INDEX('Master Data'!$B$7:$J$567,'Master Data'!$N17,COLUMNS('Master Data'!$O17:V$117)),"")</f>
        <v/>
      </c>
      <c r="I47" s="646" t="str">
        <f>IFERROR(INDEX('Master Data'!$B$7:$J$567,'Master Data'!$N17,COLUMNS('Master Data'!$O$5:W14)),"")</f>
        <v/>
      </c>
    </row>
    <row r="48" spans="1:9" ht="30" customHeight="1" x14ac:dyDescent="0.25">
      <c r="A48" s="622" t="str">
        <f>IFERROR(INDEX('Master Data'!$B$7:$J$567,'Master Data'!$N18,COLUMNS('Master Data'!$O$18:O18)),"")</f>
        <v/>
      </c>
      <c r="B48" s="626" t="str">
        <f>IFERROR(INDEX('Master Data'!$B$7:$J$567,'Master Data'!$N18,COLUMNS('Master Data'!$O$18:P18)),"")</f>
        <v/>
      </c>
      <c r="C48" s="640" t="str">
        <f>IFERROR(INDEX('Master Data'!$B$7:$J$567,'Master Data'!$N18,COLUMNS('Master Data'!$O$18:Q18)),"")</f>
        <v/>
      </c>
      <c r="D48" s="640" t="str">
        <f>IFERROR(INDEX('Master Data'!$B$7:$J$567,'Master Data'!$N18,COLUMNS('Master Data'!$O$18:R18)),"")</f>
        <v/>
      </c>
      <c r="E48" s="640" t="str">
        <f>IFERROR(INDEX('Master Data'!$B$7:$J$567,'Master Data'!$N18,COLUMNS('Master Data'!$O$18:S18)),"")</f>
        <v/>
      </c>
      <c r="F48" s="640" t="str">
        <f>IFERROR(INDEX('Master Data'!$B$7:$J$567,'Master Data'!$N18,COLUMNS('Master Data'!$O$18:T18)),"")</f>
        <v/>
      </c>
      <c r="G48" s="640" t="str">
        <f>IFERROR(INDEX('Master Data'!$B$7:$J$567,'Master Data'!$N18,COLUMNS('Master Data'!$O$18:U18)),"")</f>
        <v/>
      </c>
      <c r="H48" s="640" t="str">
        <f>IFERROR(INDEX('Master Data'!$B$7:$J$567,'Master Data'!$N18,COLUMNS('Master Data'!$O$18:V18)),"")</f>
        <v/>
      </c>
      <c r="I48" s="646" t="str">
        <f>IFERROR(INDEX('Master Data'!$B$7:$J$567,'Master Data'!$N18,COLUMNS('Master Data'!$O$5:W15)),"")</f>
        <v/>
      </c>
    </row>
    <row r="49" spans="1:9" ht="30" customHeight="1" x14ac:dyDescent="0.25">
      <c r="A49" s="622" t="str">
        <f>IFERROR(INDEX('Master Data'!$B$7:$J$567,'Master Data'!$N19,COLUMNS('Master Data'!$O$19:O19)),"")</f>
        <v/>
      </c>
      <c r="B49" s="626" t="str">
        <f>IFERROR(INDEX('Master Data'!$B$7:$J$567,'Master Data'!$N19,COLUMNS('Master Data'!$O$19:P19)),"")</f>
        <v/>
      </c>
      <c r="C49" s="640" t="str">
        <f>IFERROR(INDEX('Master Data'!$B$7:$J$567,'Master Data'!$N19,COLUMNS('Master Data'!$O$19:Q19)),"")</f>
        <v/>
      </c>
      <c r="D49" s="640" t="str">
        <f>IFERROR(INDEX('Master Data'!$B$7:$J$567,'Master Data'!$N19,COLUMNS('Master Data'!$O$19:R19)),"")</f>
        <v/>
      </c>
      <c r="E49" s="640" t="str">
        <f>IFERROR(INDEX('Master Data'!$B$7:$J$567,'Master Data'!$N19,COLUMNS('Master Data'!$O$19:S19)),"")</f>
        <v/>
      </c>
      <c r="F49" s="640" t="str">
        <f>IFERROR(INDEX('Master Data'!$B$7:$J$567,'Master Data'!$N19,COLUMNS('Master Data'!$O$19:T19)),"")</f>
        <v/>
      </c>
      <c r="G49" s="640" t="str">
        <f>IFERROR(INDEX('Master Data'!$B$7:$J$567,'Master Data'!$N19,COLUMNS('Master Data'!$O$19:U19)),"")</f>
        <v/>
      </c>
      <c r="H49" s="640" t="str">
        <f>IFERROR(INDEX('Master Data'!$B$7:$J$567,'Master Data'!$N19,COLUMNS('Master Data'!$O$19:V19)),"")</f>
        <v/>
      </c>
      <c r="I49" s="646" t="str">
        <f>IFERROR(INDEX('Master Data'!$B$7:$J$567,'Master Data'!$N19,COLUMNS('Master Data'!$O$5:W16)),"")</f>
        <v/>
      </c>
    </row>
    <row r="50" spans="1:9" ht="30" customHeight="1" x14ac:dyDescent="0.25">
      <c r="A50" s="622" t="str">
        <f>IFERROR(INDEX('Master Data'!$B$7:$J$567,'Master Data'!$N20,COLUMNS('Master Data'!$O$20:O20)),"")</f>
        <v/>
      </c>
      <c r="B50" s="626" t="str">
        <f>IFERROR(INDEX('Master Data'!$B$7:$J$567,'Master Data'!$N20,COLUMNS('Master Data'!$O$20:P20)),"")</f>
        <v/>
      </c>
      <c r="C50" s="640" t="str">
        <f>IFERROR(INDEX('Master Data'!$B$7:$J$567,'Master Data'!$N20,COLUMNS('Master Data'!$O$20:Q20)),"")</f>
        <v/>
      </c>
      <c r="D50" s="640" t="str">
        <f>IFERROR(INDEX('Master Data'!$B$7:$J$567,'Master Data'!$N20,COLUMNS('Master Data'!$O$20:R20)),"")</f>
        <v/>
      </c>
      <c r="E50" s="640" t="str">
        <f>IFERROR(INDEX('Master Data'!$B$7:$J$567,'Master Data'!$N20,COLUMNS('Master Data'!$O$20:S20)),"")</f>
        <v/>
      </c>
      <c r="F50" s="640" t="str">
        <f>IFERROR(INDEX('Master Data'!$B$7:$J$567,'Master Data'!$N20,COLUMNS('Master Data'!$O$20:T20)),"")</f>
        <v/>
      </c>
      <c r="G50" s="640" t="str">
        <f>IFERROR(INDEX('Master Data'!$B$7:$J$567,'Master Data'!$N20,COLUMNS('Master Data'!$O$20:U20)),"")</f>
        <v/>
      </c>
      <c r="H50" s="640" t="str">
        <f>IFERROR(INDEX('Master Data'!$B$7:$J$567,'Master Data'!$N20,COLUMNS('Master Data'!$O$20:V20)),"")</f>
        <v/>
      </c>
      <c r="I50" s="646" t="str">
        <f>IFERROR(INDEX('Master Data'!$B$7:$J$567,'Master Data'!$N20,COLUMNS('Master Data'!$O$5:W17)),"")</f>
        <v/>
      </c>
    </row>
    <row r="51" spans="1:9" ht="30" customHeight="1" x14ac:dyDescent="0.25">
      <c r="A51" s="622" t="str">
        <f>IFERROR(INDEX('Master Data'!$B$7:$J$567,'Master Data'!$N21,COLUMNS('Master Data'!$O$21:O21)),"")</f>
        <v/>
      </c>
      <c r="B51" s="626" t="str">
        <f>IFERROR(INDEX('Master Data'!$B$7:$J$567,'Master Data'!$N21,COLUMNS('Master Data'!$O$21:P21)),"")</f>
        <v/>
      </c>
      <c r="C51" s="640" t="str">
        <f>IFERROR(INDEX('Master Data'!$B$7:$J$567,'Master Data'!$N21,COLUMNS('Master Data'!$O$21:Q21)),"")</f>
        <v/>
      </c>
      <c r="D51" s="640" t="str">
        <f>IFERROR(INDEX('Master Data'!$B$7:$J$567,'Master Data'!$N21,COLUMNS('Master Data'!$O21:R21)),"")</f>
        <v/>
      </c>
      <c r="E51" s="640" t="str">
        <f>IFERROR(INDEX('Master Data'!$B$7:$J$567,'Master Data'!$N21,COLUMNS('Master Data'!$O$21:S21)),"")</f>
        <v/>
      </c>
      <c r="F51" s="640" t="str">
        <f>IFERROR(INDEX('Master Data'!$B$7:$J$567,'Master Data'!$N21,COLUMNS('Master Data'!$O$21:T21)),"")</f>
        <v/>
      </c>
      <c r="G51" s="640" t="str">
        <f>IFERROR(INDEX('Master Data'!$B$7:$J$567,'Master Data'!$N21,COLUMNS('Master Data'!$O$21:U21)),"")</f>
        <v/>
      </c>
      <c r="H51" s="640" t="str">
        <f>IFERROR(INDEX('Master Data'!$B$7:$J$567,'Master Data'!$N21,COLUMNS('Master Data'!$O$21:V21)),"")</f>
        <v/>
      </c>
      <c r="I51" s="646" t="str">
        <f>IFERROR(INDEX('Master Data'!$B$7:$J$567,'Master Data'!$N21,COLUMNS('Master Data'!$O$5:W18)),"")</f>
        <v/>
      </c>
    </row>
    <row r="52" spans="1:9" ht="30" customHeight="1" x14ac:dyDescent="0.25">
      <c r="A52" s="622" t="str">
        <f>IFERROR(INDEX('Master Data'!$B$7:$J$567,'Master Data'!$N22,COLUMNS('Master Data'!$O$22:O22)),"")</f>
        <v/>
      </c>
      <c r="B52" s="626" t="str">
        <f>IFERROR(INDEX('Master Data'!$B$7:$J$567,'Master Data'!$N22,COLUMNS('Master Data'!$O$22:P22)),"")</f>
        <v/>
      </c>
      <c r="C52" s="640" t="str">
        <f>IFERROR(INDEX('Master Data'!$B$7:$J$567,'Master Data'!$N22,COLUMNS('Master Data'!$O$22:Q22)),"")</f>
        <v/>
      </c>
      <c r="D52" s="640" t="str">
        <f>IFERROR(INDEX('Master Data'!$B$7:$J$567,'Master Data'!$N22,COLUMNS('Master Data'!$O$22:R22)),"")</f>
        <v/>
      </c>
      <c r="E52" s="640" t="str">
        <f>IFERROR(INDEX('Master Data'!$B$7:$J$567,'Master Data'!$N22,COLUMNS('Master Data'!$O$22:S22)),"")</f>
        <v/>
      </c>
      <c r="F52" s="640" t="str">
        <f>IFERROR(INDEX('Master Data'!$B$7:$J$567,'Master Data'!$N22,COLUMNS('Master Data'!$O$22:T22)),"")</f>
        <v/>
      </c>
      <c r="G52" s="640" t="str">
        <f>IFERROR(INDEX('Master Data'!$B$7:$J$567,'Master Data'!$N22,COLUMNS('Master Data'!$O$22:U22)),"")</f>
        <v/>
      </c>
      <c r="H52" s="640" t="str">
        <f>IFERROR(INDEX('Master Data'!$B$7:$J$567,'Master Data'!$N22,COLUMNS('Master Data'!$O$22:V22)),"")</f>
        <v/>
      </c>
      <c r="I52" s="646" t="str">
        <f>IFERROR(INDEX('Master Data'!$B$7:$J$567,'Master Data'!$N22,COLUMNS('Master Data'!$O$5:W19)),"")</f>
        <v/>
      </c>
    </row>
    <row r="53" spans="1:9" ht="30" customHeight="1" x14ac:dyDescent="0.25">
      <c r="A53" s="622" t="str">
        <f>IFERROR(INDEX('Master Data'!$B$7:$J$567,'Master Data'!$N23,COLUMNS('Master Data'!$O$23:O23)),"")</f>
        <v/>
      </c>
      <c r="B53" s="626" t="str">
        <f>IFERROR(INDEX('Master Data'!$B$7:$J$567,'Master Data'!$N23,COLUMNS('Master Data'!$O$23:P23)),"")</f>
        <v/>
      </c>
      <c r="C53" s="640" t="str">
        <f>IFERROR(INDEX('Master Data'!$B$7:$J$567,'Master Data'!$N23,COLUMNS('Master Data'!$O$23:Q23)),"")</f>
        <v/>
      </c>
      <c r="D53" s="640" t="str">
        <f>IFERROR(INDEX('Master Data'!$B$7:$J$567,'Master Data'!$N23,COLUMNS('Master Data'!$O$23:R23)),"")</f>
        <v/>
      </c>
      <c r="E53" s="640" t="str">
        <f>IFERROR(INDEX('Master Data'!$B$7:$J$567,'Master Data'!$N23,COLUMNS('Master Data'!$O$23:S23)),"")</f>
        <v/>
      </c>
      <c r="F53" s="640" t="str">
        <f>IFERROR(INDEX('Master Data'!$B$7:$J$567,'Master Data'!$N23,COLUMNS('Master Data'!$O$23:T23)),"")</f>
        <v/>
      </c>
      <c r="G53" s="640" t="str">
        <f>IFERROR(INDEX('Master Data'!$B$7:$J$567,'Master Data'!$N23,COLUMNS('Master Data'!$O$23:U23)),"")</f>
        <v/>
      </c>
      <c r="H53" s="640" t="str">
        <f>IFERROR(INDEX('Master Data'!$B$7:$J$567,'Master Data'!$N23,COLUMNS('Master Data'!$O$23:V23)),"")</f>
        <v/>
      </c>
      <c r="I53" s="646" t="str">
        <f>IFERROR(INDEX('Master Data'!$B$7:$J$567,'Master Data'!$N23,COLUMNS('Master Data'!$O$5:W20)),"")</f>
        <v/>
      </c>
    </row>
    <row r="54" spans="1:9" ht="30" customHeight="1" x14ac:dyDescent="0.25">
      <c r="A54" s="622" t="str">
        <f>IFERROR(INDEX('Master Data'!$B$7:$J$567,'Master Data'!$N24,COLUMNS('Master Data'!$O$24:O24)),"")</f>
        <v/>
      </c>
      <c r="B54" s="626" t="str">
        <f>IFERROR(INDEX('Master Data'!$B$7:$J$567,'Master Data'!$N24,COLUMNS('Master Data'!$O$24:P24)),"")</f>
        <v/>
      </c>
      <c r="C54" s="640" t="str">
        <f>IFERROR(INDEX('Master Data'!$B$7:$J$567,'Master Data'!$N24,COLUMNS('Master Data'!$O$24:Q24)),"")</f>
        <v/>
      </c>
      <c r="D54" s="640" t="str">
        <f>IFERROR(INDEX('Master Data'!$B$7:$J$567,'Master Data'!$N24,COLUMNS('Master Data'!$O$24:R24)),"")</f>
        <v/>
      </c>
      <c r="E54" s="640" t="str">
        <f>IFERROR(INDEX('Master Data'!$B$7:$J$567,'Master Data'!$N24,COLUMNS('Master Data'!$O$24:S24)),"")</f>
        <v/>
      </c>
      <c r="F54" s="640" t="str">
        <f>IFERROR(INDEX('Master Data'!$B$7:$J$567,'Master Data'!$N24,COLUMNS('Master Data'!$O$24:T24)),"")</f>
        <v/>
      </c>
      <c r="G54" s="640" t="str">
        <f>IFERROR(INDEX('Master Data'!$B$7:$J$567,'Master Data'!$N24,COLUMNS('Master Data'!$O$24:U24)),"")</f>
        <v/>
      </c>
      <c r="H54" s="640" t="str">
        <f>IFERROR(INDEX('Master Data'!$B$7:$J$567,'Master Data'!$N24,COLUMNS('Master Data'!$O$24:V24)),"")</f>
        <v/>
      </c>
      <c r="I54" s="646" t="str">
        <f>IFERROR(INDEX('Master Data'!$B$7:$J$567,'Master Data'!$N24,COLUMNS('Master Data'!$O$5:W21)),"")</f>
        <v/>
      </c>
    </row>
    <row r="55" spans="1:9" ht="30" customHeight="1" x14ac:dyDescent="0.25">
      <c r="A55" s="622" t="str">
        <f>IFERROR(INDEX('Master Data'!$B$7:$J$567,'Master Data'!$N25,COLUMNS('Master Data'!$O25:O$259)),"")</f>
        <v/>
      </c>
      <c r="B55" s="626" t="str">
        <f>IFERROR(INDEX('Master Data'!$B$7:$J$567,'Master Data'!$N25,COLUMNS('Master Data'!$O$25:P25)),"")</f>
        <v/>
      </c>
      <c r="C55" s="640" t="str">
        <f>IFERROR(INDEX('Master Data'!$B$7:$J$567,'Master Data'!$N25,COLUMNS('Master Data'!$O$25:Q25)),"")</f>
        <v/>
      </c>
      <c r="D55" s="640" t="str">
        <f>IFERROR(INDEX('Master Data'!$B$7:$J$567,'Master Data'!$N25,COLUMNS('Master Data'!$O$25:R25)),"")</f>
        <v/>
      </c>
      <c r="E55" s="640" t="str">
        <f>IFERROR(INDEX('Master Data'!$B$7:$J$567,'Master Data'!$N25,COLUMNS('Master Data'!$O$25:S25)),"")</f>
        <v/>
      </c>
      <c r="F55" s="640" t="str">
        <f>IFERROR(INDEX('Master Data'!$B$7:$J$567,'Master Data'!$N25,COLUMNS('Master Data'!$O$25:T25)),"")</f>
        <v/>
      </c>
      <c r="G55" s="640" t="str">
        <f>IFERROR(INDEX('Master Data'!$B$7:$J$567,'Master Data'!$N25,COLUMNS('Master Data'!$O$25:U25)),"")</f>
        <v/>
      </c>
      <c r="H55" s="640" t="str">
        <f>IFERROR(INDEX('Master Data'!$B$7:$J$567,'Master Data'!$N25,COLUMNS('Master Data'!$O$25:V25)),"")</f>
        <v/>
      </c>
      <c r="I55" s="646" t="str">
        <f>IFERROR(INDEX('Master Data'!$B$7:$J$567,'Master Data'!$N25,COLUMNS('Master Data'!$O$5:W22)),"")</f>
        <v/>
      </c>
    </row>
    <row r="56" spans="1:9" ht="30" customHeight="1" x14ac:dyDescent="0.25">
      <c r="A56" s="622" t="str">
        <f>IFERROR(INDEX('Master Data'!$B$7:$J$567,'Master Data'!$N26,COLUMNS('Master Data'!$O$26:O26)),"")</f>
        <v/>
      </c>
      <c r="B56" s="626" t="str">
        <f>IFERROR(INDEX('Master Data'!$B$7:$J$567,'Master Data'!$N26,COLUMNS('Master Data'!$O$26:P26)),"")</f>
        <v/>
      </c>
      <c r="C56" s="640" t="str">
        <f>IFERROR(INDEX('Master Data'!$B$7:$J$567,'Master Data'!$N26,COLUMNS('Master Data'!$O$26:Q26)),"")</f>
        <v/>
      </c>
      <c r="D56" s="640" t="str">
        <f>IFERROR(INDEX('Master Data'!$B$7:$J$567,'Master Data'!$N26,COLUMNS('Master Data'!$O$26:R26)),"")</f>
        <v/>
      </c>
      <c r="E56" s="640" t="str">
        <f>IFERROR(INDEX('Master Data'!$B$7:$J$567,'Master Data'!$N26,COLUMNS('Master Data'!$O$26:S26)),"")</f>
        <v/>
      </c>
      <c r="F56" s="640" t="str">
        <f>IFERROR(INDEX('Master Data'!$B$7:$J$567,'Master Data'!$N26,COLUMNS('Master Data'!$O$26:T26)),"")</f>
        <v/>
      </c>
      <c r="G56" s="640" t="str">
        <f>IFERROR(INDEX('Master Data'!$B$7:$J$567,'Master Data'!$N26,COLUMNS('Master Data'!$O$26:U26)),"")</f>
        <v/>
      </c>
      <c r="H56" s="640" t="str">
        <f>IFERROR(INDEX('Master Data'!$B$7:$J$567,'Master Data'!$N26,COLUMNS('Master Data'!$O$26:V26)),"")</f>
        <v/>
      </c>
      <c r="I56" s="646" t="str">
        <f>IFERROR(INDEX('Master Data'!$B$7:$J$567,'Master Data'!$N26,COLUMNS('Master Data'!$O$5:W23)),"")</f>
        <v/>
      </c>
    </row>
    <row r="57" spans="1:9" ht="30" customHeight="1" x14ac:dyDescent="0.25">
      <c r="A57" s="622" t="str">
        <f>IFERROR(INDEX('Master Data'!$B$7:$J$567,'Master Data'!$N27,COLUMNS('Master Data'!$O$27:O27)),"")</f>
        <v/>
      </c>
      <c r="B57" s="626" t="str">
        <f>IFERROR(INDEX('Master Data'!$B$7:$J$567,'Master Data'!$N27,COLUMNS('Master Data'!$O$27:P27)),"")</f>
        <v/>
      </c>
      <c r="C57" s="640" t="str">
        <f>IFERROR(INDEX('Master Data'!$B$7:$J$567,'Master Data'!$N27,COLUMNS('Master Data'!$O$27:Q27)),"")</f>
        <v/>
      </c>
      <c r="D57" s="640" t="str">
        <f>IFERROR(INDEX('Master Data'!$B$7:$J$567,'Master Data'!$N27,COLUMNS('Master Data'!$O$27:R27)),"")</f>
        <v/>
      </c>
      <c r="E57" s="640" t="str">
        <f>IFERROR(INDEX('Master Data'!$B$7:$J$567,'Master Data'!$N27,COLUMNS('Master Data'!$O$27:S27)),"")</f>
        <v/>
      </c>
      <c r="F57" s="640" t="str">
        <f>IFERROR(INDEX('Master Data'!$B$7:$J$567,'Master Data'!$N27,COLUMNS('Master Data'!$O$27:T27)),"")</f>
        <v/>
      </c>
      <c r="G57" s="640" t="str">
        <f>IFERROR(INDEX('Master Data'!$B$7:$J$567,'Master Data'!$N27,COLUMNS('Master Data'!$O$27:U27)),"")</f>
        <v/>
      </c>
      <c r="H57" s="640" t="str">
        <f>IFERROR(INDEX('Master Data'!$B$7:$J$567,'Master Data'!$N27,COLUMNS('Master Data'!$O$27:V27)),"")</f>
        <v/>
      </c>
      <c r="I57" s="646" t="str">
        <f>IFERROR(INDEX('Master Data'!$B$7:$J$567,'Master Data'!$N27,COLUMNS('Master Data'!$O$5:W24)),"")</f>
        <v/>
      </c>
    </row>
    <row r="58" spans="1:9" ht="30" customHeight="1" x14ac:dyDescent="0.25">
      <c r="A58" s="622" t="str">
        <f>IFERROR(INDEX('Master Data'!$B$7:$J$567,'Master Data'!$N28,COLUMNS('Master Data'!$O$28:O28)),"")</f>
        <v/>
      </c>
      <c r="B58" s="626" t="str">
        <f>IFERROR(INDEX('Master Data'!$B$7:$J$567,'Master Data'!$N28,COLUMNS('Master Data'!$O$28:P28)),"")</f>
        <v/>
      </c>
      <c r="C58" s="640" t="str">
        <f>IFERROR(INDEX('Master Data'!$B$7:$J$567,'Master Data'!$N28,COLUMNS('Master Data'!$O$28:Q28)),"")</f>
        <v/>
      </c>
      <c r="D58" s="640" t="str">
        <f>IFERROR(INDEX('Master Data'!$B$7:$J$567,'Master Data'!$N28,COLUMNS('Master Data'!$O$28:R28)),"")</f>
        <v/>
      </c>
      <c r="E58" s="640" t="str">
        <f>IFERROR(INDEX('Master Data'!$B$7:$J$567,'Master Data'!$N28,COLUMNS('Master Data'!$O28:S28)),"")</f>
        <v/>
      </c>
      <c r="F58" s="640" t="str">
        <f>IFERROR(INDEX('Master Data'!$B$7:$J$567,'Master Data'!$N28,COLUMNS('Master Data'!$O$28:T28)),"")</f>
        <v/>
      </c>
      <c r="G58" s="640" t="str">
        <f>IFERROR(INDEX('Master Data'!$B$7:$J$567,'Master Data'!$N28,COLUMNS('Master Data'!$O$28:U28)),"")</f>
        <v/>
      </c>
      <c r="H58" s="640" t="str">
        <f>IFERROR(INDEX('Master Data'!$B$7:$J$567,'Master Data'!$N28,COLUMNS('Master Data'!$O$28:V28)),"")</f>
        <v/>
      </c>
      <c r="I58" s="646" t="str">
        <f>IFERROR(INDEX('Master Data'!$B$7:$J$567,'Master Data'!$N28,COLUMNS('Master Data'!$O$5:W25)),"")</f>
        <v/>
      </c>
    </row>
    <row r="59" spans="1:9" ht="30" customHeight="1" x14ac:dyDescent="0.25">
      <c r="A59" s="622" t="str">
        <f>IFERROR(INDEX('Master Data'!$B$7:$J$567,'Master Data'!$N29,COLUMNS('Master Data'!$O$29:O29)),"")</f>
        <v/>
      </c>
      <c r="B59" s="626" t="str">
        <f>IFERROR(INDEX('Master Data'!$B$7:$J$567,'Master Data'!$N29,COLUMNS('Master Data'!$O$29:P29)),"")</f>
        <v/>
      </c>
      <c r="C59" s="640" t="str">
        <f>IFERROR(INDEX('Master Data'!$B$7:$J$567,'Master Data'!$N29,COLUMNS('Master Data'!$O$29:Q29)),"")</f>
        <v/>
      </c>
      <c r="D59" s="640" t="str">
        <f>IFERROR(INDEX('Master Data'!$B$7:$J$567,'Master Data'!$N29,COLUMNS('Master Data'!$O$29:R29)),"")</f>
        <v/>
      </c>
      <c r="E59" s="640" t="str">
        <f>IFERROR(INDEX('Master Data'!$B$7:$J$567,'Master Data'!$N29,COLUMNS('Master Data'!$O$29:S29)),"")</f>
        <v/>
      </c>
      <c r="F59" s="640" t="str">
        <f>IFERROR(INDEX('Master Data'!$B$7:$J$567,'Master Data'!$N29,COLUMNS('Master Data'!$O$29:T29)),"")</f>
        <v/>
      </c>
      <c r="G59" s="640" t="str">
        <f>IFERROR(INDEX('Master Data'!$B$7:$J$567,'Master Data'!$N29,COLUMNS('Master Data'!$O$29:U29)),"")</f>
        <v/>
      </c>
      <c r="H59" s="640" t="str">
        <f>IFERROR(INDEX('Master Data'!$B$7:$J$567,'Master Data'!$N29,COLUMNS('Master Data'!$O$29:V29)),"")</f>
        <v/>
      </c>
      <c r="I59" s="646" t="str">
        <f>IFERROR(INDEX('Master Data'!$B$7:$J$567,'Master Data'!$N29,COLUMNS('Master Data'!$O$5:W26)),"")</f>
        <v/>
      </c>
    </row>
    <row r="60" spans="1:9" ht="30" customHeight="1" x14ac:dyDescent="0.25">
      <c r="A60" s="622" t="str">
        <f>IFERROR(INDEX('Master Data'!$B$7:$J$567,'Master Data'!$N30,COLUMNS('Master Data'!$O$30:O30)),"")</f>
        <v/>
      </c>
      <c r="B60" s="626" t="str">
        <f>IFERROR(INDEX('Master Data'!$B$7:$J$567,'Master Data'!$N30,COLUMNS('Master Data'!$O$30:P30)),"")</f>
        <v/>
      </c>
      <c r="C60" s="640" t="str">
        <f>IFERROR(INDEX('Master Data'!$B$7:$J$567,'Master Data'!$N30,COLUMNS('Master Data'!$O$30:Q30)),"")</f>
        <v/>
      </c>
      <c r="D60" s="640" t="str">
        <f>IFERROR(INDEX('Master Data'!$B$7:$J$567,'Master Data'!$N30,COLUMNS('Master Data'!$O$30:R30)),"")</f>
        <v/>
      </c>
      <c r="E60" s="640" t="str">
        <f>IFERROR(INDEX('Master Data'!$B$7:$J$567,'Master Data'!$N30,COLUMNS('Master Data'!$O$30:S30)),"")</f>
        <v/>
      </c>
      <c r="F60" s="640" t="str">
        <f>IFERROR(INDEX('Master Data'!$B$7:$J$567,'Master Data'!$N30,COLUMNS('Master Data'!$O$30:T30)),"")</f>
        <v/>
      </c>
      <c r="G60" s="640" t="str">
        <f>IFERROR(INDEX('Master Data'!$B$7:$J$567,'Master Data'!$N30,COLUMNS('Master Data'!$O30:U30)),"")</f>
        <v/>
      </c>
      <c r="H60" s="640" t="str">
        <f>IFERROR(INDEX('Master Data'!$B$7:$J$567,'Master Data'!$N30,COLUMNS('Master Data'!$O$30:V30)),"")</f>
        <v/>
      </c>
      <c r="I60" s="646" t="str">
        <f>IFERROR(INDEX('Master Data'!$B$7:$J$567,'Master Data'!$N30,COLUMNS('Master Data'!$O$5:W27)),"")</f>
        <v/>
      </c>
    </row>
    <row r="61" spans="1:9" ht="30" customHeight="1" x14ac:dyDescent="0.25">
      <c r="A61" s="622" t="str">
        <f>IFERROR(INDEX('Master Data'!$B$7:$J$567,'Master Data'!$N31,COLUMNS('Master Data'!$O$31:O31)),"")</f>
        <v/>
      </c>
      <c r="B61" s="626" t="str">
        <f>IFERROR(INDEX('Master Data'!$B$7:$J$567,'Master Data'!$N31,COLUMNS('Master Data'!$O$31:P31)),"")</f>
        <v/>
      </c>
      <c r="C61" s="640" t="str">
        <f>IFERROR(INDEX('Master Data'!$B$7:$J$567,'Master Data'!$N31,COLUMNS('Master Data'!$O$31:Q31)),"")</f>
        <v/>
      </c>
      <c r="D61" s="640" t="str">
        <f>IFERROR(INDEX('Master Data'!$B$7:$J$567,'Master Data'!$N31,COLUMNS('Master Data'!$O$31:R31)),"")</f>
        <v/>
      </c>
      <c r="E61" s="640" t="str">
        <f>IFERROR(INDEX('Master Data'!$B$7:$J$567,'Master Data'!$N31,COLUMNS('Master Data'!$O$31:S31)),"")</f>
        <v/>
      </c>
      <c r="F61" s="640" t="str">
        <f>IFERROR(INDEX('Master Data'!$B$7:$J$567,'Master Data'!$N31,COLUMNS('Master Data'!$O$31:T31)),"")</f>
        <v/>
      </c>
      <c r="G61" s="640" t="str">
        <f>IFERROR(INDEX('Master Data'!$B$7:$J$567,'Master Data'!$N31,COLUMNS('Master Data'!$O$31:U31)),"")</f>
        <v/>
      </c>
      <c r="H61" s="640" t="str">
        <f>IFERROR(INDEX('Master Data'!$B$7:$J$567,'Master Data'!$N31,COLUMNS('Master Data'!$O$31:V31)),"")</f>
        <v/>
      </c>
      <c r="I61" s="646" t="str">
        <f>IFERROR(INDEX('Master Data'!$B$7:$J$567,'Master Data'!$N31,COLUMNS('Master Data'!$O$5:W28)),"")</f>
        <v/>
      </c>
    </row>
    <row r="62" spans="1:9" ht="30" customHeight="1" x14ac:dyDescent="0.25">
      <c r="A62" s="622" t="str">
        <f>IFERROR(INDEX('Master Data'!$B$7:$J$567,'Master Data'!$N32,COLUMNS('Master Data'!$O$32:O32)),"")</f>
        <v/>
      </c>
      <c r="B62" s="620" t="str">
        <f>IFERROR(INDEX('Master Data'!$B$7:$J$567,'Master Data'!$N32,COLUMNS('Master Data'!$O$32:P32)),"")</f>
        <v/>
      </c>
      <c r="C62" s="640" t="str">
        <f>IFERROR(INDEX('Master Data'!$B$7:$J$567,'Master Data'!$N32,COLUMNS('Master Data'!$O$32:Q32)),"")</f>
        <v/>
      </c>
      <c r="D62" s="640" t="str">
        <f>IFERROR(INDEX('Master Data'!$B$7:$J$567,'Master Data'!$N32,COLUMNS('Master Data'!$O$32:R32)),"")</f>
        <v/>
      </c>
      <c r="E62" s="640" t="str">
        <f>IFERROR(INDEX('Master Data'!$B$7:$J$567,'Master Data'!$N32,COLUMNS('Master Data'!$O$32:S32)),"")</f>
        <v/>
      </c>
      <c r="F62" s="640" t="str">
        <f>IFERROR(INDEX('Master Data'!$B$7:$J$567,'Master Data'!$N32,COLUMNS('Master Data'!$O$32:T32)),"")</f>
        <v/>
      </c>
      <c r="G62" s="640" t="str">
        <f>IFERROR(INDEX('Master Data'!$B$7:$J$567,'Master Data'!$N32,COLUMNS('Master Data'!$O$32:U32)),"")</f>
        <v/>
      </c>
      <c r="H62" s="640" t="str">
        <f>IFERROR(INDEX('Master Data'!$B$7:$J$567,'Master Data'!$N32,COLUMNS('Master Data'!$O$32:V32)),"")</f>
        <v/>
      </c>
      <c r="I62" s="646" t="str">
        <f>IFERROR(INDEX('Master Data'!$B$7:$J$567,'Master Data'!$N32,COLUMNS('Master Data'!$O$5:W29)),"")</f>
        <v/>
      </c>
    </row>
    <row r="63" spans="1:9" ht="30" customHeight="1" x14ac:dyDescent="0.25">
      <c r="A63" s="622" t="str">
        <f>IFERROR(INDEX('Master Data'!$B$7:$J$567,'Master Data'!$N33,COLUMNS('Master Data'!$O$33:O33)),"")</f>
        <v/>
      </c>
      <c r="B63" s="620" t="str">
        <f>IFERROR(INDEX('Master Data'!$B$7:$J$567,'Master Data'!$N33,COLUMNS('Master Data'!$O$33:P33)),"")</f>
        <v/>
      </c>
      <c r="C63" s="640" t="str">
        <f>IFERROR(INDEX('Master Data'!$B$7:$J$567,'Master Data'!$N33,COLUMNS('Master Data'!$O33:Q33)),"")</f>
        <v/>
      </c>
      <c r="D63" s="640" t="str">
        <f>IFERROR(INDEX('Master Data'!$B$7:$J$567,'Master Data'!$N33,COLUMNS('Master Data'!$O33:R33)),"")</f>
        <v/>
      </c>
      <c r="E63" s="640" t="str">
        <f>IFERROR(INDEX('Master Data'!$B$7:$J$567,'Master Data'!$N33,COLUMNS('Master Data'!$O33:S33)),"")</f>
        <v/>
      </c>
      <c r="F63" s="640" t="str">
        <f>IFERROR(INDEX('Master Data'!$B$7:$J$567,'Master Data'!$N33,COLUMNS('Master Data'!$O33:T33)),"")</f>
        <v/>
      </c>
      <c r="G63" s="640" t="str">
        <f>IFERROR(INDEX('Master Data'!$B$7:$J$567,'Master Data'!$N33,COLUMNS('Master Data'!$O33:U33)),"")</f>
        <v/>
      </c>
      <c r="H63" s="640" t="str">
        <f>IFERROR(INDEX('Master Data'!$B$7:$J$567,'Master Data'!$N33,COLUMNS('Master Data'!$O33:V33)),"")</f>
        <v/>
      </c>
      <c r="I63" s="646" t="str">
        <f>IFERROR(INDEX('Master Data'!$B$7:$J$567,'Master Data'!$N33,COLUMNS('Master Data'!$O$5:W30)),"")</f>
        <v/>
      </c>
    </row>
    <row r="64" spans="1:9" ht="30" customHeight="1" x14ac:dyDescent="0.25">
      <c r="A64" s="622" t="str">
        <f>IFERROR(INDEX('Master Data'!$B$7:$J$567,'Master Data'!$N34,COLUMNS('Master Data'!$O$34:O34)),"")</f>
        <v/>
      </c>
      <c r="B64" s="620" t="str">
        <f>IFERROR(INDEX('Master Data'!$B$7:$J$567,'Master Data'!$N34,COLUMNS('Master Data'!$O$34:P34)),"")</f>
        <v/>
      </c>
      <c r="C64" s="640" t="str">
        <f>IFERROR(INDEX('Master Data'!$B$7:$J$567,'Master Data'!$N34,COLUMNS('Master Data'!$O34:Q34)),"")</f>
        <v/>
      </c>
      <c r="D64" s="640" t="str">
        <f>IFERROR(INDEX('Master Data'!$B$7:$J$567,'Master Data'!$N34,COLUMNS('Master Data'!$O34:R34)),"")</f>
        <v/>
      </c>
      <c r="E64" s="640" t="str">
        <f>IFERROR(INDEX('Master Data'!$B$7:$J$567,'Master Data'!$N34,COLUMNS('Master Data'!$O34:S34)),"")</f>
        <v/>
      </c>
      <c r="F64" s="640" t="str">
        <f>IFERROR(INDEX('Master Data'!$B$7:$J$567,'Master Data'!$N34,COLUMNS('Master Data'!$O34:T34)),"")</f>
        <v/>
      </c>
      <c r="G64" s="640" t="str">
        <f>IFERROR(INDEX('Master Data'!$B$7:$J$567,'Master Data'!$N34,COLUMNS('Master Data'!$O34:U34)),"")</f>
        <v/>
      </c>
      <c r="H64" s="640" t="str">
        <f>IFERROR(INDEX('Master Data'!$B$7:$J$567,'Master Data'!$N34,COLUMNS('Master Data'!$O34:V34)),"")</f>
        <v/>
      </c>
      <c r="I64" s="646" t="str">
        <f>IFERROR(INDEX('Master Data'!$B$7:$J$567,'Master Data'!$N34,COLUMNS('Master Data'!$O$5:W31)),"")</f>
        <v/>
      </c>
    </row>
    <row r="65" spans="1:9" ht="30" customHeight="1" x14ac:dyDescent="0.25">
      <c r="A65" s="622" t="str">
        <f>IFERROR(INDEX('Master Data'!$B$7:$J$567,'Master Data'!$N35,COLUMNS('Master Data'!$O35:O$35)),"")</f>
        <v/>
      </c>
      <c r="B65" s="620" t="str">
        <f>IFERROR(INDEX('Master Data'!$B$7:$J$567,'Master Data'!$N35,COLUMNS('Master Data'!$O$35:P35)),"")</f>
        <v/>
      </c>
      <c r="C65" s="640" t="str">
        <f>IFERROR(INDEX('Master Data'!$B$7:$J$567,'Master Data'!$N35,COLUMNS('Master Data'!$O35:Q35)),"")</f>
        <v/>
      </c>
      <c r="D65" s="640" t="str">
        <f>IFERROR(INDEX('Master Data'!$B$7:$J$567,'Master Data'!$N35,COLUMNS('Master Data'!$O35:R35)),"")</f>
        <v/>
      </c>
      <c r="E65" s="640" t="str">
        <f>IFERROR(INDEX('Master Data'!$B$7:$J$567,'Master Data'!$N35,COLUMNS('Master Data'!$O35:S35)),"")</f>
        <v/>
      </c>
      <c r="F65" s="640" t="str">
        <f>IFERROR(INDEX('Master Data'!$B$7:$J$567,'Master Data'!$N35,COLUMNS('Master Data'!$O35:T35)),"")</f>
        <v/>
      </c>
      <c r="G65" s="640" t="str">
        <f>IFERROR(INDEX('Master Data'!$B$7:$J$567,'Master Data'!$N35,COLUMNS('Master Data'!$O35:U35)),"")</f>
        <v/>
      </c>
      <c r="H65" s="640" t="str">
        <f>IFERROR(INDEX('Master Data'!$B$7:$J$567,'Master Data'!$N35,COLUMNS('Master Data'!$O35:V35)),"")</f>
        <v/>
      </c>
      <c r="I65" s="646" t="str">
        <f>IFERROR(INDEX('Master Data'!$B$7:$J$567,'Master Data'!$N35,COLUMNS('Master Data'!$O$5:W32)),"")</f>
        <v/>
      </c>
    </row>
    <row r="66" spans="1:9" ht="30" customHeight="1" x14ac:dyDescent="0.25">
      <c r="A66" s="622" t="str">
        <f>IFERROR(INDEX('Master Data'!$B$7:$J$567,'Master Data'!$N36,COLUMNS('Master Data'!$O$36:O36)),"")</f>
        <v/>
      </c>
      <c r="B66" s="620" t="str">
        <f>IFERROR(INDEX('Master Data'!$B$7:$J$567,'Master Data'!$N36,COLUMNS('Master Data'!$O$36:P36)),"")</f>
        <v/>
      </c>
      <c r="C66" s="640" t="str">
        <f>IFERROR(INDEX('Master Data'!$B$7:$J$567,'Master Data'!$N36,COLUMNS('Master Data'!$O36:Q36)),"")</f>
        <v/>
      </c>
      <c r="D66" s="640" t="str">
        <f>IFERROR(INDEX('Master Data'!$B$7:$J$567,'Master Data'!$N36,COLUMNS('Master Data'!$O36:R36)),"")</f>
        <v/>
      </c>
      <c r="E66" s="640" t="str">
        <f>IFERROR(INDEX('Master Data'!$B$7:$J$567,'Master Data'!$N36,COLUMNS('Master Data'!$O36:S36)),"")</f>
        <v/>
      </c>
      <c r="F66" s="640" t="str">
        <f>IFERROR(INDEX('Master Data'!$B$7:$J$567,'Master Data'!$N36,COLUMNS('Master Data'!$O36:T36)),"")</f>
        <v/>
      </c>
      <c r="G66" s="640" t="str">
        <f>IFERROR(INDEX('Master Data'!$B$7:$J$567,'Master Data'!$N36,COLUMNS('Master Data'!$O36:U36)),"")</f>
        <v/>
      </c>
      <c r="H66" s="640" t="str">
        <f>IFERROR(INDEX('Master Data'!$B$7:$J$567,'Master Data'!$N36,COLUMNS('Master Data'!$O36:V36)),"")</f>
        <v/>
      </c>
      <c r="I66" s="646" t="str">
        <f>IFERROR(INDEX('Master Data'!$B$7:$J$567,'Master Data'!$N36,COLUMNS('Master Data'!$O$5:W33)),"")</f>
        <v/>
      </c>
    </row>
    <row r="67" spans="1:9" ht="30" customHeight="1" x14ac:dyDescent="0.25">
      <c r="A67" s="622" t="str">
        <f>IFERROR(INDEX('Master Data'!$B$7:$J$567,'Master Data'!$N37,COLUMNS('Master Data'!$O$37:O37)),"")</f>
        <v/>
      </c>
      <c r="B67" s="620" t="str">
        <f>IFERROR(INDEX('Master Data'!$B$7:$J$567,'Master Data'!$N37,COLUMNS('Master Data'!$O$37:P37)),"")</f>
        <v/>
      </c>
      <c r="C67" s="640" t="str">
        <f>IFERROR(INDEX('Master Data'!$B$7:$J$567,'Master Data'!$N37,COLUMNS('Master Data'!$O37:Q37)),"")</f>
        <v/>
      </c>
      <c r="D67" s="640" t="str">
        <f>IFERROR(INDEX('Master Data'!$B$7:$J$567,'Master Data'!$N37,COLUMNS('Master Data'!$O37:R37)),"")</f>
        <v/>
      </c>
      <c r="E67" s="640" t="str">
        <f>IFERROR(INDEX('Master Data'!$B$7:$J$567,'Master Data'!$N37,COLUMNS('Master Data'!$O37:S37)),"")</f>
        <v/>
      </c>
      <c r="F67" s="640" t="str">
        <f>IFERROR(INDEX('Master Data'!$B$7:$J$567,'Master Data'!$N37,COLUMNS('Master Data'!$O37:T37)),"")</f>
        <v/>
      </c>
      <c r="G67" s="640" t="str">
        <f>IFERROR(INDEX('Master Data'!$B$7:$J$567,'Master Data'!$N37,COLUMNS('Master Data'!$O37:U37)),"")</f>
        <v/>
      </c>
      <c r="H67" s="640" t="str">
        <f>IFERROR(INDEX('Master Data'!$B$7:$J$567,'Master Data'!$N37,COLUMNS('Master Data'!$O37:V37)),"")</f>
        <v/>
      </c>
      <c r="I67" s="646" t="str">
        <f>IFERROR(INDEX('Master Data'!$B$7:$J$567,'Master Data'!$N37,COLUMNS('Master Data'!$O$5:W34)),"")</f>
        <v/>
      </c>
    </row>
    <row r="68" spans="1:9" ht="30" customHeight="1" x14ac:dyDescent="0.25">
      <c r="A68" s="622" t="str">
        <f>IFERROR(INDEX('Master Data'!$B$7:$J$567,'Master Data'!$N38,COLUMNS('Master Data'!$O$38:O38)),"")</f>
        <v/>
      </c>
      <c r="B68" s="620" t="str">
        <f>IFERROR(INDEX('Master Data'!$B$7:$J$567,'Master Data'!$N38,COLUMNS('Master Data'!$O$38:P38)),"")</f>
        <v/>
      </c>
      <c r="C68" s="640" t="str">
        <f>IFERROR(INDEX('Master Data'!$B$7:$J$567,'Master Data'!$N38,COLUMNS('Master Data'!$O38:Q38)),"")</f>
        <v/>
      </c>
      <c r="D68" s="640" t="str">
        <f>IFERROR(INDEX('Master Data'!$B$7:$J$567,'Master Data'!$N38,COLUMNS('Master Data'!$O38:R38)),"")</f>
        <v/>
      </c>
      <c r="E68" s="640" t="str">
        <f>IFERROR(INDEX('Master Data'!$B$7:$J$567,'Master Data'!$N38,COLUMNS('Master Data'!$O38:S38)),"")</f>
        <v/>
      </c>
      <c r="F68" s="640" t="str">
        <f>IFERROR(INDEX('Master Data'!$B$7:$J$567,'Master Data'!$N38,COLUMNS('Master Data'!$O38:T38)),"")</f>
        <v/>
      </c>
      <c r="G68" s="640" t="str">
        <f>IFERROR(INDEX('Master Data'!$B$7:$J$567,'Master Data'!$N38,COLUMNS('Master Data'!$O38:U38)),"")</f>
        <v/>
      </c>
      <c r="H68" s="640" t="str">
        <f>IFERROR(INDEX('Master Data'!$B$7:$J$567,'Master Data'!$N38,COLUMNS('Master Data'!$O38:V38)),"")</f>
        <v/>
      </c>
      <c r="I68" s="646" t="str">
        <f>IFERROR(INDEX('Master Data'!$B$7:$J$567,'Master Data'!$N38,COLUMNS('Master Data'!$O$5:W35)),"")</f>
        <v/>
      </c>
    </row>
    <row r="69" spans="1:9" ht="30" customHeight="1" x14ac:dyDescent="0.25">
      <c r="A69" s="622" t="str">
        <f>IFERROR(INDEX('Master Data'!$B$7:$J$567,'Master Data'!$N39,COLUMNS('Master Data'!$O$39:O39)),"")</f>
        <v/>
      </c>
      <c r="B69" s="620" t="str">
        <f>IFERROR(INDEX('Master Data'!$B$7:$J$567,'Master Data'!$N39,COLUMNS('Master Data'!$O$39:P39)),"")</f>
        <v/>
      </c>
      <c r="C69" s="640" t="str">
        <f>IFERROR(INDEX('Master Data'!$B$7:$J$567,'Master Data'!$N39,COLUMNS('Master Data'!$O39:Q39)),"")</f>
        <v/>
      </c>
      <c r="D69" s="640" t="str">
        <f>IFERROR(INDEX('Master Data'!$B$7:$J$567,'Master Data'!$N39,COLUMNS('Master Data'!$O39:R39)),"")</f>
        <v/>
      </c>
      <c r="E69" s="640" t="str">
        <f>IFERROR(INDEX('Master Data'!$B$7:$J$567,'Master Data'!$N39,COLUMNS('Master Data'!$O39:S39)),"")</f>
        <v/>
      </c>
      <c r="F69" s="640" t="str">
        <f>IFERROR(INDEX('Master Data'!$B$7:$J$567,'Master Data'!$N39,COLUMNS('Master Data'!$O39:T39)),"")</f>
        <v/>
      </c>
      <c r="G69" s="640" t="str">
        <f>IFERROR(INDEX('Master Data'!$B$7:$J$567,'Master Data'!$N39,COLUMNS('Master Data'!$O39:U39)),"")</f>
        <v/>
      </c>
      <c r="H69" s="640" t="str">
        <f>IFERROR(INDEX('Master Data'!$B$7:$J$567,'Master Data'!$N39,COLUMNS('Master Data'!$O39:V39)),"")</f>
        <v/>
      </c>
      <c r="I69" s="646" t="str">
        <f>IFERROR(INDEX('Master Data'!$B$7:$J$567,'Master Data'!$N39,COLUMNS('Master Data'!$O$5:W36)),"")</f>
        <v/>
      </c>
    </row>
    <row r="70" spans="1:9" ht="30" customHeight="1" x14ac:dyDescent="0.25">
      <c r="A70" s="622" t="str">
        <f>IFERROR(INDEX('Master Data'!$B$7:$J$567,'Master Data'!$N40,COLUMNS('Master Data'!$O$40:O40)),"")</f>
        <v/>
      </c>
      <c r="B70" s="620" t="str">
        <f>IFERROR(INDEX('Master Data'!$B$7:$J$567,'Master Data'!$N40,COLUMNS('Master Data'!$O$40:P40)),"")</f>
        <v/>
      </c>
      <c r="C70" s="640" t="str">
        <f>IFERROR(INDEX('Master Data'!$B$7:$J$567,'Master Data'!$N40,COLUMNS('Master Data'!$O40:Q40)),"")</f>
        <v/>
      </c>
      <c r="D70" s="640" t="str">
        <f>IFERROR(INDEX('Master Data'!$B$7:$J$567,'Master Data'!$N40,COLUMNS('Master Data'!$O40:R40)),"")</f>
        <v/>
      </c>
      <c r="E70" s="640" t="str">
        <f>IFERROR(INDEX('Master Data'!$B$7:$J$567,'Master Data'!$N40,COLUMNS('Master Data'!$O40:S40)),"")</f>
        <v/>
      </c>
      <c r="F70" s="640" t="str">
        <f>IFERROR(INDEX('Master Data'!$B$7:$J$567,'Master Data'!$N40,COLUMNS('Master Data'!$O40:T40)),"")</f>
        <v/>
      </c>
      <c r="G70" s="640" t="str">
        <f>IFERROR(INDEX('Master Data'!$B$7:$J$567,'Master Data'!$N40,COLUMNS('Master Data'!$O40:U40)),"")</f>
        <v/>
      </c>
      <c r="H70" s="640" t="str">
        <f>IFERROR(INDEX('Master Data'!$B$7:$J$567,'Master Data'!$N40,COLUMNS('Master Data'!$O40:V40)),"")</f>
        <v/>
      </c>
      <c r="I70" s="646" t="str">
        <f>IFERROR(INDEX('Master Data'!$B$7:$J$567,'Master Data'!$N40,COLUMNS('Master Data'!$O$5:W37)),"")</f>
        <v/>
      </c>
    </row>
    <row r="71" spans="1:9" ht="30" customHeight="1" x14ac:dyDescent="0.25">
      <c r="A71" s="622" t="str">
        <f>IFERROR(INDEX('Master Data'!$B$7:$J$567,'Master Data'!$N41,COLUMNS('Master Data'!$O$41:O41)),"")</f>
        <v/>
      </c>
      <c r="B71" s="620" t="str">
        <f>IFERROR(INDEX('Master Data'!$B$7:$J$567,'Master Data'!$N41,COLUMNS('Master Data'!$O$41:P41)),"")</f>
        <v/>
      </c>
      <c r="C71" s="640" t="str">
        <f>IFERROR(INDEX('Master Data'!$B$7:$J$567,'Master Data'!$N41,COLUMNS('Master Data'!$O41:Q41)),"")</f>
        <v/>
      </c>
      <c r="D71" s="640" t="str">
        <f>IFERROR(INDEX('Master Data'!$B$7:$J$567,'Master Data'!$N41,COLUMNS('Master Data'!$O41:R41)),"")</f>
        <v/>
      </c>
      <c r="E71" s="640" t="str">
        <f>IFERROR(INDEX('Master Data'!$B$7:$J$567,'Master Data'!$N41,COLUMNS('Master Data'!$O41:S41)),"")</f>
        <v/>
      </c>
      <c r="F71" s="640" t="str">
        <f>IFERROR(INDEX('Master Data'!$B$7:$J$567,'Master Data'!$N41,COLUMNS('Master Data'!$O41:T41)),"")</f>
        <v/>
      </c>
      <c r="G71" s="640" t="str">
        <f>IFERROR(INDEX('Master Data'!$B$7:$J$567,'Master Data'!$N41,COLUMNS('Master Data'!$O41:U41)),"")</f>
        <v/>
      </c>
      <c r="H71" s="640" t="str">
        <f>IFERROR(INDEX('Master Data'!$B$7:$J$567,'Master Data'!$N41,COLUMNS('Master Data'!$O41:V41)),"")</f>
        <v/>
      </c>
      <c r="I71" s="646" t="str">
        <f>IFERROR(INDEX('Master Data'!$B$7:$J$567,'Master Data'!$N41,COLUMNS('Master Data'!$O$5:W38)),"")</f>
        <v/>
      </c>
    </row>
    <row r="72" spans="1:9" ht="30" customHeight="1" x14ac:dyDescent="0.25">
      <c r="A72" s="622" t="str">
        <f>IFERROR(INDEX('Master Data'!$B$7:$J$567,'Master Data'!$N42,COLUMNS('Master Data'!$O$42:O42)),"")</f>
        <v/>
      </c>
      <c r="B72" s="620" t="str">
        <f>IFERROR(INDEX('Master Data'!$B$7:$J$567,'Master Data'!$N42,COLUMNS('Master Data'!$O$42:P42)),"")</f>
        <v/>
      </c>
      <c r="C72" s="640" t="str">
        <f>IFERROR(INDEX('Master Data'!$B$7:$J$567,'Master Data'!$N42,COLUMNS('Master Data'!$O42:Q42)),"")</f>
        <v/>
      </c>
      <c r="D72" s="640" t="str">
        <f>IFERROR(INDEX('Master Data'!$B$7:$J$567,'Master Data'!$N42,COLUMNS('Master Data'!$O42:R42)),"")</f>
        <v/>
      </c>
      <c r="E72" s="640" t="str">
        <f>IFERROR(INDEX('Master Data'!$B$7:$J$567,'Master Data'!$N42,COLUMNS('Master Data'!$O42:S42)),"")</f>
        <v/>
      </c>
      <c r="F72" s="640" t="str">
        <f>IFERROR(INDEX('Master Data'!$B$7:$J$567,'Master Data'!$N42,COLUMNS('Master Data'!$O42:T42)),"")</f>
        <v/>
      </c>
      <c r="G72" s="640" t="str">
        <f>IFERROR(INDEX('Master Data'!$B$7:$J$567,'Master Data'!$N42,COLUMNS('Master Data'!$O42:U42)),"")</f>
        <v/>
      </c>
      <c r="H72" s="640" t="str">
        <f>IFERROR(INDEX('Master Data'!$B$7:$J$567,'Master Data'!$N42,COLUMNS('Master Data'!$O42:V42)),"")</f>
        <v/>
      </c>
      <c r="I72" s="646" t="str">
        <f>IFERROR(INDEX('Master Data'!$B$7:$J$567,'Master Data'!$N42,COLUMNS('Master Data'!$O$5:W39)),"")</f>
        <v/>
      </c>
    </row>
    <row r="73" spans="1:9" ht="30" customHeight="1" x14ac:dyDescent="0.25">
      <c r="A73" s="622" t="str">
        <f>IFERROR(INDEX('Master Data'!$B$7:$J$567,'Master Data'!$N43,COLUMNS('Master Data'!$O$43:O43)),"")</f>
        <v/>
      </c>
      <c r="B73" s="620" t="str">
        <f>IFERROR(INDEX('Master Data'!$B$7:$J$567,'Master Data'!$N43,COLUMNS('Master Data'!$O$43:P43)),"")</f>
        <v/>
      </c>
      <c r="C73" s="640" t="str">
        <f>IFERROR(INDEX('Master Data'!$B$7:$J$567,'Master Data'!$N43,COLUMNS('Master Data'!$O43:Q43)),"")</f>
        <v/>
      </c>
      <c r="D73" s="640" t="str">
        <f>IFERROR(INDEX('Master Data'!$B$7:$J$567,'Master Data'!$N43,COLUMNS('Master Data'!$O43:R43)),"")</f>
        <v/>
      </c>
      <c r="E73" s="640" t="str">
        <f>IFERROR(INDEX('Master Data'!$B$7:$J$567,'Master Data'!$N43,COLUMNS('Master Data'!$O43:S43)),"")</f>
        <v/>
      </c>
      <c r="F73" s="640" t="str">
        <f>IFERROR(INDEX('Master Data'!$B$7:$J$567,'Master Data'!$N43,COLUMNS('Master Data'!$O43:T43)),"")</f>
        <v/>
      </c>
      <c r="G73" s="640" t="str">
        <f>IFERROR(INDEX('Master Data'!$B$7:$J$567,'Master Data'!$N43,COLUMNS('Master Data'!$O43:U43)),"")</f>
        <v/>
      </c>
      <c r="H73" s="640" t="str">
        <f>IFERROR(INDEX('Master Data'!$B$7:$J$567,'Master Data'!$N43,COLUMNS('Master Data'!$O43:V43)),"")</f>
        <v/>
      </c>
      <c r="I73" s="646" t="str">
        <f>IFERROR(INDEX('Master Data'!$B$7:$J$567,'Master Data'!$N43,COLUMNS('Master Data'!$O$5:W40)),"")</f>
        <v/>
      </c>
    </row>
    <row r="74" spans="1:9" ht="30" customHeight="1" x14ac:dyDescent="0.25">
      <c r="A74" s="622" t="str">
        <f>IFERROR(INDEX('Master Data'!$B$7:$J$567,'Master Data'!$N44,COLUMNS('Master Data'!$O$44:O44)),"")</f>
        <v/>
      </c>
      <c r="B74" s="620" t="str">
        <f>IFERROR(INDEX('Master Data'!$B$7:$J$567,'Master Data'!$N44,COLUMNS('Master Data'!$O$44:P44)),"")</f>
        <v/>
      </c>
      <c r="C74" s="640" t="str">
        <f>IFERROR(INDEX('Master Data'!$B$7:$J$567,'Master Data'!$N44,COLUMNS('Master Data'!$O44:Q44)),"")</f>
        <v/>
      </c>
      <c r="D74" s="640" t="str">
        <f>IFERROR(INDEX('Master Data'!$B$7:$J$567,'Master Data'!$N44,COLUMNS('Master Data'!$O44:R44)),"")</f>
        <v/>
      </c>
      <c r="E74" s="640" t="str">
        <f>IFERROR(INDEX('Master Data'!$B$7:$J$567,'Master Data'!$N44,COLUMNS('Master Data'!$O44:S44)),"")</f>
        <v/>
      </c>
      <c r="F74" s="640" t="str">
        <f>IFERROR(INDEX('Master Data'!$B$7:$J$567,'Master Data'!$N44,COLUMNS('Master Data'!$O44:T44)),"")</f>
        <v/>
      </c>
      <c r="G74" s="640" t="str">
        <f>IFERROR(INDEX('Master Data'!$B$7:$J$567,'Master Data'!$N44,COLUMNS('Master Data'!$O44:U44)),"")</f>
        <v/>
      </c>
      <c r="H74" s="640" t="str">
        <f>IFERROR(INDEX('Master Data'!$B$7:$J$567,'Master Data'!$N44,COLUMNS('Master Data'!$O44:V44)),"")</f>
        <v/>
      </c>
      <c r="I74" s="646" t="str">
        <f>IFERROR(INDEX('Master Data'!$B$7:$J$567,'Master Data'!$N44,COLUMNS('Master Data'!$O$5:W41)),"")</f>
        <v/>
      </c>
    </row>
    <row r="75" spans="1:9" ht="30" customHeight="1" x14ac:dyDescent="0.25">
      <c r="A75" s="622" t="str">
        <f>IFERROR(INDEX('Master Data'!$B$7:$J$567,'Master Data'!$N45,COLUMNS('Master Data'!$O$45:O45)),"")</f>
        <v/>
      </c>
      <c r="B75" s="620" t="str">
        <f>IFERROR(INDEX('Master Data'!$B$7:$J$567,'Master Data'!$N45,COLUMNS('Master Data'!$O$45:P45)),"")</f>
        <v/>
      </c>
      <c r="C75" s="640" t="str">
        <f>IFERROR(INDEX('Master Data'!$B$7:$J$567,'Master Data'!$N45,COLUMNS('Master Data'!$O45:Q45)),"")</f>
        <v/>
      </c>
      <c r="D75" s="640" t="str">
        <f>IFERROR(INDEX('Master Data'!$B$7:$J$567,'Master Data'!$N45,COLUMNS('Master Data'!$O45:R45)),"")</f>
        <v/>
      </c>
      <c r="E75" s="640" t="str">
        <f>IFERROR(INDEX('Master Data'!$B$7:$J$567,'Master Data'!$N45,COLUMNS('Master Data'!$O45:S45)),"")</f>
        <v/>
      </c>
      <c r="F75" s="640" t="str">
        <f>IFERROR(INDEX('Master Data'!$B$7:$J$567,'Master Data'!$N45,COLUMNS('Master Data'!$O45:T45)),"")</f>
        <v/>
      </c>
      <c r="G75" s="640" t="str">
        <f>IFERROR(INDEX('Master Data'!$B$7:$J$567,'Master Data'!$N45,COLUMNS('Master Data'!$O45:U45)),"")</f>
        <v/>
      </c>
      <c r="H75" s="640" t="str">
        <f>IFERROR(INDEX('Master Data'!$B$7:$J$567,'Master Data'!$N45,COLUMNS('Master Data'!$O45:V45)),"")</f>
        <v/>
      </c>
      <c r="I75" s="646" t="str">
        <f>IFERROR(INDEX('Master Data'!$B$7:$J$567,'Master Data'!$N45,COLUMNS('Master Data'!$O$5:W42)),"")</f>
        <v/>
      </c>
    </row>
    <row r="76" spans="1:9" ht="30" customHeight="1" x14ac:dyDescent="0.25">
      <c r="A76" s="622" t="str">
        <f>IFERROR(INDEX('Master Data'!$B$7:$J$567,'Master Data'!$N46,COLUMNS('Master Data'!$O$46:O46)),"")</f>
        <v/>
      </c>
      <c r="B76" s="620" t="str">
        <f>IFERROR(INDEX('Master Data'!$B$7:$J$567,'Master Data'!$N46,COLUMNS('Master Data'!$O$46:P46)),"")</f>
        <v/>
      </c>
      <c r="C76" s="640" t="str">
        <f>IFERROR(INDEX('Master Data'!$B$7:$J$567,'Master Data'!$N46,COLUMNS('Master Data'!$O46:Q46)),"")</f>
        <v/>
      </c>
      <c r="D76" s="640" t="str">
        <f>IFERROR(INDEX('Master Data'!$B$7:$J$567,'Master Data'!$N46,COLUMNS('Master Data'!$O46:R46)),"")</f>
        <v/>
      </c>
      <c r="E76" s="640" t="str">
        <f>IFERROR(INDEX('Master Data'!$B$7:$J$567,'Master Data'!$N46,COLUMNS('Master Data'!$O46:S46)),"")</f>
        <v/>
      </c>
      <c r="F76" s="640" t="str">
        <f>IFERROR(INDEX('Master Data'!$B$7:$J$567,'Master Data'!$N46,COLUMNS('Master Data'!$O46:T46)),"")</f>
        <v/>
      </c>
      <c r="G76" s="640" t="str">
        <f>IFERROR(INDEX('Master Data'!$B$7:$J$567,'Master Data'!$N46,COLUMNS('Master Data'!$O46:U46)),"")</f>
        <v/>
      </c>
      <c r="H76" s="640" t="str">
        <f>IFERROR(INDEX('Master Data'!$B$7:$J$567,'Master Data'!$N46,COLUMNS('Master Data'!$O46:V46)),"")</f>
        <v/>
      </c>
      <c r="I76" s="646" t="str">
        <f>IFERROR(INDEX('Master Data'!$B$7:$J$567,'Master Data'!$N46,COLUMNS('Master Data'!$O$5:W43)),"")</f>
        <v/>
      </c>
    </row>
    <row r="77" spans="1:9" ht="30" customHeight="1" x14ac:dyDescent="0.25">
      <c r="A77" s="622" t="str">
        <f>IFERROR(INDEX('Master Data'!$B$7:$J$567,'Master Data'!$N47,COLUMNS('Master Data'!$O$47:O47)),"")</f>
        <v/>
      </c>
      <c r="B77" s="620" t="str">
        <f>IFERROR(INDEX('Master Data'!$B$7:$J$567,'Master Data'!$N47,COLUMNS('Master Data'!$O$47:P47)),"")</f>
        <v/>
      </c>
      <c r="C77" s="640" t="str">
        <f>IFERROR(INDEX('Master Data'!$B$7:$J$567,'Master Data'!$N47,COLUMNS('Master Data'!$O47:Q47)),"")</f>
        <v/>
      </c>
      <c r="D77" s="640" t="str">
        <f>IFERROR(INDEX('Master Data'!$B$7:$J$567,'Master Data'!$N47,COLUMNS('Master Data'!$O47:R47)),"")</f>
        <v/>
      </c>
      <c r="E77" s="640" t="str">
        <f>IFERROR(INDEX('Master Data'!$B$7:$J$567,'Master Data'!$N47,COLUMNS('Master Data'!$O47:S47)),"")</f>
        <v/>
      </c>
      <c r="F77" s="640" t="str">
        <f>IFERROR(INDEX('Master Data'!$B$7:$J$567,'Master Data'!$N47,COLUMNS('Master Data'!$O47:T47)),"")</f>
        <v/>
      </c>
      <c r="G77" s="640" t="str">
        <f>IFERROR(INDEX('Master Data'!$B$7:$J$567,'Master Data'!$N47,COLUMNS('Master Data'!$O47:U47)),"")</f>
        <v/>
      </c>
      <c r="H77" s="640" t="str">
        <f>IFERROR(INDEX('Master Data'!$B$7:$J$567,'Master Data'!$N47,COLUMNS('Master Data'!$O47:V47)),"")</f>
        <v/>
      </c>
      <c r="I77" s="646" t="str">
        <f>IFERROR(INDEX('Master Data'!$B$7:$J$567,'Master Data'!$N47,COLUMNS('Master Data'!$O$5:W44)),"")</f>
        <v/>
      </c>
    </row>
    <row r="78" spans="1:9" ht="30" customHeight="1" x14ac:dyDescent="0.25">
      <c r="A78" s="622" t="str">
        <f>IFERROR(INDEX('Master Data'!$B$7:$J$567,'Master Data'!$N48,COLUMNS('Master Data'!$O$48:O48)),"")</f>
        <v/>
      </c>
      <c r="B78" s="620" t="str">
        <f>IFERROR(INDEX('Master Data'!$B$7:$J$567,'Master Data'!$N48,COLUMNS('Master Data'!$O$48:P48)),"")</f>
        <v/>
      </c>
      <c r="C78" s="640" t="str">
        <f>IFERROR(INDEX('Master Data'!$B$7:$J$567,'Master Data'!$N48,COLUMNS('Master Data'!$O48:Q48)),"")</f>
        <v/>
      </c>
      <c r="D78" s="640" t="str">
        <f>IFERROR(INDEX('Master Data'!$B$7:$J$567,'Master Data'!$N48,COLUMNS('Master Data'!$O48:R48)),"")</f>
        <v/>
      </c>
      <c r="E78" s="640" t="str">
        <f>IFERROR(INDEX('Master Data'!$B$7:$J$567,'Master Data'!$N48,COLUMNS('Master Data'!$O48:S48)),"")</f>
        <v/>
      </c>
      <c r="F78" s="640" t="str">
        <f>IFERROR(INDEX('Master Data'!$B$7:$J$567,'Master Data'!$N48,COLUMNS('Master Data'!$O48:T48)),"")</f>
        <v/>
      </c>
      <c r="G78" s="640" t="str">
        <f>IFERROR(INDEX('Master Data'!$B$7:$J$567,'Master Data'!$N48,COLUMNS('Master Data'!$O48:U48)),"")</f>
        <v/>
      </c>
      <c r="H78" s="640" t="str">
        <f>IFERROR(INDEX('Master Data'!$B$7:$J$567,'Master Data'!$N48,COLUMNS('Master Data'!$O48:V48)),"")</f>
        <v/>
      </c>
      <c r="I78" s="646" t="str">
        <f>IFERROR(INDEX('Master Data'!$B$7:$J$567,'Master Data'!$N48,COLUMNS('Master Data'!$O$5:W45)),"")</f>
        <v/>
      </c>
    </row>
    <row r="79" spans="1:9" ht="30" customHeight="1" x14ac:dyDescent="0.25">
      <c r="A79" s="622" t="str">
        <f>IFERROR(INDEX('Master Data'!$B$7:$J$567,'Master Data'!$N49,COLUMNS('Master Data'!$O$49:O49)),"")</f>
        <v/>
      </c>
      <c r="B79" s="620" t="str">
        <f>IFERROR(INDEX('Master Data'!$B$7:$J$567,'Master Data'!$N49,COLUMNS('Master Data'!$O49:P$496)),"")</f>
        <v/>
      </c>
      <c r="C79" s="640" t="str">
        <f>IFERROR(INDEX('Master Data'!$B$7:$J$567,'Master Data'!$N49,COLUMNS('Master Data'!$O49:Q49)),"")</f>
        <v/>
      </c>
      <c r="D79" s="640" t="str">
        <f>IFERROR(INDEX('Master Data'!$B$7:$J$567,'Master Data'!$N49,COLUMNS('Master Data'!$O49:R49)),"")</f>
        <v/>
      </c>
      <c r="E79" s="640" t="str">
        <f>IFERROR(INDEX('Master Data'!$B$7:$J$567,'Master Data'!$N49,COLUMNS('Master Data'!$O49:S49)),"")</f>
        <v/>
      </c>
      <c r="F79" s="640" t="str">
        <f>IFERROR(INDEX('Master Data'!$B$7:$J$567,'Master Data'!$N49,COLUMNS('Master Data'!$O49:T49)),"")</f>
        <v/>
      </c>
      <c r="G79" s="640" t="str">
        <f>IFERROR(INDEX('Master Data'!$B$7:$J$567,'Master Data'!$N49,COLUMNS('Master Data'!$O49:U49)),"")</f>
        <v/>
      </c>
      <c r="H79" s="640" t="str">
        <f>IFERROR(INDEX('Master Data'!$B$7:$J$567,'Master Data'!$N49,COLUMNS('Master Data'!$O49:V49)),"")</f>
        <v/>
      </c>
      <c r="I79" s="646" t="str">
        <f>IFERROR(INDEX('Master Data'!$B$7:$J$567,'Master Data'!$N49,COLUMNS('Master Data'!$O$5:W46)),"")</f>
        <v/>
      </c>
    </row>
    <row r="80" spans="1:9" ht="30" customHeight="1" x14ac:dyDescent="0.25">
      <c r="A80" s="622" t="str">
        <f>IFERROR(INDEX('Master Data'!$B$7:$J$567,'Master Data'!$N50,COLUMNS('Master Data'!$O50:O$50)),"")</f>
        <v/>
      </c>
      <c r="B80" s="620" t="str">
        <f>IFERROR(INDEX('Master Data'!$B$7:$J$567,'Master Data'!$N50,COLUMNS('Master Data'!$O$50:P50)),"")</f>
        <v/>
      </c>
      <c r="C80" s="640" t="str">
        <f>IFERROR(INDEX('Master Data'!$B$7:$J$567,'Master Data'!$N50,COLUMNS('Master Data'!$O50:Q50)),"")</f>
        <v/>
      </c>
      <c r="D80" s="640" t="str">
        <f>IFERROR(INDEX('Master Data'!$B$7:$J$567,'Master Data'!$N50,COLUMNS('Master Data'!$O50:R50)),"")</f>
        <v/>
      </c>
      <c r="E80" s="640" t="str">
        <f>IFERROR(INDEX('Master Data'!$B$7:$J$567,'Master Data'!$N50,COLUMNS('Master Data'!$O50:S50)),"")</f>
        <v/>
      </c>
      <c r="F80" s="640" t="str">
        <f>IFERROR(INDEX('Master Data'!$B$7:$J$567,'Master Data'!$N50,COLUMNS('Master Data'!$O50:T50)),"")</f>
        <v/>
      </c>
      <c r="G80" s="640" t="str">
        <f>IFERROR(INDEX('Master Data'!$B$7:$J$567,'Master Data'!$N50,COLUMNS('Master Data'!$O50:U50)),"")</f>
        <v/>
      </c>
      <c r="H80" s="640" t="str">
        <f>IFERROR(INDEX('Master Data'!$B$7:$J$567,'Master Data'!$N50,COLUMNS('Master Data'!$O50:V50)),"")</f>
        <v/>
      </c>
      <c r="I80" s="646" t="str">
        <f>IFERROR(INDEX('Master Data'!$B$7:$J$567,'Master Data'!$N50,COLUMNS('Master Data'!$O$5:W47)),"")</f>
        <v/>
      </c>
    </row>
    <row r="81" spans="1:9" ht="30" customHeight="1" x14ac:dyDescent="0.25">
      <c r="A81" s="622" t="str">
        <f>IFERROR(INDEX('Master Data'!$B$7:$J$567,'Master Data'!$N51,COLUMNS('Master Data'!$O$51:O51)),"")</f>
        <v/>
      </c>
      <c r="B81" s="620" t="str">
        <f>IFERROR(INDEX('Master Data'!$B$7:$J$567,'Master Data'!$N51,COLUMNS('Master Data'!$O51:P$516)),"")</f>
        <v/>
      </c>
      <c r="C81" s="640" t="str">
        <f>IFERROR(INDEX('Master Data'!$B$7:$J$567,'Master Data'!$N51,COLUMNS('Master Data'!$O51:Q51)),"")</f>
        <v/>
      </c>
      <c r="D81" s="640" t="str">
        <f>IFERROR(INDEX('Master Data'!$B$7:$J$567,'Master Data'!$N51,COLUMNS('Master Data'!$O51:R51)),"")</f>
        <v/>
      </c>
      <c r="E81" s="640" t="str">
        <f>IFERROR(INDEX('Master Data'!$B$7:$J$567,'Master Data'!$N51,COLUMNS('Master Data'!$O51:S51)),"")</f>
        <v/>
      </c>
      <c r="F81" s="640" t="str">
        <f>IFERROR(INDEX('Master Data'!$B$7:$J$567,'Master Data'!$N51,COLUMNS('Master Data'!$O51:T51)),"")</f>
        <v/>
      </c>
      <c r="G81" s="640" t="str">
        <f>IFERROR(INDEX('Master Data'!$B$7:$J$567,'Master Data'!$N51,COLUMNS('Master Data'!$O51:U51)),"")</f>
        <v/>
      </c>
      <c r="H81" s="640" t="str">
        <f>IFERROR(INDEX('Master Data'!$B$7:$J$567,'Master Data'!$N51,COLUMNS('Master Data'!$O51:V51)),"")</f>
        <v/>
      </c>
      <c r="I81" s="646" t="str">
        <f>IFERROR(INDEX('Master Data'!$B$7:$J$567,'Master Data'!$N51,COLUMNS('Master Data'!$O$5:W48)),"")</f>
        <v/>
      </c>
    </row>
    <row r="82" spans="1:9" ht="30" customHeight="1" x14ac:dyDescent="0.25">
      <c r="A82" s="622" t="str">
        <f>IFERROR(INDEX('Master Data'!$B$7:$J$567,'Master Data'!$N52,COLUMNS('Master Data'!$O$52:O52)),"")</f>
        <v/>
      </c>
      <c r="B82" s="620" t="str">
        <f>IFERROR(INDEX('Master Data'!$B$7:$J$567,'Master Data'!$N52,COLUMNS('Master Data'!$O52:P$526)),"")</f>
        <v/>
      </c>
      <c r="C82" s="640" t="str">
        <f>IFERROR(INDEX('Master Data'!$B$7:$J$567,'Master Data'!$N52,COLUMNS('Master Data'!$O52:Q52)),"")</f>
        <v/>
      </c>
      <c r="D82" s="640" t="str">
        <f>IFERROR(INDEX('Master Data'!$B$7:$J$567,'Master Data'!$N52,COLUMNS('Master Data'!$O52:R52)),"")</f>
        <v/>
      </c>
      <c r="E82" s="640" t="str">
        <f>IFERROR(INDEX('Master Data'!$B$7:$J$567,'Master Data'!$N52,COLUMNS('Master Data'!$O52:S52)),"")</f>
        <v/>
      </c>
      <c r="F82" s="640" t="str">
        <f>IFERROR(INDEX('Master Data'!$B$7:$J$567,'Master Data'!$N52,COLUMNS('Master Data'!$O52:T52)),"")</f>
        <v/>
      </c>
      <c r="G82" s="640" t="str">
        <f>IFERROR(INDEX('Master Data'!$B$7:$J$567,'Master Data'!$N52,COLUMNS('Master Data'!$O52:U52)),"")</f>
        <v/>
      </c>
      <c r="H82" s="640" t="str">
        <f>IFERROR(INDEX('Master Data'!$B$7:$J$567,'Master Data'!$N52,COLUMNS('Master Data'!$O52:V52)),"")</f>
        <v/>
      </c>
      <c r="I82" s="646" t="str">
        <f>IFERROR(INDEX('Master Data'!$B$7:$J$567,'Master Data'!$N52,COLUMNS('Master Data'!$O$5:W49)),"")</f>
        <v/>
      </c>
    </row>
    <row r="83" spans="1:9" ht="30" customHeight="1" x14ac:dyDescent="0.25">
      <c r="A83" s="622" t="str">
        <f>IFERROR(INDEX('Master Data'!$B$7:$J$567,'Master Data'!$N53,COLUMNS('Master Data'!$O$53:O53)),"")</f>
        <v/>
      </c>
      <c r="B83" s="620" t="str">
        <f>IFERROR(INDEX('Master Data'!$B$7:$J$567,'Master Data'!$N53,COLUMNS('Master Data'!$O53:P$536)),"")</f>
        <v/>
      </c>
      <c r="C83" s="640" t="str">
        <f>IFERROR(INDEX('Master Data'!$B$7:$J$567,'Master Data'!$N53,COLUMNS('Master Data'!$O53:Q53)),"")</f>
        <v/>
      </c>
      <c r="D83" s="640" t="str">
        <f>IFERROR(INDEX('Master Data'!$B$7:$J$567,'Master Data'!$N53,COLUMNS('Master Data'!$O53:R53)),"")</f>
        <v/>
      </c>
      <c r="E83" s="640" t="str">
        <f>IFERROR(INDEX('Master Data'!$B$7:$J$567,'Master Data'!$N53,COLUMNS('Master Data'!$O53:S53)),"")</f>
        <v/>
      </c>
      <c r="F83" s="640" t="str">
        <f>IFERROR(INDEX('Master Data'!$B$7:$J$567,'Master Data'!$N53,COLUMNS('Master Data'!$O53:T53)),"")</f>
        <v/>
      </c>
      <c r="G83" s="640" t="str">
        <f>IFERROR(INDEX('Master Data'!$B$7:$J$567,'Master Data'!$N53,COLUMNS('Master Data'!$O53:U53)),"")</f>
        <v/>
      </c>
      <c r="H83" s="640" t="str">
        <f>IFERROR(INDEX('Master Data'!$B$7:$J$567,'Master Data'!$N53,COLUMNS('Master Data'!$O53:V53)),"")</f>
        <v/>
      </c>
      <c r="I83" s="646" t="str">
        <f>IFERROR(INDEX('Master Data'!$B$7:$J$567,'Master Data'!$N53,COLUMNS('Master Data'!$O$5:W50)),"")</f>
        <v/>
      </c>
    </row>
    <row r="84" spans="1:9" ht="30" customHeight="1" x14ac:dyDescent="0.25">
      <c r="A84" s="622" t="str">
        <f>IFERROR(INDEX('Master Data'!$B$7:$J$567,'Master Data'!$N54,COLUMNS('Master Data'!$O$54:O54)),"")</f>
        <v/>
      </c>
      <c r="B84" s="620" t="str">
        <f>IFERROR(INDEX('Master Data'!$B$7:$J$567,'Master Data'!$N54,COLUMNS('Master Data'!$O54:P$546)),"")</f>
        <v/>
      </c>
      <c r="C84" s="640" t="str">
        <f>IFERROR(INDEX('Master Data'!$B$7:$J$567,'Master Data'!$N54,COLUMNS('Master Data'!$O54:Q54)),"")</f>
        <v/>
      </c>
      <c r="D84" s="640" t="str">
        <f>IFERROR(INDEX('Master Data'!$B$7:$J$567,'Master Data'!$N54,COLUMNS('Master Data'!$O54:R54)),"")</f>
        <v/>
      </c>
      <c r="E84" s="640" t="str">
        <f>IFERROR(INDEX('Master Data'!$B$7:$J$567,'Master Data'!$N54,COLUMNS('Master Data'!$O54:S54)),"")</f>
        <v/>
      </c>
      <c r="F84" s="640" t="str">
        <f>IFERROR(INDEX('Master Data'!$B$7:$J$567,'Master Data'!$N54,COLUMNS('Master Data'!$O54:T54)),"")</f>
        <v/>
      </c>
      <c r="G84" s="640" t="str">
        <f>IFERROR(INDEX('Master Data'!$B$7:$J$567,'Master Data'!$N54,COLUMNS('Master Data'!$O54:U54)),"")</f>
        <v/>
      </c>
      <c r="H84" s="640" t="str">
        <f>IFERROR(INDEX('Master Data'!$B$7:$J$567,'Master Data'!$N54,COLUMNS('Master Data'!$O54:V54)),"")</f>
        <v/>
      </c>
      <c r="I84" s="646" t="str">
        <f>IFERROR(INDEX('Master Data'!$B$7:$J$567,'Master Data'!$N54,COLUMNS('Master Data'!$O$5:W51)),"")</f>
        <v/>
      </c>
    </row>
    <row r="85" spans="1:9" ht="30" customHeight="1" x14ac:dyDescent="0.25">
      <c r="A85" s="622" t="str">
        <f>IFERROR(INDEX('Master Data'!$B$7:$J$567,'Master Data'!$N55,COLUMNS('Master Data'!$O$55:O55)),"")</f>
        <v/>
      </c>
      <c r="B85" s="620" t="str">
        <f>IFERROR(INDEX('Master Data'!$B$7:$J$567,'Master Data'!$N55,COLUMNS('Master Data'!$O$55:P55)),"")</f>
        <v/>
      </c>
      <c r="C85" s="640" t="str">
        <f>IFERROR(INDEX('Master Data'!$B$7:$J$567,'Master Data'!$N55,COLUMNS('Master Data'!$O55:Q55)),"")</f>
        <v/>
      </c>
      <c r="D85" s="640" t="str">
        <f>IFERROR(INDEX('Master Data'!$B$7:$J$567,'Master Data'!$N55,COLUMNS('Master Data'!$O55:R55)),"")</f>
        <v/>
      </c>
      <c r="E85" s="640" t="str">
        <f>IFERROR(INDEX('Master Data'!$B$7:$J$567,'Master Data'!$N55,COLUMNS('Master Data'!$O55:S55)),"")</f>
        <v/>
      </c>
      <c r="F85" s="640" t="str">
        <f>IFERROR(INDEX('Master Data'!$B$7:$J$567,'Master Data'!$N55,COLUMNS('Master Data'!$O55:T55)),"")</f>
        <v/>
      </c>
      <c r="G85" s="640" t="str">
        <f>IFERROR(INDEX('Master Data'!$B$7:$J$567,'Master Data'!$N55,COLUMNS('Master Data'!$O55:U55)),"")</f>
        <v/>
      </c>
      <c r="H85" s="640" t="str">
        <f>IFERROR(INDEX('Master Data'!$B$7:$J$567,'Master Data'!$N55,COLUMNS('Master Data'!$O55:V55)),"")</f>
        <v/>
      </c>
      <c r="I85" s="646" t="str">
        <f>IFERROR(INDEX('Master Data'!$B$7:$J$567,'Master Data'!$N55,COLUMNS('Master Data'!$O$5:W52)),"")</f>
        <v/>
      </c>
    </row>
    <row r="86" spans="1:9" ht="30" customHeight="1" x14ac:dyDescent="0.25">
      <c r="A86" s="622" t="str">
        <f>IFERROR(INDEX('Master Data'!$B$7:$J$567,'Master Data'!$N56,COLUMNS('Master Data'!$O$56:O56)),"")</f>
        <v/>
      </c>
      <c r="B86" s="620" t="str">
        <f>IFERROR(INDEX('Master Data'!$B$7:$J$567,'Master Data'!$N56,COLUMNS('Master Data'!$O$56:P56)),"")</f>
        <v/>
      </c>
      <c r="C86" s="640" t="str">
        <f>IFERROR(INDEX('Master Data'!$B$7:$J$567,'Master Data'!$N56,COLUMNS('Master Data'!$O56:Q56)),"")</f>
        <v/>
      </c>
      <c r="D86" s="640" t="str">
        <f>IFERROR(INDEX('Master Data'!$B$7:$J$567,'Master Data'!$N56,COLUMNS('Master Data'!$O56:R56)),"")</f>
        <v/>
      </c>
      <c r="E86" s="640" t="str">
        <f>IFERROR(INDEX('Master Data'!$B$7:$J$567,'Master Data'!$N56,COLUMNS('Master Data'!$O56:S56)),"")</f>
        <v/>
      </c>
      <c r="F86" s="640" t="str">
        <f>IFERROR(INDEX('Master Data'!$B$7:$J$567,'Master Data'!$N56,COLUMNS('Master Data'!$O56:T56)),"")</f>
        <v/>
      </c>
      <c r="G86" s="640" t="str">
        <f>IFERROR(INDEX('Master Data'!$B$7:$J$567,'Master Data'!$N56,COLUMNS('Master Data'!$O56:U56)),"")</f>
        <v/>
      </c>
      <c r="H86" s="640" t="str">
        <f>IFERROR(INDEX('Master Data'!$B$7:$J$567,'Master Data'!$N56,COLUMNS('Master Data'!$O56:V56)),"")</f>
        <v/>
      </c>
      <c r="I86" s="646" t="str">
        <f>IFERROR(INDEX('Master Data'!$B$7:$J$567,'Master Data'!$N56,COLUMNS('Master Data'!$O$5:W53)),"")</f>
        <v/>
      </c>
    </row>
    <row r="87" spans="1:9" ht="30" customHeight="1" x14ac:dyDescent="0.25">
      <c r="A87" s="622" t="str">
        <f>IFERROR(INDEX('Master Data'!$B$7:$J$567,'Master Data'!$N57,COLUMNS('Master Data'!$O$57:O57)),"")</f>
        <v/>
      </c>
      <c r="B87" s="620" t="str">
        <f>IFERROR(INDEX('Master Data'!$B$7:$J$567,'Master Data'!$N57,COLUMNS('Master Data'!$O$57:P57)),"")</f>
        <v/>
      </c>
      <c r="C87" s="640" t="str">
        <f>IFERROR(INDEX('Master Data'!$B$7:$J$567,'Master Data'!$N57,COLUMNS('Master Data'!$O57:Q57)),"")</f>
        <v/>
      </c>
      <c r="D87" s="640" t="str">
        <f>IFERROR(INDEX('Master Data'!$B$7:$J$567,'Master Data'!$N57,COLUMNS('Master Data'!$O57:R57)),"")</f>
        <v/>
      </c>
      <c r="E87" s="640" t="str">
        <f>IFERROR(INDEX('Master Data'!$B$7:$J$567,'Master Data'!$N57,COLUMNS('Master Data'!$O57:S57)),"")</f>
        <v/>
      </c>
      <c r="F87" s="640" t="str">
        <f>IFERROR(INDEX('Master Data'!$B$7:$J$567,'Master Data'!$N57,COLUMNS('Master Data'!$O57:T57)),"")</f>
        <v/>
      </c>
      <c r="G87" s="640" t="str">
        <f>IFERROR(INDEX('Master Data'!$B$7:$J$567,'Master Data'!$N57,COLUMNS('Master Data'!$O57:U57)),"")</f>
        <v/>
      </c>
      <c r="H87" s="640" t="str">
        <f>IFERROR(INDEX('Master Data'!$B$7:$J$567,'Master Data'!$N57,COLUMNS('Master Data'!$O57:V57)),"")</f>
        <v/>
      </c>
      <c r="I87" s="646" t="str">
        <f>IFERROR(INDEX('Master Data'!$B$7:$J$567,'Master Data'!$N57,COLUMNS('Master Data'!$O$5:W54)),"")</f>
        <v/>
      </c>
    </row>
    <row r="88" spans="1:9" ht="30" customHeight="1" x14ac:dyDescent="0.25">
      <c r="A88" s="622" t="str">
        <f>IFERROR(INDEX('Master Data'!$B$7:$J$567,'Master Data'!$N58,COLUMNS('Master Data'!$O$58:O58)),"")</f>
        <v/>
      </c>
      <c r="B88" s="620" t="str">
        <f>IFERROR(INDEX('Master Data'!$B$7:$J$567,'Master Data'!$N58,COLUMNS('Master Data'!$O58:P$58)),"")</f>
        <v/>
      </c>
      <c r="C88" s="640" t="str">
        <f>IFERROR(INDEX('Master Data'!$B$7:$J$567,'Master Data'!$N58,COLUMNS('Master Data'!$O58:Q58)),"")</f>
        <v/>
      </c>
      <c r="D88" s="640" t="str">
        <f>IFERROR(INDEX('Master Data'!$B$7:$J$567,'Master Data'!$N58,COLUMNS('Master Data'!$O58:R58)),"")</f>
        <v/>
      </c>
      <c r="E88" s="640" t="str">
        <f>IFERROR(INDEX('Master Data'!$B$7:$J$567,'Master Data'!$N58,COLUMNS('Master Data'!$O58:S58)),"")</f>
        <v/>
      </c>
      <c r="F88" s="640" t="str">
        <f>IFERROR(INDEX('Master Data'!$B$7:$J$567,'Master Data'!$N58,COLUMNS('Master Data'!$O58:T58)),"")</f>
        <v/>
      </c>
      <c r="G88" s="640" t="str">
        <f>IFERROR(INDEX('Master Data'!$B$7:$J$567,'Master Data'!$N58,COLUMNS('Master Data'!$O58:U58)),"")</f>
        <v/>
      </c>
      <c r="H88" s="640" t="str">
        <f>IFERROR(INDEX('Master Data'!$B$7:$J$567,'Master Data'!$N58,COLUMNS('Master Data'!$O58:V58)),"")</f>
        <v/>
      </c>
      <c r="I88" s="646" t="str">
        <f>IFERROR(INDEX('Master Data'!$B$7:$J$567,'Master Data'!$N58,COLUMNS('Master Data'!$O$5:W55)),"")</f>
        <v/>
      </c>
    </row>
    <row r="89" spans="1:9" ht="30" customHeight="1" x14ac:dyDescent="0.25">
      <c r="A89" s="622" t="str">
        <f>IFERROR(INDEX('Master Data'!$B$7:$J$567,'Master Data'!$N59,COLUMNS('Master Data'!$O59:O$597)),"")</f>
        <v/>
      </c>
      <c r="B89" s="620" t="str">
        <f>IFERROR(INDEX('Master Data'!$B$7:$J$567,'Master Data'!$N59,COLUMNS('Master Data'!$O$59:P59)),"")</f>
        <v/>
      </c>
      <c r="C89" s="640" t="str">
        <f>IFERROR(INDEX('Master Data'!$B$7:$J$567,'Master Data'!$N59,COLUMNS('Master Data'!$O59:Q59)),"")</f>
        <v/>
      </c>
      <c r="D89" s="640" t="str">
        <f>IFERROR(INDEX('Master Data'!$B$7:$J$567,'Master Data'!$N59,COLUMNS('Master Data'!$O59:R59)),"")</f>
        <v/>
      </c>
      <c r="E89" s="640" t="str">
        <f>IFERROR(INDEX('Master Data'!$B$7:$J$567,'Master Data'!$N59,COLUMNS('Master Data'!$O59:S59)),"")</f>
        <v/>
      </c>
      <c r="F89" s="640" t="str">
        <f>IFERROR(INDEX('Master Data'!$B$7:$J$567,'Master Data'!$N59,COLUMNS('Master Data'!$O59:T59)),"")</f>
        <v/>
      </c>
      <c r="G89" s="640" t="str">
        <f>IFERROR(INDEX('Master Data'!$B$7:$J$567,'Master Data'!$N59,COLUMNS('Master Data'!$O59:U59)),"")</f>
        <v/>
      </c>
      <c r="H89" s="640" t="str">
        <f>IFERROR(INDEX('Master Data'!$B$7:$J$567,'Master Data'!$N59,COLUMNS('Master Data'!$O59:V59)),"")</f>
        <v/>
      </c>
      <c r="I89" s="646" t="str">
        <f>IFERROR(INDEX('Master Data'!$B$7:$J$567,'Master Data'!$N59,COLUMNS('Master Data'!$O$5:W56)),"")</f>
        <v/>
      </c>
    </row>
    <row r="90" spans="1:9" ht="30" customHeight="1" x14ac:dyDescent="0.25">
      <c r="A90" s="622" t="str">
        <f>IFERROR(INDEX('Master Data'!$B$7:$J$567,'Master Data'!$N60,COLUMNS('Master Data'!$O$60:O60)),"")</f>
        <v/>
      </c>
      <c r="B90" s="620" t="str">
        <f>IFERROR(INDEX('Master Data'!$B$7:$J$567,'Master Data'!$N60,COLUMNS('Master Data'!$O60:P$606)),"")</f>
        <v/>
      </c>
      <c r="C90" s="640" t="str">
        <f>IFERROR(INDEX('Master Data'!$B$7:$J$567,'Master Data'!$N60,COLUMNS('Master Data'!$O60:Q60)),"")</f>
        <v/>
      </c>
      <c r="D90" s="640" t="str">
        <f>IFERROR(INDEX('Master Data'!$B$7:$J$567,'Master Data'!$N60,COLUMNS('Master Data'!$O60:R60)),"")</f>
        <v/>
      </c>
      <c r="E90" s="640" t="str">
        <f>IFERROR(INDEX('Master Data'!$B$7:$J$567,'Master Data'!$N60,COLUMNS('Master Data'!$O60:S60)),"")</f>
        <v/>
      </c>
      <c r="F90" s="640" t="str">
        <f>IFERROR(INDEX('Master Data'!$B$7:$J$567,'Master Data'!$N60,COLUMNS('Master Data'!$O60:T60)),"")</f>
        <v/>
      </c>
      <c r="G90" s="640" t="str">
        <f>IFERROR(INDEX('Master Data'!$B$7:$J$567,'Master Data'!$N60,COLUMNS('Master Data'!$O60:U60)),"")</f>
        <v/>
      </c>
      <c r="H90" s="640" t="str">
        <f>IFERROR(INDEX('Master Data'!$B$7:$J$567,'Master Data'!$N60,COLUMNS('Master Data'!$O60:V60)),"")</f>
        <v/>
      </c>
      <c r="I90" s="646" t="str">
        <f>IFERROR(INDEX('Master Data'!$B$7:$J$567,'Master Data'!$N60,COLUMNS('Master Data'!$O$5:W57)),"")</f>
        <v/>
      </c>
    </row>
    <row r="91" spans="1:9" ht="30" customHeight="1" x14ac:dyDescent="0.25">
      <c r="A91" s="622" t="str">
        <f>IFERROR(INDEX('Master Data'!$B$7:$J$567,'Master Data'!$N61,COLUMNS('Master Data'!$O61:O$617)),"")</f>
        <v/>
      </c>
      <c r="B91" s="620" t="str">
        <f>IFERROR(INDEX('Master Data'!$B$7:$J$567,'Master Data'!$N61,COLUMNS('Master Data'!$O$61:P61)),"")</f>
        <v/>
      </c>
      <c r="C91" s="640" t="str">
        <f>IFERROR(INDEX('Master Data'!$B$7:$J$567,'Master Data'!$N61,COLUMNS('Master Data'!$O61:Q61)),"")</f>
        <v/>
      </c>
      <c r="D91" s="640" t="str">
        <f>IFERROR(INDEX('Master Data'!$B$7:$J$567,'Master Data'!$N61,COLUMNS('Master Data'!$O61:R61)),"")</f>
        <v/>
      </c>
      <c r="E91" s="640" t="str">
        <f>IFERROR(INDEX('Master Data'!$B$7:$J$567,'Master Data'!$N61,COLUMNS('Master Data'!$O61:S61)),"")</f>
        <v/>
      </c>
      <c r="F91" s="640" t="str">
        <f>IFERROR(INDEX('Master Data'!$B$7:$J$567,'Master Data'!$N61,COLUMNS('Master Data'!$O61:T61)),"")</f>
        <v/>
      </c>
      <c r="G91" s="640" t="str">
        <f>IFERROR(INDEX('Master Data'!$B$7:$J$567,'Master Data'!$N61,COLUMNS('Master Data'!$O61:U61)),"")</f>
        <v/>
      </c>
      <c r="H91" s="640" t="str">
        <f>IFERROR(INDEX('Master Data'!$B$7:$J$567,'Master Data'!$N61,COLUMNS('Master Data'!$O61:V61)),"")</f>
        <v/>
      </c>
      <c r="I91" s="646" t="str">
        <f>IFERROR(INDEX('Master Data'!$B$7:$J$567,'Master Data'!$N61,COLUMNS('Master Data'!$O$5:W58)),"")</f>
        <v/>
      </c>
    </row>
    <row r="92" spans="1:9" ht="30" customHeight="1" x14ac:dyDescent="0.25">
      <c r="A92" s="622" t="str">
        <f>IFERROR(INDEX('Master Data'!$B$7:$J$567,'Master Data'!$N62,COLUMNS('Master Data'!$O$62:O62)),"")</f>
        <v/>
      </c>
      <c r="B92" s="620" t="str">
        <f>IFERROR(INDEX('Master Data'!$B$7:$J$567,'Master Data'!$N62,COLUMNS('Master Data'!$O62:P$626)),"")</f>
        <v/>
      </c>
      <c r="C92" s="640" t="str">
        <f>IFERROR(INDEX('Master Data'!$B$7:$J$567,'Master Data'!$N62,COLUMNS('Master Data'!$O62:Q62)),"")</f>
        <v/>
      </c>
      <c r="D92" s="640" t="str">
        <f>IFERROR(INDEX('Master Data'!$B$7:$J$567,'Master Data'!$N62,COLUMNS('Master Data'!$O62:R62)),"")</f>
        <v/>
      </c>
      <c r="E92" s="640" t="str">
        <f>IFERROR(INDEX('Master Data'!$B$7:$J$567,'Master Data'!$N62,COLUMNS('Master Data'!$O62:S62)),"")</f>
        <v/>
      </c>
      <c r="F92" s="640" t="str">
        <f>IFERROR(INDEX('Master Data'!$B$7:$J$567,'Master Data'!$N62,COLUMNS('Master Data'!$O62:T62)),"")</f>
        <v/>
      </c>
      <c r="G92" s="640" t="str">
        <f>IFERROR(INDEX('Master Data'!$B$7:$J$567,'Master Data'!$N62,COLUMNS('Master Data'!$O62:U62)),"")</f>
        <v/>
      </c>
      <c r="H92" s="640" t="str">
        <f>IFERROR(INDEX('Master Data'!$B$7:$J$567,'Master Data'!$N62,COLUMNS('Master Data'!$O62:V62)),"")</f>
        <v/>
      </c>
      <c r="I92" s="646" t="str">
        <f>IFERROR(INDEX('Master Data'!$B$7:$J$567,'Master Data'!$N62,COLUMNS('Master Data'!$O$5:W59)),"")</f>
        <v/>
      </c>
    </row>
    <row r="93" spans="1:9" ht="30" customHeight="1" x14ac:dyDescent="0.25">
      <c r="A93" s="622" t="str">
        <f>IFERROR(INDEX('Master Data'!$B$7:$J$567,'Master Data'!$N63,COLUMNS('Master Data'!$O63:O$63)),"")</f>
        <v/>
      </c>
      <c r="B93" s="620" t="str">
        <f>IFERROR(INDEX('Master Data'!$B$7:$J$567,'Master Data'!$N63,COLUMNS('Master Data'!$O$63:P63)),"")</f>
        <v/>
      </c>
      <c r="C93" s="640" t="str">
        <f>IFERROR(INDEX('Master Data'!$B$7:$J$567,'Master Data'!$N63,COLUMNS('Master Data'!$O63:Q63)),"")</f>
        <v/>
      </c>
      <c r="D93" s="640" t="str">
        <f>IFERROR(INDEX('Master Data'!$B$7:$J$567,'Master Data'!$N63,COLUMNS('Master Data'!$O63:R63)),"")</f>
        <v/>
      </c>
      <c r="E93" s="640" t="str">
        <f>IFERROR(INDEX('Master Data'!$B$7:$J$567,'Master Data'!$N63,COLUMNS('Master Data'!$O63:S63)),"")</f>
        <v/>
      </c>
      <c r="F93" s="640" t="str">
        <f>IFERROR(INDEX('Master Data'!$B$7:$J$567,'Master Data'!$N63,COLUMNS('Master Data'!$O63:T63)),"")</f>
        <v/>
      </c>
      <c r="G93" s="640" t="str">
        <f>IFERROR(INDEX('Master Data'!$B$7:$J$567,'Master Data'!$N63,COLUMNS('Master Data'!$O63:U63)),"")</f>
        <v/>
      </c>
      <c r="H93" s="640" t="str">
        <f>IFERROR(INDEX('Master Data'!$B$7:$J$567,'Master Data'!$N63,COLUMNS('Master Data'!$O63:V63)),"")</f>
        <v/>
      </c>
      <c r="I93" s="646" t="str">
        <f>IFERROR(INDEX('Master Data'!$B$7:$J$567,'Master Data'!$N63,COLUMNS('Master Data'!$O$5:W60)),"")</f>
        <v/>
      </c>
    </row>
    <row r="94" spans="1:9" ht="30" customHeight="1" x14ac:dyDescent="0.25">
      <c r="A94" s="622" t="str">
        <f>IFERROR(INDEX('Master Data'!$B$7:$J$567,'Master Data'!$N64,COLUMNS('Master Data'!$O$64:O64)),"")</f>
        <v/>
      </c>
      <c r="B94" s="620" t="str">
        <f>IFERROR(INDEX('Master Data'!$B$7:$J$567,'Master Data'!$N64,COLUMNS('Master Data'!$O64:P$646)),"")</f>
        <v/>
      </c>
      <c r="C94" s="640" t="str">
        <f>IFERROR(INDEX('Master Data'!$B$7:$J$567,'Master Data'!$N64,COLUMNS('Master Data'!$O64:Q64)),"")</f>
        <v/>
      </c>
      <c r="D94" s="640" t="str">
        <f>IFERROR(INDEX('Master Data'!$B$7:$J$567,'Master Data'!$N64,COLUMNS('Master Data'!$O64:R64)),"")</f>
        <v/>
      </c>
      <c r="E94" s="640" t="str">
        <f>IFERROR(INDEX('Master Data'!$B$7:$J$567,'Master Data'!$N64,COLUMNS('Master Data'!$O64:S64)),"")</f>
        <v/>
      </c>
      <c r="F94" s="640" t="str">
        <f>IFERROR(INDEX('Master Data'!$B$7:$J$567,'Master Data'!$N64,COLUMNS('Master Data'!$O64:T64)),"")</f>
        <v/>
      </c>
      <c r="G94" s="640" t="str">
        <f>IFERROR(INDEX('Master Data'!$B$7:$J$567,'Master Data'!$N64,COLUMNS('Master Data'!$O64:U64)),"")</f>
        <v/>
      </c>
      <c r="H94" s="640" t="str">
        <f>IFERROR(INDEX('Master Data'!$B$7:$J$567,'Master Data'!$N64,COLUMNS('Master Data'!$O64:V64)),"")</f>
        <v/>
      </c>
      <c r="I94" s="646" t="str">
        <f>IFERROR(INDEX('Master Data'!$B$7:$J$567,'Master Data'!$N64,COLUMNS('Master Data'!$O$5:W61)),"")</f>
        <v/>
      </c>
    </row>
    <row r="95" spans="1:9" ht="30" customHeight="1" x14ac:dyDescent="0.25">
      <c r="A95" s="622" t="str">
        <f>IFERROR(INDEX('Master Data'!$B$7:$J$567,'Master Data'!$N65,COLUMNS('Master Data'!$O$65:O65)),"")</f>
        <v/>
      </c>
      <c r="B95" s="620" t="str">
        <f>IFERROR(INDEX('Master Data'!$B$7:$J$567,'Master Data'!$N65,COLUMNS('Master Data'!$O$65:P65)),"")</f>
        <v/>
      </c>
      <c r="C95" s="640" t="str">
        <f>IFERROR(INDEX('Master Data'!$B$7:$J$567,'Master Data'!$N65,COLUMNS('Master Data'!$O65:Q65)),"")</f>
        <v/>
      </c>
      <c r="D95" s="640" t="str">
        <f>IFERROR(INDEX('Master Data'!$B$7:$J$567,'Master Data'!$N65,COLUMNS('Master Data'!$O65:R65)),"")</f>
        <v/>
      </c>
      <c r="E95" s="640" t="str">
        <f>IFERROR(INDEX('Master Data'!$B$7:$J$567,'Master Data'!$N65,COLUMNS('Master Data'!$O65:S65)),"")</f>
        <v/>
      </c>
      <c r="F95" s="640" t="str">
        <f>IFERROR(INDEX('Master Data'!$B$7:$J$567,'Master Data'!$N65,COLUMNS('Master Data'!$O65:T65)),"")</f>
        <v/>
      </c>
      <c r="G95" s="640" t="str">
        <f>IFERROR(INDEX('Master Data'!$B$7:$J$567,'Master Data'!$N65,COLUMNS('Master Data'!$O65:U65)),"")</f>
        <v/>
      </c>
      <c r="H95" s="640" t="str">
        <f>IFERROR(INDEX('Master Data'!$B$7:$J$567,'Master Data'!$N65,COLUMNS('Master Data'!$O65:V65)),"")</f>
        <v/>
      </c>
      <c r="I95" s="646" t="str">
        <f>IFERROR(INDEX('Master Data'!$B$7:$J$567,'Master Data'!$N65,COLUMNS('Master Data'!$O$5:W62)),"")</f>
        <v/>
      </c>
    </row>
    <row r="96" spans="1:9" ht="30" customHeight="1" x14ac:dyDescent="0.25">
      <c r="A96" s="622" t="str">
        <f>IFERROR(INDEX('Master Data'!$B$7:$J$567,'Master Data'!$N66,COLUMNS('Master Data'!$O$66:O66)),"")</f>
        <v/>
      </c>
      <c r="B96" s="620" t="str">
        <f>IFERROR(INDEX('Master Data'!$B$7:$J$567,'Master Data'!$N66,COLUMNS('Master Data'!$O66:P$666)),"")</f>
        <v/>
      </c>
      <c r="C96" s="640" t="str">
        <f>IFERROR(INDEX('Master Data'!$B$7:$J$567,'Master Data'!$N66,COLUMNS('Master Data'!$O66:Q66)),"")</f>
        <v/>
      </c>
      <c r="D96" s="640" t="str">
        <f>IFERROR(INDEX('Master Data'!$B$7:$J$567,'Master Data'!$N66,COLUMNS('Master Data'!$O66:R66)),"")</f>
        <v/>
      </c>
      <c r="E96" s="640" t="str">
        <f>IFERROR(INDEX('Master Data'!$B$7:$J$567,'Master Data'!$N66,COLUMNS('Master Data'!$O66:S66)),"")</f>
        <v/>
      </c>
      <c r="F96" s="640" t="str">
        <f>IFERROR(INDEX('Master Data'!$B$7:$J$567,'Master Data'!$N66,COLUMNS('Master Data'!$O66:T66)),"")</f>
        <v/>
      </c>
      <c r="G96" s="640" t="str">
        <f>IFERROR(INDEX('Master Data'!$B$7:$J$567,'Master Data'!$N66,COLUMNS('Master Data'!$O66:U66)),"")</f>
        <v/>
      </c>
      <c r="H96" s="640" t="str">
        <f>IFERROR(INDEX('Master Data'!$B$7:$J$567,'Master Data'!$N66,COLUMNS('Master Data'!$O66:V66)),"")</f>
        <v/>
      </c>
      <c r="I96" s="646" t="str">
        <f>IFERROR(INDEX('Master Data'!$B$7:$J$567,'Master Data'!$N66,COLUMNS('Master Data'!$O$5:W63)),"")</f>
        <v/>
      </c>
    </row>
    <row r="97" spans="1:9" ht="30" customHeight="1" x14ac:dyDescent="0.25">
      <c r="A97" s="622" t="str">
        <f>IFERROR(INDEX('Master Data'!$B$7:$J$567,'Master Data'!$N67,COLUMNS('Master Data'!$O$67:O67)),"")</f>
        <v/>
      </c>
      <c r="B97" s="620" t="str">
        <f>IFERROR(INDEX('Master Data'!$B$7:$J$567,'Master Data'!$N67,COLUMNS('Master Data'!$O67:P$67)),"")</f>
        <v/>
      </c>
      <c r="C97" s="640" t="str">
        <f>IFERROR(INDEX('Master Data'!$B$7:$J$567,'Master Data'!$N67,COLUMNS('Master Data'!$O67:Q67)),"")</f>
        <v/>
      </c>
      <c r="D97" s="640" t="str">
        <f>IFERROR(INDEX('Master Data'!$B$7:$J$567,'Master Data'!$N67,COLUMNS('Master Data'!$O67:R67)),"")</f>
        <v/>
      </c>
      <c r="E97" s="640" t="str">
        <f>IFERROR(INDEX('Master Data'!$B$7:$J$567,'Master Data'!$N67,COLUMNS('Master Data'!$O67:S67)),"")</f>
        <v/>
      </c>
      <c r="F97" s="640" t="str">
        <f>IFERROR(INDEX('Master Data'!$B$7:$J$567,'Master Data'!$N67,COLUMNS('Master Data'!$O67:T67)),"")</f>
        <v/>
      </c>
      <c r="G97" s="640" t="str">
        <f>IFERROR(INDEX('Master Data'!$B$7:$J$567,'Master Data'!$N67,COLUMNS('Master Data'!$O67:U67)),"")</f>
        <v/>
      </c>
      <c r="H97" s="640" t="str">
        <f>IFERROR(INDEX('Master Data'!$B$7:$J$567,'Master Data'!$N67,COLUMNS('Master Data'!$O67:V67)),"")</f>
        <v/>
      </c>
      <c r="I97" s="646" t="str">
        <f>IFERROR(INDEX('Master Data'!$B$7:$J$567,'Master Data'!$N67,COLUMNS('Master Data'!$O$5:W64)),"")</f>
        <v/>
      </c>
    </row>
    <row r="98" spans="1:9" ht="30" customHeight="1" x14ac:dyDescent="0.25">
      <c r="A98" s="622" t="str">
        <f>IFERROR(INDEX('Master Data'!$B$7:$J$567,'Master Data'!$N68,COLUMNS('Master Data'!$O$68:O68)),"")</f>
        <v/>
      </c>
      <c r="B98" s="620" t="str">
        <f>IFERROR(INDEX('Master Data'!$B$7:$J$567,'Master Data'!$N68,COLUMNS('Master Data'!$O$68:P68)),"")</f>
        <v/>
      </c>
      <c r="C98" s="640" t="str">
        <f>IFERROR(INDEX('Master Data'!$B$7:$J$567,'Master Data'!$N68,COLUMNS('Master Data'!$O68:Q68)),"")</f>
        <v/>
      </c>
      <c r="D98" s="640" t="str">
        <f>IFERROR(INDEX('Master Data'!$B$7:$J$567,'Master Data'!$N68,COLUMNS('Master Data'!$O68:R68)),"")</f>
        <v/>
      </c>
      <c r="E98" s="640" t="str">
        <f>IFERROR(INDEX('Master Data'!$B$7:$J$567,'Master Data'!$N68,COLUMNS('Master Data'!$O68:S68)),"")</f>
        <v/>
      </c>
      <c r="F98" s="640" t="str">
        <f>IFERROR(INDEX('Master Data'!$B$7:$J$567,'Master Data'!$N68,COLUMNS('Master Data'!$O68:T68)),"")</f>
        <v/>
      </c>
      <c r="G98" s="640" t="str">
        <f>IFERROR(INDEX('Master Data'!$B$7:$J$567,'Master Data'!$N68,COLUMNS('Master Data'!$O68:U68)),"")</f>
        <v/>
      </c>
      <c r="H98" s="640" t="str">
        <f>IFERROR(INDEX('Master Data'!$B$7:$J$567,'Master Data'!$N68,COLUMNS('Master Data'!$O68:V68)),"")</f>
        <v/>
      </c>
      <c r="I98" s="646" t="str">
        <f>IFERROR(INDEX('Master Data'!$B$7:$J$567,'Master Data'!$N68,COLUMNS('Master Data'!$O$5:W65)),"")</f>
        <v/>
      </c>
    </row>
    <row r="99" spans="1:9" ht="30" customHeight="1" x14ac:dyDescent="0.25">
      <c r="A99" s="622" t="str">
        <f>IFERROR(INDEX('Master Data'!$B$7:$J$567,'Master Data'!$N69,COLUMNS('Master Data'!$O$69:O69)),"")</f>
        <v/>
      </c>
      <c r="B99" s="620" t="str">
        <f>IFERROR(INDEX('Master Data'!$B$7:$J$567,'Master Data'!$N69,COLUMNS('Master Data'!$O69:P$69)),"")</f>
        <v/>
      </c>
      <c r="C99" s="640" t="str">
        <f>IFERROR(INDEX('Master Data'!$B$7:$J$567,'Master Data'!$N69,COLUMNS('Master Data'!$O69:Q69)),"")</f>
        <v/>
      </c>
      <c r="D99" s="640" t="str">
        <f>IFERROR(INDEX('Master Data'!$B$7:$J$567,'Master Data'!$N69,COLUMNS('Master Data'!$O69:R69)),"")</f>
        <v/>
      </c>
      <c r="E99" s="640" t="str">
        <f>IFERROR(INDEX('Master Data'!$B$7:$J$567,'Master Data'!$N69,COLUMNS('Master Data'!$O69:S69)),"")</f>
        <v/>
      </c>
      <c r="F99" s="640" t="str">
        <f>IFERROR(INDEX('Master Data'!$B$7:$J$567,'Master Data'!$N69,COLUMNS('Master Data'!$O69:T69)),"")</f>
        <v/>
      </c>
      <c r="G99" s="640" t="str">
        <f>IFERROR(INDEX('Master Data'!$B$7:$J$567,'Master Data'!$N69,COLUMNS('Master Data'!$O69:U69)),"")</f>
        <v/>
      </c>
      <c r="H99" s="640" t="str">
        <f>IFERROR(INDEX('Master Data'!$B$7:$J$567,'Master Data'!$N69,COLUMNS('Master Data'!$O69:V69)),"")</f>
        <v/>
      </c>
      <c r="I99" s="646" t="str">
        <f>IFERROR(INDEX('Master Data'!$B$7:$J$567,'Master Data'!$N69,COLUMNS('Master Data'!$O$5:W66)),"")</f>
        <v/>
      </c>
    </row>
    <row r="100" spans="1:9" ht="30" customHeight="1" x14ac:dyDescent="0.25">
      <c r="A100" s="622" t="str">
        <f>IFERROR(INDEX('Master Data'!$B$7:$J$567,'Master Data'!$N70,COLUMNS('Master Data'!$O$70:O70)),"")</f>
        <v/>
      </c>
      <c r="B100" s="620" t="str">
        <f>IFERROR(INDEX('Master Data'!$B$7:$J$567,'Master Data'!$N70,COLUMNS('Master Data'!$O$70:P70)),"")</f>
        <v/>
      </c>
      <c r="C100" s="640" t="str">
        <f>IFERROR(INDEX('Master Data'!$B$7:$J$567,'Master Data'!$N70,COLUMNS('Master Data'!$O70:Q70)),"")</f>
        <v/>
      </c>
      <c r="D100" s="640" t="str">
        <f>IFERROR(INDEX('Master Data'!$B$7:$J$567,'Master Data'!$N70,COLUMNS('Master Data'!$O70:R70)),"")</f>
        <v/>
      </c>
      <c r="E100" s="640" t="str">
        <f>IFERROR(INDEX('Master Data'!$B$7:$J$567,'Master Data'!$N70,COLUMNS('Master Data'!$O70:S70)),"")</f>
        <v/>
      </c>
      <c r="F100" s="640" t="str">
        <f>IFERROR(INDEX('Master Data'!$B$7:$J$567,'Master Data'!$N70,COLUMNS('Master Data'!$O70:T70)),"")</f>
        <v/>
      </c>
      <c r="G100" s="640" t="str">
        <f>IFERROR(INDEX('Master Data'!$B$7:$J$567,'Master Data'!$N70,COLUMNS('Master Data'!$O70:U70)),"")</f>
        <v/>
      </c>
      <c r="H100" s="640" t="str">
        <f>IFERROR(INDEX('Master Data'!$B$7:$J$567,'Master Data'!$N70,COLUMNS('Master Data'!$O70:V70)),"")</f>
        <v/>
      </c>
      <c r="I100" s="646" t="str">
        <f>IFERROR(INDEX('Master Data'!$B$7:$J$567,'Master Data'!$N70,COLUMNS('Master Data'!$O$5:W67)),"")</f>
        <v/>
      </c>
    </row>
    <row r="101" spans="1:9" ht="30" customHeight="1" x14ac:dyDescent="0.25">
      <c r="A101" s="622" t="str">
        <f>IFERROR(INDEX('Master Data'!$B$7:$J$567,'Master Data'!$N71,COLUMNS('Master Data'!$O$71:O71)),"")</f>
        <v/>
      </c>
      <c r="B101" s="620" t="str">
        <f>IFERROR(INDEX('Master Data'!$B$7:$J$567,'Master Data'!$N71,COLUMNS('Master Data'!$O$71:P71)),"")</f>
        <v/>
      </c>
      <c r="C101" s="640" t="str">
        <f>IFERROR(INDEX('Master Data'!$B$7:$J$567,'Master Data'!$N71,COLUMNS('Master Data'!$O71:Q71)),"")</f>
        <v/>
      </c>
      <c r="D101" s="640" t="str">
        <f>IFERROR(INDEX('Master Data'!$B$7:$J$567,'Master Data'!$N71,COLUMNS('Master Data'!$O71:R71)),"")</f>
        <v/>
      </c>
      <c r="E101" s="640" t="str">
        <f>IFERROR(INDEX('Master Data'!$B$7:$J$567,'Master Data'!$N71,COLUMNS('Master Data'!$O71:S71)),"")</f>
        <v/>
      </c>
      <c r="F101" s="640" t="str">
        <f>IFERROR(INDEX('Master Data'!$B$7:$J$567,'Master Data'!$N71,COLUMNS('Master Data'!$O71:T71)),"")</f>
        <v/>
      </c>
      <c r="G101" s="640" t="str">
        <f>IFERROR(INDEX('Master Data'!$B$7:$J$567,'Master Data'!$N71,COLUMNS('Master Data'!$O71:U71)),"")</f>
        <v/>
      </c>
      <c r="H101" s="640" t="str">
        <f>IFERROR(INDEX('Master Data'!$B$7:$J$567,'Master Data'!$N71,COLUMNS('Master Data'!$O71:V71)),"")</f>
        <v/>
      </c>
      <c r="I101" s="646" t="str">
        <f>IFERROR(INDEX('Master Data'!$B$7:$J$567,'Master Data'!$N71,COLUMNS('Master Data'!$O$5:W68)),"")</f>
        <v/>
      </c>
    </row>
    <row r="102" spans="1:9" ht="30" customHeight="1" x14ac:dyDescent="0.25">
      <c r="A102" s="622" t="str">
        <f>IFERROR(INDEX('Master Data'!$B$7:$J$567,'Master Data'!$N72,COLUMNS('Master Data'!$O$72:O72)),"")</f>
        <v/>
      </c>
      <c r="B102" s="620" t="str">
        <f>IFERROR(INDEX('Master Data'!$B$7:$J$567,'Master Data'!$N72,COLUMNS('Master Data'!$O$72:P72)),"")</f>
        <v/>
      </c>
      <c r="C102" s="640" t="str">
        <f>IFERROR(INDEX('Master Data'!$B$7:$J$567,'Master Data'!$N72,COLUMNS('Master Data'!$O72:Q72)),"")</f>
        <v/>
      </c>
      <c r="D102" s="640" t="str">
        <f>IFERROR(INDEX('Master Data'!$B$7:$J$567,'Master Data'!$N72,COLUMNS('Master Data'!$O72:R72)),"")</f>
        <v/>
      </c>
      <c r="E102" s="640" t="str">
        <f>IFERROR(INDEX('Master Data'!$B$7:$J$567,'Master Data'!$N72,COLUMNS('Master Data'!$O72:S72)),"")</f>
        <v/>
      </c>
      <c r="F102" s="640" t="str">
        <f>IFERROR(INDEX('Master Data'!$B$7:$J$567,'Master Data'!$N72,COLUMNS('Master Data'!$O72:T72)),"")</f>
        <v/>
      </c>
      <c r="G102" s="640" t="str">
        <f>IFERROR(INDEX('Master Data'!$B$7:$J$567,'Master Data'!$N72,COLUMNS('Master Data'!$O72:U72)),"")</f>
        <v/>
      </c>
      <c r="H102" s="640" t="str">
        <f>IFERROR(INDEX('Master Data'!$B$7:$J$567,'Master Data'!$N72,COLUMNS('Master Data'!$O72:V72)),"")</f>
        <v/>
      </c>
      <c r="I102" s="646" t="str">
        <f>IFERROR(INDEX('Master Data'!$B$7:$J$567,'Master Data'!$N72,COLUMNS('Master Data'!$O$5:W69)),"")</f>
        <v/>
      </c>
    </row>
    <row r="103" spans="1:9" ht="30" customHeight="1" x14ac:dyDescent="0.25">
      <c r="A103" s="622" t="str">
        <f>IFERROR(INDEX('Master Data'!$B$7:$J$567,'Master Data'!$N73,COLUMNS('Master Data'!$O$73:O73)),"")</f>
        <v/>
      </c>
      <c r="B103" s="620" t="str">
        <f>IFERROR(INDEX('Master Data'!$B$7:$J$567,'Master Data'!$N73,COLUMNS('Master Data'!$O$73:P73)),"")</f>
        <v/>
      </c>
      <c r="C103" s="640" t="str">
        <f>IFERROR(INDEX('Master Data'!$B$7:$J$567,'Master Data'!$N73,COLUMNS('Master Data'!$O73:Q73)),"")</f>
        <v/>
      </c>
      <c r="D103" s="640" t="str">
        <f>IFERROR(INDEX('Master Data'!$B$7:$J$567,'Master Data'!$N73,COLUMNS('Master Data'!$O73:R73)),"")</f>
        <v/>
      </c>
      <c r="E103" s="640" t="str">
        <f>IFERROR(INDEX('Master Data'!$B$7:$J$567,'Master Data'!$N73,COLUMNS('Master Data'!$O73:S73)),"")</f>
        <v/>
      </c>
      <c r="F103" s="640" t="str">
        <f>IFERROR(INDEX('Master Data'!$B$7:$J$567,'Master Data'!$N73,COLUMNS('Master Data'!$O73:T73)),"")</f>
        <v/>
      </c>
      <c r="G103" s="640" t="str">
        <f>IFERROR(INDEX('Master Data'!$B$7:$J$567,'Master Data'!$N73,COLUMNS('Master Data'!$O73:U73)),"")</f>
        <v/>
      </c>
      <c r="H103" s="640" t="str">
        <f>IFERROR(INDEX('Master Data'!$B$7:$J$567,'Master Data'!$N73,COLUMNS('Master Data'!$O73:V73)),"")</f>
        <v/>
      </c>
      <c r="I103" s="646" t="str">
        <f>IFERROR(INDEX('Master Data'!$B$7:$J$567,'Master Data'!$N73,COLUMNS('Master Data'!$O$5:W70)),"")</f>
        <v/>
      </c>
    </row>
    <row r="104" spans="1:9" ht="30" customHeight="1" x14ac:dyDescent="0.25">
      <c r="A104" s="622" t="str">
        <f>IFERROR(INDEX('Master Data'!$B$7:$J$567,'Master Data'!$N74,COLUMNS('Master Data'!$O$74:O74)),"")</f>
        <v/>
      </c>
      <c r="B104" s="620" t="str">
        <f>IFERROR(INDEX('Master Data'!$B$7:$J$567,'Master Data'!$N74,COLUMNS('Master Data'!$O$74:P74)),"")</f>
        <v/>
      </c>
      <c r="C104" s="640" t="str">
        <f>IFERROR(INDEX('Master Data'!$B$7:$J$567,'Master Data'!$N74,COLUMNS('Master Data'!$O74:Q74)),"")</f>
        <v/>
      </c>
      <c r="D104" s="640" t="str">
        <f>IFERROR(INDEX('Master Data'!$B$7:$J$567,'Master Data'!$N74,COLUMNS('Master Data'!$O74:R74)),"")</f>
        <v/>
      </c>
      <c r="E104" s="640" t="str">
        <f>IFERROR(INDEX('Master Data'!$B$7:$J$567,'Master Data'!$N74,COLUMNS('Master Data'!$O74:S74)),"")</f>
        <v/>
      </c>
      <c r="F104" s="640" t="str">
        <f>IFERROR(INDEX('Master Data'!$B$7:$J$567,'Master Data'!$N74,COLUMNS('Master Data'!$O74:T74)),"")</f>
        <v/>
      </c>
      <c r="G104" s="640" t="str">
        <f>IFERROR(INDEX('Master Data'!$B$7:$J$567,'Master Data'!$N74,COLUMNS('Master Data'!$O74:U74)),"")</f>
        <v/>
      </c>
      <c r="H104" s="640" t="str">
        <f>IFERROR(INDEX('Master Data'!$B$7:$J$567,'Master Data'!$N74,COLUMNS('Master Data'!$O74:V74)),"")</f>
        <v/>
      </c>
      <c r="I104" s="646" t="str">
        <f>IFERROR(INDEX('Master Data'!$B$7:$J$567,'Master Data'!$N74,COLUMNS('Master Data'!$O$5:W71)),"")</f>
        <v/>
      </c>
    </row>
    <row r="105" spans="1:9" ht="30" customHeight="1" x14ac:dyDescent="0.25">
      <c r="A105" s="622" t="str">
        <f>IFERROR(INDEX('Master Data'!$B$7:$J$567,'Master Data'!$N75,COLUMNS('Master Data'!$O$75:O75)),"")</f>
        <v/>
      </c>
      <c r="B105" s="620" t="str">
        <f>IFERROR(INDEX('Master Data'!$B$7:$J$567,'Master Data'!$N75,COLUMNS('Master Data'!$O$75:P75)),"")</f>
        <v/>
      </c>
      <c r="C105" s="640" t="str">
        <f>IFERROR(INDEX('Master Data'!$B$7:$J$567,'Master Data'!$N75,COLUMNS('Master Data'!$O75:Q75)),"")</f>
        <v/>
      </c>
      <c r="D105" s="640" t="str">
        <f>IFERROR(INDEX('Master Data'!$B$7:$J$567,'Master Data'!$N75,COLUMNS('Master Data'!$O75:R75)),"")</f>
        <v/>
      </c>
      <c r="E105" s="640" t="str">
        <f>IFERROR(INDEX('Master Data'!$B$7:$J$567,'Master Data'!$N75,COLUMNS('Master Data'!$O75:S75)),"")</f>
        <v/>
      </c>
      <c r="F105" s="640" t="str">
        <f>IFERROR(INDEX('Master Data'!$B$7:$J$567,'Master Data'!$N75,COLUMNS('Master Data'!$O75:T75)),"")</f>
        <v/>
      </c>
      <c r="G105" s="640" t="str">
        <f>IFERROR(INDEX('Master Data'!$B$7:$J$567,'Master Data'!$N75,COLUMNS('Master Data'!$O75:U75)),"")</f>
        <v/>
      </c>
      <c r="H105" s="640" t="str">
        <f>IFERROR(INDEX('Master Data'!$B$7:$J$567,'Master Data'!$N75,COLUMNS('Master Data'!$O75:V75)),"")</f>
        <v/>
      </c>
      <c r="I105" s="646" t="str">
        <f>IFERROR(INDEX('Master Data'!$B$7:$J$567,'Master Data'!$N75,COLUMNS('Master Data'!$O$5:W72)),"")</f>
        <v/>
      </c>
    </row>
    <row r="106" spans="1:9" ht="30" customHeight="1" x14ac:dyDescent="0.25">
      <c r="A106" s="622" t="str">
        <f>IFERROR(INDEX('Master Data'!$B$7:$J$567,'Master Data'!$N76,COLUMNS('Master Data'!$O$76:O76)),"")</f>
        <v/>
      </c>
      <c r="B106" s="620" t="str">
        <f>IFERROR(INDEX('Master Data'!$B$7:$J$567,'Master Data'!$N76,COLUMNS('Master Data'!$O$76:P76)),"")</f>
        <v/>
      </c>
      <c r="C106" s="640" t="str">
        <f>IFERROR(INDEX('Master Data'!$B$7:$J$567,'Master Data'!$N76,COLUMNS('Master Data'!$O76:Q76)),"")</f>
        <v/>
      </c>
      <c r="D106" s="640" t="str">
        <f>IFERROR(INDEX('Master Data'!$B$7:$J$567,'Master Data'!$N76,COLUMNS('Master Data'!$O76:R76)),"")</f>
        <v/>
      </c>
      <c r="E106" s="640" t="str">
        <f>IFERROR(INDEX('Master Data'!$B$7:$J$567,'Master Data'!$N76,COLUMNS('Master Data'!$O76:S76)),"")</f>
        <v/>
      </c>
      <c r="F106" s="640" t="str">
        <f>IFERROR(INDEX('Master Data'!$B$7:$J$567,'Master Data'!$N76,COLUMNS('Master Data'!$O76:T76)),"")</f>
        <v/>
      </c>
      <c r="G106" s="640" t="str">
        <f>IFERROR(INDEX('Master Data'!$B$7:$J$567,'Master Data'!$N76,COLUMNS('Master Data'!$O76:U76)),"")</f>
        <v/>
      </c>
      <c r="H106" s="640" t="str">
        <f>IFERROR(INDEX('Master Data'!$B$7:$J$567,'Master Data'!$N76,COLUMNS('Master Data'!$O76:V76)),"")</f>
        <v/>
      </c>
      <c r="I106" s="646" t="str">
        <f>IFERROR(INDEX('Master Data'!$B$7:$J$567,'Master Data'!$N76,COLUMNS('Master Data'!$O$5:W73)),"")</f>
        <v/>
      </c>
    </row>
    <row r="107" spans="1:9" ht="30" customHeight="1" x14ac:dyDescent="0.25">
      <c r="A107" s="622" t="str">
        <f>IFERROR(INDEX('Master Data'!$B$7:$J$567,'Master Data'!$N77,COLUMNS('Master Data'!$O$77:O77)),"")</f>
        <v/>
      </c>
      <c r="B107" s="620" t="str">
        <f>IFERROR(INDEX('Master Data'!$B$7:$J$567,'Master Data'!$N77,COLUMNS('Master Data'!$O$77:P77)),"")</f>
        <v/>
      </c>
      <c r="C107" s="640" t="str">
        <f>IFERROR(INDEX('Master Data'!$B$7:$J$567,'Master Data'!$N77,COLUMNS('Master Data'!$O77:Q77)),"")</f>
        <v/>
      </c>
      <c r="D107" s="640" t="str">
        <f>IFERROR(INDEX('Master Data'!$B$7:$J$567,'Master Data'!$N77,COLUMNS('Master Data'!$O77:R77)),"")</f>
        <v/>
      </c>
      <c r="E107" s="640" t="str">
        <f>IFERROR(INDEX('Master Data'!$B$7:$J$567,'Master Data'!$N77,COLUMNS('Master Data'!$O77:S77)),"")</f>
        <v/>
      </c>
      <c r="F107" s="640" t="str">
        <f>IFERROR(INDEX('Master Data'!$B$7:$J$567,'Master Data'!$N77,COLUMNS('Master Data'!$O77:T77)),"")</f>
        <v/>
      </c>
      <c r="G107" s="640" t="str">
        <f>IFERROR(INDEX('Master Data'!$B$7:$J$567,'Master Data'!$N77,COLUMNS('Master Data'!$O77:U77)),"")</f>
        <v/>
      </c>
      <c r="H107" s="640" t="str">
        <f>IFERROR(INDEX('Master Data'!$B$7:$J$567,'Master Data'!$N77,COLUMNS('Master Data'!$O77:V77)),"")</f>
        <v/>
      </c>
      <c r="I107" s="646" t="str">
        <f>IFERROR(INDEX('Master Data'!$B$7:$J$567,'Master Data'!$N77,COLUMNS('Master Data'!$O$5:W74)),"")</f>
        <v/>
      </c>
    </row>
    <row r="108" spans="1:9" ht="30" customHeight="1" x14ac:dyDescent="0.25">
      <c r="A108" s="622" t="str">
        <f>IFERROR(INDEX('Master Data'!$B$7:$J$567,'Master Data'!$N78,COLUMNS('Master Data'!$O$78:O78)),"")</f>
        <v/>
      </c>
      <c r="B108" s="620" t="str">
        <f>IFERROR(INDEX('Master Data'!$B$7:$J$567,'Master Data'!$N78,COLUMNS('Master Data'!$O$78:P78)),"")</f>
        <v/>
      </c>
      <c r="C108" s="640" t="str">
        <f>IFERROR(INDEX('Master Data'!$B$7:$J$567,'Master Data'!$N78,COLUMNS('Master Data'!$O78:Q78)),"")</f>
        <v/>
      </c>
      <c r="D108" s="640" t="str">
        <f>IFERROR(INDEX('Master Data'!$B$7:$J$567,'Master Data'!$N78,COLUMNS('Master Data'!$O78:R78)),"")</f>
        <v/>
      </c>
      <c r="E108" s="640" t="str">
        <f>IFERROR(INDEX('Master Data'!$B$7:$J$567,'Master Data'!$N78,COLUMNS('Master Data'!$O78:S78)),"")</f>
        <v/>
      </c>
      <c r="F108" s="640" t="str">
        <f>IFERROR(INDEX('Master Data'!$B$7:$J$567,'Master Data'!$N78,COLUMNS('Master Data'!$O78:T78)),"")</f>
        <v/>
      </c>
      <c r="G108" s="640" t="str">
        <f>IFERROR(INDEX('Master Data'!$B$7:$J$567,'Master Data'!$N78,COLUMNS('Master Data'!$O78:U78)),"")</f>
        <v/>
      </c>
      <c r="H108" s="640" t="str">
        <f>IFERROR(INDEX('Master Data'!$B$7:$J$567,'Master Data'!$N78,COLUMNS('Master Data'!$O78:V78)),"")</f>
        <v/>
      </c>
      <c r="I108" s="646" t="str">
        <f>IFERROR(INDEX('Master Data'!$B$7:$J$567,'Master Data'!$N78,COLUMNS('Master Data'!$O$5:W75)),"")</f>
        <v/>
      </c>
    </row>
    <row r="109" spans="1:9" ht="30" customHeight="1" x14ac:dyDescent="0.25">
      <c r="A109" s="622" t="str">
        <f>IFERROR(INDEX('Master Data'!$B$7:$J$567,'Master Data'!$N79,COLUMNS('Master Data'!$O$79:O79)),"")</f>
        <v/>
      </c>
      <c r="B109" s="620" t="str">
        <f>IFERROR(INDEX('Master Data'!$B$7:$J$567,'Master Data'!$N79,COLUMNS('Master Data'!$O$79:P79)),"")</f>
        <v/>
      </c>
      <c r="C109" s="640" t="str">
        <f>IFERROR(INDEX('Master Data'!$B$7:$J$567,'Master Data'!$N79,COLUMNS('Master Data'!$O79:Q79)),"")</f>
        <v/>
      </c>
      <c r="D109" s="640" t="str">
        <f>IFERROR(INDEX('Master Data'!$B$7:$J$567,'Master Data'!$N79,COLUMNS('Master Data'!$O79:R79)),"")</f>
        <v/>
      </c>
      <c r="E109" s="640" t="str">
        <f>IFERROR(INDEX('Master Data'!$B$7:$J$567,'Master Data'!$N79,COLUMNS('Master Data'!$O79:S79)),"")</f>
        <v/>
      </c>
      <c r="F109" s="640" t="str">
        <f>IFERROR(INDEX('Master Data'!$B$7:$J$567,'Master Data'!$N79,COLUMNS('Master Data'!$O79:T79)),"")</f>
        <v/>
      </c>
      <c r="G109" s="640" t="str">
        <f>IFERROR(INDEX('Master Data'!$B$7:$J$567,'Master Data'!$N79,COLUMNS('Master Data'!$O79:U79)),"")</f>
        <v/>
      </c>
      <c r="H109" s="640" t="str">
        <f>IFERROR(INDEX('Master Data'!$B$7:$J$567,'Master Data'!$N79,COLUMNS('Master Data'!$O79:V79)),"")</f>
        <v/>
      </c>
      <c r="I109" s="646" t="str">
        <f>IFERROR(INDEX('Master Data'!$B$7:$J$567,'Master Data'!$N79,COLUMNS('Master Data'!$O$5:W76)),"")</f>
        <v/>
      </c>
    </row>
    <row r="110" spans="1:9" ht="30" customHeight="1" x14ac:dyDescent="0.25">
      <c r="A110" s="622" t="str">
        <f>IFERROR(INDEX('Master Data'!$B$7:$J$567,'Master Data'!$N80,COLUMNS('Master Data'!$O$80:O80)),"")</f>
        <v/>
      </c>
      <c r="B110" s="620" t="str">
        <f>IFERROR(INDEX('Master Data'!$B$7:$J$567,'Master Data'!$N80,COLUMNS('Master Data'!$O$80:P80)),"")</f>
        <v/>
      </c>
      <c r="C110" s="640" t="str">
        <f>IFERROR(INDEX('Master Data'!$B$7:$J$567,'Master Data'!$N80,COLUMNS('Master Data'!$O80:Q80)),"")</f>
        <v/>
      </c>
      <c r="D110" s="640" t="str">
        <f>IFERROR(INDEX('Master Data'!$B$7:$J$567,'Master Data'!$N80,COLUMNS('Master Data'!$O80:R80)),"")</f>
        <v/>
      </c>
      <c r="E110" s="640" t="str">
        <f>IFERROR(INDEX('Master Data'!$B$7:$J$567,'Master Data'!$N80,COLUMNS('Master Data'!$O80:S80)),"")</f>
        <v/>
      </c>
      <c r="F110" s="640" t="str">
        <f>IFERROR(INDEX('Master Data'!$B$7:$J$567,'Master Data'!$N80,COLUMNS('Master Data'!$O80:T80)),"")</f>
        <v/>
      </c>
      <c r="G110" s="640" t="str">
        <f>IFERROR(INDEX('Master Data'!$B$7:$J$567,'Master Data'!$N80,COLUMNS('Master Data'!$O80:U80)),"")</f>
        <v/>
      </c>
      <c r="H110" s="640" t="str">
        <f>IFERROR(INDEX('Master Data'!$B$7:$J$567,'Master Data'!$N80,COLUMNS('Master Data'!$O80:V80)),"")</f>
        <v/>
      </c>
      <c r="I110" s="646" t="str">
        <f>IFERROR(INDEX('Master Data'!$B$7:$J$567,'Master Data'!$N80,COLUMNS('Master Data'!$O$5:W77)),"")</f>
        <v/>
      </c>
    </row>
    <row r="111" spans="1:9" ht="30" customHeight="1" x14ac:dyDescent="0.25">
      <c r="A111" s="622" t="str">
        <f>IFERROR(INDEX('Master Data'!$B$7:$J$567,'Master Data'!$N81,COLUMNS('Master Data'!$O$81:O81)),"")</f>
        <v/>
      </c>
      <c r="B111" s="620" t="str">
        <f>IFERROR(INDEX('Master Data'!$B$7:$J$567,'Master Data'!$N81,COLUMNS('Master Data'!$O$81:P81)),"")</f>
        <v/>
      </c>
      <c r="C111" s="640" t="str">
        <f>IFERROR(INDEX('Master Data'!$B$7:$J$567,'Master Data'!$N81,COLUMNS('Master Data'!$O81:Q81)),"")</f>
        <v/>
      </c>
      <c r="D111" s="640" t="str">
        <f>IFERROR(INDEX('Master Data'!$B$7:$J$567,'Master Data'!$N81,COLUMNS('Master Data'!$O81:R81)),"")</f>
        <v/>
      </c>
      <c r="E111" s="640" t="str">
        <f>IFERROR(INDEX('Master Data'!$B$7:$J$567,'Master Data'!$N81,COLUMNS('Master Data'!$O81:S81)),"")</f>
        <v/>
      </c>
      <c r="F111" s="640" t="str">
        <f>IFERROR(INDEX('Master Data'!$B$7:$J$567,'Master Data'!$N81,COLUMNS('Master Data'!$O81:T81)),"")</f>
        <v/>
      </c>
      <c r="G111" s="640" t="str">
        <f>IFERROR(INDEX('Master Data'!$B$7:$J$567,'Master Data'!$N81,COLUMNS('Master Data'!$O81:U81)),"")</f>
        <v/>
      </c>
      <c r="H111" s="640" t="str">
        <f>IFERROR(INDEX('Master Data'!$B$7:$J$567,'Master Data'!$N81,COLUMNS('Master Data'!$O81:V81)),"")</f>
        <v/>
      </c>
      <c r="I111" s="646" t="str">
        <f>IFERROR(INDEX('Master Data'!$B$7:$J$567,'Master Data'!$N81,COLUMNS('Master Data'!$O$5:W78)),"")</f>
        <v/>
      </c>
    </row>
    <row r="112" spans="1:9" ht="30" customHeight="1" x14ac:dyDescent="0.25">
      <c r="A112" s="622" t="str">
        <f>IFERROR(INDEX('Master Data'!$B$7:$J$567,'Master Data'!$N82,COLUMNS('Master Data'!$O$82:O82)),"")</f>
        <v/>
      </c>
      <c r="B112" s="620" t="str">
        <f>IFERROR(INDEX('Master Data'!$B$7:$J$567,'Master Data'!$N82,COLUMNS('Master Data'!$O$82:P82)),"")</f>
        <v/>
      </c>
      <c r="C112" s="640" t="str">
        <f>IFERROR(INDEX('Master Data'!$B$7:$J$567,'Master Data'!$N82,COLUMNS('Master Data'!$O82:Q82)),"")</f>
        <v/>
      </c>
      <c r="D112" s="640" t="str">
        <f>IFERROR(INDEX('Master Data'!$B$7:$J$567,'Master Data'!$N82,COLUMNS('Master Data'!$O82:R82)),"")</f>
        <v/>
      </c>
      <c r="E112" s="640" t="str">
        <f>IFERROR(INDEX('Master Data'!$B$7:$J$567,'Master Data'!$N82,COLUMNS('Master Data'!$O82:S82)),"")</f>
        <v/>
      </c>
      <c r="F112" s="640" t="str">
        <f>IFERROR(INDEX('Master Data'!$B$7:$J$567,'Master Data'!$N82,COLUMNS('Master Data'!$O82:T82)),"")</f>
        <v/>
      </c>
      <c r="G112" s="640" t="str">
        <f>IFERROR(INDEX('Master Data'!$B$7:$J$567,'Master Data'!$N82,COLUMNS('Master Data'!$O82:U82)),"")</f>
        <v/>
      </c>
      <c r="H112" s="640" t="str">
        <f>IFERROR(INDEX('Master Data'!$B$7:$J$567,'Master Data'!$N82,COLUMNS('Master Data'!$O82:V82)),"")</f>
        <v/>
      </c>
      <c r="I112" s="646" t="str">
        <f>IFERROR(INDEX('Master Data'!$B$7:$J$567,'Master Data'!$N82,COLUMNS('Master Data'!$O$5:W79)),"")</f>
        <v/>
      </c>
    </row>
    <row r="113" spans="1:9" ht="30" customHeight="1" x14ac:dyDescent="0.25">
      <c r="A113" s="622" t="str">
        <f>IFERROR(INDEX('Master Data'!$B$7:$J$567,'Master Data'!$N83,COLUMNS('Master Data'!$O$83:O83)),"")</f>
        <v/>
      </c>
      <c r="B113" s="620" t="str">
        <f>IFERROR(INDEX('Master Data'!$B$7:$J$567,'Master Data'!$N83,COLUMNS('Master Data'!$O$83:P83)),"")</f>
        <v/>
      </c>
      <c r="C113" s="640" t="str">
        <f>IFERROR(INDEX('Master Data'!$B$7:$J$567,'Master Data'!$N83,COLUMNS('Master Data'!$O83:Q83)),"")</f>
        <v/>
      </c>
      <c r="D113" s="640" t="str">
        <f>IFERROR(INDEX('Master Data'!$B$7:$J$567,'Master Data'!$N83,COLUMNS('Master Data'!$O83:R83)),"")</f>
        <v/>
      </c>
      <c r="E113" s="640" t="str">
        <f>IFERROR(INDEX('Master Data'!$B$7:$J$567,'Master Data'!$N83,COLUMNS('Master Data'!$O83:S83)),"")</f>
        <v/>
      </c>
      <c r="F113" s="640" t="str">
        <f>IFERROR(INDEX('Master Data'!$B$7:$J$567,'Master Data'!$N83,COLUMNS('Master Data'!$O83:T83)),"")</f>
        <v/>
      </c>
      <c r="G113" s="640" t="str">
        <f>IFERROR(INDEX('Master Data'!$B$7:$J$567,'Master Data'!$N83,COLUMNS('Master Data'!$O83:U83)),"")</f>
        <v/>
      </c>
      <c r="H113" s="640" t="str">
        <f>IFERROR(INDEX('Master Data'!$B$7:$J$567,'Master Data'!$N83,COLUMNS('Master Data'!$O83:V83)),"")</f>
        <v/>
      </c>
      <c r="I113" s="646" t="str">
        <f>IFERROR(INDEX('Master Data'!$B$7:$J$567,'Master Data'!$N83,COLUMNS('Master Data'!$O$5:W80)),"")</f>
        <v/>
      </c>
    </row>
    <row r="114" spans="1:9" ht="30" customHeight="1" x14ac:dyDescent="0.25">
      <c r="A114" s="622" t="str">
        <f>IFERROR(INDEX('Master Data'!$B$7:$J$567,'Master Data'!$N84,COLUMNS('Master Data'!$O$84:O84)),"")</f>
        <v/>
      </c>
      <c r="B114" s="620" t="str">
        <f>IFERROR(INDEX('Master Data'!$B$7:$J$567,'Master Data'!$N84,COLUMNS('Master Data'!$O$84:P84)),"")</f>
        <v/>
      </c>
      <c r="C114" s="640" t="str">
        <f>IFERROR(INDEX('Master Data'!$B$7:$J$567,'Master Data'!$N84,COLUMNS('Master Data'!$O84:Q84)),"")</f>
        <v/>
      </c>
      <c r="D114" s="640" t="str">
        <f>IFERROR(INDEX('Master Data'!$B$7:$J$567,'Master Data'!$N84,COLUMNS('Master Data'!$O84:R84)),"")</f>
        <v/>
      </c>
      <c r="E114" s="640" t="str">
        <f>IFERROR(INDEX('Master Data'!$B$7:$J$567,'Master Data'!$N84,COLUMNS('Master Data'!$O84:S84)),"")</f>
        <v/>
      </c>
      <c r="F114" s="640" t="str">
        <f>IFERROR(INDEX('Master Data'!$B$7:$J$567,'Master Data'!$N84,COLUMNS('Master Data'!$O84:T84)),"")</f>
        <v/>
      </c>
      <c r="G114" s="640" t="str">
        <f>IFERROR(INDEX('Master Data'!$B$7:$J$567,'Master Data'!$N84,COLUMNS('Master Data'!$O84:U84)),"")</f>
        <v/>
      </c>
      <c r="H114" s="640" t="str">
        <f>IFERROR(INDEX('Master Data'!$B$7:$J$567,'Master Data'!$N84,COLUMNS('Master Data'!$O84:V84)),"")</f>
        <v/>
      </c>
      <c r="I114" s="646" t="str">
        <f>IFERROR(INDEX('Master Data'!$B$7:$J$567,'Master Data'!$N84,COLUMNS('Master Data'!$O$5:W81)),"")</f>
        <v/>
      </c>
    </row>
    <row r="115" spans="1:9" ht="30" customHeight="1" x14ac:dyDescent="0.25">
      <c r="A115" s="622" t="str">
        <f>IFERROR(INDEX('Master Data'!$B$7:$J$567,'Master Data'!$N85,COLUMNS('Master Data'!$O85:O85)),"")</f>
        <v/>
      </c>
      <c r="B115" s="620" t="str">
        <f>IFERROR(INDEX('Master Data'!$B$7:$J$567,'Master Data'!$N85,COLUMNS('Master Data'!$O85:P85)),"")</f>
        <v/>
      </c>
      <c r="C115" s="640" t="str">
        <f>IFERROR(INDEX('Master Data'!$B$7:$J$567,'Master Data'!$N85,COLUMNS('Master Data'!$O85:Q85)),"")</f>
        <v/>
      </c>
      <c r="D115" s="640" t="str">
        <f>IFERROR(INDEX('Master Data'!$B$7:$J$567,'Master Data'!$N85,COLUMNS('Master Data'!$O85:R85)),"")</f>
        <v/>
      </c>
      <c r="E115" s="640" t="str">
        <f>IFERROR(INDEX('Master Data'!$B$7:$J$567,'Master Data'!$N85,COLUMNS('Master Data'!$O85:S85)),"")</f>
        <v/>
      </c>
      <c r="F115" s="640" t="str">
        <f>IFERROR(INDEX('Master Data'!$B$7:$J$567,'Master Data'!$N85,COLUMNS('Master Data'!$O85:T85)),"")</f>
        <v/>
      </c>
      <c r="G115" s="640" t="str">
        <f>IFERROR(INDEX('Master Data'!$B$7:$J$567,'Master Data'!$N85,COLUMNS('Master Data'!$O85:U85)),"")</f>
        <v/>
      </c>
      <c r="H115" s="640" t="str">
        <f>IFERROR(INDEX('Master Data'!$B$7:$J$567,'Master Data'!$N85,COLUMNS('Master Data'!$O85:V85)),"")</f>
        <v/>
      </c>
      <c r="I115" s="646" t="str">
        <f>IFERROR(INDEX('Master Data'!$B$7:$J$567,'Master Data'!$N85,COLUMNS('Master Data'!$O$5:W82)),"")</f>
        <v/>
      </c>
    </row>
    <row r="116" spans="1:9" ht="30" customHeight="1" x14ac:dyDescent="0.25">
      <c r="A116" s="622" t="str">
        <f>IFERROR(INDEX('Master Data'!$B$7:$J$567,'Master Data'!$N86,COLUMNS('Master Data'!$O86:O86)),"")</f>
        <v/>
      </c>
      <c r="B116" s="620" t="str">
        <f>IFERROR(INDEX('Master Data'!$B$7:$J$567,'Master Data'!$N86,COLUMNS('Master Data'!$O86:P86)),"")</f>
        <v/>
      </c>
      <c r="C116" s="640" t="str">
        <f>IFERROR(INDEX('Master Data'!$B$7:$J$567,'Master Data'!$N86,COLUMNS('Master Data'!$O86:Q86)),"")</f>
        <v/>
      </c>
      <c r="D116" s="640" t="str">
        <f>IFERROR(INDEX('Master Data'!$B$7:$J$567,'Master Data'!$N86,COLUMNS('Master Data'!$O86:R86)),"")</f>
        <v/>
      </c>
      <c r="E116" s="640" t="str">
        <f>IFERROR(INDEX('Master Data'!$B$7:$J$567,'Master Data'!$N86,COLUMNS('Master Data'!$O86:S86)),"")</f>
        <v/>
      </c>
      <c r="F116" s="640" t="str">
        <f>IFERROR(INDEX('Master Data'!$B$7:$J$567,'Master Data'!$N86,COLUMNS('Master Data'!$O86:T86)),"")</f>
        <v/>
      </c>
      <c r="G116" s="640" t="str">
        <f>IFERROR(INDEX('Master Data'!$B$7:$J$567,'Master Data'!$N86,COLUMNS('Master Data'!$O86:U86)),"")</f>
        <v/>
      </c>
      <c r="H116" s="640" t="str">
        <f>IFERROR(INDEX('Master Data'!$B$7:$J$567,'Master Data'!$N86,COLUMNS('Master Data'!$O86:V86)),"")</f>
        <v/>
      </c>
      <c r="I116" s="646" t="str">
        <f>IFERROR(INDEX('Master Data'!$B$7:$J$567,'Master Data'!$N86,COLUMNS('Master Data'!$O$5:W83)),"")</f>
        <v/>
      </c>
    </row>
    <row r="117" spans="1:9" ht="14.1" customHeight="1" x14ac:dyDescent="0.25">
      <c r="A117" s="622" t="str">
        <f>IFERROR(INDEX('Master Data'!$B$7:$J$567,'Master Data'!$N87,COLUMNS('Master Data'!$O87:O87)),"")</f>
        <v/>
      </c>
      <c r="B117" s="620" t="str">
        <f>IFERROR(INDEX('Master Data'!$B$7:$J$567,'Master Data'!$N87,COLUMNS('Master Data'!$O87:P87)),"")</f>
        <v/>
      </c>
      <c r="C117" s="640" t="str">
        <f>IFERROR(INDEX('Master Data'!$B$7:$J$567,'Master Data'!$N87,COLUMNS('Master Data'!$O87:Q87)),"")</f>
        <v/>
      </c>
      <c r="D117" s="640" t="str">
        <f>IFERROR(INDEX('Master Data'!$B$7:$J$567,'Master Data'!$N87,COLUMNS('Master Data'!$O87:R87)),"")</f>
        <v/>
      </c>
      <c r="E117" s="640" t="str">
        <f>IFERROR(INDEX('Master Data'!$B$7:$J$567,'Master Data'!$N87,COLUMNS('Master Data'!$O87:S87)),"")</f>
        <v/>
      </c>
      <c r="F117" s="640" t="str">
        <f>IFERROR(INDEX('Master Data'!$B$7:$J$567,'Master Data'!$N87,COLUMNS('Master Data'!$O87:T87)),"")</f>
        <v/>
      </c>
      <c r="G117" s="640" t="str">
        <f>IFERROR(INDEX('Master Data'!$B$7:$J$567,'Master Data'!$N87,COLUMNS('Master Data'!$O87:U87)),"")</f>
        <v/>
      </c>
      <c r="H117" s="640" t="str">
        <f>IFERROR(INDEX('Master Data'!$B$7:$J$567,'Master Data'!$N87,COLUMNS('Master Data'!$O87:V87)),"")</f>
        <v/>
      </c>
      <c r="I117" s="646" t="str">
        <f>IFERROR(INDEX('Master Data'!$B$7:$J$567,'Master Data'!$N87,COLUMNS('Master Data'!$O$5:W84)),"")</f>
        <v/>
      </c>
    </row>
    <row r="118" spans="1:9" ht="30" customHeight="1" x14ac:dyDescent="0.25">
      <c r="A118" s="622" t="str">
        <f>IFERROR(INDEX('Master Data'!$B$7:$J$567,'Master Data'!$N88,COLUMNS('Master Data'!$O88:O88)),"")</f>
        <v/>
      </c>
      <c r="B118" s="620" t="str">
        <f>IFERROR(INDEX('Master Data'!$B$7:$J$567,'Master Data'!$N88,COLUMNS('Master Data'!$O88:P88)),"")</f>
        <v/>
      </c>
      <c r="C118" s="640" t="str">
        <f>IFERROR(INDEX('Master Data'!$B$7:$J$567,'Master Data'!$N88,COLUMNS('Master Data'!$O88:Q88)),"")</f>
        <v/>
      </c>
      <c r="D118" s="640" t="str">
        <f>IFERROR(INDEX('Master Data'!$B$7:$J$567,'Master Data'!$N88,COLUMNS('Master Data'!$O88:R88)),"")</f>
        <v/>
      </c>
      <c r="E118" s="640" t="str">
        <f>IFERROR(INDEX('Master Data'!$B$7:$J$567,'Master Data'!$N88,COLUMNS('Master Data'!$O88:S88)),"")</f>
        <v/>
      </c>
      <c r="F118" s="640" t="str">
        <f>IFERROR(INDEX('Master Data'!$B$7:$J$567,'Master Data'!$N88,COLUMNS('Master Data'!$O88:T88)),"")</f>
        <v/>
      </c>
      <c r="G118" s="640" t="str">
        <f>IFERROR(INDEX('Master Data'!$B$7:$J$567,'Master Data'!$N88,COLUMNS('Master Data'!$O88:U88)),"")</f>
        <v/>
      </c>
      <c r="H118" s="640" t="str">
        <f>IFERROR(INDEX('Master Data'!$B$7:$J$567,'Master Data'!$N88,COLUMNS('Master Data'!$O88:V88)),"")</f>
        <v/>
      </c>
      <c r="I118" s="646" t="str">
        <f>IFERROR(INDEX('Master Data'!$B$7:$J$567,'Master Data'!$N88,COLUMNS('Master Data'!$O$5:W85)),"")</f>
        <v/>
      </c>
    </row>
    <row r="119" spans="1:9" ht="30" customHeight="1" x14ac:dyDescent="0.25">
      <c r="A119" s="622" t="str">
        <f>IFERROR(INDEX('Master Data'!$B$7:$J$567,'Master Data'!$N89,COLUMNS('Master Data'!$O89:O89)),"")</f>
        <v/>
      </c>
      <c r="B119" s="620" t="str">
        <f>IFERROR(INDEX('Master Data'!$B$7:$J$567,'Master Data'!$N89,COLUMNS('Master Data'!$O89:P89)),"")</f>
        <v/>
      </c>
      <c r="C119" s="640" t="str">
        <f>IFERROR(INDEX('Master Data'!$B$7:$J$567,'Master Data'!$N89,COLUMNS('Master Data'!$O89:Q89)),"")</f>
        <v/>
      </c>
      <c r="D119" s="640" t="str">
        <f>IFERROR(INDEX('Master Data'!$B$7:$J$567,'Master Data'!$N89,COLUMNS('Master Data'!$O89:R89)),"")</f>
        <v/>
      </c>
      <c r="E119" s="640" t="str">
        <f>IFERROR(INDEX('Master Data'!$B$7:$J$567,'Master Data'!$N89,COLUMNS('Master Data'!$O89:S89)),"")</f>
        <v/>
      </c>
      <c r="F119" s="640" t="str">
        <f>IFERROR(INDEX('Master Data'!$B$7:$J$567,'Master Data'!$N89,COLUMNS('Master Data'!$O89:T89)),"")</f>
        <v/>
      </c>
      <c r="G119" s="640" t="str">
        <f>IFERROR(INDEX('Master Data'!$B$7:$J$567,'Master Data'!$N89,COLUMNS('Master Data'!$O89:U89)),"")</f>
        <v/>
      </c>
      <c r="H119" s="640" t="str">
        <f>IFERROR(INDEX('Master Data'!$B$7:$J$567,'Master Data'!$N89,COLUMNS('Master Data'!$O89:V89)),"")</f>
        <v/>
      </c>
      <c r="I119" s="646" t="str">
        <f>IFERROR(INDEX('Master Data'!$B$7:$J$567,'Master Data'!$N89,COLUMNS('Master Data'!$O$5:W86)),"")</f>
        <v/>
      </c>
    </row>
    <row r="120" spans="1:9" ht="30" customHeight="1" x14ac:dyDescent="0.25">
      <c r="A120" s="622" t="str">
        <f>IFERROR(INDEX('Master Data'!$B$7:$J$567,'Master Data'!$N90,COLUMNS('Master Data'!$O90:O90)),"")</f>
        <v/>
      </c>
      <c r="B120" s="620" t="str">
        <f>IFERROR(INDEX('Master Data'!$B$7:$J$567,'Master Data'!$N90,COLUMNS('Master Data'!$O90:P90)),"")</f>
        <v/>
      </c>
      <c r="C120" s="640" t="str">
        <f>IFERROR(INDEX('Master Data'!$B$7:$J$567,'Master Data'!$N90,COLUMNS('Master Data'!$O90:Q90)),"")</f>
        <v/>
      </c>
      <c r="D120" s="640" t="str">
        <f>IFERROR(INDEX('Master Data'!$B$7:$J$567,'Master Data'!$N90,COLUMNS('Master Data'!$O90:R90)),"")</f>
        <v/>
      </c>
      <c r="E120" s="640" t="str">
        <f>IFERROR(INDEX('Master Data'!$B$7:$J$567,'Master Data'!$N90,COLUMNS('Master Data'!$O90:S90)),"")</f>
        <v/>
      </c>
      <c r="F120" s="640" t="str">
        <f>IFERROR(INDEX('Master Data'!$B$7:$J$567,'Master Data'!$N90,COLUMNS('Master Data'!$O90:T90)),"")</f>
        <v/>
      </c>
      <c r="G120" s="640" t="str">
        <f>IFERROR(INDEX('Master Data'!$B$7:$J$567,'Master Data'!$N90,COLUMNS('Master Data'!$O90:U90)),"")</f>
        <v/>
      </c>
      <c r="H120" s="640" t="str">
        <f>IFERROR(INDEX('Master Data'!$B$7:$J$567,'Master Data'!$N90,COLUMNS('Master Data'!$O90:V90)),"")</f>
        <v/>
      </c>
      <c r="I120" s="646" t="str">
        <f>IFERROR(INDEX('Master Data'!$B$7:$J$567,'Master Data'!$N90,COLUMNS('Master Data'!$O$5:W87)),"")</f>
        <v/>
      </c>
    </row>
    <row r="121" spans="1:9" ht="30" customHeight="1" x14ac:dyDescent="0.25">
      <c r="A121" s="622" t="str">
        <f>IFERROR(INDEX('Master Data'!$B$7:$J$567,'Master Data'!$N91,COLUMNS('Master Data'!$O91:O91)),"")</f>
        <v/>
      </c>
      <c r="B121" s="620" t="str">
        <f>IFERROR(INDEX('Master Data'!$B$7:$J$567,'Master Data'!$N91,COLUMNS('Master Data'!$O91:P91)),"")</f>
        <v/>
      </c>
      <c r="C121" s="640" t="str">
        <f>IFERROR(INDEX('Master Data'!$B$7:$J$567,'Master Data'!$N91,COLUMNS('Master Data'!$O91:Q91)),"")</f>
        <v/>
      </c>
      <c r="D121" s="640" t="str">
        <f>IFERROR(INDEX('Master Data'!$B$7:$J$567,'Master Data'!$N91,COLUMNS('Master Data'!$O91:R91)),"")</f>
        <v/>
      </c>
      <c r="E121" s="640" t="str">
        <f>IFERROR(INDEX('Master Data'!$B$7:$J$567,'Master Data'!$N91,COLUMNS('Master Data'!$O91:S91)),"")</f>
        <v/>
      </c>
      <c r="F121" s="640" t="str">
        <f>IFERROR(INDEX('Master Data'!$B$7:$J$567,'Master Data'!$N91,COLUMNS('Master Data'!$O91:T91)),"")</f>
        <v/>
      </c>
      <c r="G121" s="640" t="str">
        <f>IFERROR(INDEX('Master Data'!$B$7:$J$567,'Master Data'!$N91,COLUMNS('Master Data'!$O91:U91)),"")</f>
        <v/>
      </c>
      <c r="H121" s="640" t="str">
        <f>IFERROR(INDEX('Master Data'!$B$7:$J$567,'Master Data'!$N91,COLUMNS('Master Data'!$O91:V91)),"")</f>
        <v/>
      </c>
      <c r="I121" s="646" t="str">
        <f>IFERROR(INDEX('Master Data'!$B$7:$J$567,'Master Data'!$N91,COLUMNS('Master Data'!$O$5:W88)),"")</f>
        <v/>
      </c>
    </row>
    <row r="122" spans="1:9" ht="30" customHeight="1" x14ac:dyDescent="0.25">
      <c r="A122" s="622" t="str">
        <f>IFERROR(INDEX('Master Data'!$B$7:$J$567,'Master Data'!$N92,COLUMNS('Master Data'!$O92:O92)),"")</f>
        <v/>
      </c>
      <c r="B122" s="620" t="str">
        <f>IFERROR(INDEX('Master Data'!$B$7:$J$567,'Master Data'!$N92,COLUMNS('Master Data'!$O92:P92)),"")</f>
        <v/>
      </c>
      <c r="C122" s="640" t="str">
        <f>IFERROR(INDEX('Master Data'!$B$7:$J$567,'Master Data'!$N92,COLUMNS('Master Data'!$O92:Q92)),"")</f>
        <v/>
      </c>
      <c r="D122" s="640" t="str">
        <f>IFERROR(INDEX('Master Data'!$B$7:$J$567,'Master Data'!$N92,COLUMNS('Master Data'!$O92:R92)),"")</f>
        <v/>
      </c>
      <c r="E122" s="640" t="str">
        <f>IFERROR(INDEX('Master Data'!$B$7:$J$567,'Master Data'!$N92,COLUMNS('Master Data'!$O92:S92)),"")</f>
        <v/>
      </c>
      <c r="F122" s="640" t="str">
        <f>IFERROR(INDEX('Master Data'!$B$7:$J$567,'Master Data'!$N92,COLUMNS('Master Data'!$O92:T92)),"")</f>
        <v/>
      </c>
      <c r="G122" s="640" t="str">
        <f>IFERROR(INDEX('Master Data'!$B$7:$J$567,'Master Data'!$N92,COLUMNS('Master Data'!$O92:U92)),"")</f>
        <v/>
      </c>
      <c r="H122" s="640" t="str">
        <f>IFERROR(INDEX('Master Data'!$B$7:$J$567,'Master Data'!$N92,COLUMNS('Master Data'!$O92:V92)),"")</f>
        <v/>
      </c>
      <c r="I122" s="646" t="str">
        <f>IFERROR(INDEX('Master Data'!$B$7:$J$567,'Master Data'!$N92,COLUMNS('Master Data'!$O$5:W89)),"")</f>
        <v/>
      </c>
    </row>
    <row r="123" spans="1:9" ht="30" customHeight="1" x14ac:dyDescent="0.25">
      <c r="A123" s="622" t="str">
        <f>IFERROR(INDEX('Master Data'!$B$7:$J$567,'Master Data'!$N93,COLUMNS('Master Data'!$O93:O93)),"")</f>
        <v/>
      </c>
      <c r="B123" s="620" t="str">
        <f>IFERROR(INDEX('Master Data'!$B$7:$J$567,'Master Data'!$N93,COLUMNS('Master Data'!$O93:P93)),"")</f>
        <v/>
      </c>
      <c r="C123" s="640" t="str">
        <f>IFERROR(INDEX('Master Data'!$B$7:$J$567,'Master Data'!$N93,COLUMNS('Master Data'!$O93:Q93)),"")</f>
        <v/>
      </c>
      <c r="D123" s="640" t="str">
        <f>IFERROR(INDEX('Master Data'!$B$7:$J$567,'Master Data'!$N93,COLUMNS('Master Data'!$O93:R93)),"")</f>
        <v/>
      </c>
      <c r="E123" s="640" t="str">
        <f>IFERROR(INDEX('Master Data'!$B$7:$J$567,'Master Data'!$N93,COLUMNS('Master Data'!$O93:S93)),"")</f>
        <v/>
      </c>
      <c r="F123" s="640" t="str">
        <f>IFERROR(INDEX('Master Data'!$B$7:$J$567,'Master Data'!$N93,COLUMNS('Master Data'!$O93:T93)),"")</f>
        <v/>
      </c>
      <c r="G123" s="640" t="str">
        <f>IFERROR(INDEX('Master Data'!$B$7:$J$567,'Master Data'!$N93,COLUMNS('Master Data'!$O93:U93)),"")</f>
        <v/>
      </c>
      <c r="H123" s="640" t="str">
        <f>IFERROR(INDEX('Master Data'!$B$7:$J$567,'Master Data'!$N93,COLUMNS('Master Data'!$O93:V93)),"")</f>
        <v/>
      </c>
      <c r="I123" s="646" t="str">
        <f>IFERROR(INDEX('Master Data'!$B$7:$J$567,'Master Data'!$N93,COLUMNS('Master Data'!$O$5:W90)),"")</f>
        <v/>
      </c>
    </row>
    <row r="124" spans="1:9" ht="30" customHeight="1" x14ac:dyDescent="0.25">
      <c r="A124" s="622" t="str">
        <f>IFERROR(INDEX('Master Data'!$B$7:$J$567,'Master Data'!$N94,COLUMNS('Master Data'!$O94:O94)),"")</f>
        <v/>
      </c>
      <c r="B124" s="620" t="str">
        <f>IFERROR(INDEX('Master Data'!$B$7:$J$567,'Master Data'!$N94,COLUMNS('Master Data'!$O94:P94)),"")</f>
        <v/>
      </c>
      <c r="C124" s="640" t="str">
        <f>IFERROR(INDEX('Master Data'!$B$7:$J$567,'Master Data'!$N94,COLUMNS('Master Data'!$O94:Q94)),"")</f>
        <v/>
      </c>
      <c r="D124" s="640" t="str">
        <f>IFERROR(INDEX('Master Data'!$B$7:$J$567,'Master Data'!$N94,COLUMNS('Master Data'!$O94:R94)),"")</f>
        <v/>
      </c>
      <c r="E124" s="640" t="str">
        <f>IFERROR(INDEX('Master Data'!$B$7:$J$567,'Master Data'!$N94,COLUMNS('Master Data'!$O94:S94)),"")</f>
        <v/>
      </c>
      <c r="F124" s="640" t="str">
        <f>IFERROR(INDEX('Master Data'!$B$7:$J$567,'Master Data'!$N94,COLUMNS('Master Data'!$O94:T94)),"")</f>
        <v/>
      </c>
      <c r="G124" s="640" t="str">
        <f>IFERROR(INDEX('Master Data'!$B$7:$J$567,'Master Data'!$N94,COLUMNS('Master Data'!$O94:U94)),"")</f>
        <v/>
      </c>
      <c r="H124" s="640" t="str">
        <f>IFERROR(INDEX('Master Data'!$B$7:$J$567,'Master Data'!$N94,COLUMNS('Master Data'!$O94:V94)),"")</f>
        <v/>
      </c>
      <c r="I124" s="646" t="str">
        <f>IFERROR(INDEX('Master Data'!$B$7:$J$567,'Master Data'!$N94,COLUMNS('Master Data'!$O$5:W91)),"")</f>
        <v/>
      </c>
    </row>
    <row r="125" spans="1:9" ht="30" customHeight="1" x14ac:dyDescent="0.25">
      <c r="A125" s="622" t="str">
        <f>IFERROR(INDEX('Master Data'!$B$7:$J$567,'Master Data'!$N95,COLUMNS('Master Data'!$O95:O95)),"")</f>
        <v/>
      </c>
      <c r="B125" s="620" t="str">
        <f>IFERROR(INDEX('Master Data'!$B$7:$J$567,'Master Data'!$N95,COLUMNS('Master Data'!$O95:P95)),"")</f>
        <v/>
      </c>
      <c r="C125" s="640" t="str">
        <f>IFERROR(INDEX('Master Data'!$B$7:$J$567,'Master Data'!$N95,COLUMNS('Master Data'!$O95:Q95)),"")</f>
        <v/>
      </c>
      <c r="D125" s="640" t="str">
        <f>IFERROR(INDEX('Master Data'!$B$7:$J$567,'Master Data'!$N95,COLUMNS('Master Data'!$O95:R95)),"")</f>
        <v/>
      </c>
      <c r="E125" s="640" t="str">
        <f>IFERROR(INDEX('Master Data'!$B$7:$J$567,'Master Data'!$N95,COLUMNS('Master Data'!$O95:S95)),"")</f>
        <v/>
      </c>
      <c r="F125" s="640" t="str">
        <f>IFERROR(INDEX('Master Data'!$B$7:$J$567,'Master Data'!$N95,COLUMNS('Master Data'!$O95:T95)),"")</f>
        <v/>
      </c>
      <c r="G125" s="640" t="str">
        <f>IFERROR(INDEX('Master Data'!$B$7:$J$567,'Master Data'!$N95,COLUMNS('Master Data'!$O95:U95)),"")</f>
        <v/>
      </c>
      <c r="H125" s="640" t="str">
        <f>IFERROR(INDEX('Master Data'!$B$7:$J$567,'Master Data'!$N95,COLUMNS('Master Data'!$O95:V95)),"")</f>
        <v/>
      </c>
      <c r="I125" s="646" t="str">
        <f>IFERROR(INDEX('Master Data'!$B$7:$J$567,'Master Data'!$N95,COLUMNS('Master Data'!$O$5:W92)),"")</f>
        <v/>
      </c>
    </row>
    <row r="126" spans="1:9" ht="30" customHeight="1" x14ac:dyDescent="0.25">
      <c r="A126" s="622" t="str">
        <f>IFERROR(INDEX('Master Data'!$B$7:$J$567,'Master Data'!$N96,COLUMNS('Master Data'!$O96:O96)),"")</f>
        <v/>
      </c>
      <c r="B126" s="620" t="str">
        <f>IFERROR(INDEX('Master Data'!$B$7:$J$567,'Master Data'!$N96,COLUMNS('Master Data'!$O96:P96)),"")</f>
        <v/>
      </c>
      <c r="C126" s="640" t="str">
        <f>IFERROR(INDEX('Master Data'!$B$7:$J$567,'Master Data'!$N96,COLUMNS('Master Data'!$O96:Q96)),"")</f>
        <v/>
      </c>
      <c r="D126" s="640" t="str">
        <f>IFERROR(INDEX('Master Data'!$B$7:$J$567,'Master Data'!$N96,COLUMNS('Master Data'!$O96:R96)),"")</f>
        <v/>
      </c>
      <c r="E126" s="640" t="str">
        <f>IFERROR(INDEX('Master Data'!$B$7:$J$567,'Master Data'!$N96,COLUMNS('Master Data'!$O96:S96)),"")</f>
        <v/>
      </c>
      <c r="F126" s="640" t="str">
        <f>IFERROR(INDEX('Master Data'!$B$7:$J$567,'Master Data'!$N96,COLUMNS('Master Data'!$O96:T96)),"")</f>
        <v/>
      </c>
      <c r="G126" s="640" t="str">
        <f>IFERROR(INDEX('Master Data'!$B$7:$J$567,'Master Data'!$N96,COLUMNS('Master Data'!$O96:U96)),"")</f>
        <v/>
      </c>
      <c r="H126" s="640" t="str">
        <f>IFERROR(INDEX('Master Data'!$B$7:$J$567,'Master Data'!$N96,COLUMNS('Master Data'!$O96:V96)),"")</f>
        <v/>
      </c>
      <c r="I126" s="646" t="str">
        <f>IFERROR(INDEX('Master Data'!$B$7:$J$567,'Master Data'!$N96,COLUMNS('Master Data'!$O$5:W93)),"")</f>
        <v/>
      </c>
    </row>
    <row r="127" spans="1:9" ht="30" customHeight="1" x14ac:dyDescent="0.25">
      <c r="A127" s="622" t="str">
        <f>IFERROR(INDEX('Master Data'!$B$7:$J$567,'Master Data'!$N97,COLUMNS('Master Data'!$O97:O97)),"")</f>
        <v/>
      </c>
      <c r="B127" s="620" t="str">
        <f>IFERROR(INDEX('Master Data'!$B$7:$J$567,'Master Data'!$N97,COLUMNS('Master Data'!$O97:P97)),"")</f>
        <v/>
      </c>
      <c r="C127" s="640" t="str">
        <f>IFERROR(INDEX('Master Data'!$B$7:$J$567,'Master Data'!$N97,COLUMNS('Master Data'!$O97:Q97)),"")</f>
        <v/>
      </c>
      <c r="D127" s="640" t="str">
        <f>IFERROR(INDEX('Master Data'!$B$7:$J$567,'Master Data'!$N97,COLUMNS('Master Data'!$O97:R97)),"")</f>
        <v/>
      </c>
      <c r="E127" s="640" t="str">
        <f>IFERROR(INDEX('Master Data'!$B$7:$J$567,'Master Data'!$N97,COLUMNS('Master Data'!$O97:S97)),"")</f>
        <v/>
      </c>
      <c r="F127" s="640" t="str">
        <f>IFERROR(INDEX('Master Data'!$B$7:$J$567,'Master Data'!$N97,COLUMNS('Master Data'!$O97:T97)),"")</f>
        <v/>
      </c>
      <c r="G127" s="640" t="str">
        <f>IFERROR(INDEX('Master Data'!$B$7:$J$567,'Master Data'!$N97,COLUMNS('Master Data'!$O97:U97)),"")</f>
        <v/>
      </c>
      <c r="H127" s="640" t="str">
        <f>IFERROR(INDEX('Master Data'!$B$7:$J$567,'Master Data'!$N97,COLUMNS('Master Data'!$O97:V97)),"")</f>
        <v/>
      </c>
      <c r="I127" s="646" t="str">
        <f>IFERROR(INDEX('Master Data'!$B$7:$J$567,'Master Data'!$N97,COLUMNS('Master Data'!$O$5:W94)),"")</f>
        <v/>
      </c>
    </row>
    <row r="128" spans="1:9" ht="30" customHeight="1" x14ac:dyDescent="0.25">
      <c r="A128" s="622" t="str">
        <f>IFERROR(INDEX('Master Data'!$B$7:$J$567,'Master Data'!$N98,COLUMNS('Master Data'!$O98:O98)),"")</f>
        <v/>
      </c>
      <c r="B128" s="620" t="str">
        <f>IFERROR(INDEX('Master Data'!$B$7:$J$567,'Master Data'!$N98,COLUMNS('Master Data'!$O98:P98)),"")</f>
        <v/>
      </c>
      <c r="C128" s="640" t="str">
        <f>IFERROR(INDEX('Master Data'!$B$7:$J$567,'Master Data'!$N98,COLUMNS('Master Data'!$O98:Q98)),"")</f>
        <v/>
      </c>
      <c r="D128" s="640" t="str">
        <f>IFERROR(INDEX('Master Data'!$B$7:$J$567,'Master Data'!$N98,COLUMNS('Master Data'!$O98:R98)),"")</f>
        <v/>
      </c>
      <c r="E128" s="640" t="str">
        <f>IFERROR(INDEX('Master Data'!$B$7:$J$567,'Master Data'!$N98,COLUMNS('Master Data'!$O98:S98)),"")</f>
        <v/>
      </c>
      <c r="F128" s="640" t="str">
        <f>IFERROR(INDEX('Master Data'!$B$7:$J$567,'Master Data'!$N98,COLUMNS('Master Data'!$O98:T98)),"")</f>
        <v/>
      </c>
      <c r="G128" s="640" t="str">
        <f>IFERROR(INDEX('Master Data'!$B$7:$J$567,'Master Data'!$N98,COLUMNS('Master Data'!$O98:U98)),"")</f>
        <v/>
      </c>
      <c r="H128" s="640" t="str">
        <f>IFERROR(INDEX('Master Data'!$B$7:$J$567,'Master Data'!$N98,COLUMNS('Master Data'!$O98:V98)),"")</f>
        <v/>
      </c>
      <c r="I128" s="646" t="str">
        <f>IFERROR(INDEX('Master Data'!$B$7:$J$567,'Master Data'!$N98,COLUMNS('Master Data'!$O$5:W95)),"")</f>
        <v/>
      </c>
    </row>
    <row r="129" spans="1:9" ht="30" customHeight="1" x14ac:dyDescent="0.25">
      <c r="A129" s="622" t="str">
        <f>IFERROR(INDEX('Master Data'!$B$7:$J$567,'Master Data'!$N99,COLUMNS('Master Data'!$O99:O99)),"")</f>
        <v/>
      </c>
      <c r="B129" s="620" t="str">
        <f>IFERROR(INDEX('Master Data'!$B$7:$J$567,'Master Data'!$N99,COLUMNS('Master Data'!$O99:P99)),"")</f>
        <v/>
      </c>
      <c r="C129" s="640" t="str">
        <f>IFERROR(INDEX('Master Data'!$B$7:$J$567,'Master Data'!$N99,COLUMNS('Master Data'!$O99:Q99)),"")</f>
        <v/>
      </c>
      <c r="D129" s="640" t="str">
        <f>IFERROR(INDEX('Master Data'!$B$7:$J$567,'Master Data'!$N99,COLUMNS('Master Data'!$O99:R99)),"")</f>
        <v/>
      </c>
      <c r="E129" s="640" t="str">
        <f>IFERROR(INDEX('Master Data'!$B$7:$J$567,'Master Data'!$N99,COLUMNS('Master Data'!$O99:S99)),"")</f>
        <v/>
      </c>
      <c r="F129" s="640" t="str">
        <f>IFERROR(INDEX('Master Data'!$B$7:$J$567,'Master Data'!$N99,COLUMNS('Master Data'!$O99:T99)),"")</f>
        <v/>
      </c>
      <c r="G129" s="640" t="str">
        <f>IFERROR(INDEX('Master Data'!$B$7:$J$567,'Master Data'!$N99,COLUMNS('Master Data'!$O99:U99)),"")</f>
        <v/>
      </c>
      <c r="H129" s="640" t="str">
        <f>IFERROR(INDEX('Master Data'!$B$7:$J$567,'Master Data'!$N99,COLUMNS('Master Data'!$O99:V99)),"")</f>
        <v/>
      </c>
      <c r="I129" s="646" t="str">
        <f>IFERROR(INDEX('Master Data'!$B$7:$J$567,'Master Data'!$N99,COLUMNS('Master Data'!$O$5:W96)),"")</f>
        <v/>
      </c>
    </row>
    <row r="130" spans="1:9" ht="30" customHeight="1" x14ac:dyDescent="0.25">
      <c r="A130" s="622" t="str">
        <f>IFERROR(INDEX('Master Data'!$B$7:$J$567,'Master Data'!$N100,COLUMNS('Master Data'!$O100:O100)),"")</f>
        <v/>
      </c>
      <c r="B130" s="620" t="str">
        <f>IFERROR(INDEX('Master Data'!$B$7:$J$567,'Master Data'!$N100,COLUMNS('Master Data'!$O100:P100)),"")</f>
        <v/>
      </c>
      <c r="C130" s="640" t="str">
        <f>IFERROR(INDEX('Master Data'!$B$7:$J$567,'Master Data'!$N100,COLUMNS('Master Data'!$O100:Q100)),"")</f>
        <v/>
      </c>
      <c r="D130" s="640" t="str">
        <f>IFERROR(INDEX('Master Data'!$B$7:$J$567,'Master Data'!$N100,COLUMNS('Master Data'!$O100:R100)),"")</f>
        <v/>
      </c>
      <c r="E130" s="640" t="str">
        <f>IFERROR(INDEX('Master Data'!$B$7:$J$567,'Master Data'!$N100,COLUMNS('Master Data'!$O100:S100)),"")</f>
        <v/>
      </c>
      <c r="F130" s="640" t="str">
        <f>IFERROR(INDEX('Master Data'!$B$7:$J$567,'Master Data'!$N100,COLUMNS('Master Data'!$O100:T100)),"")</f>
        <v/>
      </c>
      <c r="G130" s="640" t="str">
        <f>IFERROR(INDEX('Master Data'!$B$7:$J$567,'Master Data'!$N100,COLUMNS('Master Data'!$O100:U100)),"")</f>
        <v/>
      </c>
      <c r="H130" s="640" t="str">
        <f>IFERROR(INDEX('Master Data'!$B$7:$J$567,'Master Data'!$N100,COLUMNS('Master Data'!$O100:V100)),"")</f>
        <v/>
      </c>
      <c r="I130" s="646" t="str">
        <f>IFERROR(INDEX('Master Data'!$B$7:$J$567,'Master Data'!$N100,COLUMNS('Master Data'!$O$5:W97)),"")</f>
        <v/>
      </c>
    </row>
    <row r="131" spans="1:9" ht="30" customHeight="1" x14ac:dyDescent="0.25">
      <c r="A131" s="622" t="str">
        <f>IFERROR(INDEX('Master Data'!$B$7:$J$567,'Master Data'!$N101,COLUMNS('Master Data'!$O101:O101)),"")</f>
        <v/>
      </c>
      <c r="B131" s="620" t="str">
        <f>IFERROR(INDEX('Master Data'!$B$7:$J$567,'Master Data'!$N101,COLUMNS('Master Data'!$O101:P101)),"")</f>
        <v/>
      </c>
      <c r="C131" s="640" t="str">
        <f>IFERROR(INDEX('Master Data'!$B$7:$J$567,'Master Data'!$N101,COLUMNS('Master Data'!$O101:Q101)),"")</f>
        <v/>
      </c>
      <c r="D131" s="640" t="str">
        <f>IFERROR(INDEX('Master Data'!$B$7:$J$567,'Master Data'!$N101,COLUMNS('Master Data'!$O101:R101)),"")</f>
        <v/>
      </c>
      <c r="E131" s="640" t="str">
        <f>IFERROR(INDEX('Master Data'!$B$7:$J$567,'Master Data'!$N101,COLUMNS('Master Data'!$O101:S101)),"")</f>
        <v/>
      </c>
      <c r="F131" s="640" t="str">
        <f>IFERROR(INDEX('Master Data'!$B$7:$J$567,'Master Data'!$N101,COLUMNS('Master Data'!$O101:T101)),"")</f>
        <v/>
      </c>
      <c r="G131" s="640" t="str">
        <f>IFERROR(INDEX('Master Data'!$B$7:$J$567,'Master Data'!$N101,COLUMNS('Master Data'!$O101:U101)),"")</f>
        <v/>
      </c>
      <c r="H131" s="640" t="str">
        <f>IFERROR(INDEX('Master Data'!$B$7:$J$567,'Master Data'!$N101,COLUMNS('Master Data'!$O101:V101)),"")</f>
        <v/>
      </c>
      <c r="I131" s="646" t="str">
        <f>IFERROR(INDEX('Master Data'!$B$7:$J$567,'Master Data'!$N101,COLUMNS('Master Data'!$O$5:W98)),"")</f>
        <v/>
      </c>
    </row>
    <row r="132" spans="1:9" ht="30" customHeight="1" x14ac:dyDescent="0.25">
      <c r="A132" s="622" t="str">
        <f>IFERROR(INDEX('Master Data'!$B$7:$J$567,'Master Data'!$N102,COLUMNS('Master Data'!$O102:O102)),"")</f>
        <v/>
      </c>
      <c r="B132" s="620" t="str">
        <f>IFERROR(INDEX('Master Data'!$B$7:$J$567,'Master Data'!$N102,COLUMNS('Master Data'!$O102:P102)),"")</f>
        <v/>
      </c>
      <c r="C132" s="640" t="str">
        <f>IFERROR(INDEX('Master Data'!$B$7:$J$567,'Master Data'!$N102,COLUMNS('Master Data'!$O102:Q102)),"")</f>
        <v/>
      </c>
      <c r="D132" s="640" t="str">
        <f>IFERROR(INDEX('Master Data'!$B$7:$J$567,'Master Data'!$N102,COLUMNS('Master Data'!$O102:R102)),"")</f>
        <v/>
      </c>
      <c r="E132" s="640" t="str">
        <f>IFERROR(INDEX('Master Data'!$B$7:$J$567,'Master Data'!$N102,COLUMNS('Master Data'!$O102:S102)),"")</f>
        <v/>
      </c>
      <c r="F132" s="640" t="str">
        <f>IFERROR(INDEX('Master Data'!$B$7:$J$567,'Master Data'!$N102,COLUMNS('Master Data'!$O102:T102)),"")</f>
        <v/>
      </c>
      <c r="G132" s="640" t="str">
        <f>IFERROR(INDEX('Master Data'!$B$7:$J$567,'Master Data'!$N102,COLUMNS('Master Data'!$O102:U102)),"")</f>
        <v/>
      </c>
      <c r="H132" s="640" t="str">
        <f>IFERROR(INDEX('Master Data'!$B$7:$J$567,'Master Data'!$N102,COLUMNS('Master Data'!$O102:V102)),"")</f>
        <v/>
      </c>
      <c r="I132" s="646" t="str">
        <f>IFERROR(INDEX('Master Data'!$B$7:$J$567,'Master Data'!$N102,COLUMNS('Master Data'!$O$5:W99)),"")</f>
        <v/>
      </c>
    </row>
    <row r="133" spans="1:9" ht="30" customHeight="1" x14ac:dyDescent="0.25">
      <c r="A133" s="622" t="str">
        <f>IFERROR(INDEX('Master Data'!$B$7:$J$567,'Master Data'!$N103,COLUMNS('Master Data'!$O103:O103)),"")</f>
        <v/>
      </c>
      <c r="B133" s="620" t="str">
        <f>IFERROR(INDEX('Master Data'!$B$7:$J$567,'Master Data'!$N103,COLUMNS('Master Data'!$O103:P103)),"")</f>
        <v/>
      </c>
      <c r="C133" s="640" t="str">
        <f>IFERROR(INDEX('Master Data'!$B$7:$J$567,'Master Data'!$N103,COLUMNS('Master Data'!$O103:Q103)),"")</f>
        <v/>
      </c>
      <c r="D133" s="640" t="str">
        <f>IFERROR(INDEX('Master Data'!$B$7:$J$567,'Master Data'!$N103,COLUMNS('Master Data'!$O103:R103)),"")</f>
        <v/>
      </c>
      <c r="E133" s="640" t="str">
        <f>IFERROR(INDEX('Master Data'!$B$7:$J$567,'Master Data'!$N103,COLUMNS('Master Data'!$O103:S103)),"")</f>
        <v/>
      </c>
      <c r="F133" s="640" t="str">
        <f>IFERROR(INDEX('Master Data'!$B$7:$J$567,'Master Data'!$N103,COLUMNS('Master Data'!$O103:T103)),"")</f>
        <v/>
      </c>
      <c r="G133" s="640" t="str">
        <f>IFERROR(INDEX('Master Data'!$B$7:$J$567,'Master Data'!$N103,COLUMNS('Master Data'!$O103:U103)),"")</f>
        <v/>
      </c>
      <c r="H133" s="640" t="str">
        <f>IFERROR(INDEX('Master Data'!$B$7:$J$567,'Master Data'!$N103,COLUMNS('Master Data'!$O103:V103)),"")</f>
        <v/>
      </c>
      <c r="I133" s="646" t="str">
        <f>IFERROR(INDEX('Master Data'!$B$7:$J$567,'Master Data'!$N103,COLUMNS('Master Data'!$O$5:W100)),"")</f>
        <v/>
      </c>
    </row>
    <row r="134" spans="1:9" ht="30" customHeight="1" x14ac:dyDescent="0.25">
      <c r="A134" s="622" t="str">
        <f>IFERROR(INDEX('Master Data'!$B$7:$J$567,'Master Data'!$N104,COLUMNS('Master Data'!$O104:O104)),"")</f>
        <v/>
      </c>
      <c r="B134" s="620" t="str">
        <f>IFERROR(INDEX('Master Data'!$B$7:$J$567,'Master Data'!$N104,COLUMNS('Master Data'!$O104:P104)),"")</f>
        <v/>
      </c>
      <c r="C134" s="640" t="str">
        <f>IFERROR(INDEX('Master Data'!$B$7:$J$567,'Master Data'!$N104,COLUMNS('Master Data'!$O104:Q104)),"")</f>
        <v/>
      </c>
      <c r="D134" s="640" t="str">
        <f>IFERROR(INDEX('Master Data'!$B$7:$J$567,'Master Data'!$N104,COLUMNS('Master Data'!$O104:R104)),"")</f>
        <v/>
      </c>
      <c r="E134" s="640" t="str">
        <f>IFERROR(INDEX('Master Data'!$B$7:$J$567,'Master Data'!$N104,COLUMNS('Master Data'!$O104:S104)),"")</f>
        <v/>
      </c>
      <c r="F134" s="640" t="str">
        <f>IFERROR(INDEX('Master Data'!$B$7:$J$567,'Master Data'!$N104,COLUMNS('Master Data'!$O104:T104)),"")</f>
        <v/>
      </c>
      <c r="G134" s="640" t="str">
        <f>IFERROR(INDEX('Master Data'!$B$7:$J$567,'Master Data'!$N104,COLUMNS('Master Data'!$O104:U104)),"")</f>
        <v/>
      </c>
      <c r="H134" s="640" t="str">
        <f>IFERROR(INDEX('Master Data'!$B$7:$J$567,'Master Data'!$N104,COLUMNS('Master Data'!$O104:V104)),"")</f>
        <v/>
      </c>
      <c r="I134" s="646" t="str">
        <f>IFERROR(INDEX('Master Data'!$B$7:$J$567,'Master Data'!$N104,COLUMNS('Master Data'!$O$5:W101)),"")</f>
        <v/>
      </c>
    </row>
    <row r="135" spans="1:9" ht="30" customHeight="1" x14ac:dyDescent="0.25">
      <c r="A135" s="622" t="str">
        <f>IFERROR(INDEX('Master Data'!$B$7:$J$567,'Master Data'!$N105,COLUMNS('Master Data'!$O105:O105)),"")</f>
        <v/>
      </c>
      <c r="B135" s="620" t="str">
        <f>IFERROR(INDEX('Master Data'!$B$7:$J$567,'Master Data'!$N105,COLUMNS('Master Data'!$O105:P105)),"")</f>
        <v/>
      </c>
      <c r="C135" s="640" t="str">
        <f>IFERROR(INDEX('Master Data'!$B$7:$J$567,'Master Data'!$N105,COLUMNS('Master Data'!$O105:Q105)),"")</f>
        <v/>
      </c>
      <c r="D135" s="640" t="str">
        <f>IFERROR(INDEX('Master Data'!$B$7:$J$567,'Master Data'!$N105,COLUMNS('Master Data'!$O105:R105)),"")</f>
        <v/>
      </c>
      <c r="E135" s="640" t="str">
        <f>IFERROR(INDEX('Master Data'!$B$7:$J$567,'Master Data'!$N105,COLUMNS('Master Data'!$O105:S105)),"")</f>
        <v/>
      </c>
      <c r="F135" s="640" t="str">
        <f>IFERROR(INDEX('Master Data'!$B$7:$J$567,'Master Data'!$N105,COLUMNS('Master Data'!$O105:T105)),"")</f>
        <v/>
      </c>
      <c r="G135" s="640" t="str">
        <f>IFERROR(INDEX('Master Data'!$B$7:$J$567,'Master Data'!$N105,COLUMNS('Master Data'!$O105:U105)),"")</f>
        <v/>
      </c>
      <c r="H135" s="640" t="str">
        <f>IFERROR(INDEX('Master Data'!$B$7:$J$567,'Master Data'!$N105,COLUMNS('Master Data'!$O105:V105)),"")</f>
        <v/>
      </c>
      <c r="I135" s="646" t="str">
        <f>IFERROR(INDEX('Master Data'!$B$7:$J$567,'Master Data'!$N105,COLUMNS('Master Data'!$O$5:W102)),"")</f>
        <v/>
      </c>
    </row>
    <row r="136" spans="1:9" ht="30" customHeight="1" x14ac:dyDescent="0.25">
      <c r="A136" s="622" t="str">
        <f>IFERROR(INDEX('Master Data'!$B$7:$J$567,'Master Data'!$N106,COLUMNS('Master Data'!$O106:O106)),"")</f>
        <v/>
      </c>
      <c r="B136" s="620" t="str">
        <f>IFERROR(INDEX('Master Data'!$B$7:$J$567,'Master Data'!$N106,COLUMNS('Master Data'!$O106:P106)),"")</f>
        <v/>
      </c>
      <c r="C136" s="640" t="str">
        <f>IFERROR(INDEX('Master Data'!$B$7:$J$567,'Master Data'!$N106,COLUMNS('Master Data'!$O106:Q106)),"")</f>
        <v/>
      </c>
      <c r="D136" s="640" t="str">
        <f>IFERROR(INDEX('Master Data'!$B$7:$J$567,'Master Data'!$N106,COLUMNS('Master Data'!$O106:R106)),"")</f>
        <v/>
      </c>
      <c r="E136" s="640" t="str">
        <f>IFERROR(INDEX('Master Data'!$B$7:$J$567,'Master Data'!$N106,COLUMNS('Master Data'!$O106:S106)),"")</f>
        <v/>
      </c>
      <c r="F136" s="640" t="str">
        <f>IFERROR(INDEX('Master Data'!$B$7:$J$567,'Master Data'!$N106,COLUMNS('Master Data'!$O106:T106)),"")</f>
        <v/>
      </c>
      <c r="G136" s="640" t="str">
        <f>IFERROR(INDEX('Master Data'!$B$7:$J$567,'Master Data'!$N106,COLUMNS('Master Data'!$O106:U106)),"")</f>
        <v/>
      </c>
      <c r="H136" s="640" t="str">
        <f>IFERROR(INDEX('Master Data'!$B$7:$J$567,'Master Data'!$N106,COLUMNS('Master Data'!$O106:V106)),"")</f>
        <v/>
      </c>
      <c r="I136" s="646" t="str">
        <f>IFERROR(INDEX('Master Data'!$B$7:$J$567,'Master Data'!$N106,COLUMNS('Master Data'!$O$5:W103)),"")</f>
        <v/>
      </c>
    </row>
    <row r="137" spans="1:9" ht="30" customHeight="1" x14ac:dyDescent="0.25">
      <c r="A137" s="622" t="str">
        <f>IFERROR(INDEX('Master Data'!$B$7:$J$567,'Master Data'!$N107,COLUMNS('Master Data'!$O107:O107)),"")</f>
        <v/>
      </c>
      <c r="B137" s="620" t="str">
        <f>IFERROR(INDEX('Master Data'!$B$7:$J$567,'Master Data'!$N107,COLUMNS('Master Data'!$O107:P107)),"")</f>
        <v/>
      </c>
      <c r="C137" s="640" t="str">
        <f>IFERROR(INDEX('Master Data'!$B$7:$J$567,'Master Data'!$N107,COLUMNS('Master Data'!$O107:Q107)),"")</f>
        <v/>
      </c>
      <c r="D137" s="640" t="str">
        <f>IFERROR(INDEX('Master Data'!$B$7:$J$567,'Master Data'!$N107,COLUMNS('Master Data'!$O107:R107)),"")</f>
        <v/>
      </c>
      <c r="E137" s="640" t="str">
        <f>IFERROR(INDEX('Master Data'!$B$7:$J$567,'Master Data'!$N107,COLUMNS('Master Data'!$O107:S107)),"")</f>
        <v/>
      </c>
      <c r="F137" s="640" t="str">
        <f>IFERROR(INDEX('Master Data'!$B$7:$J$567,'Master Data'!$N107,COLUMNS('Master Data'!$O107:T107)),"")</f>
        <v/>
      </c>
      <c r="G137" s="640" t="str">
        <f>IFERROR(INDEX('Master Data'!$B$7:$J$567,'Master Data'!$N107,COLUMNS('Master Data'!$O107:U107)),"")</f>
        <v/>
      </c>
      <c r="H137" s="640" t="str">
        <f>IFERROR(INDEX('Master Data'!$B$7:$J$567,'Master Data'!$N107,COLUMNS('Master Data'!$O107:V107)),"")</f>
        <v/>
      </c>
      <c r="I137" s="646" t="str">
        <f>IFERROR(INDEX('Master Data'!$B$7:$J$567,'Master Data'!$N107,COLUMNS('Master Data'!$O$5:W104)),"")</f>
        <v/>
      </c>
    </row>
    <row r="138" spans="1:9" ht="30" customHeight="1" x14ac:dyDescent="0.25">
      <c r="A138" s="622" t="str">
        <f>IFERROR(INDEX('Master Data'!$B$7:$J$567,'Master Data'!$N108,COLUMNS('Master Data'!$O108:O108)),"")</f>
        <v/>
      </c>
      <c r="B138" s="620" t="str">
        <f>IFERROR(INDEX('Master Data'!$B$7:$J$567,'Master Data'!$N108,COLUMNS('Master Data'!$O108:P108)),"")</f>
        <v/>
      </c>
      <c r="C138" s="640" t="str">
        <f>IFERROR(INDEX('Master Data'!$B$7:$J$567,'Master Data'!$N108,COLUMNS('Master Data'!$O108:Q108)),"")</f>
        <v/>
      </c>
      <c r="D138" s="640" t="str">
        <f>IFERROR(INDEX('Master Data'!$B$7:$J$567,'Master Data'!$N108,COLUMNS('Master Data'!$O108:R108)),"")</f>
        <v/>
      </c>
      <c r="E138" s="640" t="str">
        <f>IFERROR(INDEX('Master Data'!$B$7:$J$567,'Master Data'!$N108,COLUMNS('Master Data'!$O108:S108)),"")</f>
        <v/>
      </c>
      <c r="F138" s="640" t="str">
        <f>IFERROR(INDEX('Master Data'!$B$7:$J$567,'Master Data'!$N108,COLUMNS('Master Data'!$O108:T108)),"")</f>
        <v/>
      </c>
      <c r="G138" s="640" t="str">
        <f>IFERROR(INDEX('Master Data'!$B$7:$J$567,'Master Data'!$N108,COLUMNS('Master Data'!$O108:U108)),"")</f>
        <v/>
      </c>
      <c r="H138" s="640" t="str">
        <f>IFERROR(INDEX('Master Data'!$B$7:$J$567,'Master Data'!$N108,COLUMNS('Master Data'!$O108:V108)),"")</f>
        <v/>
      </c>
      <c r="I138" s="646" t="str">
        <f>IFERROR(INDEX('Master Data'!$B$7:$J$567,'Master Data'!$N108,COLUMNS('Master Data'!$O$5:W105)),"")</f>
        <v/>
      </c>
    </row>
    <row r="139" spans="1:9" ht="30" customHeight="1" x14ac:dyDescent="0.25">
      <c r="A139" s="622" t="str">
        <f>IFERROR(INDEX('Master Data'!$B$7:$J$567,'Master Data'!$N109,COLUMNS('Master Data'!$O109:O109)),"")</f>
        <v/>
      </c>
      <c r="B139" s="620" t="str">
        <f>IFERROR(INDEX('Master Data'!$B$7:$J$567,'Master Data'!$N109,COLUMNS('Master Data'!$O109:P109)),"")</f>
        <v/>
      </c>
      <c r="C139" s="640" t="str">
        <f>IFERROR(INDEX('Master Data'!$B$7:$J$567,'Master Data'!$N109,COLUMNS('Master Data'!$O109:Q109)),"")</f>
        <v/>
      </c>
      <c r="D139" s="640" t="str">
        <f>IFERROR(INDEX('Master Data'!$B$7:$J$567,'Master Data'!$N109,COLUMNS('Master Data'!$O109:R109)),"")</f>
        <v/>
      </c>
      <c r="E139" s="640" t="str">
        <f>IFERROR(INDEX('Master Data'!$B$7:$J$567,'Master Data'!$N109,COLUMNS('Master Data'!$O109:S109)),"")</f>
        <v/>
      </c>
      <c r="F139" s="640" t="str">
        <f>IFERROR(INDEX('Master Data'!$B$7:$J$567,'Master Data'!$N109,COLUMNS('Master Data'!$O109:T109)),"")</f>
        <v/>
      </c>
      <c r="G139" s="640" t="str">
        <f>IFERROR(INDEX('Master Data'!$B$7:$J$567,'Master Data'!$N109,COLUMNS('Master Data'!$O109:U109)),"")</f>
        <v/>
      </c>
      <c r="H139" s="640" t="str">
        <f>IFERROR(INDEX('Master Data'!$B$7:$J$567,'Master Data'!$N109,COLUMNS('Master Data'!$O109:V109)),"")</f>
        <v/>
      </c>
      <c r="I139" s="646" t="str">
        <f>IFERROR(INDEX('Master Data'!$B$7:$J$567,'Master Data'!$N109,COLUMNS('Master Data'!$O$5:W106)),"")</f>
        <v/>
      </c>
    </row>
    <row r="140" spans="1:9" ht="30" customHeight="1" x14ac:dyDescent="0.25">
      <c r="A140" s="622" t="str">
        <f>IFERROR(INDEX('Master Data'!$B$7:$J$567,'Master Data'!$N110,COLUMNS('Master Data'!$O110:O110)),"")</f>
        <v/>
      </c>
      <c r="B140" s="620" t="str">
        <f>IFERROR(INDEX('Master Data'!$B$7:$J$567,'Master Data'!$N110,COLUMNS('Master Data'!$O110:P110)),"")</f>
        <v/>
      </c>
      <c r="C140" s="640" t="str">
        <f>IFERROR(INDEX('Master Data'!$B$7:$J$567,'Master Data'!$N110,COLUMNS('Master Data'!$O110:Q110)),"")</f>
        <v/>
      </c>
      <c r="D140" s="640" t="str">
        <f>IFERROR(INDEX('Master Data'!$B$7:$J$567,'Master Data'!$N110,COLUMNS('Master Data'!$O110:R110)),"")</f>
        <v/>
      </c>
      <c r="E140" s="640" t="str">
        <f>IFERROR(INDEX('Master Data'!$B$7:$J$567,'Master Data'!$N110,COLUMNS('Master Data'!$O110:S110)),"")</f>
        <v/>
      </c>
      <c r="F140" s="640" t="str">
        <f>IFERROR(INDEX('Master Data'!$B$7:$J$567,'Master Data'!$N110,COLUMNS('Master Data'!$O110:T110)),"")</f>
        <v/>
      </c>
      <c r="G140" s="640" t="str">
        <f>IFERROR(INDEX('Master Data'!$B$7:$J$567,'Master Data'!$N110,COLUMNS('Master Data'!$O110:U110)),"")</f>
        <v/>
      </c>
      <c r="H140" s="640" t="str">
        <f>IFERROR(INDEX('Master Data'!$B$7:$J$567,'Master Data'!$N110,COLUMNS('Master Data'!$O110:V110)),"")</f>
        <v/>
      </c>
      <c r="I140" s="646" t="str">
        <f>IFERROR(INDEX('Master Data'!$B$7:$J$567,'Master Data'!$N110,COLUMNS('Master Data'!$O$5:W107)),"")</f>
        <v/>
      </c>
    </row>
    <row r="141" spans="1:9" ht="30" customHeight="1" x14ac:dyDescent="0.25">
      <c r="A141" s="622" t="str">
        <f>IFERROR(INDEX('Master Data'!$B$7:$J$567,'Master Data'!$N111,COLUMNS('Master Data'!$O111:O111)),"")</f>
        <v/>
      </c>
      <c r="B141" s="620" t="str">
        <f>IFERROR(INDEX('Master Data'!$B$7:$J$567,'Master Data'!$N111,COLUMNS('Master Data'!$O111:P111)),"")</f>
        <v/>
      </c>
      <c r="C141" s="640" t="str">
        <f>IFERROR(INDEX('Master Data'!$B$7:$J$567,'Master Data'!$N111,COLUMNS('Master Data'!$O111:Q111)),"")</f>
        <v/>
      </c>
      <c r="D141" s="640" t="str">
        <f>IFERROR(INDEX('Master Data'!$B$7:$J$567,'Master Data'!$N111,COLUMNS('Master Data'!$O111:R111)),"")</f>
        <v/>
      </c>
      <c r="E141" s="640" t="str">
        <f>IFERROR(INDEX('Master Data'!$B$7:$J$567,'Master Data'!$N111,COLUMNS('Master Data'!$O111:S111)),"")</f>
        <v/>
      </c>
      <c r="F141" s="640" t="str">
        <f>IFERROR(INDEX('Master Data'!$B$7:$J$567,'Master Data'!$N111,COLUMNS('Master Data'!$O111:T111)),"")</f>
        <v/>
      </c>
      <c r="G141" s="640" t="str">
        <f>IFERROR(INDEX('Master Data'!$B$7:$J$567,'Master Data'!$N111,COLUMNS('Master Data'!$O111:U111)),"")</f>
        <v/>
      </c>
      <c r="H141" s="640" t="str">
        <f>IFERROR(INDEX('Master Data'!$B$7:$J$567,'Master Data'!$N111,COLUMNS('Master Data'!$O111:V111)),"")</f>
        <v/>
      </c>
      <c r="I141" s="646" t="str">
        <f>IFERROR(INDEX('Master Data'!$B$7:$J$567,'Master Data'!$N111,COLUMNS('Master Data'!$O$5:W108)),"")</f>
        <v/>
      </c>
    </row>
    <row r="142" spans="1:9" ht="30" customHeight="1" x14ac:dyDescent="0.25">
      <c r="A142" s="622" t="str">
        <f>IFERROR(INDEX('Master Data'!$B$7:$J$567,'Master Data'!$N112,COLUMNS('Master Data'!$O112:O112)),"")</f>
        <v/>
      </c>
      <c r="B142" s="620" t="str">
        <f>IFERROR(INDEX('Master Data'!$B$7:$J$567,'Master Data'!$N112,COLUMNS('Master Data'!$O112:P112)),"")</f>
        <v/>
      </c>
      <c r="C142" s="640" t="str">
        <f>IFERROR(INDEX('Master Data'!$B$7:$J$567,'Master Data'!$N112,COLUMNS('Master Data'!$O112:Q112)),"")</f>
        <v/>
      </c>
      <c r="D142" s="640" t="str">
        <f>IFERROR(INDEX('Master Data'!$B$7:$J$567,'Master Data'!$N112,COLUMNS('Master Data'!$O112:R112)),"")</f>
        <v/>
      </c>
      <c r="E142" s="640" t="str">
        <f>IFERROR(INDEX('Master Data'!$B$7:$J$567,'Master Data'!$N112,COLUMNS('Master Data'!$O112:S112)),"")</f>
        <v/>
      </c>
      <c r="F142" s="640" t="str">
        <f>IFERROR(INDEX('Master Data'!$B$7:$J$567,'Master Data'!$N112,COLUMNS('Master Data'!$O112:T112)),"")</f>
        <v/>
      </c>
      <c r="G142" s="640" t="str">
        <f>IFERROR(INDEX('Master Data'!$B$7:$J$567,'Master Data'!$N112,COLUMNS('Master Data'!$O112:U112)),"")</f>
        <v/>
      </c>
      <c r="H142" s="640" t="str">
        <f>IFERROR(INDEX('Master Data'!$B$7:$J$567,'Master Data'!$N112,COLUMNS('Master Data'!$O112:V112)),"")</f>
        <v/>
      </c>
      <c r="I142" s="646" t="str">
        <f>IFERROR(INDEX('Master Data'!$B$7:$J$567,'Master Data'!$N112,COLUMNS('Master Data'!$O$5:W109)),"")</f>
        <v/>
      </c>
    </row>
    <row r="143" spans="1:9" ht="30" customHeight="1" x14ac:dyDescent="0.25">
      <c r="A143" s="622" t="str">
        <f>IFERROR(INDEX('Master Data'!$B$7:$J$567,'Master Data'!$N113,COLUMNS('Master Data'!$O113:O113)),"")</f>
        <v/>
      </c>
      <c r="B143" s="620" t="str">
        <f>IFERROR(INDEX('Master Data'!$B$7:$J$567,'Master Data'!$N113,COLUMNS('Master Data'!$O113:P113)),"")</f>
        <v/>
      </c>
      <c r="C143" s="640" t="str">
        <f>IFERROR(INDEX('Master Data'!$B$7:$J$567,'Master Data'!$N113,COLUMNS('Master Data'!$O113:Q113)),"")</f>
        <v/>
      </c>
      <c r="D143" s="640" t="str">
        <f>IFERROR(INDEX('Master Data'!$B$7:$J$567,'Master Data'!$N113,COLUMNS('Master Data'!$O113:R113)),"")</f>
        <v/>
      </c>
      <c r="E143" s="640" t="str">
        <f>IFERROR(INDEX('Master Data'!$B$7:$J$567,'Master Data'!$N113,COLUMNS('Master Data'!$O113:S113)),"")</f>
        <v/>
      </c>
      <c r="F143" s="640" t="str">
        <f>IFERROR(INDEX('Master Data'!$B$7:$J$567,'Master Data'!$N113,COLUMNS('Master Data'!$O113:T113)),"")</f>
        <v/>
      </c>
      <c r="G143" s="640" t="str">
        <f>IFERROR(INDEX('Master Data'!$B$7:$J$567,'Master Data'!$N113,COLUMNS('Master Data'!$O113:U113)),"")</f>
        <v/>
      </c>
      <c r="H143" s="640" t="str">
        <f>IFERROR(INDEX('Master Data'!$B$7:$J$567,'Master Data'!$N113,COLUMNS('Master Data'!$O113:V113)),"")</f>
        <v/>
      </c>
      <c r="I143" s="646" t="str">
        <f>IFERROR(INDEX('Master Data'!$B$7:$J$567,'Master Data'!$N113,COLUMNS('Master Data'!$O$5:W110)),"")</f>
        <v/>
      </c>
    </row>
    <row r="144" spans="1:9" ht="30" customHeight="1" x14ac:dyDescent="0.25">
      <c r="A144" s="622" t="str">
        <f>IFERROR(INDEX('Master Data'!$B$7:$J$567,'Master Data'!$N114,COLUMNS('Master Data'!$O114:O114)),"")</f>
        <v/>
      </c>
      <c r="B144" s="620" t="str">
        <f>IFERROR(INDEX('Master Data'!$B$7:$J$567,'Master Data'!$N114,COLUMNS('Master Data'!$O114:P114)),"")</f>
        <v/>
      </c>
      <c r="C144" s="640" t="str">
        <f>IFERROR(INDEX('Master Data'!$B$7:$J$567,'Master Data'!$N114,COLUMNS('Master Data'!$O114:Q114)),"")</f>
        <v/>
      </c>
      <c r="D144" s="640" t="str">
        <f>IFERROR(INDEX('Master Data'!$B$7:$J$567,'Master Data'!$N114,COLUMNS('Master Data'!$O114:R114)),"")</f>
        <v/>
      </c>
      <c r="E144" s="640" t="str">
        <f>IFERROR(INDEX('Master Data'!$B$7:$J$567,'Master Data'!$N114,COLUMNS('Master Data'!$O114:S114)),"")</f>
        <v/>
      </c>
      <c r="F144" s="640" t="str">
        <f>IFERROR(INDEX('Master Data'!$B$7:$J$567,'Master Data'!$N114,COLUMNS('Master Data'!$O114:T114)),"")</f>
        <v/>
      </c>
      <c r="G144" s="640" t="str">
        <f>IFERROR(INDEX('Master Data'!$B$7:$J$567,'Master Data'!$N114,COLUMNS('Master Data'!$O114:U114)),"")</f>
        <v/>
      </c>
      <c r="H144" s="640" t="str">
        <f>IFERROR(INDEX('Master Data'!$B$7:$J$567,'Master Data'!$N114,COLUMNS('Master Data'!$O114:V114)),"")</f>
        <v/>
      </c>
      <c r="I144" s="646" t="str">
        <f>IFERROR(INDEX('Master Data'!$B$7:$J$567,'Master Data'!$N114,COLUMNS('Master Data'!$O$5:W111)),"")</f>
        <v/>
      </c>
    </row>
    <row r="145" spans="1:9" ht="30" customHeight="1" x14ac:dyDescent="0.25">
      <c r="A145" s="622" t="str">
        <f>IFERROR(INDEX('Master Data'!$B$7:$J$567,'Master Data'!$N115,COLUMNS('Master Data'!$O115:O115)),"")</f>
        <v/>
      </c>
      <c r="B145" s="620" t="str">
        <f>IFERROR(INDEX('Master Data'!$B$7:$J$567,'Master Data'!$N115,COLUMNS('Master Data'!$O115:P115)),"")</f>
        <v/>
      </c>
      <c r="C145" s="640" t="str">
        <f>IFERROR(INDEX('Master Data'!$B$7:$J$567,'Master Data'!$N115,COLUMNS('Master Data'!$O115:Q115)),"")</f>
        <v/>
      </c>
      <c r="D145" s="640" t="str">
        <f>IFERROR(INDEX('Master Data'!$B$7:$J$567,'Master Data'!$N115,COLUMNS('Master Data'!$O115:R115)),"")</f>
        <v/>
      </c>
      <c r="E145" s="640" t="str">
        <f>IFERROR(INDEX('Master Data'!$B$7:$J$567,'Master Data'!$N115,COLUMNS('Master Data'!$O115:S115)),"")</f>
        <v/>
      </c>
      <c r="F145" s="640" t="str">
        <f>IFERROR(INDEX('Master Data'!$B$7:$J$567,'Master Data'!$N115,COLUMNS('Master Data'!$O115:T115)),"")</f>
        <v/>
      </c>
      <c r="G145" s="640" t="str">
        <f>IFERROR(INDEX('Master Data'!$B$7:$J$567,'Master Data'!$N115,COLUMNS('Master Data'!$O115:U115)),"")</f>
        <v/>
      </c>
      <c r="H145" s="640" t="str">
        <f>IFERROR(INDEX('Master Data'!$B$7:$J$567,'Master Data'!$N115,COLUMNS('Master Data'!$O115:V115)),"")</f>
        <v/>
      </c>
      <c r="I145" s="646" t="str">
        <f>IFERROR(INDEX('Master Data'!$B$7:$J$567,'Master Data'!$N115,COLUMNS('Master Data'!$O$5:W112)),"")</f>
        <v/>
      </c>
    </row>
    <row r="146" spans="1:9" ht="30" customHeight="1" x14ac:dyDescent="0.25">
      <c r="A146" s="622" t="str">
        <f>IFERROR(INDEX('Master Data'!$B$7:$J$567,'Master Data'!$N116,COLUMNS('Master Data'!$O116:O116)),"")</f>
        <v/>
      </c>
      <c r="B146" s="620" t="str">
        <f>IFERROR(INDEX('Master Data'!$B$7:$J$567,'Master Data'!$N116,COLUMNS('Master Data'!$O116:P116)),"")</f>
        <v/>
      </c>
      <c r="C146" s="640" t="str">
        <f>IFERROR(INDEX('Master Data'!$B$7:$J$567,'Master Data'!$N116,COLUMNS('Master Data'!$O116:Q116)),"")</f>
        <v/>
      </c>
      <c r="D146" s="640" t="str">
        <f>IFERROR(INDEX('Master Data'!$B$7:$J$567,'Master Data'!$N116,COLUMNS('Master Data'!$O116:R116)),"")</f>
        <v/>
      </c>
      <c r="E146" s="640" t="str">
        <f>IFERROR(INDEX('Master Data'!$B$7:$J$567,'Master Data'!$N116,COLUMNS('Master Data'!$O116:S116)),"")</f>
        <v/>
      </c>
      <c r="F146" s="640" t="str">
        <f>IFERROR(INDEX('Master Data'!$B$7:$J$567,'Master Data'!$N116,COLUMNS('Master Data'!$O116:T116)),"")</f>
        <v/>
      </c>
      <c r="G146" s="640" t="str">
        <f>IFERROR(INDEX('Master Data'!$B$7:$J$567,'Master Data'!$N116,COLUMNS('Master Data'!$O116:U116)),"")</f>
        <v/>
      </c>
      <c r="H146" s="640" t="str">
        <f>IFERROR(INDEX('Master Data'!$B$7:$J$567,'Master Data'!$N116,COLUMNS('Master Data'!$O116:V116)),"")</f>
        <v/>
      </c>
      <c r="I146" s="646" t="str">
        <f>IFERROR(INDEX('Master Data'!$B$7:$J$567,'Master Data'!$N116,COLUMNS('Master Data'!$O$5:W113)),"")</f>
        <v/>
      </c>
    </row>
    <row r="147" spans="1:9" ht="30" customHeight="1" x14ac:dyDescent="0.25">
      <c r="A147" s="622" t="str">
        <f>IFERROR(INDEX('Master Data'!$B$7:$J$567,'Master Data'!$N117,COLUMNS('Master Data'!$O117:O117)),"")</f>
        <v/>
      </c>
      <c r="B147" s="620" t="str">
        <f>IFERROR(INDEX('Master Data'!$B$7:$J$567,'Master Data'!$N117,COLUMNS('Master Data'!$O117:P117)),"")</f>
        <v/>
      </c>
      <c r="C147" s="640" t="str">
        <f>IFERROR(INDEX('Master Data'!$B$7:$J$567,'Master Data'!$N117,COLUMNS('Master Data'!$O117:Q117)),"")</f>
        <v/>
      </c>
      <c r="D147" s="640" t="str">
        <f>IFERROR(INDEX('Master Data'!$B$7:$J$567,'Master Data'!$N117,COLUMNS('Master Data'!$O117:R117)),"")</f>
        <v/>
      </c>
      <c r="E147" s="640" t="str">
        <f>IFERROR(INDEX('Master Data'!$B$7:$J$567,'Master Data'!$N117,COLUMNS('Master Data'!$O117:S117)),"")</f>
        <v/>
      </c>
      <c r="F147" s="640" t="str">
        <f>IFERROR(INDEX('Master Data'!$B$7:$J$567,'Master Data'!$N117,COLUMNS('Master Data'!$O117:T117)),"")</f>
        <v/>
      </c>
      <c r="G147" s="640" t="str">
        <f>IFERROR(INDEX('Master Data'!$B$7:$J$567,'Master Data'!$N117,COLUMNS('Master Data'!$O117:U117)),"")</f>
        <v/>
      </c>
      <c r="H147" s="640" t="str">
        <f>IFERROR(INDEX('Master Data'!$B$7:$J$567,'Master Data'!$N117,COLUMNS('Master Data'!$O117:V117)),"")</f>
        <v/>
      </c>
      <c r="I147" s="646" t="str">
        <f>IFERROR(INDEX('Master Data'!$B$7:$J$567,'Master Data'!$N117,COLUMNS('Master Data'!$O$5:W114)),"")</f>
        <v/>
      </c>
    </row>
    <row r="148" spans="1:9" ht="30" customHeight="1" x14ac:dyDescent="0.25">
      <c r="A148" s="622" t="str">
        <f>IFERROR(INDEX('Master Data'!$B$7:$J$567,'Master Data'!$N118,COLUMNS('Master Data'!$O118:O118)),"")</f>
        <v/>
      </c>
      <c r="B148" s="620" t="str">
        <f>IFERROR(INDEX('Master Data'!$B$7:$J$567,'Master Data'!$N118,COLUMNS('Master Data'!$O118:P118)),"")</f>
        <v/>
      </c>
      <c r="C148" s="640" t="str">
        <f>IFERROR(INDEX('Master Data'!$B$7:$J$567,'Master Data'!$N118,COLUMNS('Master Data'!$O118:Q118)),"")</f>
        <v/>
      </c>
      <c r="D148" s="640" t="str">
        <f>IFERROR(INDEX('Master Data'!$B$7:$J$567,'Master Data'!$N118,COLUMNS('Master Data'!$O118:R118)),"")</f>
        <v/>
      </c>
      <c r="E148" s="640" t="str">
        <f>IFERROR(INDEX('Master Data'!$B$7:$J$567,'Master Data'!$N118,COLUMNS('Master Data'!$O118:S118)),"")</f>
        <v/>
      </c>
      <c r="F148" s="640" t="str">
        <f>IFERROR(INDEX('Master Data'!$B$7:$J$567,'Master Data'!$N118,COLUMNS('Master Data'!$O118:T118)),"")</f>
        <v/>
      </c>
      <c r="G148" s="640" t="str">
        <f>IFERROR(INDEX('Master Data'!$B$7:$J$567,'Master Data'!$N118,COLUMNS('Master Data'!$O118:U118)),"")</f>
        <v/>
      </c>
      <c r="H148" s="640" t="str">
        <f>IFERROR(INDEX('Master Data'!$B$7:$J$567,'Master Data'!$N118,COLUMNS('Master Data'!$O118:V118)),"")</f>
        <v/>
      </c>
      <c r="I148" s="646" t="str">
        <f>IFERROR(INDEX('Master Data'!$B$7:$J$567,'Master Data'!$N118,COLUMNS('Master Data'!$O$5:W115)),"")</f>
        <v/>
      </c>
    </row>
    <row r="149" spans="1:9" ht="30" customHeight="1" x14ac:dyDescent="0.25">
      <c r="A149" s="622" t="str">
        <f>IFERROR(INDEX('Master Data'!$B$7:$J$567,'Master Data'!$N119,COLUMNS('Master Data'!$O119:O119)),"")</f>
        <v/>
      </c>
      <c r="B149" s="620" t="str">
        <f>IFERROR(INDEX('Master Data'!$B$7:$J$567,'Master Data'!$N119,COLUMNS('Master Data'!$O119:P119)),"")</f>
        <v/>
      </c>
      <c r="C149" s="640" t="str">
        <f>IFERROR(INDEX('Master Data'!$B$7:$J$567,'Master Data'!$N119,COLUMNS('Master Data'!$O119:Q119)),"")</f>
        <v/>
      </c>
      <c r="D149" s="640" t="str">
        <f>IFERROR(INDEX('Master Data'!$B$7:$J$567,'Master Data'!$N119,COLUMNS('Master Data'!$O119:R119)),"")</f>
        <v/>
      </c>
      <c r="E149" s="640" t="str">
        <f>IFERROR(INDEX('Master Data'!$B$7:$J$567,'Master Data'!$N119,COLUMNS('Master Data'!$O119:S119)),"")</f>
        <v/>
      </c>
      <c r="F149" s="640" t="str">
        <f>IFERROR(INDEX('Master Data'!$B$7:$J$567,'Master Data'!$N119,COLUMNS('Master Data'!$O119:T119)),"")</f>
        <v/>
      </c>
      <c r="G149" s="640" t="str">
        <f>IFERROR(INDEX('Master Data'!$B$7:$J$567,'Master Data'!$N119,COLUMNS('Master Data'!$O119:U119)),"")</f>
        <v/>
      </c>
      <c r="H149" s="640" t="str">
        <f>IFERROR(INDEX('Master Data'!$B$7:$J$567,'Master Data'!$N119,COLUMNS('Master Data'!$O119:V119)),"")</f>
        <v/>
      </c>
      <c r="I149" s="646" t="str">
        <f>IFERROR(INDEX('Master Data'!$B$7:$J$567,'Master Data'!$N119,COLUMNS('Master Data'!$O$5:W116)),"")</f>
        <v/>
      </c>
    </row>
    <row r="150" spans="1:9" ht="30" customHeight="1" x14ac:dyDescent="0.25">
      <c r="A150" s="622" t="str">
        <f>IFERROR(INDEX('Master Data'!$B$7:$J$567,'Master Data'!$N120,COLUMNS('Master Data'!$O120:O120)),"")</f>
        <v/>
      </c>
      <c r="B150" s="620" t="str">
        <f>IFERROR(INDEX('Master Data'!$B$7:$J$567,'Master Data'!$N120,COLUMNS('Master Data'!$O120:P120)),"")</f>
        <v/>
      </c>
      <c r="C150" s="640" t="str">
        <f>IFERROR(INDEX('Master Data'!$B$7:$J$567,'Master Data'!$N120,COLUMNS('Master Data'!$O120:Q120)),"")</f>
        <v/>
      </c>
      <c r="D150" s="640" t="str">
        <f>IFERROR(INDEX('Master Data'!$B$7:$J$567,'Master Data'!$N120,COLUMNS('Master Data'!$O120:R120)),"")</f>
        <v/>
      </c>
      <c r="E150" s="640" t="str">
        <f>IFERROR(INDEX('Master Data'!$B$7:$J$567,'Master Data'!$N120,COLUMNS('Master Data'!$O120:S120)),"")</f>
        <v/>
      </c>
      <c r="F150" s="640" t="str">
        <f>IFERROR(INDEX('Master Data'!$B$7:$J$567,'Master Data'!$N120,COLUMNS('Master Data'!$O120:T120)),"")</f>
        <v/>
      </c>
      <c r="G150" s="640" t="str">
        <f>IFERROR(INDEX('Master Data'!$B$7:$J$567,'Master Data'!$N120,COLUMNS('Master Data'!$O120:U120)),"")</f>
        <v/>
      </c>
      <c r="H150" s="640" t="str">
        <f>IFERROR(INDEX('Master Data'!$B$7:$J$567,'Master Data'!$N120,COLUMNS('Master Data'!$O120:V120)),"")</f>
        <v/>
      </c>
      <c r="I150" s="646" t="str">
        <f>IFERROR(INDEX('Master Data'!$B$7:$J$567,'Master Data'!$N120,COLUMNS('Master Data'!$O$5:W117)),"")</f>
        <v/>
      </c>
    </row>
    <row r="151" spans="1:9" ht="30" customHeight="1" x14ac:dyDescent="0.25">
      <c r="A151" s="622" t="str">
        <f>IFERROR(INDEX('Master Data'!$B$7:$J$567,'Master Data'!$N121,COLUMNS('Master Data'!$O121:O121)),"")</f>
        <v/>
      </c>
      <c r="B151" s="620" t="str">
        <f>IFERROR(INDEX('Master Data'!$B$7:$J$567,'Master Data'!$N121,COLUMNS('Master Data'!$O121:P121)),"")</f>
        <v/>
      </c>
      <c r="C151" s="640" t="str">
        <f>IFERROR(INDEX('Master Data'!$B$7:$J$567,'Master Data'!$N121,COLUMNS('Master Data'!$O121:Q121)),"")</f>
        <v/>
      </c>
      <c r="D151" s="640" t="str">
        <f>IFERROR(INDEX('Master Data'!$B$7:$J$567,'Master Data'!$N121,COLUMNS('Master Data'!$O121:R121)),"")</f>
        <v/>
      </c>
      <c r="E151" s="640" t="str">
        <f>IFERROR(INDEX('Master Data'!$B$7:$J$567,'Master Data'!$N121,COLUMNS('Master Data'!$O121:S121)),"")</f>
        <v/>
      </c>
      <c r="F151" s="640" t="str">
        <f>IFERROR(INDEX('Master Data'!$B$7:$J$567,'Master Data'!$N121,COLUMNS('Master Data'!$O121:T121)),"")</f>
        <v/>
      </c>
      <c r="G151" s="640" t="str">
        <f>IFERROR(INDEX('Master Data'!$B$7:$J$567,'Master Data'!$N121,COLUMNS('Master Data'!$O121:U121)),"")</f>
        <v/>
      </c>
      <c r="H151" s="640" t="str">
        <f>IFERROR(INDEX('Master Data'!$B$7:$J$567,'Master Data'!$N121,COLUMNS('Master Data'!$O121:V121)),"")</f>
        <v/>
      </c>
      <c r="I151" s="646" t="str">
        <f>IFERROR(INDEX('Master Data'!$B$7:$J$567,'Master Data'!$N121,COLUMNS('Master Data'!$O$5:W118)),"")</f>
        <v/>
      </c>
    </row>
    <row r="152" spans="1:9" ht="30" customHeight="1" x14ac:dyDescent="0.25">
      <c r="A152" s="622" t="str">
        <f>IFERROR(INDEX('Master Data'!$B$7:$J$567,'Master Data'!$N122,COLUMNS('Master Data'!$O122:O122)),"")</f>
        <v/>
      </c>
      <c r="B152" s="620" t="str">
        <f>IFERROR(INDEX('Master Data'!$B$7:$J$567,'Master Data'!$N122,COLUMNS('Master Data'!$O122:P122)),"")</f>
        <v/>
      </c>
      <c r="C152" s="640" t="str">
        <f>IFERROR(INDEX('Master Data'!$B$7:$J$567,'Master Data'!$N122,COLUMNS('Master Data'!$O122:Q122)),"")</f>
        <v/>
      </c>
      <c r="D152" s="640" t="str">
        <f>IFERROR(INDEX('Master Data'!$B$7:$J$567,'Master Data'!$N122,COLUMNS('Master Data'!$O122:R122)),"")</f>
        <v/>
      </c>
      <c r="E152" s="640" t="str">
        <f>IFERROR(INDEX('Master Data'!$B$7:$J$567,'Master Data'!$N122,COLUMNS('Master Data'!$O122:S122)),"")</f>
        <v/>
      </c>
      <c r="F152" s="640" t="str">
        <f>IFERROR(INDEX('Master Data'!$B$7:$J$567,'Master Data'!$N122,COLUMNS('Master Data'!$O122:T122)),"")</f>
        <v/>
      </c>
      <c r="G152" s="640" t="str">
        <f>IFERROR(INDEX('Master Data'!$B$7:$J$567,'Master Data'!$N122,COLUMNS('Master Data'!$O122:U122)),"")</f>
        <v/>
      </c>
      <c r="H152" s="640" t="str">
        <f>IFERROR(INDEX('Master Data'!$B$7:$J$567,'Master Data'!$N122,COLUMNS('Master Data'!$O122:V122)),"")</f>
        <v/>
      </c>
      <c r="I152" s="646" t="str">
        <f>IFERROR(INDEX('Master Data'!$B$7:$J$567,'Master Data'!$N122,COLUMNS('Master Data'!$O$5:W119)),"")</f>
        <v/>
      </c>
    </row>
    <row r="153" spans="1:9" ht="30" customHeight="1" x14ac:dyDescent="0.25">
      <c r="A153" s="622" t="str">
        <f>IFERROR(INDEX('Master Data'!$B$7:$J$567,'Master Data'!$N123,COLUMNS('Master Data'!$O123:O123)),"")</f>
        <v/>
      </c>
      <c r="B153" s="620" t="str">
        <f>IFERROR(INDEX('Master Data'!$B$7:$J$567,'Master Data'!$N123,COLUMNS('Master Data'!$O123:P123)),"")</f>
        <v/>
      </c>
      <c r="C153" s="640" t="str">
        <f>IFERROR(INDEX('Master Data'!$B$7:$J$567,'Master Data'!$N123,COLUMNS('Master Data'!$O123:Q123)),"")</f>
        <v/>
      </c>
      <c r="D153" s="640" t="str">
        <f>IFERROR(INDEX('Master Data'!$B$7:$J$567,'Master Data'!$N123,COLUMNS('Master Data'!$O123:R123)),"")</f>
        <v/>
      </c>
      <c r="E153" s="640" t="str">
        <f>IFERROR(INDEX('Master Data'!$B$7:$J$567,'Master Data'!$N123,COLUMNS('Master Data'!$O123:S123)),"")</f>
        <v/>
      </c>
      <c r="F153" s="640" t="str">
        <f>IFERROR(INDEX('Master Data'!$B$7:$J$567,'Master Data'!$N123,COLUMNS('Master Data'!$O123:T123)),"")</f>
        <v/>
      </c>
      <c r="G153" s="640" t="str">
        <f>IFERROR(INDEX('Master Data'!$B$7:$J$567,'Master Data'!$N123,COLUMNS('Master Data'!$O123:U123)),"")</f>
        <v/>
      </c>
      <c r="H153" s="640" t="str">
        <f>IFERROR(INDEX('Master Data'!$B$7:$J$567,'Master Data'!$N123,COLUMNS('Master Data'!$O123:V123)),"")</f>
        <v/>
      </c>
      <c r="I153" s="646" t="str">
        <f>IFERROR(INDEX('Master Data'!$B$7:$J$567,'Master Data'!$N123,COLUMNS('Master Data'!$O$5:W120)),"")</f>
        <v/>
      </c>
    </row>
    <row r="154" spans="1:9" ht="30" customHeight="1" x14ac:dyDescent="0.25">
      <c r="A154" s="622" t="str">
        <f>IFERROR(INDEX('Master Data'!$B$7:$J$567,'Master Data'!$N124,COLUMNS('Master Data'!$O124:O124)),"")</f>
        <v/>
      </c>
      <c r="B154" s="620" t="str">
        <f>IFERROR(INDEX('Master Data'!$B$7:$J$567,'Master Data'!$N124,COLUMNS('Master Data'!$O124:P124)),"")</f>
        <v/>
      </c>
      <c r="C154" s="640" t="str">
        <f>IFERROR(INDEX('Master Data'!$B$7:$J$567,'Master Data'!$N124,COLUMNS('Master Data'!$O124:Q124)),"")</f>
        <v/>
      </c>
      <c r="D154" s="640" t="str">
        <f>IFERROR(INDEX('Master Data'!$B$7:$J$567,'Master Data'!$N124,COLUMNS('Master Data'!$O124:R124)),"")</f>
        <v/>
      </c>
      <c r="E154" s="640" t="str">
        <f>IFERROR(INDEX('Master Data'!$B$7:$J$567,'Master Data'!$N124,COLUMNS('Master Data'!$O124:S124)),"")</f>
        <v/>
      </c>
      <c r="F154" s="640" t="str">
        <f>IFERROR(INDEX('Master Data'!$B$7:$J$567,'Master Data'!$N124,COLUMNS('Master Data'!$O124:T124)),"")</f>
        <v/>
      </c>
      <c r="G154" s="640" t="str">
        <f>IFERROR(INDEX('Master Data'!$B$7:$J$567,'Master Data'!$N124,COLUMNS('Master Data'!$O124:U124)),"")</f>
        <v/>
      </c>
      <c r="H154" s="640" t="str">
        <f>IFERROR(INDEX('Master Data'!$B$7:$J$567,'Master Data'!$N124,COLUMNS('Master Data'!$O124:V124)),"")</f>
        <v/>
      </c>
      <c r="I154" s="646" t="str">
        <f>IFERROR(INDEX('Master Data'!$B$7:$J$567,'Master Data'!$N124,COLUMNS('Master Data'!$O$5:W121)),"")</f>
        <v/>
      </c>
    </row>
    <row r="155" spans="1:9" ht="30" customHeight="1" x14ac:dyDescent="0.25">
      <c r="A155" s="622" t="str">
        <f>IFERROR(INDEX('Master Data'!$B$7:$J$567,'Master Data'!$N125,COLUMNS('Master Data'!$O125:O125)),"")</f>
        <v/>
      </c>
      <c r="B155" s="620" t="str">
        <f>IFERROR(INDEX('Master Data'!$B$7:$J$567,'Master Data'!$N125,COLUMNS('Master Data'!$O125:P125)),"")</f>
        <v/>
      </c>
      <c r="C155" s="640" t="str">
        <f>IFERROR(INDEX('Master Data'!$B$7:$J$567,'Master Data'!$N125,COLUMNS('Master Data'!$O125:Q125)),"")</f>
        <v/>
      </c>
      <c r="D155" s="640" t="str">
        <f>IFERROR(INDEX('Master Data'!$B$7:$J$567,'Master Data'!$N125,COLUMNS('Master Data'!$O125:R125)),"")</f>
        <v/>
      </c>
      <c r="E155" s="640" t="str">
        <f>IFERROR(INDEX('Master Data'!$B$7:$J$567,'Master Data'!$N125,COLUMNS('Master Data'!$O125:S125)),"")</f>
        <v/>
      </c>
      <c r="F155" s="640" t="str">
        <f>IFERROR(INDEX('Master Data'!$B$7:$J$567,'Master Data'!$N125,COLUMNS('Master Data'!$O125:T125)),"")</f>
        <v/>
      </c>
      <c r="G155" s="640" t="str">
        <f>IFERROR(INDEX('Master Data'!$B$7:$J$567,'Master Data'!$N125,COLUMNS('Master Data'!$O125:U125)),"")</f>
        <v/>
      </c>
      <c r="H155" s="640" t="str">
        <f>IFERROR(INDEX('Master Data'!$B$7:$J$567,'Master Data'!$N125,COLUMNS('Master Data'!$O125:V125)),"")</f>
        <v/>
      </c>
      <c r="I155" s="646" t="str">
        <f>IFERROR(INDEX('Master Data'!$B$7:$J$567,'Master Data'!$N125,COLUMNS('Master Data'!$O$5:W122)),"")</f>
        <v/>
      </c>
    </row>
    <row r="156" spans="1:9" ht="30" customHeight="1" x14ac:dyDescent="0.25">
      <c r="A156" s="622" t="str">
        <f>IFERROR(INDEX('Master Data'!$B$7:$J$567,'Master Data'!$N126,COLUMNS('Master Data'!$O126:O126)),"")</f>
        <v/>
      </c>
      <c r="B156" s="620" t="str">
        <f>IFERROR(INDEX('Master Data'!$B$7:$J$567,'Master Data'!$N126,COLUMNS('Master Data'!$O126:P126)),"")</f>
        <v/>
      </c>
      <c r="C156" s="640" t="str">
        <f>IFERROR(INDEX('Master Data'!$B$7:$J$567,'Master Data'!$N126,COLUMNS('Master Data'!$O126:Q126)),"")</f>
        <v/>
      </c>
      <c r="D156" s="640" t="str">
        <f>IFERROR(INDEX('Master Data'!$B$7:$J$567,'Master Data'!$N126,COLUMNS('Master Data'!$O126:R126)),"")</f>
        <v/>
      </c>
      <c r="E156" s="640" t="str">
        <f>IFERROR(INDEX('Master Data'!$B$7:$J$567,'Master Data'!$N126,COLUMNS('Master Data'!$O126:S126)),"")</f>
        <v/>
      </c>
      <c r="F156" s="640" t="str">
        <f>IFERROR(INDEX('Master Data'!$B$7:$J$567,'Master Data'!$N126,COLUMNS('Master Data'!$O126:T126)),"")</f>
        <v/>
      </c>
      <c r="G156" s="640" t="str">
        <f>IFERROR(INDEX('Master Data'!$B$7:$J$567,'Master Data'!$N126,COLUMNS('Master Data'!$O126:U126)),"")</f>
        <v/>
      </c>
      <c r="H156" s="640" t="str">
        <f>IFERROR(INDEX('Master Data'!$B$7:$J$567,'Master Data'!$N126,COLUMNS('Master Data'!$O126:V126)),"")</f>
        <v/>
      </c>
      <c r="I156" s="646" t="str">
        <f>IFERROR(INDEX('Master Data'!$B$7:$J$567,'Master Data'!$N126,COLUMNS('Master Data'!$O$5:W123)),"")</f>
        <v/>
      </c>
    </row>
    <row r="157" spans="1:9" ht="30" customHeight="1" x14ac:dyDescent="0.25">
      <c r="A157" s="622" t="str">
        <f>IFERROR(INDEX('Master Data'!$B$7:$J$567,'Master Data'!$N127,COLUMNS('Master Data'!$O127:O127)),"")</f>
        <v/>
      </c>
      <c r="B157" s="620" t="str">
        <f>IFERROR(INDEX('Master Data'!$B$7:$J$567,'Master Data'!$N127,COLUMNS('Master Data'!$O127:P127)),"")</f>
        <v/>
      </c>
      <c r="C157" s="640" t="str">
        <f>IFERROR(INDEX('Master Data'!$B$7:$J$567,'Master Data'!$N127,COLUMNS('Master Data'!$O127:Q127)),"")</f>
        <v/>
      </c>
      <c r="D157" s="640" t="str">
        <f>IFERROR(INDEX('Master Data'!$B$7:$J$567,'Master Data'!$N127,COLUMNS('Master Data'!$O127:R127)),"")</f>
        <v/>
      </c>
      <c r="E157" s="640" t="str">
        <f>IFERROR(INDEX('Master Data'!$B$7:$J$567,'Master Data'!$N127,COLUMNS('Master Data'!$O127:S127)),"")</f>
        <v/>
      </c>
      <c r="F157" s="640" t="str">
        <f>IFERROR(INDEX('Master Data'!$B$7:$J$567,'Master Data'!$N127,COLUMNS('Master Data'!$O127:T127)),"")</f>
        <v/>
      </c>
      <c r="G157" s="640" t="str">
        <f>IFERROR(INDEX('Master Data'!$B$7:$J$567,'Master Data'!$N127,COLUMNS('Master Data'!$O127:U127)),"")</f>
        <v/>
      </c>
      <c r="H157" s="640" t="str">
        <f>IFERROR(INDEX('Master Data'!$B$7:$J$567,'Master Data'!$N127,COLUMNS('Master Data'!$O127:V127)),"")</f>
        <v/>
      </c>
      <c r="I157" s="646" t="str">
        <f>IFERROR(INDEX('Master Data'!$B$7:$J$567,'Master Data'!$N127,COLUMNS('Master Data'!$O$5:W124)),"")</f>
        <v/>
      </c>
    </row>
    <row r="158" spans="1:9" ht="30" customHeight="1" x14ac:dyDescent="0.25">
      <c r="A158" s="622" t="str">
        <f>IFERROR(INDEX('Master Data'!$B$7:$J$567,'Master Data'!$N128,COLUMNS('Master Data'!$O128:O128)),"")</f>
        <v/>
      </c>
      <c r="B158" s="620" t="str">
        <f>IFERROR(INDEX('Master Data'!$B$7:$J$567,'Master Data'!$N128,COLUMNS('Master Data'!$O128:P128)),"")</f>
        <v/>
      </c>
      <c r="C158" s="640" t="str">
        <f>IFERROR(INDEX('Master Data'!$B$7:$J$567,'Master Data'!$N128,COLUMNS('Master Data'!$O128:Q128)),"")</f>
        <v/>
      </c>
      <c r="D158" s="640" t="str">
        <f>IFERROR(INDEX('Master Data'!$B$7:$J$567,'Master Data'!$N128,COLUMNS('Master Data'!$O128:R128)),"")</f>
        <v/>
      </c>
      <c r="E158" s="640" t="str">
        <f>IFERROR(INDEX('Master Data'!$B$7:$J$567,'Master Data'!$N128,COLUMNS('Master Data'!$O128:S128)),"")</f>
        <v/>
      </c>
      <c r="F158" s="640" t="str">
        <f>IFERROR(INDEX('Master Data'!$B$7:$J$567,'Master Data'!$N128,COLUMNS('Master Data'!$O128:T128)),"")</f>
        <v/>
      </c>
      <c r="G158" s="640" t="str">
        <f>IFERROR(INDEX('Master Data'!$B$7:$J$567,'Master Data'!$N128,COLUMNS('Master Data'!$O128:U128)),"")</f>
        <v/>
      </c>
      <c r="H158" s="640" t="str">
        <f>IFERROR(INDEX('Master Data'!$B$7:$J$567,'Master Data'!$N128,COLUMNS('Master Data'!$O128:V128)),"")</f>
        <v/>
      </c>
      <c r="I158" s="646" t="str">
        <f>IFERROR(INDEX('Master Data'!$B$7:$J$567,'Master Data'!$N128,COLUMNS('Master Data'!$O$5:W125)),"")</f>
        <v/>
      </c>
    </row>
    <row r="159" spans="1:9" ht="30" customHeight="1" x14ac:dyDescent="0.25">
      <c r="A159" s="622" t="str">
        <f>IFERROR(INDEX('Master Data'!$B$7:$J$567,'Master Data'!$N129,COLUMNS('Master Data'!$O129:O129)),"")</f>
        <v/>
      </c>
      <c r="B159" s="620" t="str">
        <f>IFERROR(INDEX('Master Data'!$B$7:$J$567,'Master Data'!$N129,COLUMNS('Master Data'!$O129:P129)),"")</f>
        <v/>
      </c>
      <c r="C159" s="640" t="str">
        <f>IFERROR(INDEX('Master Data'!$B$7:$J$567,'Master Data'!$N129,COLUMNS('Master Data'!$O129:Q129)),"")</f>
        <v/>
      </c>
      <c r="D159" s="640" t="str">
        <f>IFERROR(INDEX('Master Data'!$B$7:$J$567,'Master Data'!$N129,COLUMNS('Master Data'!$O129:R129)),"")</f>
        <v/>
      </c>
      <c r="E159" s="640" t="str">
        <f>IFERROR(INDEX('Master Data'!$B$7:$J$567,'Master Data'!$N129,COLUMNS('Master Data'!$O129:S129)),"")</f>
        <v/>
      </c>
      <c r="F159" s="640" t="str">
        <f>IFERROR(INDEX('Master Data'!$B$7:$J$567,'Master Data'!$N129,COLUMNS('Master Data'!$O129:T129)),"")</f>
        <v/>
      </c>
      <c r="G159" s="640" t="str">
        <f>IFERROR(INDEX('Master Data'!$B$7:$J$567,'Master Data'!$N129,COLUMNS('Master Data'!$O129:U129)),"")</f>
        <v/>
      </c>
      <c r="H159" s="640" t="str">
        <f>IFERROR(INDEX('Master Data'!$B$7:$J$567,'Master Data'!$N129,COLUMNS('Master Data'!$O129:V129)),"")</f>
        <v/>
      </c>
      <c r="I159" s="646" t="str">
        <f>IFERROR(INDEX('Master Data'!$B$7:$J$567,'Master Data'!$N129,COLUMNS('Master Data'!$O$5:W126)),"")</f>
        <v/>
      </c>
    </row>
    <row r="160" spans="1:9" ht="30" customHeight="1" x14ac:dyDescent="0.25">
      <c r="A160" s="622" t="str">
        <f>IFERROR(INDEX('Master Data'!$B$7:$J$567,'Master Data'!$N130,COLUMNS('Master Data'!$O130:O130)),"")</f>
        <v/>
      </c>
      <c r="B160" s="620" t="str">
        <f>IFERROR(INDEX('Master Data'!$B$7:$J$567,'Master Data'!$N130,COLUMNS('Master Data'!$O130:P130)),"")</f>
        <v/>
      </c>
      <c r="C160" s="640" t="str">
        <f>IFERROR(INDEX('Master Data'!$B$7:$J$567,'Master Data'!$N130,COLUMNS('Master Data'!$O130:Q130)),"")</f>
        <v/>
      </c>
      <c r="D160" s="640" t="str">
        <f>IFERROR(INDEX('Master Data'!$B$7:$J$567,'Master Data'!$N130,COLUMNS('Master Data'!$O130:R130)),"")</f>
        <v/>
      </c>
      <c r="E160" s="640" t="str">
        <f>IFERROR(INDEX('Master Data'!$B$7:$J$567,'Master Data'!$N130,COLUMNS('Master Data'!$O130:S130)),"")</f>
        <v/>
      </c>
      <c r="F160" s="640" t="str">
        <f>IFERROR(INDEX('Master Data'!$B$7:$J$567,'Master Data'!$N130,COLUMNS('Master Data'!$O130:T130)),"")</f>
        <v/>
      </c>
      <c r="G160" s="640" t="str">
        <f>IFERROR(INDEX('Master Data'!$B$7:$J$567,'Master Data'!$N130,COLUMNS('Master Data'!$O130:U130)),"")</f>
        <v/>
      </c>
      <c r="H160" s="640" t="str">
        <f>IFERROR(INDEX('Master Data'!$B$7:$J$567,'Master Data'!$N130,COLUMNS('Master Data'!$O130:V130)),"")</f>
        <v/>
      </c>
      <c r="I160" s="646" t="str">
        <f>IFERROR(INDEX('Master Data'!$B$7:$J$567,'Master Data'!$N130,COLUMNS('Master Data'!$O$5:W127)),"")</f>
        <v/>
      </c>
    </row>
    <row r="161" spans="1:9" ht="30" customHeight="1" x14ac:dyDescent="0.25">
      <c r="A161" s="622" t="str">
        <f>IFERROR(INDEX('Master Data'!$B$7:$J$567,'Master Data'!$N131,COLUMNS('Master Data'!$O131:O131)),"")</f>
        <v/>
      </c>
      <c r="B161" s="620" t="str">
        <f>IFERROR(INDEX('Master Data'!$B$7:$J$567,'Master Data'!$N131,COLUMNS('Master Data'!$O131:P131)),"")</f>
        <v/>
      </c>
      <c r="C161" s="640" t="str">
        <f>IFERROR(INDEX('Master Data'!$B$7:$J$567,'Master Data'!$N131,COLUMNS('Master Data'!$O131:Q131)),"")</f>
        <v/>
      </c>
      <c r="D161" s="640" t="str">
        <f>IFERROR(INDEX('Master Data'!$B$7:$J$567,'Master Data'!$N131,COLUMNS('Master Data'!$O131:R131)),"")</f>
        <v/>
      </c>
      <c r="E161" s="640" t="str">
        <f>IFERROR(INDEX('Master Data'!$B$7:$J$567,'Master Data'!$N131,COLUMNS('Master Data'!$O131:S131)),"")</f>
        <v/>
      </c>
      <c r="F161" s="640" t="str">
        <f>IFERROR(INDEX('Master Data'!$B$7:$J$567,'Master Data'!$N131,COLUMNS('Master Data'!$O131:T131)),"")</f>
        <v/>
      </c>
      <c r="G161" s="640" t="str">
        <f>IFERROR(INDEX('Master Data'!$B$7:$J$567,'Master Data'!$N131,COLUMNS('Master Data'!$O131:U131)),"")</f>
        <v/>
      </c>
      <c r="H161" s="640" t="str">
        <f>IFERROR(INDEX('Master Data'!$B$7:$J$567,'Master Data'!$N131,COLUMNS('Master Data'!$O131:V131)),"")</f>
        <v/>
      </c>
      <c r="I161" s="646" t="str">
        <f>IFERROR(INDEX('Master Data'!$B$7:$J$567,'Master Data'!$N131,COLUMNS('Master Data'!$O$5:W128)),"")</f>
        <v/>
      </c>
    </row>
    <row r="162" spans="1:9" ht="30" customHeight="1" x14ac:dyDescent="0.25">
      <c r="A162" s="622" t="str">
        <f>IFERROR(INDEX('Master Data'!$B$7:$J$567,'Master Data'!$N132,COLUMNS('Master Data'!$O132:O132)),"")</f>
        <v/>
      </c>
      <c r="B162" s="620" t="str">
        <f>IFERROR(INDEX('Master Data'!$B$7:$J$567,'Master Data'!$N132,COLUMNS('Master Data'!$O132:P132)),"")</f>
        <v/>
      </c>
      <c r="C162" s="640" t="str">
        <f>IFERROR(INDEX('Master Data'!$B$7:$J$567,'Master Data'!$N132,COLUMNS('Master Data'!$O132:Q132)),"")</f>
        <v/>
      </c>
      <c r="D162" s="640" t="str">
        <f>IFERROR(INDEX('Master Data'!$B$7:$J$567,'Master Data'!$N132,COLUMNS('Master Data'!$O132:R132)),"")</f>
        <v/>
      </c>
      <c r="E162" s="640" t="str">
        <f>IFERROR(INDEX('Master Data'!$B$7:$J$567,'Master Data'!$N132,COLUMNS('Master Data'!$O132:S132)),"")</f>
        <v/>
      </c>
      <c r="F162" s="640" t="str">
        <f>IFERROR(INDEX('Master Data'!$B$7:$J$567,'Master Data'!$N132,COLUMNS('Master Data'!$O132:T132)),"")</f>
        <v/>
      </c>
      <c r="G162" s="640" t="str">
        <f>IFERROR(INDEX('Master Data'!$B$7:$J$567,'Master Data'!$N132,COLUMNS('Master Data'!$O132:U132)),"")</f>
        <v/>
      </c>
      <c r="H162" s="640" t="str">
        <f>IFERROR(INDEX('Master Data'!$B$7:$J$567,'Master Data'!$N132,COLUMNS('Master Data'!$O132:V132)),"")</f>
        <v/>
      </c>
      <c r="I162" s="646" t="str">
        <f>IFERROR(INDEX('Master Data'!$B$7:$J$567,'Master Data'!$N132,COLUMNS('Master Data'!$O$5:W129)),"")</f>
        <v/>
      </c>
    </row>
    <row r="163" spans="1:9" ht="30" customHeight="1" x14ac:dyDescent="0.25">
      <c r="A163" s="622" t="str">
        <f>IFERROR(INDEX('Master Data'!$B$7:$J$567,'Master Data'!$N133,COLUMNS('Master Data'!$O133:O133)),"")</f>
        <v/>
      </c>
      <c r="B163" s="620" t="str">
        <f>IFERROR(INDEX('Master Data'!$B$7:$J$567,'Master Data'!$N133,COLUMNS('Master Data'!$O133:P133)),"")</f>
        <v/>
      </c>
      <c r="C163" s="640" t="str">
        <f>IFERROR(INDEX('Master Data'!$B$7:$J$567,'Master Data'!$N133,COLUMNS('Master Data'!$O133:Q133)),"")</f>
        <v/>
      </c>
      <c r="D163" s="640" t="str">
        <f>IFERROR(INDEX('Master Data'!$B$7:$J$567,'Master Data'!$N133,COLUMNS('Master Data'!$O133:R133)),"")</f>
        <v/>
      </c>
      <c r="E163" s="640" t="str">
        <f>IFERROR(INDEX('Master Data'!$B$7:$J$567,'Master Data'!$N133,COLUMNS('Master Data'!$O133:S133)),"")</f>
        <v/>
      </c>
      <c r="F163" s="640" t="str">
        <f>IFERROR(INDEX('Master Data'!$B$7:$J$567,'Master Data'!$N133,COLUMNS('Master Data'!$O133:T133)),"")</f>
        <v/>
      </c>
      <c r="G163" s="640" t="str">
        <f>IFERROR(INDEX('Master Data'!$B$7:$J$567,'Master Data'!$N133,COLUMNS('Master Data'!$O133:U133)),"")</f>
        <v/>
      </c>
      <c r="H163" s="640" t="str">
        <f>IFERROR(INDEX('Master Data'!$B$7:$J$567,'Master Data'!$N133,COLUMNS('Master Data'!$O133:V133)),"")</f>
        <v/>
      </c>
      <c r="I163" s="646" t="str">
        <f>IFERROR(INDEX('Master Data'!$B$7:$J$567,'Master Data'!$N133,COLUMNS('Master Data'!$O$5:W130)),"")</f>
        <v/>
      </c>
    </row>
    <row r="164" spans="1:9" ht="30" customHeight="1" x14ac:dyDescent="0.25">
      <c r="A164" s="622" t="str">
        <f>IFERROR(INDEX('Master Data'!$B$7:$J$567,'Master Data'!$N134,COLUMNS('Master Data'!$O134:O134)),"")</f>
        <v/>
      </c>
      <c r="B164" s="620" t="str">
        <f>IFERROR(INDEX('Master Data'!$B$7:$J$567,'Master Data'!$N134,COLUMNS('Master Data'!$O134:P134)),"")</f>
        <v/>
      </c>
      <c r="C164" s="640" t="str">
        <f>IFERROR(INDEX('Master Data'!$B$7:$J$567,'Master Data'!$N134,COLUMNS('Master Data'!$O134:Q134)),"")</f>
        <v/>
      </c>
      <c r="D164" s="640" t="str">
        <f>IFERROR(INDEX('Master Data'!$B$7:$J$567,'Master Data'!$N134,COLUMNS('Master Data'!$O134:R134)),"")</f>
        <v/>
      </c>
      <c r="E164" s="640" t="str">
        <f>IFERROR(INDEX('Master Data'!$B$7:$J$567,'Master Data'!$N134,COLUMNS('Master Data'!$O134:S134)),"")</f>
        <v/>
      </c>
      <c r="F164" s="640" t="str">
        <f>IFERROR(INDEX('Master Data'!$B$7:$J$567,'Master Data'!$N134,COLUMNS('Master Data'!$O134:T134)),"")</f>
        <v/>
      </c>
      <c r="G164" s="640" t="str">
        <f>IFERROR(INDEX('Master Data'!$B$7:$J$567,'Master Data'!$N134,COLUMNS('Master Data'!$O134:U134)),"")</f>
        <v/>
      </c>
      <c r="H164" s="640" t="str">
        <f>IFERROR(INDEX('Master Data'!$B$7:$J$567,'Master Data'!$N134,COLUMNS('Master Data'!$O134:V134)),"")</f>
        <v/>
      </c>
      <c r="I164" s="646" t="str">
        <f>IFERROR(INDEX('Master Data'!$B$7:$J$567,'Master Data'!$N134,COLUMNS('Master Data'!$O$5:W131)),"")</f>
        <v/>
      </c>
    </row>
    <row r="165" spans="1:9" ht="30" customHeight="1" x14ac:dyDescent="0.25">
      <c r="A165" s="622" t="str">
        <f>IFERROR(INDEX('Master Data'!$B$7:$J$567,'Master Data'!$N135,COLUMNS('Master Data'!$O135:O135)),"")</f>
        <v/>
      </c>
      <c r="B165" s="620" t="str">
        <f>IFERROR(INDEX('Master Data'!$B$7:$J$567,'Master Data'!$N135,COLUMNS('Master Data'!$O135:P135)),"")</f>
        <v/>
      </c>
      <c r="C165" s="640" t="str">
        <f>IFERROR(INDEX('Master Data'!$B$7:$J$567,'Master Data'!$N135,COLUMNS('Master Data'!$O135:Q135)),"")</f>
        <v/>
      </c>
      <c r="D165" s="640" t="str">
        <f>IFERROR(INDEX('Master Data'!$B$7:$J$567,'Master Data'!$N135,COLUMNS('Master Data'!$O135:R135)),"")</f>
        <v/>
      </c>
      <c r="E165" s="640" t="str">
        <f>IFERROR(INDEX('Master Data'!$B$7:$J$567,'Master Data'!$N135,COLUMNS('Master Data'!$O135:S135)),"")</f>
        <v/>
      </c>
      <c r="F165" s="640" t="str">
        <f>IFERROR(INDEX('Master Data'!$B$7:$J$567,'Master Data'!$N135,COLUMNS('Master Data'!$O135:T135)),"")</f>
        <v/>
      </c>
      <c r="G165" s="640" t="str">
        <f>IFERROR(INDEX('Master Data'!$B$7:$J$567,'Master Data'!$N135,COLUMNS('Master Data'!$O135:U135)),"")</f>
        <v/>
      </c>
      <c r="H165" s="640" t="str">
        <f>IFERROR(INDEX('Master Data'!$B$7:$J$567,'Master Data'!$N135,COLUMNS('Master Data'!$O135:V135)),"")</f>
        <v/>
      </c>
      <c r="I165" s="646" t="str">
        <f>IFERROR(INDEX('Master Data'!$B$7:$J$567,'Master Data'!$N135,COLUMNS('Master Data'!$O$5:W132)),"")</f>
        <v/>
      </c>
    </row>
    <row r="166" spans="1:9" ht="30" customHeight="1" x14ac:dyDescent="0.25">
      <c r="A166" s="622" t="str">
        <f>IFERROR(INDEX('Master Data'!$B$7:$J$567,'Master Data'!$N136,COLUMNS('Master Data'!$O136:O136)),"")</f>
        <v/>
      </c>
      <c r="B166" s="620" t="str">
        <f>IFERROR(INDEX('Master Data'!$B$7:$J$567,'Master Data'!$N136,COLUMNS('Master Data'!$O136:P136)),"")</f>
        <v/>
      </c>
      <c r="C166" s="640" t="str">
        <f>IFERROR(INDEX('Master Data'!$B$7:$J$567,'Master Data'!$N136,COLUMNS('Master Data'!$O136:Q136)),"")</f>
        <v/>
      </c>
      <c r="D166" s="640" t="str">
        <f>IFERROR(INDEX('Master Data'!$B$7:$J$567,'Master Data'!$N136,COLUMNS('Master Data'!$O136:R136)),"")</f>
        <v/>
      </c>
      <c r="E166" s="640" t="str">
        <f>IFERROR(INDEX('Master Data'!$B$7:$J$567,'Master Data'!$N136,COLUMNS('Master Data'!$O136:S136)),"")</f>
        <v/>
      </c>
      <c r="F166" s="640" t="str">
        <f>IFERROR(INDEX('Master Data'!$B$7:$J$567,'Master Data'!$N136,COLUMNS('Master Data'!$O136:T136)),"")</f>
        <v/>
      </c>
      <c r="G166" s="640" t="str">
        <f>IFERROR(INDEX('Master Data'!$B$7:$J$567,'Master Data'!$N136,COLUMNS('Master Data'!$O136:U136)),"")</f>
        <v/>
      </c>
      <c r="H166" s="640" t="str">
        <f>IFERROR(INDEX('Master Data'!$B$7:$J$567,'Master Data'!$N136,COLUMNS('Master Data'!$O136:V136)),"")</f>
        <v/>
      </c>
      <c r="I166" s="646" t="str">
        <f>IFERROR(INDEX('Master Data'!$B$7:$J$567,'Master Data'!$N136,COLUMNS('Master Data'!$O$5:W133)),"")</f>
        <v/>
      </c>
    </row>
    <row r="167" spans="1:9" ht="30" customHeight="1" x14ac:dyDescent="0.25">
      <c r="A167" s="622" t="str">
        <f>IFERROR(INDEX('Master Data'!$B$7:$J$567,'Master Data'!$N137,COLUMNS('Master Data'!$O137:O137)),"")</f>
        <v/>
      </c>
      <c r="B167" s="620" t="str">
        <f>IFERROR(INDEX('Master Data'!$B$7:$J$567,'Master Data'!$N137,COLUMNS('Master Data'!$O137:P137)),"")</f>
        <v/>
      </c>
      <c r="C167" s="640" t="str">
        <f>IFERROR(INDEX('Master Data'!$B$7:$J$567,'Master Data'!$N137,COLUMNS('Master Data'!$O137:Q137)),"")</f>
        <v/>
      </c>
      <c r="D167" s="640" t="str">
        <f>IFERROR(INDEX('Master Data'!$B$7:$J$567,'Master Data'!$N137,COLUMNS('Master Data'!$O137:R137)),"")</f>
        <v/>
      </c>
      <c r="E167" s="640" t="str">
        <f>IFERROR(INDEX('Master Data'!$B$7:$J$567,'Master Data'!$N137,COLUMNS('Master Data'!$O137:S137)),"")</f>
        <v/>
      </c>
      <c r="F167" s="640" t="str">
        <f>IFERROR(INDEX('Master Data'!$B$7:$J$567,'Master Data'!$N137,COLUMNS('Master Data'!$O137:T137)),"")</f>
        <v/>
      </c>
      <c r="G167" s="640" t="str">
        <f>IFERROR(INDEX('Master Data'!$B$7:$J$567,'Master Data'!$N137,COLUMNS('Master Data'!$O137:U137)),"")</f>
        <v/>
      </c>
      <c r="H167" s="640" t="str">
        <f>IFERROR(INDEX('Master Data'!$B$7:$J$567,'Master Data'!$N137,COLUMNS('Master Data'!$O137:V137)),"")</f>
        <v/>
      </c>
      <c r="I167" s="646" t="str">
        <f>IFERROR(INDEX('Master Data'!$B$7:$J$567,'Master Data'!$N137,COLUMNS('Master Data'!$O$5:W134)),"")</f>
        <v/>
      </c>
    </row>
    <row r="168" spans="1:9" ht="30" customHeight="1" x14ac:dyDescent="0.25">
      <c r="A168" s="622" t="str">
        <f>IFERROR(INDEX('Master Data'!$B$7:$J$567,'Master Data'!$N138,COLUMNS('Master Data'!$O138:O138)),"")</f>
        <v/>
      </c>
      <c r="B168" s="620" t="str">
        <f>IFERROR(INDEX('Master Data'!$B$7:$J$567,'Master Data'!$N138,COLUMNS('Master Data'!$O138:P138)),"")</f>
        <v/>
      </c>
      <c r="C168" s="640" t="str">
        <f>IFERROR(INDEX('Master Data'!$B$7:$J$567,'Master Data'!$N138,COLUMNS('Master Data'!$O138:Q138)),"")</f>
        <v/>
      </c>
      <c r="D168" s="640" t="str">
        <f>IFERROR(INDEX('Master Data'!$B$7:$J$567,'Master Data'!$N138,COLUMNS('Master Data'!$O138:R138)),"")</f>
        <v/>
      </c>
      <c r="E168" s="640" t="str">
        <f>IFERROR(INDEX('Master Data'!$B$7:$J$567,'Master Data'!$N138,COLUMNS('Master Data'!$O138:S138)),"")</f>
        <v/>
      </c>
      <c r="F168" s="640" t="str">
        <f>IFERROR(INDEX('Master Data'!$B$7:$J$567,'Master Data'!$N138,COLUMNS('Master Data'!$O138:T138)),"")</f>
        <v/>
      </c>
      <c r="G168" s="640" t="str">
        <f>IFERROR(INDEX('Master Data'!$B$7:$J$567,'Master Data'!$N138,COLUMNS('Master Data'!$O138:U138)),"")</f>
        <v/>
      </c>
      <c r="H168" s="640" t="str">
        <f>IFERROR(INDEX('Master Data'!$B$7:$J$567,'Master Data'!$N138,COLUMNS('Master Data'!$O138:V138)),"")</f>
        <v/>
      </c>
      <c r="I168" s="646" t="str">
        <f>IFERROR(INDEX('Master Data'!$B$7:$J$567,'Master Data'!$N138,COLUMNS('Master Data'!$O$5:W135)),"")</f>
        <v/>
      </c>
    </row>
    <row r="169" spans="1:9" ht="30" customHeight="1" x14ac:dyDescent="0.25">
      <c r="A169" s="622" t="str">
        <f>IFERROR(INDEX('Master Data'!$B$7:$J$567,'Master Data'!$N139,COLUMNS('Master Data'!$O139:O139)),"")</f>
        <v/>
      </c>
      <c r="B169" s="620" t="str">
        <f>IFERROR(INDEX('Master Data'!$B$7:$J$567,'Master Data'!$N139,COLUMNS('Master Data'!$O139:P139)),"")</f>
        <v/>
      </c>
      <c r="C169" s="640" t="str">
        <f>IFERROR(INDEX('Master Data'!$B$7:$J$567,'Master Data'!$N139,COLUMNS('Master Data'!$O139:Q139)),"")</f>
        <v/>
      </c>
      <c r="D169" s="640" t="str">
        <f>IFERROR(INDEX('Master Data'!$B$7:$J$567,'Master Data'!$N139,COLUMNS('Master Data'!$O139:R139)),"")</f>
        <v/>
      </c>
      <c r="E169" s="640" t="str">
        <f>IFERROR(INDEX('Master Data'!$B$7:$J$567,'Master Data'!$N139,COLUMNS('Master Data'!$O139:S139)),"")</f>
        <v/>
      </c>
      <c r="F169" s="640" t="str">
        <f>IFERROR(INDEX('Master Data'!$B$7:$J$567,'Master Data'!$N139,COLUMNS('Master Data'!$O139:T139)),"")</f>
        <v/>
      </c>
      <c r="G169" s="640" t="str">
        <f>IFERROR(INDEX('Master Data'!$B$7:$J$567,'Master Data'!$N139,COLUMNS('Master Data'!$O139:U139)),"")</f>
        <v/>
      </c>
      <c r="H169" s="640" t="str">
        <f>IFERROR(INDEX('Master Data'!$B$7:$J$567,'Master Data'!$N139,COLUMNS('Master Data'!$O139:V139)),"")</f>
        <v/>
      </c>
      <c r="I169" s="646" t="str">
        <f>IFERROR(INDEX('Master Data'!$B$7:$J$567,'Master Data'!$N139,COLUMNS('Master Data'!$O$5:W136)),"")</f>
        <v/>
      </c>
    </row>
    <row r="170" spans="1:9" ht="30" customHeight="1" x14ac:dyDescent="0.25">
      <c r="A170" s="622" t="str">
        <f>IFERROR(INDEX('Master Data'!$B$7:$J$567,'Master Data'!$N140,COLUMNS('Master Data'!$O140:O140)),"")</f>
        <v/>
      </c>
      <c r="B170" s="620" t="str">
        <f>IFERROR(INDEX('Master Data'!$B$7:$J$567,'Master Data'!$N140,COLUMNS('Master Data'!$O140:P140)),"")</f>
        <v/>
      </c>
      <c r="C170" s="640" t="str">
        <f>IFERROR(INDEX('Master Data'!$B$7:$J$567,'Master Data'!$N140,COLUMNS('Master Data'!$O140:Q140)),"")</f>
        <v/>
      </c>
      <c r="D170" s="640" t="str">
        <f>IFERROR(INDEX('Master Data'!$B$7:$J$567,'Master Data'!$N140,COLUMNS('Master Data'!$O140:R140)),"")</f>
        <v/>
      </c>
      <c r="E170" s="640" t="str">
        <f>IFERROR(INDEX('Master Data'!$B$7:$J$567,'Master Data'!$N140,COLUMNS('Master Data'!$O140:S140)),"")</f>
        <v/>
      </c>
      <c r="F170" s="640" t="str">
        <f>IFERROR(INDEX('Master Data'!$B$7:$J$567,'Master Data'!$N140,COLUMNS('Master Data'!$O140:T140)),"")</f>
        <v/>
      </c>
      <c r="G170" s="640" t="str">
        <f>IFERROR(INDEX('Master Data'!$B$7:$J$567,'Master Data'!$N140,COLUMNS('Master Data'!$O140:U140)),"")</f>
        <v/>
      </c>
      <c r="H170" s="640" t="str">
        <f>IFERROR(INDEX('Master Data'!$B$7:$J$567,'Master Data'!$N140,COLUMNS('Master Data'!$O140:V140)),"")</f>
        <v/>
      </c>
      <c r="I170" s="646" t="str">
        <f>IFERROR(INDEX('Master Data'!$B$7:$J$567,'Master Data'!$N140,COLUMNS('Master Data'!$O$5:W137)),"")</f>
        <v/>
      </c>
    </row>
    <row r="171" spans="1:9" ht="30" customHeight="1" x14ac:dyDescent="0.25">
      <c r="A171" s="622" t="str">
        <f>IFERROR(INDEX('Master Data'!$B$7:$J$567,'Master Data'!$N141,COLUMNS('Master Data'!$O141:O141)),"")</f>
        <v/>
      </c>
      <c r="B171" s="620" t="str">
        <f>IFERROR(INDEX('Master Data'!$B$7:$J$567,'Master Data'!$N141,COLUMNS('Master Data'!$O141:P141)),"")</f>
        <v/>
      </c>
      <c r="C171" s="640" t="str">
        <f>IFERROR(INDEX('Master Data'!$B$7:$J$567,'Master Data'!$N141,COLUMNS('Master Data'!$O141:Q141)),"")</f>
        <v/>
      </c>
      <c r="D171" s="640" t="str">
        <f>IFERROR(INDEX('Master Data'!$B$7:$J$567,'Master Data'!$N141,COLUMNS('Master Data'!$O141:R141)),"")</f>
        <v/>
      </c>
      <c r="E171" s="640" t="str">
        <f>IFERROR(INDEX('Master Data'!$B$7:$J$567,'Master Data'!$N141,COLUMNS('Master Data'!$O141:S141)),"")</f>
        <v/>
      </c>
      <c r="F171" s="640" t="str">
        <f>IFERROR(INDEX('Master Data'!$B$7:$J$567,'Master Data'!$N141,COLUMNS('Master Data'!$O141:T141)),"")</f>
        <v/>
      </c>
      <c r="G171" s="640" t="str">
        <f>IFERROR(INDEX('Master Data'!$B$7:$J$567,'Master Data'!$N141,COLUMNS('Master Data'!$O141:U141)),"")</f>
        <v/>
      </c>
      <c r="H171" s="640" t="str">
        <f>IFERROR(INDEX('Master Data'!$B$7:$J$567,'Master Data'!$N141,COLUMNS('Master Data'!$O141:V141)),"")</f>
        <v/>
      </c>
      <c r="I171" s="646" t="str">
        <f>IFERROR(INDEX('Master Data'!$B$7:$J$567,'Master Data'!$N141,COLUMNS('Master Data'!$O$5:W138)),"")</f>
        <v/>
      </c>
    </row>
    <row r="172" spans="1:9" ht="30" customHeight="1" x14ac:dyDescent="0.25">
      <c r="A172" s="622" t="str">
        <f>IFERROR(INDEX('Master Data'!$B$7:$J$567,'Master Data'!$N142,COLUMNS('Master Data'!$O142:O142)),"")</f>
        <v/>
      </c>
      <c r="B172" s="620" t="str">
        <f>IFERROR(INDEX('Master Data'!$B$7:$J$567,'Master Data'!$N142,COLUMNS('Master Data'!$O142:P142)),"")</f>
        <v/>
      </c>
      <c r="C172" s="640" t="str">
        <f>IFERROR(INDEX('Master Data'!$B$7:$J$567,'Master Data'!$N142,COLUMNS('Master Data'!$O142:Q142)),"")</f>
        <v/>
      </c>
      <c r="D172" s="640" t="str">
        <f>IFERROR(INDEX('Master Data'!$B$7:$J$567,'Master Data'!$N142,COLUMNS('Master Data'!$O142:R142)),"")</f>
        <v/>
      </c>
      <c r="E172" s="640" t="str">
        <f>IFERROR(INDEX('Master Data'!$B$7:$J$567,'Master Data'!$N142,COLUMNS('Master Data'!$O142:S142)),"")</f>
        <v/>
      </c>
      <c r="F172" s="640" t="str">
        <f>IFERROR(INDEX('Master Data'!$B$7:$J$567,'Master Data'!$N142,COLUMNS('Master Data'!$O142:T142)),"")</f>
        <v/>
      </c>
      <c r="G172" s="640" t="str">
        <f>IFERROR(INDEX('Master Data'!$B$7:$J$567,'Master Data'!$N142,COLUMNS('Master Data'!$O142:U142)),"")</f>
        <v/>
      </c>
      <c r="H172" s="640" t="str">
        <f>IFERROR(INDEX('Master Data'!$B$7:$J$567,'Master Data'!$N142,COLUMNS('Master Data'!$O142:V142)),"")</f>
        <v/>
      </c>
      <c r="I172" s="646" t="str">
        <f>IFERROR(INDEX('Master Data'!$B$7:$J$567,'Master Data'!$N142,COLUMNS('Master Data'!$O$5:W139)),"")</f>
        <v/>
      </c>
    </row>
    <row r="173" spans="1:9" ht="30" customHeight="1" x14ac:dyDescent="0.25">
      <c r="A173" s="622" t="str">
        <f>IFERROR(INDEX('Master Data'!$B$7:$J$567,'Master Data'!$N143,COLUMNS('Master Data'!$O143:O143)),"")</f>
        <v/>
      </c>
      <c r="B173" s="620" t="str">
        <f>IFERROR(INDEX('Master Data'!$B$7:$J$567,'Master Data'!$N143,COLUMNS('Master Data'!$O143:P143)),"")</f>
        <v/>
      </c>
      <c r="C173" s="640" t="str">
        <f>IFERROR(INDEX('Master Data'!$B$7:$J$567,'Master Data'!$N143,COLUMNS('Master Data'!$O143:Q143)),"")</f>
        <v/>
      </c>
      <c r="D173" s="640" t="str">
        <f>IFERROR(INDEX('Master Data'!$B$7:$J$567,'Master Data'!$N143,COLUMNS('Master Data'!$O143:R143)),"")</f>
        <v/>
      </c>
      <c r="E173" s="640" t="str">
        <f>IFERROR(INDEX('Master Data'!$B$7:$J$567,'Master Data'!$N143,COLUMNS('Master Data'!$O143:S143)),"")</f>
        <v/>
      </c>
      <c r="F173" s="640" t="str">
        <f>IFERROR(INDEX('Master Data'!$B$7:$J$567,'Master Data'!$N143,COLUMNS('Master Data'!$O143:T143)),"")</f>
        <v/>
      </c>
      <c r="G173" s="640" t="str">
        <f>IFERROR(INDEX('Master Data'!$B$7:$J$567,'Master Data'!$N143,COLUMNS('Master Data'!$O143:U143)),"")</f>
        <v/>
      </c>
      <c r="H173" s="640" t="str">
        <f>IFERROR(INDEX('Master Data'!$B$7:$J$567,'Master Data'!$N143,COLUMNS('Master Data'!$O143:V143)),"")</f>
        <v/>
      </c>
      <c r="I173" s="646" t="str">
        <f>IFERROR(INDEX('Master Data'!$B$7:$J$567,'Master Data'!$N143,COLUMNS('Master Data'!$O$5:W140)),"")</f>
        <v/>
      </c>
    </row>
    <row r="174" spans="1:9" ht="30" customHeight="1" x14ac:dyDescent="0.25">
      <c r="A174" s="622" t="str">
        <f>IFERROR(INDEX('Master Data'!$B$7:$J$567,'Master Data'!$N144,COLUMNS('Master Data'!$O144:O144)),"")</f>
        <v/>
      </c>
      <c r="B174" s="620" t="str">
        <f>IFERROR(INDEX('Master Data'!$B$7:$J$567,'Master Data'!$N144,COLUMNS('Master Data'!$O144:P144)),"")</f>
        <v/>
      </c>
      <c r="C174" s="640" t="str">
        <f>IFERROR(INDEX('Master Data'!$B$7:$J$567,'Master Data'!$N144,COLUMNS('Master Data'!$O144:Q144)),"")</f>
        <v/>
      </c>
      <c r="D174" s="640" t="str">
        <f>IFERROR(INDEX('Master Data'!$B$7:$J$567,'Master Data'!$N144,COLUMNS('Master Data'!$O144:R144)),"")</f>
        <v/>
      </c>
      <c r="E174" s="640" t="str">
        <f>IFERROR(INDEX('Master Data'!$B$7:$J$567,'Master Data'!$N144,COLUMNS('Master Data'!$O144:S144)),"")</f>
        <v/>
      </c>
      <c r="F174" s="640" t="str">
        <f>IFERROR(INDEX('Master Data'!$B$7:$J$567,'Master Data'!$N144,COLUMNS('Master Data'!$O144:T144)),"")</f>
        <v/>
      </c>
      <c r="G174" s="640" t="str">
        <f>IFERROR(INDEX('Master Data'!$B$7:$J$567,'Master Data'!$N144,COLUMNS('Master Data'!$O144:U144)),"")</f>
        <v/>
      </c>
      <c r="H174" s="640" t="str">
        <f>IFERROR(INDEX('Master Data'!$B$7:$J$567,'Master Data'!$N144,COLUMNS('Master Data'!$O144:V144)),"")</f>
        <v/>
      </c>
      <c r="I174" s="646" t="str">
        <f>IFERROR(INDEX('Master Data'!$B$7:$J$567,'Master Data'!$N144,COLUMNS('Master Data'!$O$5:W141)),"")</f>
        <v/>
      </c>
    </row>
    <row r="175" spans="1:9" ht="30" customHeight="1" x14ac:dyDescent="0.25">
      <c r="A175" s="622" t="str">
        <f>IFERROR(INDEX('Master Data'!$B$7:$J$567,'Master Data'!$N145,COLUMNS('Master Data'!$O145:O145)),"")</f>
        <v/>
      </c>
      <c r="B175" s="620" t="str">
        <f>IFERROR(INDEX('Master Data'!$B$7:$J$567,'Master Data'!$N145,COLUMNS('Master Data'!$O145:P145)),"")</f>
        <v/>
      </c>
      <c r="C175" s="640" t="str">
        <f>IFERROR(INDEX('Master Data'!$B$7:$J$567,'Master Data'!$N145,COLUMNS('Master Data'!$O145:Q145)),"")</f>
        <v/>
      </c>
      <c r="D175" s="640" t="str">
        <f>IFERROR(INDEX('Master Data'!$B$7:$J$567,'Master Data'!$N145,COLUMNS('Master Data'!$O145:R145)),"")</f>
        <v/>
      </c>
      <c r="E175" s="640" t="str">
        <f>IFERROR(INDEX('Master Data'!$B$7:$J$567,'Master Data'!$N145,COLUMNS('Master Data'!$O145:S145)),"")</f>
        <v/>
      </c>
      <c r="F175" s="640" t="str">
        <f>IFERROR(INDEX('Master Data'!$B$7:$J$567,'Master Data'!$N145,COLUMNS('Master Data'!$O145:T145)),"")</f>
        <v/>
      </c>
      <c r="G175" s="640" t="str">
        <f>IFERROR(INDEX('Master Data'!$B$7:$J$567,'Master Data'!$N145,COLUMNS('Master Data'!$O145:U145)),"")</f>
        <v/>
      </c>
      <c r="H175" s="640" t="str">
        <f>IFERROR(INDEX('Master Data'!$B$7:$J$567,'Master Data'!$N145,COLUMNS('Master Data'!$O145:V145)),"")</f>
        <v/>
      </c>
      <c r="I175" s="646" t="str">
        <f>IFERROR(INDEX('Master Data'!$B$7:$J$567,'Master Data'!$N145,COLUMNS('Master Data'!$O$5:W142)),"")</f>
        <v/>
      </c>
    </row>
    <row r="176" spans="1:9" ht="30" customHeight="1" x14ac:dyDescent="0.25">
      <c r="A176" s="622" t="str">
        <f>IFERROR(INDEX('Master Data'!$B$7:$J$567,'Master Data'!$N146,COLUMNS('Master Data'!$O146:O146)),"")</f>
        <v/>
      </c>
      <c r="B176" s="620" t="str">
        <f>IFERROR(INDEX('Master Data'!$B$7:$J$567,'Master Data'!$N146,COLUMNS('Master Data'!$O146:P146)),"")</f>
        <v/>
      </c>
      <c r="C176" s="640" t="str">
        <f>IFERROR(INDEX('Master Data'!$B$7:$J$567,'Master Data'!$N146,COLUMNS('Master Data'!$O146:Q146)),"")</f>
        <v/>
      </c>
      <c r="D176" s="640" t="str">
        <f>IFERROR(INDEX('Master Data'!$B$7:$J$567,'Master Data'!$N146,COLUMNS('Master Data'!$O146:R146)),"")</f>
        <v/>
      </c>
      <c r="E176" s="640" t="str">
        <f>IFERROR(INDEX('Master Data'!$B$7:$J$567,'Master Data'!$N146,COLUMNS('Master Data'!$O146:S146)),"")</f>
        <v/>
      </c>
      <c r="F176" s="640" t="str">
        <f>IFERROR(INDEX('Master Data'!$B$7:$J$567,'Master Data'!$N146,COLUMNS('Master Data'!$O146:T146)),"")</f>
        <v/>
      </c>
      <c r="G176" s="640" t="str">
        <f>IFERROR(INDEX('Master Data'!$B$7:$J$567,'Master Data'!$N146,COLUMNS('Master Data'!$O146:U146)),"")</f>
        <v/>
      </c>
      <c r="H176" s="640" t="str">
        <f>IFERROR(INDEX('Master Data'!$B$7:$J$567,'Master Data'!$N146,COLUMNS('Master Data'!$O146:V146)),"")</f>
        <v/>
      </c>
      <c r="I176" s="646" t="str">
        <f>IFERROR(INDEX('Master Data'!$B$7:$J$567,'Master Data'!$N146,COLUMNS('Master Data'!$O$5:W143)),"")</f>
        <v/>
      </c>
    </row>
    <row r="177" spans="1:9" ht="30" customHeight="1" x14ac:dyDescent="0.25">
      <c r="A177" s="622" t="str">
        <f>IFERROR(INDEX('Master Data'!$B$7:$J$567,'Master Data'!$N147,COLUMNS('Master Data'!$O147:O147)),"")</f>
        <v/>
      </c>
      <c r="B177" s="620" t="str">
        <f>IFERROR(INDEX('Master Data'!$B$7:$J$567,'Master Data'!$N147,COLUMNS('Master Data'!$O147:P147)),"")</f>
        <v/>
      </c>
      <c r="C177" s="640" t="str">
        <f>IFERROR(INDEX('Master Data'!$B$7:$J$567,'Master Data'!$N147,COLUMNS('Master Data'!$O147:Q147)),"")</f>
        <v/>
      </c>
      <c r="D177" s="640" t="str">
        <f>IFERROR(INDEX('Master Data'!$B$7:$J$567,'Master Data'!$N147,COLUMNS('Master Data'!$O147:R147)),"")</f>
        <v/>
      </c>
      <c r="E177" s="640" t="str">
        <f>IFERROR(INDEX('Master Data'!$B$7:$J$567,'Master Data'!$N147,COLUMNS('Master Data'!$O147:S147)),"")</f>
        <v/>
      </c>
      <c r="F177" s="640" t="str">
        <f>IFERROR(INDEX('Master Data'!$B$7:$J$567,'Master Data'!$N147,COLUMNS('Master Data'!$O147:T147)),"")</f>
        <v/>
      </c>
      <c r="G177" s="640" t="str">
        <f>IFERROR(INDEX('Master Data'!$B$7:$J$567,'Master Data'!$N147,COLUMNS('Master Data'!$O147:U147)),"")</f>
        <v/>
      </c>
      <c r="H177" s="640" t="str">
        <f>IFERROR(INDEX('Master Data'!$B$7:$J$567,'Master Data'!$N147,COLUMNS('Master Data'!$O147:V147)),"")</f>
        <v/>
      </c>
      <c r="I177" s="646" t="str">
        <f>IFERROR(INDEX('Master Data'!$B$7:$J$567,'Master Data'!$N147,COLUMNS('Master Data'!$O$5:W144)),"")</f>
        <v/>
      </c>
    </row>
    <row r="178" spans="1:9" ht="30" customHeight="1" x14ac:dyDescent="0.25">
      <c r="A178" s="622" t="str">
        <f>IFERROR(INDEX('Master Data'!$B$7:$J$567,'Master Data'!$N148,COLUMNS('Master Data'!$O148:O148)),"")</f>
        <v/>
      </c>
      <c r="B178" s="620" t="str">
        <f>IFERROR(INDEX('Master Data'!$B$7:$J$567,'Master Data'!$N148,COLUMNS('Master Data'!$O148:P148)),"")</f>
        <v/>
      </c>
      <c r="C178" s="640" t="str">
        <f>IFERROR(INDEX('Master Data'!$B$7:$J$567,'Master Data'!$N148,COLUMNS('Master Data'!$O148:Q148)),"")</f>
        <v/>
      </c>
      <c r="D178" s="640" t="str">
        <f>IFERROR(INDEX('Master Data'!$B$7:$J$567,'Master Data'!$N148,COLUMNS('Master Data'!$O148:R148)),"")</f>
        <v/>
      </c>
      <c r="E178" s="640" t="str">
        <f>IFERROR(INDEX('Master Data'!$B$7:$J$567,'Master Data'!$N148,COLUMNS('Master Data'!$O148:S148)),"")</f>
        <v/>
      </c>
      <c r="F178" s="640" t="str">
        <f>IFERROR(INDEX('Master Data'!$B$7:$J$567,'Master Data'!$N148,COLUMNS('Master Data'!$O148:T148)),"")</f>
        <v/>
      </c>
      <c r="G178" s="640" t="str">
        <f>IFERROR(INDEX('Master Data'!$B$7:$J$567,'Master Data'!$N148,COLUMNS('Master Data'!$O148:U148)),"")</f>
        <v/>
      </c>
      <c r="H178" s="640" t="str">
        <f>IFERROR(INDEX('Master Data'!$B$7:$J$567,'Master Data'!$N148,COLUMNS('Master Data'!$O148:V148)),"")</f>
        <v/>
      </c>
      <c r="I178" s="646" t="str">
        <f>IFERROR(INDEX('Master Data'!$B$7:$J$567,'Master Data'!$N148,COLUMNS('Master Data'!$O$5:W145)),"")</f>
        <v/>
      </c>
    </row>
    <row r="179" spans="1:9" ht="30" customHeight="1" x14ac:dyDescent="0.25">
      <c r="A179" s="622" t="str">
        <f>IFERROR(INDEX('Master Data'!$B$7:$J$567,'Master Data'!$N149,COLUMNS('Master Data'!$O149:O149)),"")</f>
        <v/>
      </c>
      <c r="B179" s="620" t="str">
        <f>IFERROR(INDEX('Master Data'!$B$7:$J$567,'Master Data'!$N149,COLUMNS('Master Data'!$O149:P149)),"")</f>
        <v/>
      </c>
      <c r="C179" s="640" t="str">
        <f>IFERROR(INDEX('Master Data'!$B$7:$J$567,'Master Data'!$N149,COLUMNS('Master Data'!$O149:Q149)),"")</f>
        <v/>
      </c>
      <c r="D179" s="640" t="str">
        <f>IFERROR(INDEX('Master Data'!$B$7:$J$567,'Master Data'!$N149,COLUMNS('Master Data'!$O149:R149)),"")</f>
        <v/>
      </c>
      <c r="E179" s="640" t="str">
        <f>IFERROR(INDEX('Master Data'!$B$7:$J$567,'Master Data'!$N149,COLUMNS('Master Data'!$O149:S149)),"")</f>
        <v/>
      </c>
      <c r="F179" s="640" t="str">
        <f>IFERROR(INDEX('Master Data'!$B$7:$J$567,'Master Data'!$N149,COLUMNS('Master Data'!$O149:T149)),"")</f>
        <v/>
      </c>
      <c r="G179" s="640" t="str">
        <f>IFERROR(INDEX('Master Data'!$B$7:$J$567,'Master Data'!$N149,COLUMNS('Master Data'!$O149:U149)),"")</f>
        <v/>
      </c>
      <c r="H179" s="640" t="str">
        <f>IFERROR(INDEX('Master Data'!$B$7:$J$567,'Master Data'!$N149,COLUMNS('Master Data'!$O149:V149)),"")</f>
        <v/>
      </c>
      <c r="I179" s="646" t="str">
        <f>IFERROR(INDEX('Master Data'!$B$7:$J$567,'Master Data'!$N149,COLUMNS('Master Data'!$O$5:W146)),"")</f>
        <v/>
      </c>
    </row>
    <row r="180" spans="1:9" ht="30" customHeight="1" x14ac:dyDescent="0.25">
      <c r="A180" s="622" t="str">
        <f>IFERROR(INDEX('Master Data'!$B$7:$J$567,'Master Data'!$N150,COLUMNS('Master Data'!$O150:O150)),"")</f>
        <v/>
      </c>
      <c r="B180" s="620" t="str">
        <f>IFERROR(INDEX('Master Data'!$B$7:$J$567,'Master Data'!$N150,COLUMNS('Master Data'!$O150:P150)),"")</f>
        <v/>
      </c>
      <c r="C180" s="640" t="str">
        <f>IFERROR(INDEX('Master Data'!$B$7:$J$567,'Master Data'!$N150,COLUMNS('Master Data'!$O150:Q150)),"")</f>
        <v/>
      </c>
      <c r="D180" s="640" t="str">
        <f>IFERROR(INDEX('Master Data'!$B$7:$J$567,'Master Data'!$N150,COLUMNS('Master Data'!$O150:R150)),"")</f>
        <v/>
      </c>
      <c r="E180" s="640" t="str">
        <f>IFERROR(INDEX('Master Data'!$B$7:$J$567,'Master Data'!$N150,COLUMNS('Master Data'!$O150:S150)),"")</f>
        <v/>
      </c>
      <c r="F180" s="640" t="str">
        <f>IFERROR(INDEX('Master Data'!$B$7:$J$567,'Master Data'!$N150,COLUMNS('Master Data'!$O150:T150)),"")</f>
        <v/>
      </c>
      <c r="G180" s="640" t="str">
        <f>IFERROR(INDEX('Master Data'!$B$7:$J$567,'Master Data'!$N150,COLUMNS('Master Data'!$O150:U150)),"")</f>
        <v/>
      </c>
      <c r="H180" s="640" t="str">
        <f>IFERROR(INDEX('Master Data'!$B$7:$J$567,'Master Data'!$N150,COLUMNS('Master Data'!$O150:V150)),"")</f>
        <v/>
      </c>
      <c r="I180" s="646" t="str">
        <f>IFERROR(INDEX('Master Data'!$B$7:$J$567,'Master Data'!$N150,COLUMNS('Master Data'!$O$5:W147)),"")</f>
        <v/>
      </c>
    </row>
    <row r="181" spans="1:9" ht="30" customHeight="1" x14ac:dyDescent="0.25">
      <c r="A181" s="622" t="str">
        <f>IFERROR(INDEX('Master Data'!$B$7:$J$567,'Master Data'!$N151,COLUMNS('Master Data'!$O151:O151)),"")</f>
        <v/>
      </c>
      <c r="B181" s="620" t="str">
        <f>IFERROR(INDEX('Master Data'!$B$7:$J$567,'Master Data'!$N151,COLUMNS('Master Data'!$O151:P151)),"")</f>
        <v/>
      </c>
      <c r="C181" s="640" t="str">
        <f>IFERROR(INDEX('Master Data'!$B$7:$J$567,'Master Data'!$N151,COLUMNS('Master Data'!$O151:Q151)),"")</f>
        <v/>
      </c>
      <c r="D181" s="640" t="str">
        <f>IFERROR(INDEX('Master Data'!$B$7:$J$567,'Master Data'!$N151,COLUMNS('Master Data'!$O151:R151)),"")</f>
        <v/>
      </c>
      <c r="E181" s="640" t="str">
        <f>IFERROR(INDEX('Master Data'!$B$7:$J$567,'Master Data'!$N151,COLUMNS('Master Data'!$O151:S151)),"")</f>
        <v/>
      </c>
      <c r="F181" s="640" t="str">
        <f>IFERROR(INDEX('Master Data'!$B$7:$J$567,'Master Data'!$N151,COLUMNS('Master Data'!$O151:T151)),"")</f>
        <v/>
      </c>
      <c r="G181" s="640" t="str">
        <f>IFERROR(INDEX('Master Data'!$B$7:$J$567,'Master Data'!$N151,COLUMNS('Master Data'!$O151:U151)),"")</f>
        <v/>
      </c>
      <c r="H181" s="640" t="str">
        <f>IFERROR(INDEX('Master Data'!$B$7:$J$567,'Master Data'!$N151,COLUMNS('Master Data'!$O151:V151)),"")</f>
        <v/>
      </c>
      <c r="I181" s="646" t="str">
        <f>IFERROR(INDEX('Master Data'!$B$7:$J$567,'Master Data'!$N151,COLUMNS('Master Data'!$O$5:W148)),"")</f>
        <v/>
      </c>
    </row>
    <row r="182" spans="1:9" ht="30" customHeight="1" x14ac:dyDescent="0.25">
      <c r="A182" s="622" t="str">
        <f>IFERROR(INDEX('Master Data'!$B$7:$J$567,'Master Data'!$N152,COLUMNS('Master Data'!$O152:O152)),"")</f>
        <v/>
      </c>
      <c r="B182" s="620" t="str">
        <f>IFERROR(INDEX('Master Data'!$B$7:$J$567,'Master Data'!$N152,COLUMNS('Master Data'!$O152:P152)),"")</f>
        <v/>
      </c>
      <c r="C182" s="640" t="str">
        <f>IFERROR(INDEX('Master Data'!$B$7:$J$567,'Master Data'!$N152,COLUMNS('Master Data'!$O152:Q152)),"")</f>
        <v/>
      </c>
      <c r="D182" s="640" t="str">
        <f>IFERROR(INDEX('Master Data'!$B$7:$J$567,'Master Data'!$N152,COLUMNS('Master Data'!$O152:R152)),"")</f>
        <v/>
      </c>
      <c r="E182" s="640" t="str">
        <f>IFERROR(INDEX('Master Data'!$B$7:$J$567,'Master Data'!$N152,COLUMNS('Master Data'!$O152:S152)),"")</f>
        <v/>
      </c>
      <c r="F182" s="640" t="str">
        <f>IFERROR(INDEX('Master Data'!$B$7:$J$567,'Master Data'!$N152,COLUMNS('Master Data'!$O152:T152)),"")</f>
        <v/>
      </c>
      <c r="G182" s="640" t="str">
        <f>IFERROR(INDEX('Master Data'!$B$7:$J$567,'Master Data'!$N152,COLUMNS('Master Data'!$O152:U152)),"")</f>
        <v/>
      </c>
      <c r="H182" s="640" t="str">
        <f>IFERROR(INDEX('Master Data'!$B$7:$J$567,'Master Data'!$N152,COLUMNS('Master Data'!$O152:V152)),"")</f>
        <v/>
      </c>
      <c r="I182" s="646" t="str">
        <f>IFERROR(INDEX('Master Data'!$B$7:$J$567,'Master Data'!$N152,COLUMNS('Master Data'!$O$5:W149)),"")</f>
        <v/>
      </c>
    </row>
    <row r="183" spans="1:9" ht="30" customHeight="1" x14ac:dyDescent="0.25">
      <c r="A183" s="622" t="str">
        <f>IFERROR(INDEX('Master Data'!$B$7:$J$567,'Master Data'!$N153,COLUMNS('Master Data'!$O153:O153)),"")</f>
        <v/>
      </c>
      <c r="B183" s="620" t="str">
        <f>IFERROR(INDEX('Master Data'!$B$7:$J$567,'Master Data'!$N153,COLUMNS('Master Data'!$O153:P153)),"")</f>
        <v/>
      </c>
      <c r="C183" s="640" t="str">
        <f>IFERROR(INDEX('Master Data'!$B$7:$J$567,'Master Data'!$N153,COLUMNS('Master Data'!$O153:Q153)),"")</f>
        <v/>
      </c>
      <c r="D183" s="640" t="str">
        <f>IFERROR(INDEX('Master Data'!$B$7:$J$567,'Master Data'!$N153,COLUMNS('Master Data'!$O153:R153)),"")</f>
        <v/>
      </c>
      <c r="E183" s="640" t="str">
        <f>IFERROR(INDEX('Master Data'!$B$7:$J$567,'Master Data'!$N153,COLUMNS('Master Data'!$O153:S153)),"")</f>
        <v/>
      </c>
      <c r="F183" s="640" t="str">
        <f>IFERROR(INDEX('Master Data'!$B$7:$J$567,'Master Data'!$N153,COLUMNS('Master Data'!$O153:T153)),"")</f>
        <v/>
      </c>
      <c r="G183" s="640" t="str">
        <f>IFERROR(INDEX('Master Data'!$B$7:$J$567,'Master Data'!$N153,COLUMNS('Master Data'!$O153:U153)),"")</f>
        <v/>
      </c>
      <c r="H183" s="640" t="str">
        <f>IFERROR(INDEX('Master Data'!$B$7:$J$567,'Master Data'!$N153,COLUMNS('Master Data'!$O153:V153)),"")</f>
        <v/>
      </c>
      <c r="I183" s="646" t="str">
        <f>IFERROR(INDEX('Master Data'!$B$7:$J$567,'Master Data'!$N153,COLUMNS('Master Data'!$O$5:W150)),"")</f>
        <v/>
      </c>
    </row>
    <row r="184" spans="1:9" ht="30" customHeight="1" x14ac:dyDescent="0.25">
      <c r="A184" s="622" t="str">
        <f>IFERROR(INDEX('Master Data'!$B$7:$J$567,'Master Data'!$N154,COLUMNS('Master Data'!$O154:O154)),"")</f>
        <v/>
      </c>
      <c r="B184" s="620" t="str">
        <f>IFERROR(INDEX('Master Data'!$B$7:$J$567,'Master Data'!$N154,COLUMNS('Master Data'!$O154:P154)),"")</f>
        <v/>
      </c>
      <c r="C184" s="640" t="str">
        <f>IFERROR(INDEX('Master Data'!$B$7:$J$567,'Master Data'!$N154,COLUMNS('Master Data'!$O154:Q154)),"")</f>
        <v/>
      </c>
      <c r="D184" s="640" t="str">
        <f>IFERROR(INDEX('Master Data'!$B$7:$J$567,'Master Data'!$N154,COLUMNS('Master Data'!$O154:R154)),"")</f>
        <v/>
      </c>
      <c r="E184" s="640" t="str">
        <f>IFERROR(INDEX('Master Data'!$B$7:$J$567,'Master Data'!$N154,COLUMNS('Master Data'!$O154:S154)),"")</f>
        <v/>
      </c>
      <c r="F184" s="640" t="str">
        <f>IFERROR(INDEX('Master Data'!$B$7:$J$567,'Master Data'!$N154,COLUMNS('Master Data'!$O154:T154)),"")</f>
        <v/>
      </c>
      <c r="G184" s="640" t="str">
        <f>IFERROR(INDEX('Master Data'!$B$7:$J$567,'Master Data'!$N154,COLUMNS('Master Data'!$O154:U154)),"")</f>
        <v/>
      </c>
      <c r="H184" s="640" t="str">
        <f>IFERROR(INDEX('Master Data'!$B$7:$J$567,'Master Data'!$N154,COLUMNS('Master Data'!$O154:V154)),"")</f>
        <v/>
      </c>
      <c r="I184" s="646" t="str">
        <f>IFERROR(INDEX('Master Data'!$B$7:$J$567,'Master Data'!$N154,COLUMNS('Master Data'!$O$5:W151)),"")</f>
        <v/>
      </c>
    </row>
    <row r="185" spans="1:9" ht="30" customHeight="1" x14ac:dyDescent="0.25">
      <c r="A185" s="622" t="str">
        <f>IFERROR(INDEX('Master Data'!$B$7:$J$567,'Master Data'!$N155,COLUMNS('Master Data'!$O155:O155)),"")</f>
        <v/>
      </c>
      <c r="B185" s="620" t="str">
        <f>IFERROR(INDEX('Master Data'!$B$7:$J$567,'Master Data'!$N155,COLUMNS('Master Data'!$O155:P155)),"")</f>
        <v/>
      </c>
      <c r="C185" s="640" t="str">
        <f>IFERROR(INDEX('Master Data'!$B$7:$J$567,'Master Data'!$N155,COLUMNS('Master Data'!$O155:Q155)),"")</f>
        <v/>
      </c>
      <c r="D185" s="640" t="str">
        <f>IFERROR(INDEX('Master Data'!$B$7:$J$567,'Master Data'!$N155,COLUMNS('Master Data'!$O155:R155)),"")</f>
        <v/>
      </c>
      <c r="E185" s="640" t="str">
        <f>IFERROR(INDEX('Master Data'!$B$7:$J$567,'Master Data'!$N155,COLUMNS('Master Data'!$O155:S155)),"")</f>
        <v/>
      </c>
      <c r="F185" s="640" t="str">
        <f>IFERROR(INDEX('Master Data'!$B$7:$J$567,'Master Data'!$N155,COLUMNS('Master Data'!$O155:T155)),"")</f>
        <v/>
      </c>
      <c r="G185" s="640" t="str">
        <f>IFERROR(INDEX('Master Data'!$B$7:$J$567,'Master Data'!$N155,COLUMNS('Master Data'!$O155:U155)),"")</f>
        <v/>
      </c>
      <c r="H185" s="640" t="str">
        <f>IFERROR(INDEX('Master Data'!$B$7:$J$567,'Master Data'!$N155,COLUMNS('Master Data'!$O155:V155)),"")</f>
        <v/>
      </c>
      <c r="I185" s="646" t="str">
        <f>IFERROR(INDEX('Master Data'!$B$7:$J$567,'Master Data'!$N155,COLUMNS('Master Data'!$O$5:W152)),"")</f>
        <v/>
      </c>
    </row>
    <row r="186" spans="1:9" ht="30" customHeight="1" x14ac:dyDescent="0.25">
      <c r="A186" s="622" t="str">
        <f>IFERROR(INDEX('Master Data'!$B$7:$J$567,'Master Data'!$N156,COLUMNS('Master Data'!$O156:O156)),"")</f>
        <v/>
      </c>
      <c r="B186" s="620" t="str">
        <f>IFERROR(INDEX('Master Data'!$B$7:$J$567,'Master Data'!$N156,COLUMNS('Master Data'!$O156:P156)),"")</f>
        <v/>
      </c>
      <c r="C186" s="640" t="str">
        <f>IFERROR(INDEX('Master Data'!$B$7:$J$567,'Master Data'!$N156,COLUMNS('Master Data'!$O156:Q156)),"")</f>
        <v/>
      </c>
      <c r="D186" s="640" t="str">
        <f>IFERROR(INDEX('Master Data'!$B$7:$J$567,'Master Data'!$N156,COLUMNS('Master Data'!$O156:R156)),"")</f>
        <v/>
      </c>
      <c r="E186" s="640" t="str">
        <f>IFERROR(INDEX('Master Data'!$B$7:$J$567,'Master Data'!$N156,COLUMNS('Master Data'!$O156:S156)),"")</f>
        <v/>
      </c>
      <c r="F186" s="640" t="str">
        <f>IFERROR(INDEX('Master Data'!$B$7:$J$567,'Master Data'!$N156,COLUMNS('Master Data'!$O156:T156)),"")</f>
        <v/>
      </c>
      <c r="G186" s="640" t="str">
        <f>IFERROR(INDEX('Master Data'!$B$7:$J$567,'Master Data'!$N156,COLUMNS('Master Data'!$O156:U156)),"")</f>
        <v/>
      </c>
      <c r="H186" s="640" t="str">
        <f>IFERROR(INDEX('Master Data'!$B$7:$J$567,'Master Data'!$N156,COLUMNS('Master Data'!$O156:V156)),"")</f>
        <v/>
      </c>
      <c r="I186" s="646" t="str">
        <f>IFERROR(INDEX('Master Data'!$B$7:$J$567,'Master Data'!$N156,COLUMNS('Master Data'!$O$5:W153)),"")</f>
        <v/>
      </c>
    </row>
    <row r="187" spans="1:9" ht="30" customHeight="1" x14ac:dyDescent="0.25">
      <c r="A187" s="622" t="str">
        <f>IFERROR(INDEX('Master Data'!$B$7:$J$567,'Master Data'!$N157,COLUMNS('Master Data'!$O157:O157)),"")</f>
        <v/>
      </c>
      <c r="B187" s="620" t="str">
        <f>IFERROR(INDEX('Master Data'!$B$7:$J$567,'Master Data'!$N157,COLUMNS('Master Data'!$O157:P157)),"")</f>
        <v/>
      </c>
      <c r="C187" s="640" t="str">
        <f>IFERROR(INDEX('Master Data'!$B$7:$J$567,'Master Data'!$N157,COLUMNS('Master Data'!$O157:Q157)),"")</f>
        <v/>
      </c>
      <c r="D187" s="640" t="str">
        <f>IFERROR(INDEX('Master Data'!$B$7:$J$567,'Master Data'!$N157,COLUMNS('Master Data'!$O157:R157)),"")</f>
        <v/>
      </c>
      <c r="E187" s="640" t="str">
        <f>IFERROR(INDEX('Master Data'!$B$7:$J$567,'Master Data'!$N157,COLUMNS('Master Data'!$O157:S157)),"")</f>
        <v/>
      </c>
      <c r="F187" s="640" t="str">
        <f>IFERROR(INDEX('Master Data'!$B$7:$J$567,'Master Data'!$N157,COLUMNS('Master Data'!$O157:T157)),"")</f>
        <v/>
      </c>
      <c r="G187" s="640" t="str">
        <f>IFERROR(INDEX('Master Data'!$B$7:$J$567,'Master Data'!$N157,COLUMNS('Master Data'!$O157:U157)),"")</f>
        <v/>
      </c>
      <c r="H187" s="640" t="str">
        <f>IFERROR(INDEX('Master Data'!$B$7:$J$567,'Master Data'!$N157,COLUMNS('Master Data'!$O157:V157)),"")</f>
        <v/>
      </c>
      <c r="I187" s="646" t="str">
        <f>IFERROR(INDEX('Master Data'!$B$7:$J$567,'Master Data'!$N157,COLUMNS('Master Data'!$O$5:W154)),"")</f>
        <v/>
      </c>
    </row>
    <row r="188" spans="1:9" ht="30" customHeight="1" x14ac:dyDescent="0.25">
      <c r="A188" s="622" t="str">
        <f>IFERROR(INDEX('Master Data'!$B$7:$J$567,'Master Data'!$N158,COLUMNS('Master Data'!$O158:O158)),"")</f>
        <v/>
      </c>
      <c r="B188" s="620" t="str">
        <f>IFERROR(INDEX('Master Data'!$B$7:$J$567,'Master Data'!$N158,COLUMNS('Master Data'!$O158:P158)),"")</f>
        <v/>
      </c>
      <c r="C188" s="640" t="str">
        <f>IFERROR(INDEX('Master Data'!$B$7:$J$567,'Master Data'!$N158,COLUMNS('Master Data'!$O158:Q158)),"")</f>
        <v/>
      </c>
      <c r="D188" s="640" t="str">
        <f>IFERROR(INDEX('Master Data'!$B$7:$J$567,'Master Data'!$N158,COLUMNS('Master Data'!$O158:R158)),"")</f>
        <v/>
      </c>
      <c r="E188" s="640" t="str">
        <f>IFERROR(INDEX('Master Data'!$B$7:$J$567,'Master Data'!$N158,COLUMNS('Master Data'!$O158:S158)),"")</f>
        <v/>
      </c>
      <c r="F188" s="640" t="str">
        <f>IFERROR(INDEX('Master Data'!$B$7:$J$567,'Master Data'!$N158,COLUMNS('Master Data'!$O158:T158)),"")</f>
        <v/>
      </c>
      <c r="G188" s="640" t="str">
        <f>IFERROR(INDEX('Master Data'!$B$7:$J$567,'Master Data'!$N158,COLUMNS('Master Data'!$O158:U158)),"")</f>
        <v/>
      </c>
      <c r="H188" s="640" t="str">
        <f>IFERROR(INDEX('Master Data'!$B$7:$J$567,'Master Data'!$N158,COLUMNS('Master Data'!$O158:V158)),"")</f>
        <v/>
      </c>
      <c r="I188" s="646" t="str">
        <f>IFERROR(INDEX('Master Data'!$B$7:$J$567,'Master Data'!$N158,COLUMNS('Master Data'!$O$5:W155)),"")</f>
        <v/>
      </c>
    </row>
    <row r="189" spans="1:9" ht="30" customHeight="1" x14ac:dyDescent="0.25">
      <c r="A189" s="622" t="str">
        <f>IFERROR(INDEX('Master Data'!$B$7:$J$567,'Master Data'!$N159,COLUMNS('Master Data'!$O159:O159)),"")</f>
        <v/>
      </c>
      <c r="B189" s="620" t="str">
        <f>IFERROR(INDEX('Master Data'!$B$7:$J$567,'Master Data'!$N159,COLUMNS('Master Data'!$O159:P159)),"")</f>
        <v/>
      </c>
      <c r="C189" s="640" t="str">
        <f>IFERROR(INDEX('Master Data'!$B$7:$J$567,'Master Data'!$N159,COLUMNS('Master Data'!$O159:Q159)),"")</f>
        <v/>
      </c>
      <c r="D189" s="640" t="str">
        <f>IFERROR(INDEX('Master Data'!$B$7:$J$567,'Master Data'!$N159,COLUMNS('Master Data'!$O159:R159)),"")</f>
        <v/>
      </c>
      <c r="E189" s="640" t="str">
        <f>IFERROR(INDEX('Master Data'!$B$7:$J$567,'Master Data'!$N159,COLUMNS('Master Data'!$O159:S159)),"")</f>
        <v/>
      </c>
      <c r="F189" s="640" t="str">
        <f>IFERROR(INDEX('Master Data'!$B$7:$J$567,'Master Data'!$N159,COLUMNS('Master Data'!$O159:T159)),"")</f>
        <v/>
      </c>
      <c r="G189" s="640" t="str">
        <f>IFERROR(INDEX('Master Data'!$B$7:$J$567,'Master Data'!$N159,COLUMNS('Master Data'!$O159:U159)),"")</f>
        <v/>
      </c>
      <c r="H189" s="640" t="str">
        <f>IFERROR(INDEX('Master Data'!$B$7:$J$567,'Master Data'!$N159,COLUMNS('Master Data'!$O159:V159)),"")</f>
        <v/>
      </c>
      <c r="I189" s="646" t="str">
        <f>IFERROR(INDEX('Master Data'!$B$7:$J$567,'Master Data'!$N159,COLUMNS('Master Data'!$O$5:W156)),"")</f>
        <v/>
      </c>
    </row>
    <row r="190" spans="1:9" ht="30" customHeight="1" x14ac:dyDescent="0.25">
      <c r="A190" s="622" t="str">
        <f>IFERROR(INDEX('Master Data'!$B$7:$J$567,'Master Data'!$N160,COLUMNS('Master Data'!$O160:O160)),"")</f>
        <v/>
      </c>
      <c r="B190" s="620" t="str">
        <f>IFERROR(INDEX('Master Data'!$B$7:$J$567,'Master Data'!$N160,COLUMNS('Master Data'!$O160:P160)),"")</f>
        <v/>
      </c>
      <c r="C190" s="640" t="str">
        <f>IFERROR(INDEX('Master Data'!$B$7:$J$567,'Master Data'!$N160,COLUMNS('Master Data'!$O160:Q160)),"")</f>
        <v/>
      </c>
      <c r="D190" s="640" t="str">
        <f>IFERROR(INDEX('Master Data'!$B$7:$J$567,'Master Data'!$N160,COLUMNS('Master Data'!$O160:R160)),"")</f>
        <v/>
      </c>
      <c r="E190" s="640" t="str">
        <f>IFERROR(INDEX('Master Data'!$B$7:$J$567,'Master Data'!$N160,COLUMNS('Master Data'!$O160:S160)),"")</f>
        <v/>
      </c>
      <c r="F190" s="640" t="str">
        <f>IFERROR(INDEX('Master Data'!$B$7:$J$567,'Master Data'!$N160,COLUMNS('Master Data'!$O160:T160)),"")</f>
        <v/>
      </c>
      <c r="G190" s="640" t="str">
        <f>IFERROR(INDEX('Master Data'!$B$7:$J$567,'Master Data'!$N160,COLUMNS('Master Data'!$O160:U160)),"")</f>
        <v/>
      </c>
      <c r="H190" s="640" t="str">
        <f>IFERROR(INDEX('Master Data'!$B$7:$J$567,'Master Data'!$N160,COLUMNS('Master Data'!$O160:V160)),"")</f>
        <v/>
      </c>
      <c r="I190" s="646" t="str">
        <f>IFERROR(INDEX('Master Data'!$B$7:$J$567,'Master Data'!$N160,COLUMNS('Master Data'!$O$5:W157)),"")</f>
        <v/>
      </c>
    </row>
    <row r="191" spans="1:9" ht="30" customHeight="1" x14ac:dyDescent="0.25">
      <c r="A191" s="622" t="str">
        <f>IFERROR(INDEX('Master Data'!$B$7:$J$567,'Master Data'!$N161,COLUMNS('Master Data'!$O161:O161)),"")</f>
        <v/>
      </c>
      <c r="B191" s="620" t="str">
        <f>IFERROR(INDEX('Master Data'!$B$7:$J$567,'Master Data'!$N161,COLUMNS('Master Data'!$O161:P161)),"")</f>
        <v/>
      </c>
      <c r="C191" s="640" t="str">
        <f>IFERROR(INDEX('Master Data'!$B$7:$J$567,'Master Data'!$N161,COLUMNS('Master Data'!$O161:Q161)),"")</f>
        <v/>
      </c>
      <c r="D191" s="640" t="str">
        <f>IFERROR(INDEX('Master Data'!$B$7:$J$567,'Master Data'!$N161,COLUMNS('Master Data'!$O161:R161)),"")</f>
        <v/>
      </c>
      <c r="E191" s="640" t="str">
        <f>IFERROR(INDEX('Master Data'!$B$7:$J$567,'Master Data'!$N161,COLUMNS('Master Data'!$O161:S161)),"")</f>
        <v/>
      </c>
      <c r="F191" s="640" t="str">
        <f>IFERROR(INDEX('Master Data'!$B$7:$J$567,'Master Data'!$N161,COLUMNS('Master Data'!$O161:T161)),"")</f>
        <v/>
      </c>
      <c r="G191" s="640" t="str">
        <f>IFERROR(INDEX('Master Data'!$B$7:$J$567,'Master Data'!$N161,COLUMNS('Master Data'!$O161:U161)),"")</f>
        <v/>
      </c>
      <c r="H191" s="640" t="str">
        <f>IFERROR(INDEX('Master Data'!$B$7:$J$567,'Master Data'!$N161,COLUMNS('Master Data'!$O161:V161)),"")</f>
        <v/>
      </c>
      <c r="I191" s="646" t="str">
        <f>IFERROR(INDEX('Master Data'!$B$7:$J$567,'Master Data'!$N161,COLUMNS('Master Data'!$O$5:W158)),"")</f>
        <v/>
      </c>
    </row>
    <row r="192" spans="1:9" ht="30" customHeight="1" x14ac:dyDescent="0.25">
      <c r="A192" s="622" t="str">
        <f>IFERROR(INDEX('Master Data'!$B$7:$J$567,'Master Data'!$N162,COLUMNS('Master Data'!$O162:O162)),"")</f>
        <v/>
      </c>
      <c r="B192" s="620" t="str">
        <f>IFERROR(INDEX('Master Data'!$B$7:$J$567,'Master Data'!$N162,COLUMNS('Master Data'!$O162:P162)),"")</f>
        <v/>
      </c>
      <c r="C192" s="640" t="str">
        <f>IFERROR(INDEX('Master Data'!$B$7:$J$567,'Master Data'!$N162,COLUMNS('Master Data'!$O162:Q162)),"")</f>
        <v/>
      </c>
      <c r="D192" s="640" t="str">
        <f>IFERROR(INDEX('Master Data'!$B$7:$J$567,'Master Data'!$N162,COLUMNS('Master Data'!$O162:R162)),"")</f>
        <v/>
      </c>
      <c r="E192" s="640" t="str">
        <f>IFERROR(INDEX('Master Data'!$B$7:$J$567,'Master Data'!$N162,COLUMNS('Master Data'!$O162:S162)),"")</f>
        <v/>
      </c>
      <c r="F192" s="640" t="str">
        <f>IFERROR(INDEX('Master Data'!$B$7:$J$567,'Master Data'!$N162,COLUMNS('Master Data'!$O162:T162)),"")</f>
        <v/>
      </c>
      <c r="G192" s="640" t="str">
        <f>IFERROR(INDEX('Master Data'!$B$7:$J$567,'Master Data'!$N162,COLUMNS('Master Data'!$O162:U162)),"")</f>
        <v/>
      </c>
      <c r="H192" s="640" t="str">
        <f>IFERROR(INDEX('Master Data'!$B$7:$J$567,'Master Data'!$N162,COLUMNS('Master Data'!$O162:V162)),"")</f>
        <v/>
      </c>
      <c r="I192" s="646" t="str">
        <f>IFERROR(INDEX('Master Data'!$B$7:$J$567,'Master Data'!$N162,COLUMNS('Master Data'!$O$5:W159)),"")</f>
        <v/>
      </c>
    </row>
    <row r="193" spans="1:9" ht="30" customHeight="1" x14ac:dyDescent="0.25">
      <c r="A193" s="622" t="str">
        <f>IFERROR(INDEX('Master Data'!$B$7:$J$567,'Master Data'!$N163,COLUMNS('Master Data'!$O163:O163)),"")</f>
        <v/>
      </c>
      <c r="B193" s="620" t="str">
        <f>IFERROR(INDEX('Master Data'!$B$7:$J$567,'Master Data'!$N163,COLUMNS('Master Data'!$O163:P163)),"")</f>
        <v/>
      </c>
      <c r="C193" s="640" t="str">
        <f>IFERROR(INDEX('Master Data'!$B$7:$J$567,'Master Data'!$N163,COLUMNS('Master Data'!$O163:Q163)),"")</f>
        <v/>
      </c>
      <c r="D193" s="640" t="str">
        <f>IFERROR(INDEX('Master Data'!$B$7:$J$567,'Master Data'!$N163,COLUMNS('Master Data'!$O163:R163)),"")</f>
        <v/>
      </c>
      <c r="E193" s="640" t="str">
        <f>IFERROR(INDEX('Master Data'!$B$7:$J$567,'Master Data'!$N163,COLUMNS('Master Data'!$O163:S163)),"")</f>
        <v/>
      </c>
      <c r="F193" s="640" t="str">
        <f>IFERROR(INDEX('Master Data'!$B$7:$J$567,'Master Data'!$N163,COLUMNS('Master Data'!$O163:T163)),"")</f>
        <v/>
      </c>
      <c r="G193" s="640" t="str">
        <f>IFERROR(INDEX('Master Data'!$B$7:$J$567,'Master Data'!$N163,COLUMNS('Master Data'!$O163:U163)),"")</f>
        <v/>
      </c>
      <c r="H193" s="640" t="str">
        <f>IFERROR(INDEX('Master Data'!$B$7:$J$567,'Master Data'!$N163,COLUMNS('Master Data'!$O163:V163)),"")</f>
        <v/>
      </c>
      <c r="I193" s="646" t="str">
        <f>IFERROR(INDEX('Master Data'!$B$7:$J$567,'Master Data'!$N163,COLUMNS('Master Data'!$O$5:W160)),"")</f>
        <v/>
      </c>
    </row>
    <row r="194" spans="1:9" ht="30" customHeight="1" x14ac:dyDescent="0.25">
      <c r="A194" s="622" t="str">
        <f>IFERROR(INDEX('Master Data'!$B$7:$J$567,'Master Data'!$N164,COLUMNS('Master Data'!$O164:O164)),"")</f>
        <v/>
      </c>
      <c r="B194" s="620" t="str">
        <f>IFERROR(INDEX('Master Data'!$B$7:$J$567,'Master Data'!$N164,COLUMNS('Master Data'!$O164:P164)),"")</f>
        <v/>
      </c>
      <c r="C194" s="640" t="str">
        <f>IFERROR(INDEX('Master Data'!$B$7:$J$567,'Master Data'!$N164,COLUMNS('Master Data'!$O164:Q164)),"")</f>
        <v/>
      </c>
      <c r="D194" s="640" t="str">
        <f>IFERROR(INDEX('Master Data'!$B$7:$J$567,'Master Data'!$N164,COLUMNS('Master Data'!$O164:R164)),"")</f>
        <v/>
      </c>
      <c r="E194" s="640" t="str">
        <f>IFERROR(INDEX('Master Data'!$B$7:$J$567,'Master Data'!$N164,COLUMNS('Master Data'!$O164:S164)),"")</f>
        <v/>
      </c>
      <c r="F194" s="640" t="str">
        <f>IFERROR(INDEX('Master Data'!$B$7:$J$567,'Master Data'!$N164,COLUMNS('Master Data'!$O164:T164)),"")</f>
        <v/>
      </c>
      <c r="G194" s="640" t="str">
        <f>IFERROR(INDEX('Master Data'!$B$7:$J$567,'Master Data'!$N164,COLUMNS('Master Data'!$O164:U164)),"")</f>
        <v/>
      </c>
      <c r="H194" s="640" t="str">
        <f>IFERROR(INDEX('Master Data'!$B$7:$J$567,'Master Data'!$N164,COLUMNS('Master Data'!$O164:V164)),"")</f>
        <v/>
      </c>
      <c r="I194" s="646" t="str">
        <f>IFERROR(INDEX('Master Data'!$B$7:$J$567,'Master Data'!$N164,COLUMNS('Master Data'!$O$5:W161)),"")</f>
        <v/>
      </c>
    </row>
    <row r="195" spans="1:9" ht="30" customHeight="1" x14ac:dyDescent="0.25">
      <c r="A195" s="622" t="str">
        <f>IFERROR(INDEX('Master Data'!$B$7:$J$567,'Master Data'!$N165,COLUMNS('Master Data'!$O165:O165)),"")</f>
        <v/>
      </c>
      <c r="B195" s="620" t="str">
        <f>IFERROR(INDEX('Master Data'!$B$7:$J$567,'Master Data'!$N165,COLUMNS('Master Data'!$O165:P165)),"")</f>
        <v/>
      </c>
      <c r="C195" s="640" t="str">
        <f>IFERROR(INDEX('Master Data'!$B$7:$J$567,'Master Data'!$N165,COLUMNS('Master Data'!$O165:Q165)),"")</f>
        <v/>
      </c>
      <c r="D195" s="640" t="str">
        <f>IFERROR(INDEX('Master Data'!$B$7:$J$567,'Master Data'!$N165,COLUMNS('Master Data'!$O165:R165)),"")</f>
        <v/>
      </c>
      <c r="E195" s="640" t="str">
        <f>IFERROR(INDEX('Master Data'!$B$7:$J$567,'Master Data'!$N165,COLUMNS('Master Data'!$O165:S165)),"")</f>
        <v/>
      </c>
      <c r="F195" s="640" t="str">
        <f>IFERROR(INDEX('Master Data'!$B$7:$J$567,'Master Data'!$N165,COLUMNS('Master Data'!$O165:T165)),"")</f>
        <v/>
      </c>
      <c r="G195" s="640" t="str">
        <f>IFERROR(INDEX('Master Data'!$B$7:$J$567,'Master Data'!$N165,COLUMNS('Master Data'!$O165:U165)),"")</f>
        <v/>
      </c>
      <c r="H195" s="640" t="str">
        <f>IFERROR(INDEX('Master Data'!$B$7:$J$567,'Master Data'!$N165,COLUMNS('Master Data'!$O165:V165)),"")</f>
        <v/>
      </c>
      <c r="I195" s="646" t="str">
        <f>IFERROR(INDEX('Master Data'!$B$7:$J$567,'Master Data'!$N165,COLUMNS('Master Data'!$O$5:W162)),"")</f>
        <v/>
      </c>
    </row>
    <row r="196" spans="1:9" ht="30" customHeight="1" x14ac:dyDescent="0.25">
      <c r="A196" s="622" t="str">
        <f>IFERROR(INDEX('Master Data'!$B$7:$J$567,'Master Data'!$N166,COLUMNS('Master Data'!$O166:O166)),"")</f>
        <v/>
      </c>
      <c r="B196" s="620" t="str">
        <f>IFERROR(INDEX('Master Data'!$B$7:$J$567,'Master Data'!$N166,COLUMNS('Master Data'!$O166:P166)),"")</f>
        <v/>
      </c>
      <c r="C196" s="640" t="str">
        <f>IFERROR(INDEX('Master Data'!$B$7:$J$567,'Master Data'!$N166,COLUMNS('Master Data'!$O166:Q166)),"")</f>
        <v/>
      </c>
      <c r="D196" s="640" t="str">
        <f>IFERROR(INDEX('Master Data'!$B$7:$J$567,'Master Data'!$N166,COLUMNS('Master Data'!$O166:R166)),"")</f>
        <v/>
      </c>
      <c r="E196" s="640" t="str">
        <f>IFERROR(INDEX('Master Data'!$B$7:$J$567,'Master Data'!$N166,COLUMNS('Master Data'!$O166:S166)),"")</f>
        <v/>
      </c>
      <c r="F196" s="640" t="str">
        <f>IFERROR(INDEX('Master Data'!$B$7:$J$567,'Master Data'!$N166,COLUMNS('Master Data'!$O166:T166)),"")</f>
        <v/>
      </c>
      <c r="G196" s="640" t="str">
        <f>IFERROR(INDEX('Master Data'!$B$7:$J$567,'Master Data'!$N166,COLUMNS('Master Data'!$O166:U166)),"")</f>
        <v/>
      </c>
      <c r="H196" s="640" t="str">
        <f>IFERROR(INDEX('Master Data'!$B$7:$J$567,'Master Data'!$N166,COLUMNS('Master Data'!$O166:V166)),"")</f>
        <v/>
      </c>
      <c r="I196" s="646" t="str">
        <f>IFERROR(INDEX('Master Data'!$B$7:$J$567,'Master Data'!$N166,COLUMNS('Master Data'!$O$5:W163)),"")</f>
        <v/>
      </c>
    </row>
    <row r="197" spans="1:9" ht="30" customHeight="1" x14ac:dyDescent="0.25">
      <c r="A197" s="622" t="str">
        <f>IFERROR(INDEX('Master Data'!$B$7:$J$567,'Master Data'!$N167,COLUMNS('Master Data'!$O167:O167)),"")</f>
        <v/>
      </c>
      <c r="B197" s="620" t="str">
        <f>IFERROR(INDEX('Master Data'!$B$7:$J$567,'Master Data'!$N167,COLUMNS('Master Data'!$O167:P167)),"")</f>
        <v/>
      </c>
      <c r="C197" s="640" t="str">
        <f>IFERROR(INDEX('Master Data'!$B$7:$J$567,'Master Data'!$N167,COLUMNS('Master Data'!$O167:Q167)),"")</f>
        <v/>
      </c>
      <c r="D197" s="640" t="str">
        <f>IFERROR(INDEX('Master Data'!$B$7:$J$567,'Master Data'!$N167,COLUMNS('Master Data'!$O167:R167)),"")</f>
        <v/>
      </c>
      <c r="E197" s="640" t="str">
        <f>IFERROR(INDEX('Master Data'!$B$7:$J$567,'Master Data'!$N167,COLUMNS('Master Data'!$O167:S167)),"")</f>
        <v/>
      </c>
      <c r="F197" s="640" t="str">
        <f>IFERROR(INDEX('Master Data'!$B$7:$J$567,'Master Data'!$N167,COLUMNS('Master Data'!$O167:T167)),"")</f>
        <v/>
      </c>
      <c r="G197" s="640" t="str">
        <f>IFERROR(INDEX('Master Data'!$B$7:$J$567,'Master Data'!$N167,COLUMNS('Master Data'!$O167:U167)),"")</f>
        <v/>
      </c>
      <c r="H197" s="640" t="str">
        <f>IFERROR(INDEX('Master Data'!$B$7:$J$567,'Master Data'!$N167,COLUMNS('Master Data'!$O167:V167)),"")</f>
        <v/>
      </c>
      <c r="I197" s="646" t="str">
        <f>IFERROR(INDEX('Master Data'!$B$7:$J$567,'Master Data'!$N167,COLUMNS('Master Data'!$O$5:W164)),"")</f>
        <v/>
      </c>
    </row>
    <row r="198" spans="1:9" ht="30" customHeight="1" x14ac:dyDescent="0.25">
      <c r="A198" s="622" t="str">
        <f>IFERROR(INDEX('Master Data'!$B$7:$J$567,'Master Data'!$N168,COLUMNS('Master Data'!$O168:O168)),"")</f>
        <v/>
      </c>
      <c r="B198" s="620" t="str">
        <f>IFERROR(INDEX('Master Data'!$B$7:$J$567,'Master Data'!$N168,COLUMNS('Master Data'!$O168:P168)),"")</f>
        <v/>
      </c>
      <c r="C198" s="640" t="str">
        <f>IFERROR(INDEX('Master Data'!$B$7:$J$567,'Master Data'!$N168,COLUMNS('Master Data'!$O168:Q168)),"")</f>
        <v/>
      </c>
      <c r="D198" s="640" t="str">
        <f>IFERROR(INDEX('Master Data'!$B$7:$J$567,'Master Data'!$N168,COLUMNS('Master Data'!$O168:R168)),"")</f>
        <v/>
      </c>
      <c r="E198" s="640" t="str">
        <f>IFERROR(INDEX('Master Data'!$B$7:$J$567,'Master Data'!$N168,COLUMNS('Master Data'!$O168:S168)),"")</f>
        <v/>
      </c>
      <c r="F198" s="640" t="str">
        <f>IFERROR(INDEX('Master Data'!$B$7:$J$567,'Master Data'!$N168,COLUMNS('Master Data'!$O168:T168)),"")</f>
        <v/>
      </c>
      <c r="G198" s="640" t="str">
        <f>IFERROR(INDEX('Master Data'!$B$7:$J$567,'Master Data'!$N168,COLUMNS('Master Data'!$O168:U168)),"")</f>
        <v/>
      </c>
      <c r="H198" s="640" t="str">
        <f>IFERROR(INDEX('Master Data'!$B$7:$J$567,'Master Data'!$N168,COLUMNS('Master Data'!$O168:V168)),"")</f>
        <v/>
      </c>
      <c r="I198" s="646" t="str">
        <f>IFERROR(INDEX('Master Data'!$B$7:$J$567,'Master Data'!$N168,COLUMNS('Master Data'!$O$5:W165)),"")</f>
        <v/>
      </c>
    </row>
    <row r="199" spans="1:9" ht="30" customHeight="1" x14ac:dyDescent="0.25">
      <c r="A199" s="622" t="str">
        <f>IFERROR(INDEX('Master Data'!$B$7:$J$567,'Master Data'!$N169,COLUMNS('Master Data'!$O169:O169)),"")</f>
        <v/>
      </c>
      <c r="B199" s="620" t="str">
        <f>IFERROR(INDEX('Master Data'!$B$7:$J$567,'Master Data'!$N169,COLUMNS('Master Data'!$O169:P169)),"")</f>
        <v/>
      </c>
      <c r="C199" s="640" t="str">
        <f>IFERROR(INDEX('Master Data'!$B$7:$J$567,'Master Data'!$N169,COLUMNS('Master Data'!$O169:Q169)),"")</f>
        <v/>
      </c>
      <c r="D199" s="640" t="str">
        <f>IFERROR(INDEX('Master Data'!$B$7:$J$567,'Master Data'!$N169,COLUMNS('Master Data'!$O169:R169)),"")</f>
        <v/>
      </c>
      <c r="E199" s="640" t="str">
        <f>IFERROR(INDEX('Master Data'!$B$7:$J$567,'Master Data'!$N169,COLUMNS('Master Data'!$O169:S169)),"")</f>
        <v/>
      </c>
      <c r="F199" s="640" t="str">
        <f>IFERROR(INDEX('Master Data'!$B$7:$J$567,'Master Data'!$N169,COLUMNS('Master Data'!$O169:T169)),"")</f>
        <v/>
      </c>
      <c r="G199" s="640" t="str">
        <f>IFERROR(INDEX('Master Data'!$B$7:$J$567,'Master Data'!$N169,COLUMNS('Master Data'!$O169:U169)),"")</f>
        <v/>
      </c>
      <c r="H199" s="640" t="str">
        <f>IFERROR(INDEX('Master Data'!$B$7:$J$567,'Master Data'!$N169,COLUMNS('Master Data'!$O169:V169)),"")</f>
        <v/>
      </c>
      <c r="I199" s="646" t="str">
        <f>IFERROR(INDEX('Master Data'!$B$7:$J$567,'Master Data'!$N169,COLUMNS('Master Data'!$O$5:W166)),"")</f>
        <v/>
      </c>
    </row>
    <row r="200" spans="1:9" ht="30" customHeight="1" x14ac:dyDescent="0.25">
      <c r="A200" s="622" t="str">
        <f>IFERROR(INDEX('Master Data'!$B$7:$J$567,'Master Data'!$N170,COLUMNS('Master Data'!$O170:O170)),"")</f>
        <v/>
      </c>
      <c r="B200" s="620" t="str">
        <f>IFERROR(INDEX('Master Data'!$B$7:$J$567,'Master Data'!$N170,COLUMNS('Master Data'!$O170:P170)),"")</f>
        <v/>
      </c>
      <c r="C200" s="640" t="str">
        <f>IFERROR(INDEX('Master Data'!$B$7:$J$567,'Master Data'!$N170,COLUMNS('Master Data'!$O170:Q170)),"")</f>
        <v/>
      </c>
      <c r="D200" s="640" t="str">
        <f>IFERROR(INDEX('Master Data'!$B$7:$J$567,'Master Data'!$N170,COLUMNS('Master Data'!$O170:R170)),"")</f>
        <v/>
      </c>
      <c r="E200" s="640" t="str">
        <f>IFERROR(INDEX('Master Data'!$B$7:$J$567,'Master Data'!$N170,COLUMNS('Master Data'!$O170:S170)),"")</f>
        <v/>
      </c>
      <c r="F200" s="640" t="str">
        <f>IFERROR(INDEX('Master Data'!$B$7:$J$567,'Master Data'!$N170,COLUMNS('Master Data'!$O170:T170)),"")</f>
        <v/>
      </c>
      <c r="G200" s="640" t="str">
        <f>IFERROR(INDEX('Master Data'!$B$7:$J$567,'Master Data'!$N170,COLUMNS('Master Data'!$O170:U170)),"")</f>
        <v/>
      </c>
      <c r="H200" s="640" t="str">
        <f>IFERROR(INDEX('Master Data'!$B$7:$J$567,'Master Data'!$N170,COLUMNS('Master Data'!$O170:V170)),"")</f>
        <v/>
      </c>
      <c r="I200" s="646" t="str">
        <f>IFERROR(INDEX('Master Data'!$B$7:$J$567,'Master Data'!$N170,COLUMNS('Master Data'!$O$5:W167)),"")</f>
        <v/>
      </c>
    </row>
    <row r="201" spans="1:9" ht="30" customHeight="1" x14ac:dyDescent="0.25">
      <c r="A201" s="622" t="str">
        <f>IFERROR(INDEX('Master Data'!$B$7:$J$567,'Master Data'!$N171,COLUMNS('Master Data'!$O171:O171)),"")</f>
        <v/>
      </c>
      <c r="B201" s="620" t="str">
        <f>IFERROR(INDEX('Master Data'!$B$7:$J$567,'Master Data'!$N171,COLUMNS('Master Data'!$O171:P171)),"")</f>
        <v/>
      </c>
      <c r="C201" s="640" t="str">
        <f>IFERROR(INDEX('Master Data'!$B$7:$J$567,'Master Data'!$N171,COLUMNS('Master Data'!$O171:Q171)),"")</f>
        <v/>
      </c>
      <c r="D201" s="640" t="str">
        <f>IFERROR(INDEX('Master Data'!$B$7:$J$567,'Master Data'!$N171,COLUMNS('Master Data'!$O171:R171)),"")</f>
        <v/>
      </c>
      <c r="E201" s="640" t="str">
        <f>IFERROR(INDEX('Master Data'!$B$7:$J$567,'Master Data'!$N171,COLUMNS('Master Data'!$O171:S171)),"")</f>
        <v/>
      </c>
      <c r="F201" s="640" t="str">
        <f>IFERROR(INDEX('Master Data'!$B$7:$J$567,'Master Data'!$N171,COLUMNS('Master Data'!$O171:T171)),"")</f>
        <v/>
      </c>
      <c r="G201" s="640" t="str">
        <f>IFERROR(INDEX('Master Data'!$B$7:$J$567,'Master Data'!$N171,COLUMNS('Master Data'!$O171:U171)),"")</f>
        <v/>
      </c>
      <c r="H201" s="640" t="str">
        <f>IFERROR(INDEX('Master Data'!$B$7:$J$567,'Master Data'!$N171,COLUMNS('Master Data'!$O171:V171)),"")</f>
        <v/>
      </c>
      <c r="I201" s="646" t="str">
        <f>IFERROR(INDEX('Master Data'!$B$7:$J$567,'Master Data'!$N171,COLUMNS('Master Data'!$O$5:W168)),"")</f>
        <v/>
      </c>
    </row>
    <row r="202" spans="1:9" ht="30" customHeight="1" x14ac:dyDescent="0.25">
      <c r="A202" s="622" t="str">
        <f>IFERROR(INDEX('Master Data'!$B$7:$J$567,'Master Data'!$N172,COLUMNS('Master Data'!$O172:O172)),"")</f>
        <v/>
      </c>
      <c r="B202" s="620" t="str">
        <f>IFERROR(INDEX('Master Data'!$B$7:$J$567,'Master Data'!$N172,COLUMNS('Master Data'!$O172:P172)),"")</f>
        <v/>
      </c>
      <c r="C202" s="640" t="str">
        <f>IFERROR(INDEX('Master Data'!$B$7:$J$567,'Master Data'!$N172,COLUMNS('Master Data'!$O172:Q172)),"")</f>
        <v/>
      </c>
      <c r="D202" s="640" t="str">
        <f>IFERROR(INDEX('Master Data'!$B$7:$J$567,'Master Data'!$N172,COLUMNS('Master Data'!$O172:R172)),"")</f>
        <v/>
      </c>
      <c r="E202" s="640" t="str">
        <f>IFERROR(INDEX('Master Data'!$B$7:$J$567,'Master Data'!$N172,COLUMNS('Master Data'!$O172:S172)),"")</f>
        <v/>
      </c>
      <c r="F202" s="640" t="str">
        <f>IFERROR(INDEX('Master Data'!$B$7:$J$567,'Master Data'!$N172,COLUMNS('Master Data'!$O172:T172)),"")</f>
        <v/>
      </c>
      <c r="G202" s="640" t="str">
        <f>IFERROR(INDEX('Master Data'!$B$7:$J$567,'Master Data'!$N172,COLUMNS('Master Data'!$O172:U172)),"")</f>
        <v/>
      </c>
      <c r="H202" s="640" t="str">
        <f>IFERROR(INDEX('Master Data'!$B$7:$J$567,'Master Data'!$N172,COLUMNS('Master Data'!$O172:V172)),"")</f>
        <v/>
      </c>
      <c r="I202" s="646" t="str">
        <f>IFERROR(INDEX('Master Data'!$B$7:$J$567,'Master Data'!$N172,COLUMNS('Master Data'!$O$5:W169)),"")</f>
        <v/>
      </c>
    </row>
    <row r="203" spans="1:9" ht="30" customHeight="1" x14ac:dyDescent="0.25">
      <c r="A203" s="622" t="str">
        <f>IFERROR(INDEX('Master Data'!$B$7:$J$567,'Master Data'!$N173,COLUMNS('Master Data'!$O173:O173)),"")</f>
        <v/>
      </c>
      <c r="B203" s="620" t="str">
        <f>IFERROR(INDEX('Master Data'!$B$7:$J$567,'Master Data'!$N173,COLUMNS('Master Data'!$O173:P173)),"")</f>
        <v/>
      </c>
      <c r="C203" s="640" t="str">
        <f>IFERROR(INDEX('Master Data'!$B$7:$J$567,'Master Data'!$N173,COLUMNS('Master Data'!$O173:Q173)),"")</f>
        <v/>
      </c>
      <c r="D203" s="640" t="str">
        <f>IFERROR(INDEX('Master Data'!$B$7:$J$567,'Master Data'!$N173,COLUMNS('Master Data'!$O173:R173)),"")</f>
        <v/>
      </c>
      <c r="E203" s="640" t="str">
        <f>IFERROR(INDEX('Master Data'!$B$7:$J$567,'Master Data'!$N173,COLUMNS('Master Data'!$O173:S173)),"")</f>
        <v/>
      </c>
      <c r="F203" s="640" t="str">
        <f>IFERROR(INDEX('Master Data'!$B$7:$J$567,'Master Data'!$N173,COLUMNS('Master Data'!$O173:T173)),"")</f>
        <v/>
      </c>
      <c r="G203" s="640" t="str">
        <f>IFERROR(INDEX('Master Data'!$B$7:$J$567,'Master Data'!$N173,COLUMNS('Master Data'!$O173:U173)),"")</f>
        <v/>
      </c>
      <c r="H203" s="640" t="str">
        <f>IFERROR(INDEX('Master Data'!$B$7:$J$567,'Master Data'!$N173,COLUMNS('Master Data'!$O173:V173)),"")</f>
        <v/>
      </c>
      <c r="I203" s="646" t="str">
        <f>IFERROR(INDEX('Master Data'!$B$7:$J$567,'Master Data'!$N173,COLUMNS('Master Data'!$O$5:W170)),"")</f>
        <v/>
      </c>
    </row>
    <row r="204" spans="1:9" ht="30" customHeight="1" x14ac:dyDescent="0.25">
      <c r="A204" s="622" t="str">
        <f>IFERROR(INDEX('Master Data'!$B$7:$J$567,'Master Data'!$N174,COLUMNS('Master Data'!$O174:O174)),"")</f>
        <v/>
      </c>
      <c r="B204" s="620" t="str">
        <f>IFERROR(INDEX('Master Data'!$B$7:$J$567,'Master Data'!$N174,COLUMNS('Master Data'!$O174:P174)),"")</f>
        <v/>
      </c>
      <c r="C204" s="640" t="str">
        <f>IFERROR(INDEX('Master Data'!$B$7:$J$567,'Master Data'!$N174,COLUMNS('Master Data'!$O174:Q174)),"")</f>
        <v/>
      </c>
      <c r="D204" s="640" t="str">
        <f>IFERROR(INDEX('Master Data'!$B$7:$J$567,'Master Data'!$N174,COLUMNS('Master Data'!$O174:R174)),"")</f>
        <v/>
      </c>
      <c r="E204" s="640" t="str">
        <f>IFERROR(INDEX('Master Data'!$B$7:$J$567,'Master Data'!$N174,COLUMNS('Master Data'!$O174:S174)),"")</f>
        <v/>
      </c>
      <c r="F204" s="640" t="str">
        <f>IFERROR(INDEX('Master Data'!$B$7:$J$567,'Master Data'!$N174,COLUMNS('Master Data'!$O174:T174)),"")</f>
        <v/>
      </c>
      <c r="G204" s="640" t="str">
        <f>IFERROR(INDEX('Master Data'!$B$7:$J$567,'Master Data'!$N174,COLUMNS('Master Data'!$O174:U174)),"")</f>
        <v/>
      </c>
      <c r="H204" s="640" t="str">
        <f>IFERROR(INDEX('Master Data'!$B$7:$J$567,'Master Data'!$N174,COLUMNS('Master Data'!$O174:V174)),"")</f>
        <v/>
      </c>
      <c r="I204" s="646" t="str">
        <f>IFERROR(INDEX('Master Data'!$B$7:$J$567,'Master Data'!$N174,COLUMNS('Master Data'!$O$5:W171)),"")</f>
        <v/>
      </c>
    </row>
    <row r="205" spans="1:9" ht="30" customHeight="1" x14ac:dyDescent="0.25">
      <c r="A205" s="622" t="str">
        <f>IFERROR(INDEX('Master Data'!$B$7:$J$567,'Master Data'!$N175,COLUMNS('Master Data'!$O175:O175)),"")</f>
        <v/>
      </c>
      <c r="B205" s="620" t="str">
        <f>IFERROR(INDEX('Master Data'!$B$7:$J$567,'Master Data'!$N175,COLUMNS('Master Data'!$O175:P175)),"")</f>
        <v/>
      </c>
      <c r="C205" s="640" t="str">
        <f>IFERROR(INDEX('Master Data'!$B$7:$J$567,'Master Data'!$N175,COLUMNS('Master Data'!$O175:Q175)),"")</f>
        <v/>
      </c>
      <c r="D205" s="640" t="str">
        <f>IFERROR(INDEX('Master Data'!$B$7:$J$567,'Master Data'!$N175,COLUMNS('Master Data'!$O175:R175)),"")</f>
        <v/>
      </c>
      <c r="E205" s="640" t="str">
        <f>IFERROR(INDEX('Master Data'!$B$7:$J$567,'Master Data'!$N175,COLUMNS('Master Data'!$O175:S175)),"")</f>
        <v/>
      </c>
      <c r="F205" s="640" t="str">
        <f>IFERROR(INDEX('Master Data'!$B$7:$J$567,'Master Data'!$N175,COLUMNS('Master Data'!$O175:T175)),"")</f>
        <v/>
      </c>
      <c r="G205" s="640" t="str">
        <f>IFERROR(INDEX('Master Data'!$B$7:$J$567,'Master Data'!$N175,COLUMNS('Master Data'!$O175:U175)),"")</f>
        <v/>
      </c>
      <c r="H205" s="640" t="str">
        <f>IFERROR(INDEX('Master Data'!$B$7:$J$567,'Master Data'!$N175,COLUMNS('Master Data'!$O175:V175)),"")</f>
        <v/>
      </c>
      <c r="I205" s="646" t="str">
        <f>IFERROR(INDEX('Master Data'!$B$7:$J$567,'Master Data'!$N175,COLUMNS('Master Data'!$O$5:W172)),"")</f>
        <v/>
      </c>
    </row>
    <row r="206" spans="1:9" ht="30" customHeight="1" x14ac:dyDescent="0.25">
      <c r="A206" s="622" t="str">
        <f>IFERROR(INDEX('Master Data'!$B$7:$J$567,'Master Data'!$N176,COLUMNS('Master Data'!$O176:O176)),"")</f>
        <v/>
      </c>
      <c r="B206" s="620" t="str">
        <f>IFERROR(INDEX('Master Data'!$B$7:$J$567,'Master Data'!$N176,COLUMNS('Master Data'!$O176:P176)),"")</f>
        <v/>
      </c>
      <c r="C206" s="640" t="str">
        <f>IFERROR(INDEX('Master Data'!$B$7:$J$567,'Master Data'!$N176,COLUMNS('Master Data'!$O176:Q176)),"")</f>
        <v/>
      </c>
      <c r="D206" s="640" t="str">
        <f>IFERROR(INDEX('Master Data'!$B$7:$J$567,'Master Data'!$N176,COLUMNS('Master Data'!$O176:R176)),"")</f>
        <v/>
      </c>
      <c r="E206" s="640" t="str">
        <f>IFERROR(INDEX('Master Data'!$B$7:$J$567,'Master Data'!$N176,COLUMNS('Master Data'!$O176:S176)),"")</f>
        <v/>
      </c>
      <c r="F206" s="640" t="str">
        <f>IFERROR(INDEX('Master Data'!$B$7:$J$567,'Master Data'!$N176,COLUMNS('Master Data'!$O176:T176)),"")</f>
        <v/>
      </c>
      <c r="G206" s="640" t="str">
        <f>IFERROR(INDEX('Master Data'!$B$7:$J$567,'Master Data'!$N176,COLUMNS('Master Data'!$O176:U176)),"")</f>
        <v/>
      </c>
      <c r="H206" s="640" t="str">
        <f>IFERROR(INDEX('Master Data'!$B$7:$J$567,'Master Data'!$N176,COLUMNS('Master Data'!$O176:V176)),"")</f>
        <v/>
      </c>
      <c r="I206" s="646" t="str">
        <f>IFERROR(INDEX('Master Data'!$B$7:$J$567,'Master Data'!$N176,COLUMNS('Master Data'!$O$5:W173)),"")</f>
        <v/>
      </c>
    </row>
    <row r="207" spans="1:9" ht="30" customHeight="1" x14ac:dyDescent="0.25">
      <c r="A207" s="622" t="str">
        <f>IFERROR(INDEX('Master Data'!$B$7:$J$567,'Master Data'!$N177,COLUMNS('Master Data'!$O177:O177)),"")</f>
        <v/>
      </c>
      <c r="B207" s="620" t="str">
        <f>IFERROR(INDEX('Master Data'!$B$7:$J$567,'Master Data'!$N177,COLUMNS('Master Data'!$O177:P177)),"")</f>
        <v/>
      </c>
      <c r="C207" s="640" t="str">
        <f>IFERROR(INDEX('Master Data'!$B$7:$J$567,'Master Data'!$N177,COLUMNS('Master Data'!$O177:Q177)),"")</f>
        <v/>
      </c>
      <c r="D207" s="640" t="str">
        <f>IFERROR(INDEX('Master Data'!$B$7:$J$567,'Master Data'!$N177,COLUMNS('Master Data'!$O177:R177)),"")</f>
        <v/>
      </c>
      <c r="E207" s="640" t="str">
        <f>IFERROR(INDEX('Master Data'!$B$7:$J$567,'Master Data'!$N177,COLUMNS('Master Data'!$O177:S177)),"")</f>
        <v/>
      </c>
      <c r="F207" s="640" t="str">
        <f>IFERROR(INDEX('Master Data'!$B$7:$J$567,'Master Data'!$N177,COLUMNS('Master Data'!$O177:T177)),"")</f>
        <v/>
      </c>
      <c r="G207" s="640" t="str">
        <f>IFERROR(INDEX('Master Data'!$B$7:$J$567,'Master Data'!$N177,COLUMNS('Master Data'!$O177:U177)),"")</f>
        <v/>
      </c>
      <c r="H207" s="640" t="str">
        <f>IFERROR(INDEX('Master Data'!$B$7:$J$567,'Master Data'!$N177,COLUMNS('Master Data'!$O177:V177)),"")</f>
        <v/>
      </c>
      <c r="I207" s="646" t="str">
        <f>IFERROR(INDEX('Master Data'!$B$7:$J$567,'Master Data'!$N177,COLUMNS('Master Data'!$O$5:W174)),"")</f>
        <v/>
      </c>
    </row>
    <row r="208" spans="1:9" ht="30" customHeight="1" x14ac:dyDescent="0.25">
      <c r="A208" s="622" t="str">
        <f>IFERROR(INDEX('Master Data'!$B$7:$J$567,'Master Data'!$N178,COLUMNS('Master Data'!$O178:O178)),"")</f>
        <v/>
      </c>
      <c r="B208" s="620" t="str">
        <f>IFERROR(INDEX('Master Data'!$B$7:$J$567,'Master Data'!$N178,COLUMNS('Master Data'!$O178:P178)),"")</f>
        <v/>
      </c>
      <c r="C208" s="640" t="str">
        <f>IFERROR(INDEX('Master Data'!$B$7:$J$567,'Master Data'!$N178,COLUMNS('Master Data'!$O178:Q178)),"")</f>
        <v/>
      </c>
      <c r="D208" s="640" t="str">
        <f>IFERROR(INDEX('Master Data'!$B$7:$J$567,'Master Data'!$N178,COLUMNS('Master Data'!$O178:R178)),"")</f>
        <v/>
      </c>
      <c r="E208" s="640" t="str">
        <f>IFERROR(INDEX('Master Data'!$B$7:$J$567,'Master Data'!$N178,COLUMNS('Master Data'!$O178:S178)),"")</f>
        <v/>
      </c>
      <c r="F208" s="640" t="str">
        <f>IFERROR(INDEX('Master Data'!$B$7:$J$567,'Master Data'!$N178,COLUMNS('Master Data'!$O178:T178)),"")</f>
        <v/>
      </c>
      <c r="G208" s="640" t="str">
        <f>IFERROR(INDEX('Master Data'!$B$7:$J$567,'Master Data'!$N178,COLUMNS('Master Data'!$O178:U178)),"")</f>
        <v/>
      </c>
      <c r="H208" s="640" t="str">
        <f>IFERROR(INDEX('Master Data'!$B$7:$J$567,'Master Data'!$N178,COLUMNS('Master Data'!$O178:V178)),"")</f>
        <v/>
      </c>
      <c r="I208" s="646" t="str">
        <f>IFERROR(INDEX('Master Data'!$B$7:$J$567,'Master Data'!$N178,COLUMNS('Master Data'!$O$5:W175)),"")</f>
        <v/>
      </c>
    </row>
    <row r="209" spans="1:9" ht="30" customHeight="1" x14ac:dyDescent="0.25">
      <c r="A209" s="622" t="str">
        <f>IFERROR(INDEX('Master Data'!$B$7:$J$567,'Master Data'!$N179,COLUMNS('Master Data'!$O179:O179)),"")</f>
        <v/>
      </c>
      <c r="B209" s="620" t="str">
        <f>IFERROR(INDEX('Master Data'!$B$7:$J$567,'Master Data'!$N179,COLUMNS('Master Data'!$O179:P179)),"")</f>
        <v/>
      </c>
      <c r="C209" s="640" t="str">
        <f>IFERROR(INDEX('Master Data'!$B$7:$J$567,'Master Data'!$N179,COLUMNS('Master Data'!$O179:Q179)),"")</f>
        <v/>
      </c>
      <c r="D209" s="640" t="str">
        <f>IFERROR(INDEX('Master Data'!$B$7:$J$567,'Master Data'!$N179,COLUMNS('Master Data'!$O179:R179)),"")</f>
        <v/>
      </c>
      <c r="E209" s="640" t="str">
        <f>IFERROR(INDEX('Master Data'!$B$7:$J$567,'Master Data'!$N179,COLUMNS('Master Data'!$O179:S179)),"")</f>
        <v/>
      </c>
      <c r="F209" s="640" t="str">
        <f>IFERROR(INDEX('Master Data'!$B$7:$J$567,'Master Data'!$N179,COLUMNS('Master Data'!$O179:T179)),"")</f>
        <v/>
      </c>
      <c r="G209" s="640" t="str">
        <f>IFERROR(INDEX('Master Data'!$B$7:$J$567,'Master Data'!$N179,COLUMNS('Master Data'!$O179:U179)),"")</f>
        <v/>
      </c>
      <c r="H209" s="640" t="str">
        <f>IFERROR(INDEX('Master Data'!$B$7:$J$567,'Master Data'!$N179,COLUMNS('Master Data'!$O179:V179)),"")</f>
        <v/>
      </c>
      <c r="I209" s="646" t="str">
        <f>IFERROR(INDEX('Master Data'!$B$7:$J$567,'Master Data'!$N179,COLUMNS('Master Data'!$O$5:W176)),"")</f>
        <v/>
      </c>
    </row>
    <row r="210" spans="1:9" ht="30" customHeight="1" x14ac:dyDescent="0.25">
      <c r="A210" s="622" t="str">
        <f>IFERROR(INDEX('Master Data'!$B$7:$J$567,'Master Data'!$N180,COLUMNS('Master Data'!$O180:O180)),"")</f>
        <v/>
      </c>
      <c r="B210" s="620" t="str">
        <f>IFERROR(INDEX('Master Data'!$B$7:$J$567,'Master Data'!$N180,COLUMNS('Master Data'!$O180:P180)),"")</f>
        <v/>
      </c>
      <c r="C210" s="640" t="str">
        <f>IFERROR(INDEX('Master Data'!$B$7:$J$567,'Master Data'!$N180,COLUMNS('Master Data'!$O180:Q180)),"")</f>
        <v/>
      </c>
      <c r="D210" s="640" t="str">
        <f>IFERROR(INDEX('Master Data'!$B$7:$J$567,'Master Data'!$N180,COLUMNS('Master Data'!$O180:R180)),"")</f>
        <v/>
      </c>
      <c r="E210" s="640" t="str">
        <f>IFERROR(INDEX('Master Data'!$B$7:$J$567,'Master Data'!$N180,COLUMNS('Master Data'!$O180:S180)),"")</f>
        <v/>
      </c>
      <c r="F210" s="640" t="str">
        <f>IFERROR(INDEX('Master Data'!$B$7:$J$567,'Master Data'!$N180,COLUMNS('Master Data'!$O180:T180)),"")</f>
        <v/>
      </c>
      <c r="G210" s="640" t="str">
        <f>IFERROR(INDEX('Master Data'!$B$7:$J$567,'Master Data'!$N180,COLUMNS('Master Data'!$O180:U180)),"")</f>
        <v/>
      </c>
      <c r="H210" s="640" t="str">
        <f>IFERROR(INDEX('Master Data'!$B$7:$J$567,'Master Data'!$N180,COLUMNS('Master Data'!$O180:V180)),"")</f>
        <v/>
      </c>
      <c r="I210" s="646" t="str">
        <f>IFERROR(INDEX('Master Data'!$B$7:$J$567,'Master Data'!$N180,COLUMNS('Master Data'!$O$5:W177)),"")</f>
        <v/>
      </c>
    </row>
    <row r="211" spans="1:9" ht="30" customHeight="1" x14ac:dyDescent="0.25">
      <c r="A211" s="622" t="str">
        <f>IFERROR(INDEX('Master Data'!$B$7:$J$567,'Master Data'!$N181,COLUMNS('Master Data'!$O181:O181)),"")</f>
        <v/>
      </c>
      <c r="B211" s="620" t="str">
        <f>IFERROR(INDEX('Master Data'!$B$7:$J$567,'Master Data'!$N181,COLUMNS('Master Data'!$O181:P181)),"")</f>
        <v/>
      </c>
      <c r="C211" s="640" t="str">
        <f>IFERROR(INDEX('Master Data'!$B$7:$J$567,'Master Data'!$N181,COLUMNS('Master Data'!$O181:Q181)),"")</f>
        <v/>
      </c>
      <c r="D211" s="640" t="str">
        <f>IFERROR(INDEX('Master Data'!$B$7:$J$567,'Master Data'!$N181,COLUMNS('Master Data'!$O181:R181)),"")</f>
        <v/>
      </c>
      <c r="E211" s="640" t="str">
        <f>IFERROR(INDEX('Master Data'!$B$7:$J$567,'Master Data'!$N181,COLUMNS('Master Data'!$O181:S181)),"")</f>
        <v/>
      </c>
      <c r="F211" s="640" t="str">
        <f>IFERROR(INDEX('Master Data'!$B$7:$J$567,'Master Data'!$N181,COLUMNS('Master Data'!$O181:T181)),"")</f>
        <v/>
      </c>
      <c r="G211" s="640" t="str">
        <f>IFERROR(INDEX('Master Data'!$B$7:$J$567,'Master Data'!$N181,COLUMNS('Master Data'!$O181:U181)),"")</f>
        <v/>
      </c>
      <c r="H211" s="640" t="str">
        <f>IFERROR(INDEX('Master Data'!$B$7:$J$567,'Master Data'!$N181,COLUMNS('Master Data'!$O181:V181)),"")</f>
        <v/>
      </c>
      <c r="I211" s="646" t="str">
        <f>IFERROR(INDEX('Master Data'!$B$7:$J$567,'Master Data'!$N181,COLUMNS('Master Data'!$O$5:W178)),"")</f>
        <v/>
      </c>
    </row>
    <row r="212" spans="1:9" ht="30" customHeight="1" x14ac:dyDescent="0.25">
      <c r="A212" s="622" t="str">
        <f>IFERROR(INDEX('Master Data'!$B$7:$J$567,'Master Data'!$N182,COLUMNS('Master Data'!$O182:O182)),"")</f>
        <v/>
      </c>
      <c r="B212" s="620" t="str">
        <f>IFERROR(INDEX('Master Data'!$B$7:$J$567,'Master Data'!$N182,COLUMNS('Master Data'!$O182:P182)),"")</f>
        <v/>
      </c>
      <c r="C212" s="640" t="str">
        <f>IFERROR(INDEX('Master Data'!$B$7:$J$567,'Master Data'!$N182,COLUMNS('Master Data'!$O182:Q182)),"")</f>
        <v/>
      </c>
      <c r="D212" s="640" t="str">
        <f>IFERROR(INDEX('Master Data'!$B$7:$J$567,'Master Data'!$N182,COLUMNS('Master Data'!$O182:R182)),"")</f>
        <v/>
      </c>
      <c r="E212" s="640" t="str">
        <f>IFERROR(INDEX('Master Data'!$B$7:$J$567,'Master Data'!$N182,COLUMNS('Master Data'!$O182:S182)),"")</f>
        <v/>
      </c>
      <c r="F212" s="640" t="str">
        <f>IFERROR(INDEX('Master Data'!$B$7:$J$567,'Master Data'!$N182,COLUMNS('Master Data'!$O182:T182)),"")</f>
        <v/>
      </c>
      <c r="G212" s="640" t="str">
        <f>IFERROR(INDEX('Master Data'!$B$7:$J$567,'Master Data'!$N182,COLUMNS('Master Data'!$O182:U182)),"")</f>
        <v/>
      </c>
      <c r="H212" s="640" t="str">
        <f>IFERROR(INDEX('Master Data'!$B$7:$J$567,'Master Data'!$N182,COLUMNS('Master Data'!$O182:V182)),"")</f>
        <v/>
      </c>
      <c r="I212" s="646" t="str">
        <f>IFERROR(INDEX('Master Data'!$B$7:$J$567,'Master Data'!$N182,COLUMNS('Master Data'!$O$5:W179)),"")</f>
        <v/>
      </c>
    </row>
    <row r="213" spans="1:9" ht="30" customHeight="1" x14ac:dyDescent="0.25">
      <c r="A213" s="622" t="str">
        <f>IFERROR(INDEX('Master Data'!$B$7:$J$567,'Master Data'!$N183,COLUMNS('Master Data'!$O183:O183)),"")</f>
        <v/>
      </c>
      <c r="B213" s="620" t="str">
        <f>IFERROR(INDEX('Master Data'!$B$7:$J$567,'Master Data'!$N183,COLUMNS('Master Data'!$O183:P183)),"")</f>
        <v/>
      </c>
      <c r="C213" s="640" t="str">
        <f>IFERROR(INDEX('Master Data'!$B$7:$J$567,'Master Data'!$N183,COLUMNS('Master Data'!$O183:Q183)),"")</f>
        <v/>
      </c>
      <c r="D213" s="640" t="str">
        <f>IFERROR(INDEX('Master Data'!$B$7:$J$567,'Master Data'!$N183,COLUMNS('Master Data'!$O183:R183)),"")</f>
        <v/>
      </c>
      <c r="E213" s="640" t="str">
        <f>IFERROR(INDEX('Master Data'!$B$7:$J$567,'Master Data'!$N183,COLUMNS('Master Data'!$O183:S183)),"")</f>
        <v/>
      </c>
      <c r="F213" s="640" t="str">
        <f>IFERROR(INDEX('Master Data'!$B$7:$J$567,'Master Data'!$N183,COLUMNS('Master Data'!$O183:T183)),"")</f>
        <v/>
      </c>
      <c r="G213" s="640" t="str">
        <f>IFERROR(INDEX('Master Data'!$B$7:$J$567,'Master Data'!$N183,COLUMNS('Master Data'!$O183:U183)),"")</f>
        <v/>
      </c>
      <c r="H213" s="640" t="str">
        <f>IFERROR(INDEX('Master Data'!$B$7:$J$567,'Master Data'!$N183,COLUMNS('Master Data'!$O183:V183)),"")</f>
        <v/>
      </c>
      <c r="I213" s="646" t="str">
        <f>IFERROR(INDEX('Master Data'!$B$7:$J$567,'Master Data'!$N183,COLUMNS('Master Data'!$O$5:W180)),"")</f>
        <v/>
      </c>
    </row>
    <row r="214" spans="1:9" ht="30" customHeight="1" x14ac:dyDescent="0.25">
      <c r="A214" s="622" t="str">
        <f>IFERROR(INDEX('Master Data'!$B$7:$J$567,'Master Data'!$N184,COLUMNS('Master Data'!$O184:O184)),"")</f>
        <v/>
      </c>
      <c r="B214" s="620" t="str">
        <f>IFERROR(INDEX('Master Data'!$B$7:$J$567,'Master Data'!$N184,COLUMNS('Master Data'!$O184:P184)),"")</f>
        <v/>
      </c>
      <c r="C214" s="640" t="str">
        <f>IFERROR(INDEX('Master Data'!$B$7:$J$567,'Master Data'!$N184,COLUMNS('Master Data'!$O184:Q184)),"")</f>
        <v/>
      </c>
      <c r="D214" s="640" t="str">
        <f>IFERROR(INDEX('Master Data'!$B$7:$J$567,'Master Data'!$N184,COLUMNS('Master Data'!$O184:R184)),"")</f>
        <v/>
      </c>
      <c r="E214" s="640" t="str">
        <f>IFERROR(INDEX('Master Data'!$B$7:$J$567,'Master Data'!$N184,COLUMNS('Master Data'!$O184:S184)),"")</f>
        <v/>
      </c>
      <c r="F214" s="640" t="str">
        <f>IFERROR(INDEX('Master Data'!$B$7:$J$567,'Master Data'!$N184,COLUMNS('Master Data'!$O184:T184)),"")</f>
        <v/>
      </c>
      <c r="G214" s="640" t="str">
        <f>IFERROR(INDEX('Master Data'!$B$7:$J$567,'Master Data'!$N184,COLUMNS('Master Data'!$O184:U184)),"")</f>
        <v/>
      </c>
      <c r="H214" s="640" t="str">
        <f>IFERROR(INDEX('Master Data'!$B$7:$J$567,'Master Data'!$N184,COLUMNS('Master Data'!$O184:V184)),"")</f>
        <v/>
      </c>
      <c r="I214" s="646" t="str">
        <f>IFERROR(INDEX('Master Data'!$B$7:$J$567,'Master Data'!$N184,COLUMNS('Master Data'!$O$5:W181)),"")</f>
        <v/>
      </c>
    </row>
    <row r="215" spans="1:9" ht="30" customHeight="1" x14ac:dyDescent="0.25">
      <c r="A215" s="622" t="str">
        <f>IFERROR(INDEX('Master Data'!$B$7:$J$567,'Master Data'!$N185,COLUMNS('Master Data'!$O185:O185)),"")</f>
        <v/>
      </c>
      <c r="B215" s="620" t="str">
        <f>IFERROR(INDEX('Master Data'!$B$7:$J$567,'Master Data'!$N185,COLUMNS('Master Data'!$O185:P185)),"")</f>
        <v/>
      </c>
      <c r="C215" s="640" t="str">
        <f>IFERROR(INDEX('Master Data'!$B$7:$J$567,'Master Data'!$N185,COLUMNS('Master Data'!$O185:Q185)),"")</f>
        <v/>
      </c>
      <c r="D215" s="640" t="str">
        <f>IFERROR(INDEX('Master Data'!$B$7:$J$567,'Master Data'!$N185,COLUMNS('Master Data'!$O185:R185)),"")</f>
        <v/>
      </c>
      <c r="E215" s="640" t="str">
        <f>IFERROR(INDEX('Master Data'!$B$7:$J$567,'Master Data'!$N185,COLUMNS('Master Data'!$O185:S185)),"")</f>
        <v/>
      </c>
      <c r="F215" s="640" t="str">
        <f>IFERROR(INDEX('Master Data'!$B$7:$J$567,'Master Data'!$N185,COLUMNS('Master Data'!$O185:T185)),"")</f>
        <v/>
      </c>
      <c r="G215" s="640" t="str">
        <f>IFERROR(INDEX('Master Data'!$B$7:$J$567,'Master Data'!$N185,COLUMNS('Master Data'!$O185:U185)),"")</f>
        <v/>
      </c>
      <c r="H215" s="640" t="str">
        <f>IFERROR(INDEX('Master Data'!$B$7:$J$567,'Master Data'!$N185,COLUMNS('Master Data'!$O185:V185)),"")</f>
        <v/>
      </c>
      <c r="I215" s="646" t="str">
        <f>IFERROR(INDEX('Master Data'!$B$7:$J$567,'Master Data'!$N185,COLUMNS('Master Data'!$O$5:W182)),"")</f>
        <v/>
      </c>
    </row>
    <row r="216" spans="1:9" ht="30" customHeight="1" x14ac:dyDescent="0.25">
      <c r="A216" s="622" t="str">
        <f>IFERROR(INDEX('Master Data'!$B$7:$J$567,'Master Data'!$N186,COLUMNS('Master Data'!$O186:O186)),"")</f>
        <v/>
      </c>
      <c r="B216" s="620" t="str">
        <f>IFERROR(INDEX('Master Data'!$B$7:$J$567,'Master Data'!$N186,COLUMNS('Master Data'!$O186:P186)),"")</f>
        <v/>
      </c>
      <c r="C216" s="640" t="str">
        <f>IFERROR(INDEX('Master Data'!$B$7:$J$567,'Master Data'!$N186,COLUMNS('Master Data'!$O186:Q186)),"")</f>
        <v/>
      </c>
      <c r="D216" s="640" t="str">
        <f>IFERROR(INDEX('Master Data'!$B$7:$J$567,'Master Data'!$N186,COLUMNS('Master Data'!$O186:R186)),"")</f>
        <v/>
      </c>
      <c r="E216" s="640" t="str">
        <f>IFERROR(INDEX('Master Data'!$B$7:$J$567,'Master Data'!$N186,COLUMNS('Master Data'!$O186:S186)),"")</f>
        <v/>
      </c>
      <c r="F216" s="640" t="str">
        <f>IFERROR(INDEX('Master Data'!$B$7:$J$567,'Master Data'!$N186,COLUMNS('Master Data'!$O186:T186)),"")</f>
        <v/>
      </c>
      <c r="G216" s="640" t="str">
        <f>IFERROR(INDEX('Master Data'!$B$7:$J$567,'Master Data'!$N186,COLUMNS('Master Data'!$O186:U186)),"")</f>
        <v/>
      </c>
      <c r="H216" s="640" t="str">
        <f>IFERROR(INDEX('Master Data'!$B$7:$J$567,'Master Data'!$N186,COLUMNS('Master Data'!$O186:V186)),"")</f>
        <v/>
      </c>
      <c r="I216" s="646" t="str">
        <f>IFERROR(INDEX('Master Data'!$B$7:$J$567,'Master Data'!$N186,COLUMNS('Master Data'!$O$5:W183)),"")</f>
        <v/>
      </c>
    </row>
    <row r="217" spans="1:9" ht="30" customHeight="1" x14ac:dyDescent="0.25">
      <c r="A217" s="622" t="str">
        <f>IFERROR(INDEX('Master Data'!$B$7:$J$567,'Master Data'!$N187,COLUMNS('Master Data'!$O187:O187)),"")</f>
        <v/>
      </c>
      <c r="B217" s="620" t="str">
        <f>IFERROR(INDEX('Master Data'!$B$7:$J$567,'Master Data'!$N187,COLUMNS('Master Data'!$O187:P187)),"")</f>
        <v/>
      </c>
      <c r="C217" s="640" t="str">
        <f>IFERROR(INDEX('Master Data'!$B$7:$J$567,'Master Data'!$N187,COLUMNS('Master Data'!$O187:Q187)),"")</f>
        <v/>
      </c>
      <c r="D217" s="640" t="str">
        <f>IFERROR(INDEX('Master Data'!$B$7:$J$567,'Master Data'!$N187,COLUMNS('Master Data'!$O187:R187)),"")</f>
        <v/>
      </c>
      <c r="E217" s="640" t="str">
        <f>IFERROR(INDEX('Master Data'!$B$7:$J$567,'Master Data'!$N187,COLUMNS('Master Data'!$O187:S187)),"")</f>
        <v/>
      </c>
      <c r="F217" s="640" t="str">
        <f>IFERROR(INDEX('Master Data'!$B$7:$J$567,'Master Data'!$N187,COLUMNS('Master Data'!$O187:T187)),"")</f>
        <v/>
      </c>
      <c r="G217" s="640" t="str">
        <f>IFERROR(INDEX('Master Data'!$B$7:$J$567,'Master Data'!$N187,COLUMNS('Master Data'!$O187:U187)),"")</f>
        <v/>
      </c>
      <c r="H217" s="640" t="str">
        <f>IFERROR(INDEX('Master Data'!$B$7:$J$567,'Master Data'!$N187,COLUMNS('Master Data'!$O187:V187)),"")</f>
        <v/>
      </c>
      <c r="I217" s="646" t="str">
        <f>IFERROR(INDEX('Master Data'!$B$7:$J$567,'Master Data'!$N187,COLUMNS('Master Data'!$O$5:W184)),"")</f>
        <v/>
      </c>
    </row>
    <row r="218" spans="1:9" ht="30" customHeight="1" x14ac:dyDescent="0.25">
      <c r="A218" s="622" t="str">
        <f>IFERROR(INDEX('Master Data'!$B$7:$J$567,'Master Data'!$N188,COLUMNS('Master Data'!$O188:O188)),"")</f>
        <v/>
      </c>
      <c r="B218" s="620" t="str">
        <f>IFERROR(INDEX('Master Data'!$B$7:$J$567,'Master Data'!$N188,COLUMNS('Master Data'!$O188:P188)),"")</f>
        <v/>
      </c>
      <c r="C218" s="640" t="str">
        <f>IFERROR(INDEX('Master Data'!$B$7:$J$567,'Master Data'!$N188,COLUMNS('Master Data'!$O188:Q188)),"")</f>
        <v/>
      </c>
      <c r="D218" s="640" t="str">
        <f>IFERROR(INDEX('Master Data'!$B$7:$J$567,'Master Data'!$N188,COLUMNS('Master Data'!$O188:R188)),"")</f>
        <v/>
      </c>
      <c r="E218" s="640" t="str">
        <f>IFERROR(INDEX('Master Data'!$B$7:$J$567,'Master Data'!$N188,COLUMNS('Master Data'!$O188:S188)),"")</f>
        <v/>
      </c>
      <c r="F218" s="640" t="str">
        <f>IFERROR(INDEX('Master Data'!$B$7:$J$567,'Master Data'!$N188,COLUMNS('Master Data'!$O188:T188)),"")</f>
        <v/>
      </c>
      <c r="G218" s="640" t="str">
        <f>IFERROR(INDEX('Master Data'!$B$7:$J$567,'Master Data'!$N188,COLUMNS('Master Data'!$O188:U188)),"")</f>
        <v/>
      </c>
      <c r="H218" s="640" t="str">
        <f>IFERROR(INDEX('Master Data'!$B$7:$J$567,'Master Data'!$N188,COLUMNS('Master Data'!$O188:V188)),"")</f>
        <v/>
      </c>
      <c r="I218" s="646" t="str">
        <f>IFERROR(INDEX('Master Data'!$B$7:$J$567,'Master Data'!$N188,COLUMNS('Master Data'!$O$5:W185)),"")</f>
        <v/>
      </c>
    </row>
    <row r="219" spans="1:9" ht="30" customHeight="1" x14ac:dyDescent="0.25">
      <c r="A219" s="622" t="str">
        <f>IFERROR(INDEX('Master Data'!$B$7:$J$567,'Master Data'!$N189,COLUMNS('Master Data'!$O189:O189)),"")</f>
        <v/>
      </c>
      <c r="B219" s="620" t="str">
        <f>IFERROR(INDEX('Master Data'!$B$7:$J$567,'Master Data'!$N189,COLUMNS('Master Data'!$O189:P189)),"")</f>
        <v/>
      </c>
      <c r="C219" s="640" t="str">
        <f>IFERROR(INDEX('Master Data'!$B$7:$J$567,'Master Data'!$N189,COLUMNS('Master Data'!$O189:Q189)),"")</f>
        <v/>
      </c>
      <c r="D219" s="640" t="str">
        <f>IFERROR(INDEX('Master Data'!$B$7:$J$567,'Master Data'!$N189,COLUMNS('Master Data'!$O189:R189)),"")</f>
        <v/>
      </c>
      <c r="E219" s="640" t="str">
        <f>IFERROR(INDEX('Master Data'!$B$7:$J$567,'Master Data'!$N189,COLUMNS('Master Data'!$O189:S189)),"")</f>
        <v/>
      </c>
      <c r="F219" s="640" t="str">
        <f>IFERROR(INDEX('Master Data'!$B$7:$J$567,'Master Data'!$N189,COLUMNS('Master Data'!$O189:T189)),"")</f>
        <v/>
      </c>
      <c r="G219" s="640" t="str">
        <f>IFERROR(INDEX('Master Data'!$B$7:$J$567,'Master Data'!$N189,COLUMNS('Master Data'!$O189:U189)),"")</f>
        <v/>
      </c>
      <c r="H219" s="640" t="str">
        <f>IFERROR(INDEX('Master Data'!$B$7:$J$567,'Master Data'!$N189,COLUMNS('Master Data'!$O189:V189)),"")</f>
        <v/>
      </c>
      <c r="I219" s="646" t="str">
        <f>IFERROR(INDEX('Master Data'!$B$7:$J$567,'Master Data'!$N189,COLUMNS('Master Data'!$O$5:W186)),"")</f>
        <v/>
      </c>
    </row>
    <row r="220" spans="1:9" ht="30" customHeight="1" x14ac:dyDescent="0.25">
      <c r="A220" s="622" t="str">
        <f>IFERROR(INDEX('Master Data'!$B$7:$J$567,'Master Data'!$N190,COLUMNS('Master Data'!$O190:O190)),"")</f>
        <v/>
      </c>
      <c r="B220" s="620" t="str">
        <f>IFERROR(INDEX('Master Data'!$B$7:$J$567,'Master Data'!$N190,COLUMNS('Master Data'!$O190:P190)),"")</f>
        <v/>
      </c>
      <c r="C220" s="640" t="str">
        <f>IFERROR(INDEX('Master Data'!$B$7:$J$567,'Master Data'!$N190,COLUMNS('Master Data'!$O190:Q190)),"")</f>
        <v/>
      </c>
      <c r="D220" s="640" t="str">
        <f>IFERROR(INDEX('Master Data'!$B$7:$J$567,'Master Data'!$N190,COLUMNS('Master Data'!$O190:R190)),"")</f>
        <v/>
      </c>
      <c r="E220" s="640" t="str">
        <f>IFERROR(INDEX('Master Data'!$B$7:$J$567,'Master Data'!$N190,COLUMNS('Master Data'!$O190:S190)),"")</f>
        <v/>
      </c>
      <c r="F220" s="640" t="str">
        <f>IFERROR(INDEX('Master Data'!$B$7:$J$567,'Master Data'!$N190,COLUMNS('Master Data'!$O190:T190)),"")</f>
        <v/>
      </c>
      <c r="G220" s="640" t="str">
        <f>IFERROR(INDEX('Master Data'!$B$7:$J$567,'Master Data'!$N190,COLUMNS('Master Data'!$O190:U190)),"")</f>
        <v/>
      </c>
      <c r="H220" s="640" t="str">
        <f>IFERROR(INDEX('Master Data'!$B$7:$J$567,'Master Data'!$N190,COLUMNS('Master Data'!$O190:V190)),"")</f>
        <v/>
      </c>
      <c r="I220" s="646" t="str">
        <f>IFERROR(INDEX('Master Data'!$B$7:$J$567,'Master Data'!$N190,COLUMNS('Master Data'!$O$5:W187)),"")</f>
        <v/>
      </c>
    </row>
    <row r="221" spans="1:9" ht="30" customHeight="1" x14ac:dyDescent="0.25">
      <c r="A221" s="622" t="str">
        <f>IFERROR(INDEX('Master Data'!$B$7:$J$567,'Master Data'!$N191,COLUMNS('Master Data'!$O191:O191)),"")</f>
        <v/>
      </c>
      <c r="B221" s="620" t="str">
        <f>IFERROR(INDEX('Master Data'!$B$7:$J$567,'Master Data'!$N191,COLUMNS('Master Data'!$O191:P191)),"")</f>
        <v/>
      </c>
      <c r="C221" s="640" t="str">
        <f>IFERROR(INDEX('Master Data'!$B$7:$J$567,'Master Data'!$N191,COLUMNS('Master Data'!$O191:Q191)),"")</f>
        <v/>
      </c>
      <c r="D221" s="640" t="str">
        <f>IFERROR(INDEX('Master Data'!$B$7:$J$567,'Master Data'!$N191,COLUMNS('Master Data'!$O191:R191)),"")</f>
        <v/>
      </c>
      <c r="E221" s="640" t="str">
        <f>IFERROR(INDEX('Master Data'!$B$7:$J$567,'Master Data'!$N191,COLUMNS('Master Data'!$O191:S191)),"")</f>
        <v/>
      </c>
      <c r="F221" s="640" t="str">
        <f>IFERROR(INDEX('Master Data'!$B$7:$J$567,'Master Data'!$N191,COLUMNS('Master Data'!$O191:T191)),"")</f>
        <v/>
      </c>
      <c r="G221" s="640" t="str">
        <f>IFERROR(INDEX('Master Data'!$B$7:$J$567,'Master Data'!$N191,COLUMNS('Master Data'!$O191:U191)),"")</f>
        <v/>
      </c>
      <c r="H221" s="640" t="str">
        <f>IFERROR(INDEX('Master Data'!$B$7:$J$567,'Master Data'!$N191,COLUMNS('Master Data'!$O191:V191)),"")</f>
        <v/>
      </c>
      <c r="I221" s="646" t="str">
        <f>IFERROR(INDEX('Master Data'!$B$7:$J$567,'Master Data'!$N191,COLUMNS('Master Data'!$O$5:W188)),"")</f>
        <v/>
      </c>
    </row>
    <row r="222" spans="1:9" ht="30" customHeight="1" x14ac:dyDescent="0.25">
      <c r="A222" s="622" t="str">
        <f>IFERROR(INDEX('Master Data'!$B$7:$J$567,'Master Data'!$N192,COLUMNS('Master Data'!$O192:O192)),"")</f>
        <v/>
      </c>
      <c r="B222" s="620" t="str">
        <f>IFERROR(INDEX('Master Data'!$B$7:$J$567,'Master Data'!$N192,COLUMNS('Master Data'!$O192:P192)),"")</f>
        <v/>
      </c>
      <c r="C222" s="640" t="str">
        <f>IFERROR(INDEX('Master Data'!$B$7:$J$567,'Master Data'!$N192,COLUMNS('Master Data'!$O192:Q192)),"")</f>
        <v/>
      </c>
      <c r="D222" s="640" t="str">
        <f>IFERROR(INDEX('Master Data'!$B$7:$J$567,'Master Data'!$N192,COLUMNS('Master Data'!$O192:R192)),"")</f>
        <v/>
      </c>
      <c r="E222" s="640" t="str">
        <f>IFERROR(INDEX('Master Data'!$B$7:$J$567,'Master Data'!$N192,COLUMNS('Master Data'!$O192:S192)),"")</f>
        <v/>
      </c>
      <c r="F222" s="640" t="str">
        <f>IFERROR(INDEX('Master Data'!$B$7:$J$567,'Master Data'!$N192,COLUMNS('Master Data'!$O192:T192)),"")</f>
        <v/>
      </c>
      <c r="G222" s="640" t="str">
        <f>IFERROR(INDEX('Master Data'!$B$7:$J$567,'Master Data'!$N192,COLUMNS('Master Data'!$O192:U192)),"")</f>
        <v/>
      </c>
      <c r="H222" s="640" t="str">
        <f>IFERROR(INDEX('Master Data'!$B$7:$J$567,'Master Data'!$N192,COLUMNS('Master Data'!$O192:V192)),"")</f>
        <v/>
      </c>
      <c r="I222" s="646" t="str">
        <f>IFERROR(INDEX('Master Data'!$B$7:$J$567,'Master Data'!$N192,COLUMNS('Master Data'!$O$5:W189)),"")</f>
        <v/>
      </c>
    </row>
    <row r="223" spans="1:9" ht="30" customHeight="1" x14ac:dyDescent="0.25">
      <c r="A223" s="622" t="str">
        <f>IFERROR(INDEX('Master Data'!$B$7:$J$567,'Master Data'!$N193,COLUMNS('Master Data'!$O193:O193)),"")</f>
        <v/>
      </c>
      <c r="B223" s="620" t="str">
        <f>IFERROR(INDEX('Master Data'!$B$7:$J$567,'Master Data'!$N193,COLUMNS('Master Data'!$O193:P193)),"")</f>
        <v/>
      </c>
      <c r="C223" s="640" t="str">
        <f>IFERROR(INDEX('Master Data'!$B$7:$J$567,'Master Data'!$N193,COLUMNS('Master Data'!$O193:Q193)),"")</f>
        <v/>
      </c>
      <c r="D223" s="640" t="str">
        <f>IFERROR(INDEX('Master Data'!$B$7:$J$567,'Master Data'!$N193,COLUMNS('Master Data'!$O193:R193)),"")</f>
        <v/>
      </c>
      <c r="E223" s="640" t="str">
        <f>IFERROR(INDEX('Master Data'!$B$7:$J$567,'Master Data'!$N193,COLUMNS('Master Data'!$O193:S193)),"")</f>
        <v/>
      </c>
      <c r="F223" s="640" t="str">
        <f>IFERROR(INDEX('Master Data'!$B$7:$J$567,'Master Data'!$N193,COLUMNS('Master Data'!$O193:T193)),"")</f>
        <v/>
      </c>
      <c r="G223" s="640" t="str">
        <f>IFERROR(INDEX('Master Data'!$B$7:$J$567,'Master Data'!$N193,COLUMNS('Master Data'!$O193:U193)),"")</f>
        <v/>
      </c>
      <c r="H223" s="640" t="str">
        <f>IFERROR(INDEX('Master Data'!$B$7:$J$567,'Master Data'!$N193,COLUMNS('Master Data'!$O193:V193)),"")</f>
        <v/>
      </c>
      <c r="I223" s="646" t="str">
        <f>IFERROR(INDEX('Master Data'!$B$7:$J$567,'Master Data'!$N193,COLUMNS('Master Data'!$O$5:W190)),"")</f>
        <v/>
      </c>
    </row>
    <row r="224" spans="1:9" ht="30" customHeight="1" x14ac:dyDescent="0.25">
      <c r="A224" s="622" t="str">
        <f>IFERROR(INDEX('Master Data'!$B$7:$J$567,'Master Data'!$N194,COLUMNS('Master Data'!$O194:O194)),"")</f>
        <v/>
      </c>
      <c r="B224" s="620" t="str">
        <f>IFERROR(INDEX('Master Data'!$B$7:$J$567,'Master Data'!$N194,COLUMNS('Master Data'!$O194:P194)),"")</f>
        <v/>
      </c>
      <c r="C224" s="640" t="str">
        <f>IFERROR(INDEX('Master Data'!$B$7:$J$567,'Master Data'!$N194,COLUMNS('Master Data'!$O194:Q194)),"")</f>
        <v/>
      </c>
      <c r="D224" s="640" t="str">
        <f>IFERROR(INDEX('Master Data'!$B$7:$J$567,'Master Data'!$N194,COLUMNS('Master Data'!$O194:R194)),"")</f>
        <v/>
      </c>
      <c r="E224" s="640" t="str">
        <f>IFERROR(INDEX('Master Data'!$B$7:$J$567,'Master Data'!$N194,COLUMNS('Master Data'!$O194:S194)),"")</f>
        <v/>
      </c>
      <c r="F224" s="640" t="str">
        <f>IFERROR(INDEX('Master Data'!$B$7:$J$567,'Master Data'!$N194,COLUMNS('Master Data'!$O194:T194)),"")</f>
        <v/>
      </c>
      <c r="G224" s="640" t="str">
        <f>IFERROR(INDEX('Master Data'!$B$7:$J$567,'Master Data'!$N194,COLUMNS('Master Data'!$O194:U194)),"")</f>
        <v/>
      </c>
      <c r="H224" s="640" t="str">
        <f>IFERROR(INDEX('Master Data'!$B$7:$J$567,'Master Data'!$N194,COLUMNS('Master Data'!$O194:V194)),"")</f>
        <v/>
      </c>
      <c r="I224" s="646" t="str">
        <f>IFERROR(INDEX('Master Data'!$B$7:$J$567,'Master Data'!$N194,COLUMNS('Master Data'!$O$5:W191)),"")</f>
        <v/>
      </c>
    </row>
    <row r="225" spans="1:9" ht="30" customHeight="1" x14ac:dyDescent="0.25">
      <c r="A225" s="622" t="str">
        <f>IFERROR(INDEX('Master Data'!$B$7:$J$567,'Master Data'!$N195,COLUMNS('Master Data'!$O195:O195)),"")</f>
        <v/>
      </c>
      <c r="B225" s="620" t="str">
        <f>IFERROR(INDEX('Master Data'!$B$7:$J$567,'Master Data'!$N195,COLUMNS('Master Data'!$O195:P195)),"")</f>
        <v/>
      </c>
      <c r="C225" s="640" t="str">
        <f>IFERROR(INDEX('Master Data'!$B$7:$J$567,'Master Data'!$N195,COLUMNS('Master Data'!$O195:Q195)),"")</f>
        <v/>
      </c>
      <c r="D225" s="640" t="str">
        <f>IFERROR(INDEX('Master Data'!$B$7:$J$567,'Master Data'!$N195,COLUMNS('Master Data'!$O195:R195)),"")</f>
        <v/>
      </c>
      <c r="E225" s="640" t="str">
        <f>IFERROR(INDEX('Master Data'!$B$7:$J$567,'Master Data'!$N195,COLUMNS('Master Data'!$O195:S195)),"")</f>
        <v/>
      </c>
      <c r="F225" s="640" t="str">
        <f>IFERROR(INDEX('Master Data'!$B$7:$J$567,'Master Data'!$N195,COLUMNS('Master Data'!$O195:T195)),"")</f>
        <v/>
      </c>
      <c r="G225" s="640" t="str">
        <f>IFERROR(INDEX('Master Data'!$B$7:$J$567,'Master Data'!$N195,COLUMNS('Master Data'!$O195:U195)),"")</f>
        <v/>
      </c>
      <c r="H225" s="640" t="str">
        <f>IFERROR(INDEX('Master Data'!$B$7:$J$567,'Master Data'!$N195,COLUMNS('Master Data'!$O195:V195)),"")</f>
        <v/>
      </c>
      <c r="I225" s="646" t="str">
        <f>IFERROR(INDEX('Master Data'!$B$7:$J$567,'Master Data'!$N195,COLUMNS('Master Data'!$O$5:W192)),"")</f>
        <v/>
      </c>
    </row>
    <row r="226" spans="1:9" ht="30" customHeight="1" x14ac:dyDescent="0.25">
      <c r="A226" s="622" t="str">
        <f>IFERROR(INDEX('Master Data'!$B$7:$J$567,'Master Data'!$N196,COLUMNS('Master Data'!$O196:O196)),"")</f>
        <v/>
      </c>
      <c r="B226" s="620" t="str">
        <f>IFERROR(INDEX('Master Data'!$B$7:$J$567,'Master Data'!$N196,COLUMNS('Master Data'!$O196:P196)),"")</f>
        <v/>
      </c>
      <c r="C226" s="640" t="str">
        <f>IFERROR(INDEX('Master Data'!$B$7:$J$567,'Master Data'!$N196,COLUMNS('Master Data'!$O196:Q196)),"")</f>
        <v/>
      </c>
      <c r="D226" s="640" t="str">
        <f>IFERROR(INDEX('Master Data'!$B$7:$J$567,'Master Data'!$N196,COLUMNS('Master Data'!$O196:R196)),"")</f>
        <v/>
      </c>
      <c r="E226" s="640" t="str">
        <f>IFERROR(INDEX('Master Data'!$B$7:$J$567,'Master Data'!$N196,COLUMNS('Master Data'!$O196:S196)),"")</f>
        <v/>
      </c>
      <c r="F226" s="640" t="str">
        <f>IFERROR(INDEX('Master Data'!$B$7:$J$567,'Master Data'!$N196,COLUMNS('Master Data'!$O196:T196)),"")</f>
        <v/>
      </c>
      <c r="G226" s="640" t="str">
        <f>IFERROR(INDEX('Master Data'!$B$7:$J$567,'Master Data'!$N196,COLUMNS('Master Data'!$O196:U196)),"")</f>
        <v/>
      </c>
      <c r="H226" s="640" t="str">
        <f>IFERROR(INDEX('Master Data'!$B$7:$J$567,'Master Data'!$N196,COLUMNS('Master Data'!$O196:V196)),"")</f>
        <v/>
      </c>
      <c r="I226" s="646" t="str">
        <f>IFERROR(INDEX('Master Data'!$B$7:$J$567,'Master Data'!$N196,COLUMNS('Master Data'!$O$5:W193)),"")</f>
        <v/>
      </c>
    </row>
    <row r="227" spans="1:9" ht="30" customHeight="1" x14ac:dyDescent="0.25">
      <c r="A227" s="622" t="str">
        <f>IFERROR(INDEX('Master Data'!$B$7:$J$567,'Master Data'!$N197,COLUMNS('Master Data'!$O197:O197)),"")</f>
        <v/>
      </c>
      <c r="B227" s="620" t="str">
        <f>IFERROR(INDEX('Master Data'!$B$7:$J$567,'Master Data'!$N197,COLUMNS('Master Data'!$O197:P197)),"")</f>
        <v/>
      </c>
      <c r="C227" s="640" t="str">
        <f>IFERROR(INDEX('Master Data'!$B$7:$J$567,'Master Data'!$N197,COLUMNS('Master Data'!$O197:Q197)),"")</f>
        <v/>
      </c>
      <c r="D227" s="640" t="str">
        <f>IFERROR(INDEX('Master Data'!$B$7:$J$567,'Master Data'!$N197,COLUMNS('Master Data'!$O197:R197)),"")</f>
        <v/>
      </c>
      <c r="E227" s="640" t="str">
        <f>IFERROR(INDEX('Master Data'!$B$7:$J$567,'Master Data'!$N197,COLUMNS('Master Data'!$O197:S197)),"")</f>
        <v/>
      </c>
      <c r="F227" s="640" t="str">
        <f>IFERROR(INDEX('Master Data'!$B$7:$J$567,'Master Data'!$N197,COLUMNS('Master Data'!$O197:T197)),"")</f>
        <v/>
      </c>
      <c r="G227" s="640" t="str">
        <f>IFERROR(INDEX('Master Data'!$B$7:$J$567,'Master Data'!$N197,COLUMNS('Master Data'!$O197:U197)),"")</f>
        <v/>
      </c>
      <c r="H227" s="640" t="str">
        <f>IFERROR(INDEX('Master Data'!$B$7:$J$567,'Master Data'!$N197,COLUMNS('Master Data'!$O197:V197)),"")</f>
        <v/>
      </c>
      <c r="I227" s="646" t="str">
        <f>IFERROR(INDEX('Master Data'!$B$7:$J$567,'Master Data'!$N197,COLUMNS('Master Data'!$O$5:W194)),"")</f>
        <v/>
      </c>
    </row>
    <row r="228" spans="1:9" ht="30" customHeight="1" x14ac:dyDescent="0.25">
      <c r="A228" s="622" t="str">
        <f>IFERROR(INDEX('Master Data'!$B$7:$J$567,'Master Data'!$N198,COLUMNS('Master Data'!$O198:O198)),"")</f>
        <v/>
      </c>
      <c r="B228" s="620" t="str">
        <f>IFERROR(INDEX('Master Data'!$B$7:$J$567,'Master Data'!$N198,COLUMNS('Master Data'!$O198:P198)),"")</f>
        <v/>
      </c>
      <c r="C228" s="640" t="str">
        <f>IFERROR(INDEX('Master Data'!$B$7:$J$567,'Master Data'!$N198,COLUMNS('Master Data'!$O198:Q198)),"")</f>
        <v/>
      </c>
      <c r="D228" s="640" t="str">
        <f>IFERROR(INDEX('Master Data'!$B$7:$J$567,'Master Data'!$N198,COLUMNS('Master Data'!$O198:R198)),"")</f>
        <v/>
      </c>
      <c r="E228" s="640" t="str">
        <f>IFERROR(INDEX('Master Data'!$B$7:$J$567,'Master Data'!$N198,COLUMNS('Master Data'!$O198:S198)),"")</f>
        <v/>
      </c>
      <c r="F228" s="640" t="str">
        <f>IFERROR(INDEX('Master Data'!$B$7:$J$567,'Master Data'!$N198,COLUMNS('Master Data'!$O198:T198)),"")</f>
        <v/>
      </c>
      <c r="G228" s="640" t="str">
        <f>IFERROR(INDEX('Master Data'!$B$7:$J$567,'Master Data'!$N198,COLUMNS('Master Data'!$O198:U198)),"")</f>
        <v/>
      </c>
      <c r="H228" s="640" t="str">
        <f>IFERROR(INDEX('Master Data'!$B$7:$J$567,'Master Data'!$N198,COLUMNS('Master Data'!$O198:V198)),"")</f>
        <v/>
      </c>
      <c r="I228" s="646" t="str">
        <f>IFERROR(INDEX('Master Data'!$B$7:$J$567,'Master Data'!$N198,COLUMNS('Master Data'!$O$5:W195)),"")</f>
        <v/>
      </c>
    </row>
    <row r="229" spans="1:9" ht="30" customHeight="1" x14ac:dyDescent="0.25">
      <c r="A229" s="622" t="str">
        <f>IFERROR(INDEX('Master Data'!$B$7:$J$567,'Master Data'!$N199,COLUMNS('Master Data'!$O199:O199)),"")</f>
        <v/>
      </c>
      <c r="B229" s="620" t="str">
        <f>IFERROR(INDEX('Master Data'!$B$7:$J$567,'Master Data'!$N199,COLUMNS('Master Data'!$O199:P199)),"")</f>
        <v/>
      </c>
      <c r="C229" s="640" t="str">
        <f>IFERROR(INDEX('Master Data'!$B$7:$J$567,'Master Data'!$N199,COLUMNS('Master Data'!$O199:Q199)),"")</f>
        <v/>
      </c>
      <c r="D229" s="640" t="str">
        <f>IFERROR(INDEX('Master Data'!$B$7:$J$567,'Master Data'!$N199,COLUMNS('Master Data'!$O199:R199)),"")</f>
        <v/>
      </c>
      <c r="E229" s="640" t="str">
        <f>IFERROR(INDEX('Master Data'!$B$7:$J$567,'Master Data'!$N199,COLUMNS('Master Data'!$O199:S199)),"")</f>
        <v/>
      </c>
      <c r="F229" s="640" t="str">
        <f>IFERROR(INDEX('Master Data'!$B$7:$J$567,'Master Data'!$N199,COLUMNS('Master Data'!$O199:T199)),"")</f>
        <v/>
      </c>
      <c r="G229" s="640" t="str">
        <f>IFERROR(INDEX('Master Data'!$B$7:$J$567,'Master Data'!$N199,COLUMNS('Master Data'!$O199:U199)),"")</f>
        <v/>
      </c>
      <c r="H229" s="640" t="str">
        <f>IFERROR(INDEX('Master Data'!$B$7:$J$567,'Master Data'!$N199,COLUMNS('Master Data'!$O199:V199)),"")</f>
        <v/>
      </c>
      <c r="I229" s="646" t="str">
        <f>IFERROR(INDEX('Master Data'!$B$7:$J$567,'Master Data'!$N199,COLUMNS('Master Data'!$O$5:W196)),"")</f>
        <v/>
      </c>
    </row>
    <row r="230" spans="1:9" ht="30" customHeight="1" x14ac:dyDescent="0.25">
      <c r="A230" s="622" t="str">
        <f>IFERROR(INDEX('Master Data'!$B$7:$J$567,'Master Data'!$N200,COLUMNS('Master Data'!$O200:O200)),"")</f>
        <v/>
      </c>
      <c r="B230" s="620" t="str">
        <f>IFERROR(INDEX('Master Data'!$B$7:$J$567,'Master Data'!$N200,COLUMNS('Master Data'!$O200:P200)),"")</f>
        <v/>
      </c>
      <c r="C230" s="640" t="str">
        <f>IFERROR(INDEX('Master Data'!$B$7:$J$567,'Master Data'!$N200,COLUMNS('Master Data'!$O200:Q200)),"")</f>
        <v/>
      </c>
      <c r="D230" s="640" t="str">
        <f>IFERROR(INDEX('Master Data'!$B$7:$J$567,'Master Data'!$N200,COLUMNS('Master Data'!$O200:R200)),"")</f>
        <v/>
      </c>
      <c r="E230" s="640" t="str">
        <f>IFERROR(INDEX('Master Data'!$B$7:$J$567,'Master Data'!$N200,COLUMNS('Master Data'!$O200:S200)),"")</f>
        <v/>
      </c>
      <c r="F230" s="640" t="str">
        <f>IFERROR(INDEX('Master Data'!$B$7:$J$567,'Master Data'!$N200,COLUMNS('Master Data'!$O200:T200)),"")</f>
        <v/>
      </c>
      <c r="G230" s="640" t="str">
        <f>IFERROR(INDEX('Master Data'!$B$7:$J$567,'Master Data'!$N200,COLUMNS('Master Data'!$O200:U200)),"")</f>
        <v/>
      </c>
      <c r="H230" s="640" t="str">
        <f>IFERROR(INDEX('Master Data'!$B$7:$J$567,'Master Data'!$N200,COLUMNS('Master Data'!$O200:V200)),"")</f>
        <v/>
      </c>
      <c r="I230" s="646" t="str">
        <f>IFERROR(INDEX('Master Data'!$B$7:$J$567,'Master Data'!$N200,COLUMNS('Master Data'!$O$5:W197)),"")</f>
        <v/>
      </c>
    </row>
    <row r="231" spans="1:9" ht="30" customHeight="1" x14ac:dyDescent="0.25">
      <c r="A231" s="622" t="str">
        <f>IFERROR(INDEX('Master Data'!$B$7:$J$567,'Master Data'!$N201,COLUMNS('Master Data'!$O201:O201)),"")</f>
        <v/>
      </c>
      <c r="B231" s="620" t="str">
        <f>IFERROR(INDEX('Master Data'!$B$7:$J$567,'Master Data'!$N201,COLUMNS('Master Data'!$O201:P201)),"")</f>
        <v/>
      </c>
      <c r="C231" s="640" t="str">
        <f>IFERROR(INDEX('Master Data'!$B$7:$J$567,'Master Data'!$N201,COLUMNS('Master Data'!$O201:Q201)),"")</f>
        <v/>
      </c>
      <c r="D231" s="640" t="str">
        <f>IFERROR(INDEX('Master Data'!$B$7:$J$567,'Master Data'!$N201,COLUMNS('Master Data'!$O201:R201)),"")</f>
        <v/>
      </c>
      <c r="E231" s="640" t="str">
        <f>IFERROR(INDEX('Master Data'!$B$7:$J$567,'Master Data'!$N201,COLUMNS('Master Data'!$O201:S201)),"")</f>
        <v/>
      </c>
      <c r="F231" s="640" t="str">
        <f>IFERROR(INDEX('Master Data'!$B$7:$J$567,'Master Data'!$N201,COLUMNS('Master Data'!$O201:T201)),"")</f>
        <v/>
      </c>
      <c r="G231" s="640" t="str">
        <f>IFERROR(INDEX('Master Data'!$B$7:$J$567,'Master Data'!$N201,COLUMNS('Master Data'!$O201:U201)),"")</f>
        <v/>
      </c>
      <c r="H231" s="640" t="str">
        <f>IFERROR(INDEX('Master Data'!$B$7:$J$567,'Master Data'!$N201,COLUMNS('Master Data'!$O201:V201)),"")</f>
        <v/>
      </c>
      <c r="I231" s="646" t="str">
        <f>IFERROR(INDEX('Master Data'!$B$7:$J$567,'Master Data'!$N201,COLUMNS('Master Data'!$O$5:W198)),"")</f>
        <v/>
      </c>
    </row>
    <row r="232" spans="1:9" ht="30" customHeight="1" x14ac:dyDescent="0.25">
      <c r="A232" s="622" t="str">
        <f>IFERROR(INDEX('Master Data'!$B$7:$J$567,'Master Data'!$N202,COLUMNS('Master Data'!$O202:O202)),"")</f>
        <v/>
      </c>
      <c r="B232" s="620" t="str">
        <f>IFERROR(INDEX('Master Data'!$B$7:$J$567,'Master Data'!$N202,COLUMNS('Master Data'!$O202:P202)),"")</f>
        <v/>
      </c>
      <c r="C232" s="640" t="str">
        <f>IFERROR(INDEX('Master Data'!$B$7:$J$567,'Master Data'!$N202,COLUMNS('Master Data'!$O202:Q202)),"")</f>
        <v/>
      </c>
      <c r="D232" s="640" t="str">
        <f>IFERROR(INDEX('Master Data'!$B$7:$J$567,'Master Data'!$N202,COLUMNS('Master Data'!$O202:R202)),"")</f>
        <v/>
      </c>
      <c r="E232" s="640" t="str">
        <f>IFERROR(INDEX('Master Data'!$B$7:$J$567,'Master Data'!$N202,COLUMNS('Master Data'!$O202:S202)),"")</f>
        <v/>
      </c>
      <c r="F232" s="640" t="str">
        <f>IFERROR(INDEX('Master Data'!$B$7:$J$567,'Master Data'!$N202,COLUMNS('Master Data'!$O202:T202)),"")</f>
        <v/>
      </c>
      <c r="G232" s="640" t="str">
        <f>IFERROR(INDEX('Master Data'!$B$7:$J$567,'Master Data'!$N202,COLUMNS('Master Data'!$O202:U202)),"")</f>
        <v/>
      </c>
      <c r="H232" s="640" t="str">
        <f>IFERROR(INDEX('Master Data'!$B$7:$J$567,'Master Data'!$N202,COLUMNS('Master Data'!$O202:V202)),"")</f>
        <v/>
      </c>
      <c r="I232" s="646" t="str">
        <f>IFERROR(INDEX('Master Data'!$B$7:$J$567,'Master Data'!$N202,COLUMNS('Master Data'!$O$5:W199)),"")</f>
        <v/>
      </c>
    </row>
    <row r="233" spans="1:9" ht="30" customHeight="1" x14ac:dyDescent="0.25">
      <c r="A233" s="622" t="str">
        <f>IFERROR(INDEX('Master Data'!$B$7:$J$567,'Master Data'!$N203,COLUMNS('Master Data'!$O203:O203)),"")</f>
        <v/>
      </c>
      <c r="B233" s="620" t="str">
        <f>IFERROR(INDEX('Master Data'!$B$7:$J$567,'Master Data'!$N203,COLUMNS('Master Data'!$O203:P203)),"")</f>
        <v/>
      </c>
      <c r="C233" s="640" t="str">
        <f>IFERROR(INDEX('Master Data'!$B$7:$J$567,'Master Data'!$N203,COLUMNS('Master Data'!$O203:Q203)),"")</f>
        <v/>
      </c>
      <c r="D233" s="640" t="str">
        <f>IFERROR(INDEX('Master Data'!$B$7:$J$567,'Master Data'!$N203,COLUMNS('Master Data'!$O203:R203)),"")</f>
        <v/>
      </c>
      <c r="E233" s="640" t="str">
        <f>IFERROR(INDEX('Master Data'!$B$7:$J$567,'Master Data'!$N203,COLUMNS('Master Data'!$O203:S203)),"")</f>
        <v/>
      </c>
      <c r="F233" s="640" t="str">
        <f>IFERROR(INDEX('Master Data'!$B$7:$J$567,'Master Data'!$N203,COLUMNS('Master Data'!$O203:T203)),"")</f>
        <v/>
      </c>
      <c r="G233" s="640" t="str">
        <f>IFERROR(INDEX('Master Data'!$B$7:$J$567,'Master Data'!$N203,COLUMNS('Master Data'!$O203:U203)),"")</f>
        <v/>
      </c>
      <c r="H233" s="640" t="str">
        <f>IFERROR(INDEX('Master Data'!$B$7:$J$567,'Master Data'!$N203,COLUMNS('Master Data'!$O203:V203)),"")</f>
        <v/>
      </c>
      <c r="I233" s="646" t="str">
        <f>IFERROR(INDEX('Master Data'!$B$7:$J$567,'Master Data'!$N203,COLUMNS('Master Data'!$O$5:W200)),"")</f>
        <v/>
      </c>
    </row>
    <row r="234" spans="1:9" ht="30" customHeight="1" x14ac:dyDescent="0.25">
      <c r="A234" s="622" t="str">
        <f>IFERROR(INDEX('Master Data'!$B$7:$J$567,'Master Data'!$N204,COLUMNS('Master Data'!$O204:O204)),"")</f>
        <v/>
      </c>
      <c r="B234" s="620" t="str">
        <f>IFERROR(INDEX('Master Data'!$B$7:$J$567,'Master Data'!$N204,COLUMNS('Master Data'!$O204:P204)),"")</f>
        <v/>
      </c>
      <c r="C234" s="640" t="str">
        <f>IFERROR(INDEX('Master Data'!$B$7:$J$567,'Master Data'!$N204,COLUMNS('Master Data'!$O204:Q204)),"")</f>
        <v/>
      </c>
      <c r="D234" s="640" t="str">
        <f>IFERROR(INDEX('Master Data'!$B$7:$J$567,'Master Data'!$N204,COLUMNS('Master Data'!$O204:R204)),"")</f>
        <v/>
      </c>
      <c r="E234" s="640" t="str">
        <f>IFERROR(INDEX('Master Data'!$B$7:$J$567,'Master Data'!$N204,COLUMNS('Master Data'!$O204:S204)),"")</f>
        <v/>
      </c>
      <c r="F234" s="640" t="str">
        <f>IFERROR(INDEX('Master Data'!$B$7:$J$567,'Master Data'!$N204,COLUMNS('Master Data'!$O204:T204)),"")</f>
        <v/>
      </c>
      <c r="G234" s="640" t="str">
        <f>IFERROR(INDEX('Master Data'!$B$7:$J$567,'Master Data'!$N204,COLUMNS('Master Data'!$O204:U204)),"")</f>
        <v/>
      </c>
      <c r="H234" s="640" t="str">
        <f>IFERROR(INDEX('Master Data'!$B$7:$J$567,'Master Data'!$N204,COLUMNS('Master Data'!$O204:V204)),"")</f>
        <v/>
      </c>
      <c r="I234" s="646" t="str">
        <f>IFERROR(INDEX('Master Data'!$B$7:$J$567,'Master Data'!$N204,COLUMNS('Master Data'!$O$5:W201)),"")</f>
        <v/>
      </c>
    </row>
    <row r="235" spans="1:9" ht="30" customHeight="1" x14ac:dyDescent="0.25">
      <c r="A235" s="622" t="str">
        <f>IFERROR(INDEX('Master Data'!$B$7:$J$567,'Master Data'!$N205,COLUMNS('Master Data'!$O205:O205)),"")</f>
        <v/>
      </c>
      <c r="B235" s="620" t="str">
        <f>IFERROR(INDEX('Master Data'!$B$7:$J$567,'Master Data'!$N205,COLUMNS('Master Data'!$O205:P205)),"")</f>
        <v/>
      </c>
      <c r="C235" s="640" t="str">
        <f>IFERROR(INDEX('Master Data'!$B$7:$J$567,'Master Data'!$N205,COLUMNS('Master Data'!$O205:Q205)),"")</f>
        <v/>
      </c>
      <c r="D235" s="640" t="str">
        <f>IFERROR(INDEX('Master Data'!$B$7:$J$567,'Master Data'!$N205,COLUMNS('Master Data'!$O205:R205)),"")</f>
        <v/>
      </c>
      <c r="E235" s="640" t="str">
        <f>IFERROR(INDEX('Master Data'!$B$7:$J$567,'Master Data'!$N205,COLUMNS('Master Data'!$O205:S205)),"")</f>
        <v/>
      </c>
      <c r="F235" s="640" t="str">
        <f>IFERROR(INDEX('Master Data'!$B$7:$J$567,'Master Data'!$N205,COLUMNS('Master Data'!$O205:T205)),"")</f>
        <v/>
      </c>
      <c r="G235" s="640" t="str">
        <f>IFERROR(INDEX('Master Data'!$B$7:$J$567,'Master Data'!$N205,COLUMNS('Master Data'!$O205:U205)),"")</f>
        <v/>
      </c>
      <c r="H235" s="640" t="str">
        <f>IFERROR(INDEX('Master Data'!$B$7:$J$567,'Master Data'!$N205,COLUMNS('Master Data'!$O205:V205)),"")</f>
        <v/>
      </c>
      <c r="I235" s="646" t="str">
        <f>IFERROR(INDEX('Master Data'!$B$7:$J$567,'Master Data'!$N205,COLUMNS('Master Data'!$O$5:W202)),"")</f>
        <v/>
      </c>
    </row>
    <row r="236" spans="1:9" ht="30" customHeight="1" x14ac:dyDescent="0.25">
      <c r="A236" s="622" t="str">
        <f>IFERROR(INDEX('Master Data'!$B$7:$J$567,'Master Data'!$N206,COLUMNS('Master Data'!$O206:O206)),"")</f>
        <v/>
      </c>
      <c r="B236" s="620" t="str">
        <f>IFERROR(INDEX('Master Data'!$B$7:$J$567,'Master Data'!$N206,COLUMNS('Master Data'!$O206:P206)),"")</f>
        <v/>
      </c>
      <c r="C236" s="640" t="str">
        <f>IFERROR(INDEX('Master Data'!$B$7:$J$567,'Master Data'!$N206,COLUMNS('Master Data'!$O206:Q206)),"")</f>
        <v/>
      </c>
      <c r="D236" s="640" t="str">
        <f>IFERROR(INDEX('Master Data'!$B$7:$J$567,'Master Data'!$N206,COLUMNS('Master Data'!$O206:R206)),"")</f>
        <v/>
      </c>
      <c r="E236" s="640" t="str">
        <f>IFERROR(INDEX('Master Data'!$B$7:$J$567,'Master Data'!$N206,COLUMNS('Master Data'!$O206:S206)),"")</f>
        <v/>
      </c>
      <c r="F236" s="640" t="str">
        <f>IFERROR(INDEX('Master Data'!$B$7:$J$567,'Master Data'!$N206,COLUMNS('Master Data'!$O206:T206)),"")</f>
        <v/>
      </c>
      <c r="G236" s="640" t="str">
        <f>IFERROR(INDEX('Master Data'!$B$7:$J$567,'Master Data'!$N206,COLUMNS('Master Data'!$O206:U206)),"")</f>
        <v/>
      </c>
      <c r="H236" s="640" t="str">
        <f>IFERROR(INDEX('Master Data'!$B$7:$J$567,'Master Data'!$N206,COLUMNS('Master Data'!$O206:V206)),"")</f>
        <v/>
      </c>
      <c r="I236" s="646" t="str">
        <f>IFERROR(INDEX('Master Data'!$B$7:$J$567,'Master Data'!$N206,COLUMNS('Master Data'!$O$5:W203)),"")</f>
        <v/>
      </c>
    </row>
    <row r="237" spans="1:9" ht="30" customHeight="1" x14ac:dyDescent="0.25">
      <c r="A237" s="622" t="str">
        <f>IFERROR(INDEX('Master Data'!$B$7:$J$567,'Master Data'!$N207,COLUMNS('Master Data'!$O207:O207)),"")</f>
        <v/>
      </c>
      <c r="B237" s="620" t="str">
        <f>IFERROR(INDEX('Master Data'!$B$7:$J$567,'Master Data'!$N207,COLUMNS('Master Data'!$O207:P207)),"")</f>
        <v/>
      </c>
      <c r="C237" s="640" t="str">
        <f>IFERROR(INDEX('Master Data'!$B$7:$J$567,'Master Data'!$N207,COLUMNS('Master Data'!$O207:Q207)),"")</f>
        <v/>
      </c>
      <c r="D237" s="640" t="str">
        <f>IFERROR(INDEX('Master Data'!$B$7:$J$567,'Master Data'!$N207,COLUMNS('Master Data'!$O207:R207)),"")</f>
        <v/>
      </c>
      <c r="E237" s="640" t="str">
        <f>IFERROR(INDEX('Master Data'!$B$7:$J$567,'Master Data'!$N207,COLUMNS('Master Data'!$O207:S207)),"")</f>
        <v/>
      </c>
      <c r="F237" s="640" t="str">
        <f>IFERROR(INDEX('Master Data'!$B$7:$J$567,'Master Data'!$N207,COLUMNS('Master Data'!$O207:T207)),"")</f>
        <v/>
      </c>
      <c r="G237" s="640" t="str">
        <f>IFERROR(INDEX('Master Data'!$B$7:$J$567,'Master Data'!$N207,COLUMNS('Master Data'!$O207:U207)),"")</f>
        <v/>
      </c>
      <c r="H237" s="640" t="str">
        <f>IFERROR(INDEX('Master Data'!$B$7:$J$567,'Master Data'!$N207,COLUMNS('Master Data'!$O207:V207)),"")</f>
        <v/>
      </c>
      <c r="I237" s="646" t="str">
        <f>IFERROR(INDEX('Master Data'!$B$7:$J$567,'Master Data'!$N207,COLUMNS('Master Data'!$O$5:W204)),"")</f>
        <v/>
      </c>
    </row>
    <row r="238" spans="1:9" ht="30" customHeight="1" x14ac:dyDescent="0.25">
      <c r="A238" s="622" t="str">
        <f>IFERROR(INDEX('Master Data'!$B$7:$J$567,'Master Data'!$N208,COLUMNS('Master Data'!$O208:O208)),"")</f>
        <v/>
      </c>
      <c r="B238" s="620" t="str">
        <f>IFERROR(INDEX('Master Data'!$B$7:$J$567,'Master Data'!$N208,COLUMNS('Master Data'!$O208:P208)),"")</f>
        <v/>
      </c>
      <c r="C238" s="640" t="str">
        <f>IFERROR(INDEX('Master Data'!$B$7:$J$567,'Master Data'!$N208,COLUMNS('Master Data'!$O208:Q208)),"")</f>
        <v/>
      </c>
      <c r="D238" s="640" t="str">
        <f>IFERROR(INDEX('Master Data'!$B$7:$J$567,'Master Data'!$N208,COLUMNS('Master Data'!$O208:R208)),"")</f>
        <v/>
      </c>
      <c r="E238" s="640" t="str">
        <f>IFERROR(INDEX('Master Data'!$B$7:$J$567,'Master Data'!$N208,COLUMNS('Master Data'!$O208:S208)),"")</f>
        <v/>
      </c>
      <c r="F238" s="640" t="str">
        <f>IFERROR(INDEX('Master Data'!$B$7:$J$567,'Master Data'!$N208,COLUMNS('Master Data'!$O208:T208)),"")</f>
        <v/>
      </c>
      <c r="G238" s="640" t="str">
        <f>IFERROR(INDEX('Master Data'!$B$7:$J$567,'Master Data'!$N208,COLUMNS('Master Data'!$O208:U208)),"")</f>
        <v/>
      </c>
      <c r="H238" s="640" t="str">
        <f>IFERROR(INDEX('Master Data'!$B$7:$J$567,'Master Data'!$N208,COLUMNS('Master Data'!$O208:V208)),"")</f>
        <v/>
      </c>
      <c r="I238" s="646" t="str">
        <f>IFERROR(INDEX('Master Data'!$B$7:$J$567,'Master Data'!$N208,COLUMNS('Master Data'!$O$5:W205)),"")</f>
        <v/>
      </c>
    </row>
    <row r="239" spans="1:9" ht="30" customHeight="1" x14ac:dyDescent="0.25">
      <c r="A239" s="622" t="str">
        <f>IFERROR(INDEX('Master Data'!$B$7:$J$567,'Master Data'!$N209,COLUMNS('Master Data'!$O209:O209)),"")</f>
        <v/>
      </c>
      <c r="B239" s="620" t="str">
        <f>IFERROR(INDEX('Master Data'!$B$7:$J$567,'Master Data'!$N209,COLUMNS('Master Data'!$O209:P209)),"")</f>
        <v/>
      </c>
      <c r="C239" s="640" t="str">
        <f>IFERROR(INDEX('Master Data'!$B$7:$J$567,'Master Data'!$N209,COLUMNS('Master Data'!$O209:Q209)),"")</f>
        <v/>
      </c>
      <c r="D239" s="640" t="str">
        <f>IFERROR(INDEX('Master Data'!$B$7:$J$567,'Master Data'!$N209,COLUMNS('Master Data'!$O209:R209)),"")</f>
        <v/>
      </c>
      <c r="E239" s="640" t="str">
        <f>IFERROR(INDEX('Master Data'!$B$7:$J$567,'Master Data'!$N209,COLUMNS('Master Data'!$O209:S209)),"")</f>
        <v/>
      </c>
      <c r="F239" s="640" t="str">
        <f>IFERROR(INDEX('Master Data'!$B$7:$J$567,'Master Data'!$N209,COLUMNS('Master Data'!$O209:T209)),"")</f>
        <v/>
      </c>
      <c r="G239" s="640" t="str">
        <f>IFERROR(INDEX('Master Data'!$B$7:$J$567,'Master Data'!$N209,COLUMNS('Master Data'!$O209:U209)),"")</f>
        <v/>
      </c>
      <c r="H239" s="640" t="str">
        <f>IFERROR(INDEX('Master Data'!$B$7:$J$567,'Master Data'!$N209,COLUMNS('Master Data'!$O209:V209)),"")</f>
        <v/>
      </c>
      <c r="I239" s="646" t="str">
        <f>IFERROR(INDEX('Master Data'!$B$7:$J$567,'Master Data'!$N209,COLUMNS('Master Data'!$O$5:W206)),"")</f>
        <v/>
      </c>
    </row>
    <row r="240" spans="1:9" ht="30" customHeight="1" x14ac:dyDescent="0.25">
      <c r="A240" s="622" t="str">
        <f>IFERROR(INDEX('Master Data'!$B$7:$J$567,'Master Data'!$N210,COLUMNS('Master Data'!$O210:O210)),"")</f>
        <v/>
      </c>
      <c r="B240" s="620" t="str">
        <f>IFERROR(INDEX('Master Data'!$B$7:$J$567,'Master Data'!$N210,COLUMNS('Master Data'!$O210:P210)),"")</f>
        <v/>
      </c>
      <c r="C240" s="640" t="str">
        <f>IFERROR(INDEX('Master Data'!$B$7:$J$567,'Master Data'!$N210,COLUMNS('Master Data'!$O210:Q210)),"")</f>
        <v/>
      </c>
      <c r="D240" s="640" t="str">
        <f>IFERROR(INDEX('Master Data'!$B$7:$J$567,'Master Data'!$N210,COLUMNS('Master Data'!$O210:R210)),"")</f>
        <v/>
      </c>
      <c r="E240" s="640" t="str">
        <f>IFERROR(INDEX('Master Data'!$B$7:$J$567,'Master Data'!$N210,COLUMNS('Master Data'!$O210:S210)),"")</f>
        <v/>
      </c>
      <c r="F240" s="640" t="str">
        <f>IFERROR(INDEX('Master Data'!$B$7:$J$567,'Master Data'!$N210,COLUMNS('Master Data'!$O210:T210)),"")</f>
        <v/>
      </c>
      <c r="G240" s="640" t="str">
        <f>IFERROR(INDEX('Master Data'!$B$7:$J$567,'Master Data'!$N210,COLUMNS('Master Data'!$O210:U210)),"")</f>
        <v/>
      </c>
      <c r="H240" s="640" t="str">
        <f>IFERROR(INDEX('Master Data'!$B$7:$J$567,'Master Data'!$N210,COLUMNS('Master Data'!$O210:V210)),"")</f>
        <v/>
      </c>
      <c r="I240" s="646" t="str">
        <f>IFERROR(INDEX('Master Data'!$B$7:$J$567,'Master Data'!$N210,COLUMNS('Master Data'!$O$5:W207)),"")</f>
        <v/>
      </c>
    </row>
    <row r="241" spans="1:9" ht="30" customHeight="1" x14ac:dyDescent="0.25">
      <c r="A241" s="622" t="str">
        <f>IFERROR(INDEX('Master Data'!$B$7:$J$567,'Master Data'!$N211,COLUMNS('Master Data'!$O211:O211)),"")</f>
        <v/>
      </c>
      <c r="B241" s="620" t="str">
        <f>IFERROR(INDEX('Master Data'!$B$7:$J$567,'Master Data'!$N211,COLUMNS('Master Data'!$O211:P211)),"")</f>
        <v/>
      </c>
      <c r="C241" s="640" t="str">
        <f>IFERROR(INDEX('Master Data'!$B$7:$J$567,'Master Data'!$N211,COLUMNS('Master Data'!$O211:Q211)),"")</f>
        <v/>
      </c>
      <c r="D241" s="640" t="str">
        <f>IFERROR(INDEX('Master Data'!$B$7:$J$567,'Master Data'!$N211,COLUMNS('Master Data'!$O211:R211)),"")</f>
        <v/>
      </c>
      <c r="E241" s="640" t="str">
        <f>IFERROR(INDEX('Master Data'!$B$7:$J$567,'Master Data'!$N211,COLUMNS('Master Data'!$O211:S211)),"")</f>
        <v/>
      </c>
      <c r="F241" s="640" t="str">
        <f>IFERROR(INDEX('Master Data'!$B$7:$J$567,'Master Data'!$N211,COLUMNS('Master Data'!$O211:T211)),"")</f>
        <v/>
      </c>
      <c r="G241" s="640" t="str">
        <f>IFERROR(INDEX('Master Data'!$B$7:$J$567,'Master Data'!$N211,COLUMNS('Master Data'!$O211:U211)),"")</f>
        <v/>
      </c>
      <c r="H241" s="640" t="str">
        <f>IFERROR(INDEX('Master Data'!$B$7:$J$567,'Master Data'!$N211,COLUMNS('Master Data'!$O211:V211)),"")</f>
        <v/>
      </c>
      <c r="I241" s="646" t="str">
        <f>IFERROR(INDEX('Master Data'!$B$7:$J$567,'Master Data'!$N211,COLUMNS('Master Data'!$O$5:W208)),"")</f>
        <v/>
      </c>
    </row>
    <row r="242" spans="1:9" ht="30" customHeight="1" x14ac:dyDescent="0.25">
      <c r="A242" s="622" t="str">
        <f>IFERROR(INDEX('Master Data'!$B$7:$J$567,'Master Data'!$N212,COLUMNS('Master Data'!$O212:O212)),"")</f>
        <v/>
      </c>
      <c r="B242" s="620" t="str">
        <f>IFERROR(INDEX('Master Data'!$B$7:$J$567,'Master Data'!$N212,COLUMNS('Master Data'!$O212:P212)),"")</f>
        <v/>
      </c>
      <c r="C242" s="640" t="str">
        <f>IFERROR(INDEX('Master Data'!$B$7:$J$567,'Master Data'!$N212,COLUMNS('Master Data'!$O212:Q212)),"")</f>
        <v/>
      </c>
      <c r="D242" s="640" t="str">
        <f>IFERROR(INDEX('Master Data'!$B$7:$J$567,'Master Data'!$N212,COLUMNS('Master Data'!$O212:R212)),"")</f>
        <v/>
      </c>
      <c r="E242" s="640" t="str">
        <f>IFERROR(INDEX('Master Data'!$B$7:$J$567,'Master Data'!$N212,COLUMNS('Master Data'!$O212:S212)),"")</f>
        <v/>
      </c>
      <c r="F242" s="640" t="str">
        <f>IFERROR(INDEX('Master Data'!$B$7:$J$567,'Master Data'!$N212,COLUMNS('Master Data'!$O212:T212)),"")</f>
        <v/>
      </c>
      <c r="G242" s="640" t="str">
        <f>IFERROR(INDEX('Master Data'!$B$7:$J$567,'Master Data'!$N212,COLUMNS('Master Data'!$O212:U212)),"")</f>
        <v/>
      </c>
      <c r="H242" s="640" t="str">
        <f>IFERROR(INDEX('Master Data'!$B$7:$J$567,'Master Data'!$N212,COLUMNS('Master Data'!$O212:V212)),"")</f>
        <v/>
      </c>
      <c r="I242" s="646" t="str">
        <f>IFERROR(INDEX('Master Data'!$B$7:$J$567,'Master Data'!$N212,COLUMNS('Master Data'!$O$5:W209)),"")</f>
        <v/>
      </c>
    </row>
    <row r="243" spans="1:9" ht="30" customHeight="1" x14ac:dyDescent="0.25">
      <c r="A243" s="622" t="str">
        <f>IFERROR(INDEX('Master Data'!$B$7:$J$567,'Master Data'!$N213,COLUMNS('Master Data'!$O213:O213)),"")</f>
        <v/>
      </c>
      <c r="B243" s="620" t="str">
        <f>IFERROR(INDEX('Master Data'!$B$7:$J$567,'Master Data'!$N213,COLUMNS('Master Data'!$O213:P213)),"")</f>
        <v/>
      </c>
      <c r="C243" s="640" t="str">
        <f>IFERROR(INDEX('Master Data'!$B$7:$J$567,'Master Data'!$N213,COLUMNS('Master Data'!$O213:Q213)),"")</f>
        <v/>
      </c>
      <c r="D243" s="640" t="str">
        <f>IFERROR(INDEX('Master Data'!$B$7:$J$567,'Master Data'!$N213,COLUMNS('Master Data'!$O213:R213)),"")</f>
        <v/>
      </c>
      <c r="E243" s="640" t="str">
        <f>IFERROR(INDEX('Master Data'!$B$7:$J$567,'Master Data'!$N213,COLUMNS('Master Data'!$O213:S213)),"")</f>
        <v/>
      </c>
      <c r="F243" s="640" t="str">
        <f>IFERROR(INDEX('Master Data'!$B$7:$J$567,'Master Data'!$N213,COLUMNS('Master Data'!$O213:T213)),"")</f>
        <v/>
      </c>
      <c r="G243" s="640" t="str">
        <f>IFERROR(INDEX('Master Data'!$B$7:$J$567,'Master Data'!$N213,COLUMNS('Master Data'!$O213:U213)),"")</f>
        <v/>
      </c>
      <c r="H243" s="640" t="str">
        <f>IFERROR(INDEX('Master Data'!$B$7:$J$567,'Master Data'!$N213,COLUMNS('Master Data'!$O213:V213)),"")</f>
        <v/>
      </c>
      <c r="I243" s="646" t="str">
        <f>IFERROR(INDEX('Master Data'!$B$7:$J$567,'Master Data'!$N213,COLUMNS('Master Data'!$O$5:W210)),"")</f>
        <v/>
      </c>
    </row>
    <row r="244" spans="1:9" ht="30" customHeight="1" x14ac:dyDescent="0.25">
      <c r="A244" s="622" t="str">
        <f>IFERROR(INDEX('Master Data'!$B$7:$J$567,'Master Data'!$N214,COLUMNS('Master Data'!$O214:O214)),"")</f>
        <v/>
      </c>
      <c r="B244" s="620" t="str">
        <f>IFERROR(INDEX('Master Data'!$B$7:$J$567,'Master Data'!$N214,COLUMNS('Master Data'!$O214:P214)),"")</f>
        <v/>
      </c>
      <c r="C244" s="640" t="str">
        <f>IFERROR(INDEX('Master Data'!$B$7:$J$567,'Master Data'!$N214,COLUMNS('Master Data'!$O214:Q214)),"")</f>
        <v/>
      </c>
      <c r="D244" s="640" t="str">
        <f>IFERROR(INDEX('Master Data'!$B$7:$J$567,'Master Data'!$N214,COLUMNS('Master Data'!$O214:R214)),"")</f>
        <v/>
      </c>
      <c r="E244" s="640" t="str">
        <f>IFERROR(INDEX('Master Data'!$B$7:$J$567,'Master Data'!$N214,COLUMNS('Master Data'!$O214:S214)),"")</f>
        <v/>
      </c>
      <c r="F244" s="640" t="str">
        <f>IFERROR(INDEX('Master Data'!$B$7:$J$567,'Master Data'!$N214,COLUMNS('Master Data'!$O214:T214)),"")</f>
        <v/>
      </c>
      <c r="G244" s="640" t="str">
        <f>IFERROR(INDEX('Master Data'!$B$7:$J$567,'Master Data'!$N214,COLUMNS('Master Data'!$O214:U214)),"")</f>
        <v/>
      </c>
      <c r="H244" s="640" t="str">
        <f>IFERROR(INDEX('Master Data'!$B$7:$J$567,'Master Data'!$N214,COLUMNS('Master Data'!$O214:V214)),"")</f>
        <v/>
      </c>
      <c r="I244" s="646" t="str">
        <f>IFERROR(INDEX('Master Data'!$B$7:$J$567,'Master Data'!$N214,COLUMNS('Master Data'!$O$5:W211)),"")</f>
        <v/>
      </c>
    </row>
    <row r="245" spans="1:9" ht="30" customHeight="1" x14ac:dyDescent="0.25">
      <c r="A245" s="622" t="str">
        <f>IFERROR(INDEX('Master Data'!$B$7:$J$567,'Master Data'!$N215,COLUMNS('Master Data'!$O215:O215)),"")</f>
        <v/>
      </c>
      <c r="B245" s="620" t="str">
        <f>IFERROR(INDEX('Master Data'!$B$7:$J$567,'Master Data'!$N215,COLUMNS('Master Data'!$O215:P215)),"")</f>
        <v/>
      </c>
      <c r="C245" s="640" t="str">
        <f>IFERROR(INDEX('Master Data'!$B$7:$J$567,'Master Data'!$N215,COLUMNS('Master Data'!$O215:Q215)),"")</f>
        <v/>
      </c>
      <c r="D245" s="640" t="str">
        <f>IFERROR(INDEX('Master Data'!$B$7:$J$567,'Master Data'!$N215,COLUMNS('Master Data'!$O215:R215)),"")</f>
        <v/>
      </c>
      <c r="E245" s="640" t="str">
        <f>IFERROR(INDEX('Master Data'!$B$7:$J$567,'Master Data'!$N215,COLUMNS('Master Data'!$O215:S215)),"")</f>
        <v/>
      </c>
      <c r="F245" s="640" t="str">
        <f>IFERROR(INDEX('Master Data'!$B$7:$J$567,'Master Data'!$N215,COLUMNS('Master Data'!$O215:T215)),"")</f>
        <v/>
      </c>
      <c r="G245" s="640" t="str">
        <f>IFERROR(INDEX('Master Data'!$B$7:$J$567,'Master Data'!$N215,COLUMNS('Master Data'!$O215:U215)),"")</f>
        <v/>
      </c>
      <c r="H245" s="640" t="str">
        <f>IFERROR(INDEX('Master Data'!$B$7:$J$567,'Master Data'!$N215,COLUMNS('Master Data'!$O215:V215)),"")</f>
        <v/>
      </c>
      <c r="I245" s="646" t="str">
        <f>IFERROR(INDEX('Master Data'!$B$7:$J$567,'Master Data'!$N215,COLUMNS('Master Data'!$O$5:W212)),"")</f>
        <v/>
      </c>
    </row>
    <row r="246" spans="1:9" ht="30" customHeight="1" x14ac:dyDescent="0.25">
      <c r="A246" s="622" t="str">
        <f>IFERROR(INDEX('Master Data'!$B$7:$J$567,'Master Data'!$N216,COLUMNS('Master Data'!$O216:O216)),"")</f>
        <v/>
      </c>
      <c r="B246" s="620" t="str">
        <f>IFERROR(INDEX('Master Data'!$B$7:$J$567,'Master Data'!$N216,COLUMNS('Master Data'!$O216:P216)),"")</f>
        <v/>
      </c>
      <c r="C246" s="640" t="str">
        <f>IFERROR(INDEX('Master Data'!$B$7:$J$567,'Master Data'!$N216,COLUMNS('Master Data'!$O216:Q216)),"")</f>
        <v/>
      </c>
      <c r="D246" s="640" t="str">
        <f>IFERROR(INDEX('Master Data'!$B$7:$J$567,'Master Data'!$N216,COLUMNS('Master Data'!$O216:R216)),"")</f>
        <v/>
      </c>
      <c r="E246" s="640" t="str">
        <f>IFERROR(INDEX('Master Data'!$B$7:$J$567,'Master Data'!$N216,COLUMNS('Master Data'!$O216:S216)),"")</f>
        <v/>
      </c>
      <c r="F246" s="640" t="str">
        <f>IFERROR(INDEX('Master Data'!$B$7:$J$567,'Master Data'!$N216,COLUMNS('Master Data'!$O216:T216)),"")</f>
        <v/>
      </c>
      <c r="G246" s="640" t="str">
        <f>IFERROR(INDEX('Master Data'!$B$7:$J$567,'Master Data'!$N216,COLUMNS('Master Data'!$O216:U216)),"")</f>
        <v/>
      </c>
      <c r="H246" s="640" t="str">
        <f>IFERROR(INDEX('Master Data'!$B$7:$J$567,'Master Data'!$N216,COLUMNS('Master Data'!$O216:V216)),"")</f>
        <v/>
      </c>
      <c r="I246" s="646" t="str">
        <f>IFERROR(INDEX('Master Data'!$B$7:$J$567,'Master Data'!$N216,COLUMNS('Master Data'!$O$5:W213)),"")</f>
        <v/>
      </c>
    </row>
    <row r="247" spans="1:9" ht="30" customHeight="1" x14ac:dyDescent="0.25">
      <c r="A247" s="622" t="str">
        <f>IFERROR(INDEX('Master Data'!$B$7:$J$567,'Master Data'!$N217,COLUMNS('Master Data'!$O217:O217)),"")</f>
        <v/>
      </c>
      <c r="B247" s="620" t="str">
        <f>IFERROR(INDEX('Master Data'!$B$7:$J$567,'Master Data'!$N217,COLUMNS('Master Data'!$O217:P217)),"")</f>
        <v/>
      </c>
      <c r="C247" s="640" t="str">
        <f>IFERROR(INDEX('Master Data'!$B$7:$J$567,'Master Data'!$N217,COLUMNS('Master Data'!$O217:Q217)),"")</f>
        <v/>
      </c>
      <c r="D247" s="640" t="str">
        <f>IFERROR(INDEX('Master Data'!$B$7:$J$567,'Master Data'!$N217,COLUMNS('Master Data'!$O217:R217)),"")</f>
        <v/>
      </c>
      <c r="E247" s="640" t="str">
        <f>IFERROR(INDEX('Master Data'!$B$7:$J$567,'Master Data'!$N217,COLUMNS('Master Data'!$O217:S217)),"")</f>
        <v/>
      </c>
      <c r="F247" s="640" t="str">
        <f>IFERROR(INDEX('Master Data'!$B$7:$J$567,'Master Data'!$N217,COLUMNS('Master Data'!$O217:T217)),"")</f>
        <v/>
      </c>
      <c r="G247" s="640" t="str">
        <f>IFERROR(INDEX('Master Data'!$B$7:$J$567,'Master Data'!$N217,COLUMNS('Master Data'!$O217:U217)),"")</f>
        <v/>
      </c>
      <c r="H247" s="640" t="str">
        <f>IFERROR(INDEX('Master Data'!$B$7:$J$567,'Master Data'!$N217,COLUMNS('Master Data'!$O217:V217)),"")</f>
        <v/>
      </c>
      <c r="I247" s="646" t="str">
        <f>IFERROR(INDEX('Master Data'!$B$7:$J$567,'Master Data'!$N217,COLUMNS('Master Data'!$O$5:W214)),"")</f>
        <v/>
      </c>
    </row>
    <row r="248" spans="1:9" ht="30" customHeight="1" x14ac:dyDescent="0.25">
      <c r="A248" s="622" t="str">
        <f>IFERROR(INDEX('Master Data'!$B$7:$J$567,'Master Data'!$N218,COLUMNS('Master Data'!$O218:O218)),"")</f>
        <v/>
      </c>
      <c r="B248" s="620" t="str">
        <f>IFERROR(INDEX('Master Data'!$B$7:$J$567,'Master Data'!$N218,COLUMNS('Master Data'!$O218:P218)),"")</f>
        <v/>
      </c>
      <c r="C248" s="640" t="str">
        <f>IFERROR(INDEX('Master Data'!$B$7:$J$567,'Master Data'!$N218,COLUMNS('Master Data'!$O218:Q218)),"")</f>
        <v/>
      </c>
      <c r="D248" s="640" t="str">
        <f>IFERROR(INDEX('Master Data'!$B$7:$J$567,'Master Data'!$N218,COLUMNS('Master Data'!$O218:R218)),"")</f>
        <v/>
      </c>
      <c r="E248" s="640" t="str">
        <f>IFERROR(INDEX('Master Data'!$B$7:$J$567,'Master Data'!$N218,COLUMNS('Master Data'!$O218:S218)),"")</f>
        <v/>
      </c>
      <c r="F248" s="640" t="str">
        <f>IFERROR(INDEX('Master Data'!$B$7:$J$567,'Master Data'!$N218,COLUMNS('Master Data'!$O218:T218)),"")</f>
        <v/>
      </c>
      <c r="G248" s="640" t="str">
        <f>IFERROR(INDEX('Master Data'!$B$7:$J$567,'Master Data'!$N218,COLUMNS('Master Data'!$O218:U218)),"")</f>
        <v/>
      </c>
      <c r="H248" s="640" t="str">
        <f>IFERROR(INDEX('Master Data'!$B$7:$J$567,'Master Data'!$N218,COLUMNS('Master Data'!$O218:V218)),"")</f>
        <v/>
      </c>
      <c r="I248" s="646" t="str">
        <f>IFERROR(INDEX('Master Data'!$B$7:$J$567,'Master Data'!$N218,COLUMNS('Master Data'!$O$5:W215)),"")</f>
        <v/>
      </c>
    </row>
    <row r="249" spans="1:9" ht="30" customHeight="1" x14ac:dyDescent="0.25">
      <c r="A249" s="622" t="str">
        <f>IFERROR(INDEX('Master Data'!$B$7:$J$567,'Master Data'!$N219,COLUMNS('Master Data'!$O219:O219)),"")</f>
        <v/>
      </c>
      <c r="B249" s="620" t="str">
        <f>IFERROR(INDEX('Master Data'!$B$7:$J$567,'Master Data'!$N219,COLUMNS('Master Data'!$O219:P219)),"")</f>
        <v/>
      </c>
      <c r="C249" s="640" t="str">
        <f>IFERROR(INDEX('Master Data'!$B$7:$J$567,'Master Data'!$N219,COLUMNS('Master Data'!$O219:Q219)),"")</f>
        <v/>
      </c>
      <c r="D249" s="640" t="str">
        <f>IFERROR(INDEX('Master Data'!$B$7:$J$567,'Master Data'!$N219,COLUMNS('Master Data'!$O219:R219)),"")</f>
        <v/>
      </c>
      <c r="E249" s="640" t="str">
        <f>IFERROR(INDEX('Master Data'!$B$7:$J$567,'Master Data'!$N219,COLUMNS('Master Data'!$O219:S219)),"")</f>
        <v/>
      </c>
      <c r="F249" s="640" t="str">
        <f>IFERROR(INDEX('Master Data'!$B$7:$J$567,'Master Data'!$N219,COLUMNS('Master Data'!$O219:T219)),"")</f>
        <v/>
      </c>
      <c r="G249" s="640" t="str">
        <f>IFERROR(INDEX('Master Data'!$B$7:$J$567,'Master Data'!$N219,COLUMNS('Master Data'!$O219:U219)),"")</f>
        <v/>
      </c>
      <c r="H249" s="640" t="str">
        <f>IFERROR(INDEX('Master Data'!$B$7:$J$567,'Master Data'!$N219,COLUMNS('Master Data'!$O219:V219)),"")</f>
        <v/>
      </c>
      <c r="I249" s="646" t="str">
        <f>IFERROR(INDEX('Master Data'!$B$7:$J$567,'Master Data'!$N219,COLUMNS('Master Data'!$O$5:W216)),"")</f>
        <v/>
      </c>
    </row>
    <row r="250" spans="1:9" ht="30" customHeight="1" x14ac:dyDescent="0.25">
      <c r="A250" s="622" t="str">
        <f>IFERROR(INDEX('Master Data'!$B$7:$J$567,'Master Data'!$N220,COLUMNS('Master Data'!$O220:O220)),"")</f>
        <v/>
      </c>
      <c r="B250" s="620" t="str">
        <f>IFERROR(INDEX('Master Data'!$B$7:$J$567,'Master Data'!$N220,COLUMNS('Master Data'!$O220:P220)),"")</f>
        <v/>
      </c>
      <c r="C250" s="640" t="str">
        <f>IFERROR(INDEX('Master Data'!$B$7:$J$567,'Master Data'!$N220,COLUMNS('Master Data'!$O220:Q220)),"")</f>
        <v/>
      </c>
      <c r="D250" s="640" t="str">
        <f>IFERROR(INDEX('Master Data'!$B$7:$J$567,'Master Data'!$N220,COLUMNS('Master Data'!$O220:R220)),"")</f>
        <v/>
      </c>
      <c r="E250" s="640" t="str">
        <f>IFERROR(INDEX('Master Data'!$B$7:$J$567,'Master Data'!$N220,COLUMNS('Master Data'!$O220:S220)),"")</f>
        <v/>
      </c>
      <c r="F250" s="640" t="str">
        <f>IFERROR(INDEX('Master Data'!$B$7:$J$567,'Master Data'!$N220,COLUMNS('Master Data'!$O220:T220)),"")</f>
        <v/>
      </c>
      <c r="G250" s="640" t="str">
        <f>IFERROR(INDEX('Master Data'!$B$7:$J$567,'Master Data'!$N220,COLUMNS('Master Data'!$O220:U220)),"")</f>
        <v/>
      </c>
      <c r="H250" s="640" t="str">
        <f>IFERROR(INDEX('Master Data'!$B$7:$J$567,'Master Data'!$N220,COLUMNS('Master Data'!$O220:V220)),"")</f>
        <v/>
      </c>
      <c r="I250" s="646" t="str">
        <f>IFERROR(INDEX('Master Data'!$B$7:$J$567,'Master Data'!$N220,COLUMNS('Master Data'!$O$5:W217)),"")</f>
        <v/>
      </c>
    </row>
    <row r="251" spans="1:9" ht="30" customHeight="1" x14ac:dyDescent="0.25">
      <c r="A251" s="622" t="str">
        <f>IFERROR(INDEX('Master Data'!$B$7:$J$567,'Master Data'!$N221,COLUMNS('Master Data'!$O221:O221)),"")</f>
        <v/>
      </c>
      <c r="B251" s="620" t="str">
        <f>IFERROR(INDEX('Master Data'!$B$7:$J$567,'Master Data'!$N221,COLUMNS('Master Data'!$O221:P221)),"")</f>
        <v/>
      </c>
      <c r="C251" s="640" t="str">
        <f>IFERROR(INDEX('Master Data'!$B$7:$J$567,'Master Data'!$N221,COLUMNS('Master Data'!$O221:Q221)),"")</f>
        <v/>
      </c>
      <c r="D251" s="640" t="str">
        <f>IFERROR(INDEX('Master Data'!$B$7:$J$567,'Master Data'!$N221,COLUMNS('Master Data'!$O221:R221)),"")</f>
        <v/>
      </c>
      <c r="E251" s="640" t="str">
        <f>IFERROR(INDEX('Master Data'!$B$7:$J$567,'Master Data'!$N221,COLUMNS('Master Data'!$O221:S221)),"")</f>
        <v/>
      </c>
      <c r="F251" s="640" t="str">
        <f>IFERROR(INDEX('Master Data'!$B$7:$J$567,'Master Data'!$N221,COLUMNS('Master Data'!$O221:T221)),"")</f>
        <v/>
      </c>
      <c r="G251" s="640" t="str">
        <f>IFERROR(INDEX('Master Data'!$B$7:$J$567,'Master Data'!$N221,COLUMNS('Master Data'!$O221:U221)),"")</f>
        <v/>
      </c>
      <c r="H251" s="640" t="str">
        <f>IFERROR(INDEX('Master Data'!$B$7:$J$567,'Master Data'!$N221,COLUMNS('Master Data'!$O221:V221)),"")</f>
        <v/>
      </c>
      <c r="I251" s="646" t="str">
        <f>IFERROR(INDEX('Master Data'!$B$7:$J$567,'Master Data'!$N221,COLUMNS('Master Data'!$O$5:W218)),"")</f>
        <v/>
      </c>
    </row>
    <row r="252" spans="1:9" ht="30" customHeight="1" x14ac:dyDescent="0.25">
      <c r="A252" s="622" t="str">
        <f>IFERROR(INDEX('Master Data'!$B$7:$J$567,'Master Data'!$N222,COLUMNS('Master Data'!$O222:O222)),"")</f>
        <v/>
      </c>
      <c r="B252" s="620" t="str">
        <f>IFERROR(INDEX('Master Data'!$B$7:$J$567,'Master Data'!$N222,COLUMNS('Master Data'!$O222:P222)),"")</f>
        <v/>
      </c>
      <c r="C252" s="640" t="str">
        <f>IFERROR(INDEX('Master Data'!$B$7:$J$567,'Master Data'!$N222,COLUMNS('Master Data'!$O222:Q222)),"")</f>
        <v/>
      </c>
      <c r="D252" s="640" t="str">
        <f>IFERROR(INDEX('Master Data'!$B$7:$J$567,'Master Data'!$N222,COLUMNS('Master Data'!$O222:R222)),"")</f>
        <v/>
      </c>
      <c r="E252" s="640" t="str">
        <f>IFERROR(INDEX('Master Data'!$B$7:$J$567,'Master Data'!$N222,COLUMNS('Master Data'!$O222:S222)),"")</f>
        <v/>
      </c>
      <c r="F252" s="640" t="str">
        <f>IFERROR(INDEX('Master Data'!$B$7:$J$567,'Master Data'!$N222,COLUMNS('Master Data'!$O222:T222)),"")</f>
        <v/>
      </c>
      <c r="G252" s="640" t="str">
        <f>IFERROR(INDEX('Master Data'!$B$7:$J$567,'Master Data'!$N222,COLUMNS('Master Data'!$O222:U222)),"")</f>
        <v/>
      </c>
      <c r="H252" s="640" t="str">
        <f>IFERROR(INDEX('Master Data'!$B$7:$J$567,'Master Data'!$N222,COLUMNS('Master Data'!$O222:V222)),"")</f>
        <v/>
      </c>
      <c r="I252" s="646" t="str">
        <f>IFERROR(INDEX('Master Data'!$B$7:$J$567,'Master Data'!$N222,COLUMNS('Master Data'!$O$5:W219)),"")</f>
        <v/>
      </c>
    </row>
    <row r="253" spans="1:9" ht="30" customHeight="1" x14ac:dyDescent="0.25">
      <c r="A253" s="622" t="str">
        <f>IFERROR(INDEX('Master Data'!$B$7:$J$567,'Master Data'!$N223,COLUMNS('Master Data'!$O223:O223)),"")</f>
        <v/>
      </c>
      <c r="B253" s="620" t="str">
        <f>IFERROR(INDEX('Master Data'!$B$7:$J$567,'Master Data'!$N223,COLUMNS('Master Data'!$O223:P223)),"")</f>
        <v/>
      </c>
      <c r="C253" s="640" t="str">
        <f>IFERROR(INDEX('Master Data'!$B$7:$J$567,'Master Data'!$N223,COLUMNS('Master Data'!$O223:Q223)),"")</f>
        <v/>
      </c>
      <c r="D253" s="640" t="str">
        <f>IFERROR(INDEX('Master Data'!$B$7:$J$567,'Master Data'!$N223,COLUMNS('Master Data'!$O223:R223)),"")</f>
        <v/>
      </c>
      <c r="E253" s="640" t="str">
        <f>IFERROR(INDEX('Master Data'!$B$7:$J$567,'Master Data'!$N223,COLUMNS('Master Data'!$O223:S223)),"")</f>
        <v/>
      </c>
      <c r="F253" s="640" t="str">
        <f>IFERROR(INDEX('Master Data'!$B$7:$J$567,'Master Data'!$N223,COLUMNS('Master Data'!$O223:T223)),"")</f>
        <v/>
      </c>
      <c r="G253" s="640" t="str">
        <f>IFERROR(INDEX('Master Data'!$B$7:$J$567,'Master Data'!$N223,COLUMNS('Master Data'!$O223:U223)),"")</f>
        <v/>
      </c>
      <c r="H253" s="640" t="str">
        <f>IFERROR(INDEX('Master Data'!$B$7:$J$567,'Master Data'!$N223,COLUMNS('Master Data'!$O223:V223)),"")</f>
        <v/>
      </c>
      <c r="I253" s="660"/>
    </row>
  </sheetData>
  <sheetProtection password="B698" sheet="1" objects="1" scenarios="1" formatCells="0" formatRows="0"/>
  <mergeCells count="29">
    <mergeCell ref="C29:I29"/>
    <mergeCell ref="C30:I30"/>
    <mergeCell ref="B6:C6"/>
    <mergeCell ref="B7:C7"/>
    <mergeCell ref="B8:C8"/>
    <mergeCell ref="B9:C9"/>
    <mergeCell ref="B13:C13"/>
    <mergeCell ref="B14:H14"/>
    <mergeCell ref="A16:I16"/>
    <mergeCell ref="A17:I17"/>
    <mergeCell ref="C23:I23"/>
    <mergeCell ref="C22:I22"/>
    <mergeCell ref="C25:I25"/>
    <mergeCell ref="C33:I33"/>
    <mergeCell ref="A1:I1"/>
    <mergeCell ref="B19:C19"/>
    <mergeCell ref="D19:H19"/>
    <mergeCell ref="C31:I31"/>
    <mergeCell ref="C32:I32"/>
    <mergeCell ref="C2:E2"/>
    <mergeCell ref="A3:B3"/>
    <mergeCell ref="C3:E3"/>
    <mergeCell ref="B12:C12"/>
    <mergeCell ref="B10:C10"/>
    <mergeCell ref="A5:I5"/>
    <mergeCell ref="G3:I3"/>
    <mergeCell ref="G2:I2"/>
    <mergeCell ref="C26:I26"/>
    <mergeCell ref="C27:I27"/>
  </mergeCells>
  <conditionalFormatting sqref="A36:G36 B37:G37 I36:I37 A43:H253 A38:I42 I43:I252">
    <cfRule type="cellIs" dxfId="16" priority="21" operator="equal">
      <formula>"Comments:"</formula>
    </cfRule>
    <cfRule type="cellIs" dxfId="15" priority="22" operator="equal">
      <formula>"Design Deliverables:"</formula>
    </cfRule>
    <cfRule type="cellIs" dxfId="14" priority="23" operator="equal">
      <formula>"-"</formula>
    </cfRule>
  </conditionalFormatting>
  <conditionalFormatting sqref="A36:G36 B37:G37 I36:I37 A43:H253 A38:I42 I43:I252">
    <cfRule type="cellIs" dxfId="13" priority="20" operator="notEqual">
      <formula>""</formula>
    </cfRule>
  </conditionalFormatting>
  <conditionalFormatting sqref="H36">
    <cfRule type="cellIs" dxfId="12" priority="15" operator="equal">
      <formula>"Comments:"</formula>
    </cfRule>
    <cfRule type="cellIs" dxfId="11" priority="16" operator="equal">
      <formula>"Design Deliverables:"</formula>
    </cfRule>
    <cfRule type="cellIs" dxfId="10" priority="17" operator="equal">
      <formula>"-"</formula>
    </cfRule>
  </conditionalFormatting>
  <conditionalFormatting sqref="H36">
    <cfRule type="cellIs" dxfId="9" priority="14" operator="notEqual">
      <formula>""</formula>
    </cfRule>
  </conditionalFormatting>
  <dataValidations count="1">
    <dataValidation type="list" allowBlank="1" showInputMessage="1" showErrorMessage="1" sqref="I19" xr:uid="{00000000-0002-0000-0600-000000000000}">
      <formula1>"Select Class Estimate,Class 1,Class 2,Class 3,Class 4,Class 5"</formula1>
    </dataValidation>
  </dataValidations>
  <printOptions horizontalCentered="1"/>
  <pageMargins left="0.23622047244094491" right="0.23622047244094491" top="0.74803149606299213" bottom="0.74803149606299213" header="0.31496062992125984" footer="0.31496062992125984"/>
  <pageSetup paperSize="3" scale="70" fitToHeight="2" orientation="portrait" r:id="rId1"/>
  <headerFooter>
    <oddFooter>&amp;L&amp;F
Class of Estimate&amp;RPage &amp;P of &amp;N</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24" operator="containsText" id="{E83F9935-D5D1-4C2A-A52E-29835FBF6D17}">
            <xm:f>NOT(ISERROR(SEARCH("Not Applicable",B36)))</xm:f>
            <xm:f>"Not Applicable"</xm:f>
            <x14:dxf>
              <font>
                <b/>
                <i val="0"/>
                <u/>
              </font>
              <fill>
                <patternFill>
                  <bgColor theme="4" tint="0.79998168889431442"/>
                </patternFill>
              </fill>
            </x14:dxf>
          </x14:cfRule>
          <x14:cfRule type="containsText" priority="25" operator="containsText" id="{887971BA-8E8A-41E8-9BB8-F9EEFD29F80C}">
            <xm:f>NOT(ISERROR(SEARCH("Class",B36)))</xm:f>
            <xm:f>"Class"</xm:f>
            <x14:dxf>
              <font>
                <b/>
                <i val="0"/>
                <u/>
              </font>
              <fill>
                <patternFill>
                  <bgColor theme="4" tint="0.79998168889431442"/>
                </patternFill>
              </fill>
            </x14:dxf>
          </x14:cfRule>
          <xm:sqref>B36:G37 I36:I37 B43:H253 B38:I42 I43:I252</xm:sqref>
        </x14:conditionalFormatting>
        <x14:conditionalFormatting xmlns:xm="http://schemas.microsoft.com/office/excel/2006/main">
          <x14:cfRule type="containsText" priority="18" operator="containsText" id="{4C4D8454-5003-416C-B457-6E6946897E49}">
            <xm:f>NOT(ISERROR(SEARCH("Not Applicable",H36)))</xm:f>
            <xm:f>"Not Applicable"</xm:f>
            <x14:dxf>
              <font>
                <b/>
                <i val="0"/>
                <u/>
              </font>
              <fill>
                <patternFill>
                  <bgColor theme="4" tint="0.79998168889431442"/>
                </patternFill>
              </fill>
            </x14:dxf>
          </x14:cfRule>
          <x14:cfRule type="containsText" priority="19" operator="containsText" id="{02B55F82-3D23-40B0-8D71-5594559A1538}">
            <xm:f>NOT(ISERROR(SEARCH("Class",H36)))</xm:f>
            <xm:f>"Class"</xm:f>
            <x14:dxf>
              <font>
                <b/>
                <i val="0"/>
                <u/>
              </font>
              <fill>
                <patternFill>
                  <bgColor theme="4" tint="0.79998168889431442"/>
                </patternFill>
              </fill>
            </x14:dxf>
          </x14:cfRule>
          <xm:sqref>H36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'MD OLD'!$B$2:$B$9</xm:f>
          </x14:formula1>
          <xm:sqref>B19:B20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B4:O21"/>
  <sheetViews>
    <sheetView workbookViewId="0">
      <selection activeCell="Q14" sqref="Q14"/>
    </sheetView>
  </sheetViews>
  <sheetFormatPr defaultColWidth="8.85546875" defaultRowHeight="15" x14ac:dyDescent="0.25"/>
  <cols>
    <col min="1" max="1" width="13.7109375" customWidth="1"/>
    <col min="6" max="6" width="11.7109375" customWidth="1"/>
    <col min="8" max="8" width="11.42578125" customWidth="1"/>
  </cols>
  <sheetData>
    <row r="4" spans="2:15" ht="15.75" thickBot="1" x14ac:dyDescent="0.3"/>
    <row r="5" spans="2:15" x14ac:dyDescent="0.25">
      <c r="E5">
        <v>1</v>
      </c>
      <c r="F5">
        <v>2</v>
      </c>
      <c r="G5">
        <v>3</v>
      </c>
      <c r="H5">
        <v>4</v>
      </c>
      <c r="I5">
        <v>5</v>
      </c>
      <c r="L5" s="435" t="s">
        <v>240</v>
      </c>
      <c r="M5" s="436"/>
      <c r="N5" s="436"/>
      <c r="O5" s="437"/>
    </row>
    <row r="6" spans="2:15" x14ac:dyDescent="0.25">
      <c r="E6">
        <v>6</v>
      </c>
      <c r="F6">
        <v>7</v>
      </c>
      <c r="G6">
        <v>8</v>
      </c>
      <c r="H6">
        <v>9</v>
      </c>
      <c r="I6">
        <v>10</v>
      </c>
      <c r="L6" s="438"/>
      <c r="M6" s="439"/>
      <c r="N6" s="439"/>
      <c r="O6" s="440"/>
    </row>
    <row r="7" spans="2:15" x14ac:dyDescent="0.25">
      <c r="B7" s="7"/>
      <c r="E7" s="5"/>
      <c r="F7" s="5"/>
      <c r="G7" s="5"/>
      <c r="H7" s="5"/>
      <c r="L7" s="438" t="s">
        <v>242</v>
      </c>
      <c r="M7" s="439"/>
      <c r="N7" s="439"/>
      <c r="O7" s="440"/>
    </row>
    <row r="8" spans="2:15" x14ac:dyDescent="0.25">
      <c r="B8" s="7">
        <v>1</v>
      </c>
      <c r="E8" s="5"/>
      <c r="F8" s="5"/>
      <c r="G8" s="5"/>
      <c r="H8" s="5"/>
      <c r="L8" s="438" t="s">
        <v>244</v>
      </c>
      <c r="M8" s="439"/>
      <c r="N8" s="439"/>
      <c r="O8" s="440"/>
    </row>
    <row r="9" spans="2:15" x14ac:dyDescent="0.25">
      <c r="B9" s="7">
        <v>2</v>
      </c>
      <c r="L9" s="438" t="s">
        <v>245</v>
      </c>
      <c r="M9" s="439"/>
      <c r="N9" s="439"/>
      <c r="O9" s="440"/>
    </row>
    <row r="10" spans="2:15" x14ac:dyDescent="0.25">
      <c r="B10" s="7">
        <v>3</v>
      </c>
      <c r="L10" s="438" t="s">
        <v>243</v>
      </c>
      <c r="M10" s="439"/>
      <c r="N10" s="439"/>
      <c r="O10" s="440"/>
    </row>
    <row r="11" spans="2:15" x14ac:dyDescent="0.25">
      <c r="B11" s="7">
        <v>4</v>
      </c>
      <c r="L11" s="438" t="s">
        <v>246</v>
      </c>
      <c r="M11" s="439"/>
      <c r="N11" s="439"/>
      <c r="O11" s="440"/>
    </row>
    <row r="12" spans="2:15" x14ac:dyDescent="0.25">
      <c r="B12" s="7">
        <v>5</v>
      </c>
      <c r="L12" s="438" t="s">
        <v>247</v>
      </c>
      <c r="M12" s="439"/>
      <c r="N12" s="439"/>
      <c r="O12" s="440"/>
    </row>
    <row r="13" spans="2:15" x14ac:dyDescent="0.25">
      <c r="L13" s="438" t="s">
        <v>241</v>
      </c>
      <c r="M13" s="439"/>
      <c r="N13" s="439"/>
      <c r="O13" s="440"/>
    </row>
    <row r="14" spans="2:15" x14ac:dyDescent="0.25">
      <c r="L14" s="438" t="s">
        <v>250</v>
      </c>
      <c r="M14" s="439"/>
      <c r="N14" s="439"/>
      <c r="O14" s="440"/>
    </row>
    <row r="15" spans="2:15" x14ac:dyDescent="0.25">
      <c r="L15" s="438" t="s">
        <v>248</v>
      </c>
      <c r="M15" s="439"/>
      <c r="N15" s="439"/>
      <c r="O15" s="440"/>
    </row>
    <row r="16" spans="2:15" x14ac:dyDescent="0.25">
      <c r="C16" s="6" t="s">
        <v>29</v>
      </c>
      <c r="L16" s="438" t="s">
        <v>249</v>
      </c>
      <c r="M16" s="439"/>
      <c r="N16" s="439"/>
      <c r="O16" s="440"/>
    </row>
    <row r="17" spans="5:15" ht="21.75" thickBot="1" x14ac:dyDescent="0.3">
      <c r="E17" s="8" t="s">
        <v>18</v>
      </c>
      <c r="L17" s="441"/>
      <c r="M17" s="442"/>
      <c r="N17" s="442"/>
      <c r="O17" s="443"/>
    </row>
    <row r="18" spans="5:15" ht="21" x14ac:dyDescent="0.25">
      <c r="E18" s="8" t="s">
        <v>19</v>
      </c>
    </row>
    <row r="19" spans="5:15" ht="21" x14ac:dyDescent="0.25">
      <c r="E19" s="8" t="s">
        <v>20</v>
      </c>
    </row>
    <row r="20" spans="5:15" ht="21" x14ac:dyDescent="0.25">
      <c r="E20" s="8" t="s">
        <v>21</v>
      </c>
    </row>
    <row r="21" spans="5:15" ht="21" x14ac:dyDescent="0.25">
      <c r="E21" s="8" t="s">
        <v>22</v>
      </c>
    </row>
  </sheetData>
  <conditionalFormatting sqref="D5">
    <cfRule type="cellIs" dxfId="4" priority="28" operator="equal">
      <formula>Clear</formula>
    </cfRule>
    <cfRule type="cellIs" dxfId="3" priority="29" operator="equal">
      <formula>Green</formula>
    </cfRule>
  </conditionalFormatting>
  <dataValidations count="1">
    <dataValidation type="list" allowBlank="1" showInputMessage="1" showErrorMessage="1" sqref="D5" xr:uid="{00000000-0002-0000-0700-000000000000}">
      <formula1>#REF!</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0" operator="containsText" id="{F583FFBA-EA52-4570-9D66-66B35D3F8225}">
            <xm:f>NOT(ISERROR(SEARCH(#REF!,A4)))</xm:f>
            <xm:f>#REF!</xm:f>
            <x14:dxf>
              <fill>
                <patternFill>
                  <bgColor rgb="FF92D050"/>
                </patternFill>
              </fill>
            </x14:dxf>
          </x14:cfRule>
          <xm:sqref>B5 A4</xm:sqref>
        </x14:conditionalFormatting>
        <x14:conditionalFormatting xmlns:xm="http://schemas.microsoft.com/office/excel/2006/main">
          <x14:cfRule type="containsText" priority="41" operator="containsText" id="{44D6438F-57C4-4A44-910D-262F2FEFC9B2}">
            <xm:f>NOT(ISERROR(SEARCH(#REF!,B5)))</xm:f>
            <xm:f>#REF!</xm:f>
            <x14:dxf>
              <fill>
                <patternFill>
                  <bgColor theme="0"/>
                </patternFill>
              </fill>
            </x14:dxf>
          </x14:cfRule>
          <xm:sqref>B5</xm:sqref>
        </x14:conditionalFormatting>
        <x14:conditionalFormatting xmlns:xm="http://schemas.microsoft.com/office/excel/2006/main">
          <x14:cfRule type="containsText" priority="11" operator="containsText" id="{457989FC-2624-44AF-9BEA-A71D77DCD0A2}">
            <xm:f>NOT(ISERROR(SEARCH(Highlight,E7)))</xm:f>
            <xm:f>Highlight</xm:f>
            <x14:dxf>
              <fill>
                <patternFill>
                  <bgColor rgb="FF92D050"/>
                </patternFill>
              </fill>
            </x14:dxf>
          </x14:cfRule>
          <xm:sqref>E7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
  <sheetViews>
    <sheetView workbookViewId="0">
      <selection activeCell="P24" sqref="P24"/>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D6E85611C54D40A20BCDB0B715D113" ma:contentTypeVersion="0" ma:contentTypeDescription="Create a new document." ma:contentTypeScope="" ma:versionID="7bbb40fe9d9efbc6a63c8b8360fdaf8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BA1138-858E-4672-AABB-D1AD50249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E4315DF-6D60-4F34-81EA-5EBEA2D4CC04}">
  <ds:schemaRefs>
    <ds:schemaRef ds:uri="http://schemas.microsoft.com/sharepoint/v3/contenttype/forms"/>
  </ds:schemaRefs>
</ds:datastoreItem>
</file>

<file path=customXml/itemProps3.xml><?xml version="1.0" encoding="utf-8"?>
<ds:datastoreItem xmlns:ds="http://schemas.openxmlformats.org/officeDocument/2006/customXml" ds:itemID="{59CE6483-8576-464B-A588-E6D9D343BCE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BoE Template Instructions </vt:lpstr>
      <vt:lpstr>Rate Table</vt:lpstr>
      <vt:lpstr>BoE Summary</vt:lpstr>
      <vt:lpstr>BoE Capital Cost Detail</vt:lpstr>
      <vt:lpstr>BoE Operating Cost Detail</vt:lpstr>
      <vt:lpstr>Class of Estimate Instructions</vt:lpstr>
      <vt:lpstr>Class of Estimate</vt:lpstr>
      <vt:lpstr>Rationale</vt:lpstr>
      <vt:lpstr>'Class of Estimate'!_GoBack</vt:lpstr>
      <vt:lpstr>'BoE Capital Cost Detail'!Print_Area</vt:lpstr>
      <vt:lpstr>'BoE Summary'!Print_Area</vt:lpstr>
      <vt:lpstr>'Class of Estimate'!Print_Area</vt:lpstr>
      <vt:lpstr>'Class of Estimate'!Print_Titles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Basis of Estimate Template</dc:title>
  <dc:subject>Investment Planning</dc:subject>
  <dc:creator>Chartier, Georges</dc:creator>
  <cp:keywords>Version 3.4</cp:keywords>
  <dc:description>V3.4 Updated internal debt financing rate based on update from Treasury. V3.3 Upated rates for 2021. Version 3.2 - corrected errors for opening hidden cells when major capital selected on capital detail sheet.  Version 3.1 changes to update rate tables for 2020.  Version 3.0 updates include changes to the Class of Estimate tab and instructions.
Version 2.0 updates include updated instructionss, addition of rate table, updated summary table, addition of eligible/ineligible cost breakdown and interest charges for capital detail, addition of operating detail tab and updates to the Class of Estimate and related instructions tab.</dc:description>
  <cp:lastModifiedBy>Ritchie, Cynthia</cp:lastModifiedBy>
  <cp:lastPrinted>2020-12-22T15:10:11Z</cp:lastPrinted>
  <dcterms:created xsi:type="dcterms:W3CDTF">2015-03-23T20:06:37Z</dcterms:created>
  <dcterms:modified xsi:type="dcterms:W3CDTF">2021-04-15T18:46:02Z</dcterms:modified>
  <cp:category>Asset Management</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0x010100D0D6E85611C54D40A20BCDB0B715D113</vt:lpwstr>
  </property>
</Properties>
</file>