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workbookPr saveExternalLinkValues="0" defaultThemeVersion="124226"/>
  <mc:AlternateContent xmlns:mc="http://schemas.openxmlformats.org/markup-compatibility/2006">
    <mc:Choice Requires="x15">
      <x15ac:absPath xmlns:x15ac="http://schemas.microsoft.com/office/spreadsheetml/2010/11/ac" url="O:\engineer\ProjectAdmin\Bid Opp Prep\2024\Checked\218-2024 AECOM - Locals\"/>
    </mc:Choice>
  </mc:AlternateContent>
  <xr:revisionPtr revIDLastSave="0" documentId="13_ncr:1_{69415044-2587-4E8D-B99B-72249AF6469B}" xr6:coauthVersionLast="36" xr6:coauthVersionMax="47" xr10:uidLastSave="{00000000-0000-0000-0000-000000000000}"/>
  <bookViews>
    <workbookView xWindow="-120" yWindow="-120" windowWidth="29040" windowHeight="15840" firstSheet="3" activeTab="3" xr2:uid="{00000000-000D-0000-FFFF-FFFF00000000}"/>
  </bookViews>
  <sheets>
    <sheet name="Checking Process" sheetId="9" state="hidden" r:id="rId1"/>
    <sheet name="Pay Items" sheetId="35" state="hidden" r:id="rId2"/>
    <sheet name="Number Formats" sheetId="10" state="hidden" r:id="rId3"/>
    <sheet name="218-2024" sheetId="36" r:id="rId4"/>
  </sheets>
  <externalReferences>
    <externalReference r:id="rId5"/>
    <externalReference r:id="rId6"/>
    <externalReference r:id="rId7"/>
    <externalReference r:id="rId8"/>
    <externalReference r:id="rId9"/>
  </externalReferences>
  <definedNames>
    <definedName name="_10PAGE_1_OF_13" localSheetId="1">'[1]FORM B; PRICES'!#REF!</definedName>
    <definedName name="_10PAGE_1_OF_13">'[2]FORM B; PRICES'!#REF!</definedName>
    <definedName name="_10TENDER_SUBMISSI" localSheetId="2">[3]Sample!#REF!</definedName>
    <definedName name="_11TENDER_NO._181" localSheetId="1">'[4]FORM B; PRICES'!#REF!</definedName>
    <definedName name="_12TENDER_SUBMISSI" localSheetId="3">'[5]FORM B - PRICES'!#REF!</definedName>
    <definedName name="_12TENDER_SUBMISSI" localSheetId="1">'[4]FORM B; PRICES'!#REF!</definedName>
    <definedName name="_12TENDER_SUBMISSI">'[4]FORM B; PRICES'!#REF!</definedName>
    <definedName name="_1PAGE_1_OF_13" localSheetId="3">'218-2024'!#REF!</definedName>
    <definedName name="_1PAGE_1_OF_13" localSheetId="0">[3]Sample!#REF!</definedName>
    <definedName name="_1PAGE_1_OF_13" localSheetId="1">'[4]FORM B; PRICES'!#REF!</definedName>
    <definedName name="_20TENDER_NO._181" localSheetId="1">'[1]FORM B; PRICES'!#REF!</definedName>
    <definedName name="_20TENDER_NO._181">'[2]FORM B; PRICES'!#REF!</definedName>
    <definedName name="_21TENDER_SUBMISSI" localSheetId="1">'[4]FORM B; PRICES'!#REF!</definedName>
    <definedName name="_2PAGE_1_OF_13" localSheetId="2">[3]Sample!#REF!</definedName>
    <definedName name="_30TENDER_SUBMISSI" localSheetId="1">'[1]FORM B; PRICES'!#REF!</definedName>
    <definedName name="_30TENDER_SUBMISSI">'[2]FORM B; PRICES'!#REF!</definedName>
    <definedName name="_4PAGE_1_OF_13" localSheetId="3">'[5]FORM B - PRICES'!#REF!</definedName>
    <definedName name="_4PAGE_1_OF_13" localSheetId="1">'[4]FORM B; PRICES'!#REF!</definedName>
    <definedName name="_4PAGE_1_OF_13">'[4]FORM B; PRICES'!#REF!</definedName>
    <definedName name="_5TENDER_NO._181" localSheetId="3">'218-2024'!#REF!</definedName>
    <definedName name="_5TENDER_NO._181" localSheetId="0">[3]Sample!#REF!</definedName>
    <definedName name="_6TENDER_NO._181" localSheetId="2">[3]Sample!#REF!</definedName>
    <definedName name="_8TENDER_NO._181" localSheetId="3">'[5]FORM B - PRICES'!#REF!</definedName>
    <definedName name="_8TENDER_NO._181" localSheetId="1">'[4]FORM B; PRICES'!#REF!</definedName>
    <definedName name="_8TENDER_NO._181">'[4]FORM B; PRICES'!#REF!</definedName>
    <definedName name="_9TENDER_SUBMISSI" localSheetId="3">'218-2024'!#REF!</definedName>
    <definedName name="_9TENDER_SUBMISSI" localSheetId="0">[3]Sample!#REF!</definedName>
    <definedName name="_xlnm._FilterDatabase" localSheetId="0" hidden="1">'Checking Process'!$A$3:$A$33</definedName>
    <definedName name="_xlnm._FilterDatabase" localSheetId="1" hidden="1">'Pay Items'!$E$1:$E$650</definedName>
    <definedName name="ColumnTypes" localSheetId="3">{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0">{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2">{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1">{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3">'218-2024'!#REF!</definedName>
    <definedName name="HEADER" localSheetId="0">[3]Sample!#REF!</definedName>
    <definedName name="HEADER" localSheetId="2">[3]Sample!#REF!</definedName>
    <definedName name="HEADER" localSheetId="1">'[4]FORM B; PRICES'!#REF!</definedName>
    <definedName name="HEADER">'[2]FORM B; PRICES'!#REF!</definedName>
    <definedName name="_xlnm.Print_Area" localSheetId="3">'218-2024'!$B$7:$H$985</definedName>
    <definedName name="_xlnm.Print_Area" localSheetId="0">'Checking Process'!$A$1:$B$36</definedName>
    <definedName name="_xlnm.Print_Area" localSheetId="1">'Pay Items'!$A$2:$I$649</definedName>
    <definedName name="_xlnm.Print_Titles" localSheetId="3">'218-2024'!$1:$5</definedName>
    <definedName name="_xlnm.Print_Titles" localSheetId="1">'Pay Items'!$2:$2</definedName>
    <definedName name="_xlnm.Print_Titles">#REF!</definedName>
    <definedName name="TEMP" localSheetId="3">'218-2024'!#REF!</definedName>
    <definedName name="TEMP" localSheetId="0">[3]Sample!#REF!</definedName>
    <definedName name="TEMP" localSheetId="2">[3]Sample!#REF!</definedName>
    <definedName name="TEMP" localSheetId="1">'[4]FORM B; PRICES'!#REF!</definedName>
    <definedName name="TEMP">'[2]FORM B; PRICES'!#REF!</definedName>
    <definedName name="TESTHEAD" localSheetId="3">'218-2024'!#REF!</definedName>
    <definedName name="TESTHEAD" localSheetId="0">[3]Sample!#REF!</definedName>
    <definedName name="TESTHEAD" localSheetId="2">[3]Sample!#REF!</definedName>
    <definedName name="TESTHEAD" localSheetId="1">'[4]FORM B; PRICES'!#REF!</definedName>
    <definedName name="TESTHEAD">'[2]FORM B; PRICES'!#REF!</definedName>
    <definedName name="XEVERYTHING" localSheetId="3">'218-2024'!$B$1:$IV$431</definedName>
    <definedName name="XEverything" localSheetId="1">#REF!</definedName>
    <definedName name="XEverything">#REF!</definedName>
    <definedName name="XITEMS" localSheetId="3">'218-2024'!$B$8:$IV$431</definedName>
    <definedName name="XItems" localSheetId="1">#REF!</definedName>
    <definedName name="XItems">#REF!</definedName>
  </definedNames>
  <calcPr calcId="191029"/>
</workbook>
</file>

<file path=xl/calcChain.xml><?xml version="1.0" encoding="utf-8"?>
<calcChain xmlns="http://schemas.openxmlformats.org/spreadsheetml/2006/main">
  <c r="K957" i="36" l="1"/>
  <c r="H957" i="36"/>
  <c r="J985" i="36"/>
  <c r="K985" i="36" s="1"/>
  <c r="I985" i="36"/>
  <c r="J984" i="36"/>
  <c r="K984" i="36" s="1"/>
  <c r="I984" i="36"/>
  <c r="K983" i="36"/>
  <c r="J983" i="36"/>
  <c r="I983" i="36"/>
  <c r="K982" i="36"/>
  <c r="J982" i="36"/>
  <c r="I982" i="36"/>
  <c r="J981" i="36"/>
  <c r="K981" i="36" s="1"/>
  <c r="I981" i="36"/>
  <c r="J980" i="36"/>
  <c r="K980" i="36" s="1"/>
  <c r="I980" i="36"/>
  <c r="K979" i="36"/>
  <c r="J979" i="36"/>
  <c r="I979" i="36"/>
  <c r="K978" i="36"/>
  <c r="J978" i="36"/>
  <c r="I978" i="36"/>
  <c r="J977" i="36"/>
  <c r="K977" i="36" s="1"/>
  <c r="I977" i="36"/>
  <c r="J976" i="36"/>
  <c r="K976" i="36" s="1"/>
  <c r="I976" i="36"/>
  <c r="K975" i="36"/>
  <c r="J975" i="36"/>
  <c r="I975" i="36"/>
  <c r="K974" i="36"/>
  <c r="J974" i="36"/>
  <c r="I974" i="36"/>
  <c r="J973" i="36"/>
  <c r="K973" i="36" s="1"/>
  <c r="I973" i="36"/>
  <c r="J972" i="36"/>
  <c r="K972" i="36" s="1"/>
  <c r="I972" i="36"/>
  <c r="K971" i="36"/>
  <c r="J971" i="36"/>
  <c r="I971" i="36"/>
  <c r="K970" i="36"/>
  <c r="J970" i="36"/>
  <c r="I970" i="36"/>
  <c r="J969" i="36"/>
  <c r="K969" i="36" s="1"/>
  <c r="I969" i="36"/>
  <c r="J968" i="36"/>
  <c r="K968" i="36" s="1"/>
  <c r="I968" i="36"/>
  <c r="K967" i="36"/>
  <c r="J967" i="36"/>
  <c r="I967" i="36"/>
  <c r="K966" i="36"/>
  <c r="J966" i="36"/>
  <c r="I966" i="36"/>
  <c r="J965" i="36"/>
  <c r="K965" i="36" s="1"/>
  <c r="I965" i="36"/>
  <c r="J964" i="36"/>
  <c r="K964" i="36" s="1"/>
  <c r="I964" i="36"/>
  <c r="K963" i="36"/>
  <c r="J963" i="36"/>
  <c r="I963" i="36"/>
  <c r="K962" i="36"/>
  <c r="J962" i="36"/>
  <c r="I962" i="36"/>
  <c r="J961" i="36"/>
  <c r="K961" i="36" s="1"/>
  <c r="I961" i="36"/>
  <c r="J960" i="36"/>
  <c r="K960" i="36" s="1"/>
  <c r="I960" i="36"/>
  <c r="K959" i="36"/>
  <c r="J959" i="36"/>
  <c r="I959" i="36"/>
  <c r="K958" i="36"/>
  <c r="J958" i="36"/>
  <c r="I958" i="36"/>
  <c r="J957" i="36"/>
  <c r="I957" i="36"/>
  <c r="J956" i="36"/>
  <c r="K956" i="36" s="1"/>
  <c r="I956" i="36"/>
  <c r="K955" i="36"/>
  <c r="J955" i="36"/>
  <c r="I955" i="36"/>
  <c r="K954" i="36"/>
  <c r="J954" i="36"/>
  <c r="I954" i="36"/>
  <c r="J953" i="36"/>
  <c r="K953" i="36" s="1"/>
  <c r="I953" i="36"/>
  <c r="J952" i="36"/>
  <c r="K952" i="36" s="1"/>
  <c r="I952" i="36"/>
  <c r="K951" i="36"/>
  <c r="J951" i="36"/>
  <c r="I951" i="36"/>
  <c r="K950" i="36"/>
  <c r="J950" i="36"/>
  <c r="I950" i="36"/>
  <c r="J949" i="36"/>
  <c r="K949" i="36" s="1"/>
  <c r="I949" i="36"/>
  <c r="J948" i="36"/>
  <c r="K948" i="36" s="1"/>
  <c r="I948" i="36"/>
  <c r="K947" i="36"/>
  <c r="J947" i="36"/>
  <c r="I947" i="36"/>
  <c r="K946" i="36"/>
  <c r="J946" i="36"/>
  <c r="I946" i="36"/>
  <c r="J945" i="36"/>
  <c r="K945" i="36" s="1"/>
  <c r="I945" i="36"/>
  <c r="J944" i="36"/>
  <c r="K944" i="36" s="1"/>
  <c r="I944" i="36"/>
  <c r="K943" i="36"/>
  <c r="J943" i="36"/>
  <c r="I943" i="36"/>
  <c r="K942" i="36"/>
  <c r="J942" i="36"/>
  <c r="I942" i="36"/>
  <c r="J941" i="36"/>
  <c r="K941" i="36" s="1"/>
  <c r="I941" i="36"/>
  <c r="J940" i="36"/>
  <c r="K940" i="36" s="1"/>
  <c r="I940" i="36"/>
  <c r="K939" i="36"/>
  <c r="J939" i="36"/>
  <c r="I939" i="36"/>
  <c r="K938" i="36"/>
  <c r="J938" i="36"/>
  <c r="I938" i="36"/>
  <c r="J937" i="36"/>
  <c r="K937" i="36" s="1"/>
  <c r="I937" i="36"/>
  <c r="J936" i="36"/>
  <c r="K936" i="36" s="1"/>
  <c r="I936" i="36"/>
  <c r="J935" i="36"/>
  <c r="K935" i="36" s="1"/>
  <c r="I935" i="36"/>
  <c r="K934" i="36"/>
  <c r="J934" i="36"/>
  <c r="I934" i="36"/>
  <c r="J933" i="36"/>
  <c r="K933" i="36" s="1"/>
  <c r="I933" i="36"/>
  <c r="J932" i="36"/>
  <c r="K932" i="36" s="1"/>
  <c r="I932" i="36"/>
  <c r="J931" i="36"/>
  <c r="K931" i="36" s="1"/>
  <c r="I931" i="36"/>
  <c r="K930" i="36"/>
  <c r="J930" i="36"/>
  <c r="I930" i="36"/>
  <c r="J929" i="36"/>
  <c r="K929" i="36" s="1"/>
  <c r="I929" i="36"/>
  <c r="J928" i="36"/>
  <c r="K928" i="36" s="1"/>
  <c r="I928" i="36"/>
  <c r="J927" i="36"/>
  <c r="K927" i="36" s="1"/>
  <c r="I927" i="36"/>
  <c r="K926" i="36"/>
  <c r="J926" i="36"/>
  <c r="I926" i="36"/>
  <c r="J925" i="36"/>
  <c r="K925" i="36" s="1"/>
  <c r="I925" i="36"/>
  <c r="J924" i="36"/>
  <c r="K924" i="36" s="1"/>
  <c r="I924" i="36"/>
  <c r="K923" i="36"/>
  <c r="J923" i="36"/>
  <c r="I923" i="36"/>
  <c r="K922" i="36"/>
  <c r="J922" i="36"/>
  <c r="I922" i="36"/>
  <c r="J921" i="36"/>
  <c r="K921" i="36" s="1"/>
  <c r="I921" i="36"/>
  <c r="J920" i="36"/>
  <c r="K920" i="36" s="1"/>
  <c r="I920" i="36"/>
  <c r="K919" i="36"/>
  <c r="J919" i="36"/>
  <c r="I919" i="36"/>
  <c r="K918" i="36"/>
  <c r="J918" i="36"/>
  <c r="I918" i="36"/>
  <c r="J917" i="36"/>
  <c r="K917" i="36" s="1"/>
  <c r="I917" i="36"/>
  <c r="J916" i="36"/>
  <c r="K916" i="36" s="1"/>
  <c r="I916" i="36"/>
  <c r="K915" i="36"/>
  <c r="J915" i="36"/>
  <c r="I915" i="36"/>
  <c r="K914" i="36"/>
  <c r="J914" i="36"/>
  <c r="I914" i="36"/>
  <c r="J913" i="36"/>
  <c r="K913" i="36" s="1"/>
  <c r="I913" i="36"/>
  <c r="J912" i="36"/>
  <c r="K912" i="36" s="1"/>
  <c r="I912" i="36"/>
  <c r="K911" i="36"/>
  <c r="J911" i="36"/>
  <c r="I911" i="36"/>
  <c r="K910" i="36"/>
  <c r="J910" i="36"/>
  <c r="I910" i="36"/>
  <c r="J909" i="36"/>
  <c r="K909" i="36" s="1"/>
  <c r="I909" i="36"/>
  <c r="J908" i="36"/>
  <c r="K908" i="36" s="1"/>
  <c r="I908" i="36"/>
  <c r="K907" i="36"/>
  <c r="J907" i="36"/>
  <c r="I907" i="36"/>
  <c r="K906" i="36"/>
  <c r="J906" i="36"/>
  <c r="I906" i="36"/>
  <c r="J905" i="36"/>
  <c r="K905" i="36" s="1"/>
  <c r="I905" i="36"/>
  <c r="J904" i="36"/>
  <c r="K904" i="36" s="1"/>
  <c r="I904" i="36"/>
  <c r="K903" i="36"/>
  <c r="J903" i="36"/>
  <c r="I903" i="36"/>
  <c r="K902" i="36"/>
  <c r="J902" i="36"/>
  <c r="I902" i="36"/>
  <c r="J901" i="36"/>
  <c r="K901" i="36" s="1"/>
  <c r="I901" i="36"/>
  <c r="J900" i="36"/>
  <c r="K900" i="36" s="1"/>
  <c r="I900" i="36"/>
  <c r="K899" i="36"/>
  <c r="J899" i="36"/>
  <c r="I899" i="36"/>
  <c r="K898" i="36"/>
  <c r="J898" i="36"/>
  <c r="I898" i="36"/>
  <c r="J897" i="36"/>
  <c r="K897" i="36" s="1"/>
  <c r="I897" i="36"/>
  <c r="J896" i="36"/>
  <c r="K896" i="36" s="1"/>
  <c r="I896" i="36"/>
  <c r="K895" i="36"/>
  <c r="J895" i="36"/>
  <c r="I895" i="36"/>
  <c r="K894" i="36"/>
  <c r="J894" i="36"/>
  <c r="I894" i="36"/>
  <c r="J893" i="36"/>
  <c r="K893" i="36" s="1"/>
  <c r="I893" i="36"/>
  <c r="J892" i="36"/>
  <c r="K892" i="36" s="1"/>
  <c r="I892" i="36"/>
  <c r="K891" i="36"/>
  <c r="J891" i="36"/>
  <c r="I891" i="36"/>
  <c r="K890" i="36"/>
  <c r="J890" i="36"/>
  <c r="I890" i="36"/>
  <c r="J889" i="36"/>
  <c r="K889" i="36" s="1"/>
  <c r="I889" i="36"/>
  <c r="J888" i="36"/>
  <c r="K888" i="36" s="1"/>
  <c r="I888" i="36"/>
  <c r="K887" i="36"/>
  <c r="J887" i="36"/>
  <c r="I887" i="36"/>
  <c r="K886" i="36"/>
  <c r="J886" i="36"/>
  <c r="I886" i="36"/>
  <c r="J885" i="36"/>
  <c r="K885" i="36" s="1"/>
  <c r="I885" i="36"/>
  <c r="J884" i="36"/>
  <c r="K884" i="36" s="1"/>
  <c r="I884" i="36"/>
  <c r="K883" i="36"/>
  <c r="J883" i="36"/>
  <c r="I883" i="36"/>
  <c r="K882" i="36"/>
  <c r="J882" i="36"/>
  <c r="I882" i="36"/>
  <c r="J881" i="36"/>
  <c r="K881" i="36" s="1"/>
  <c r="I881" i="36"/>
  <c r="J880" i="36"/>
  <c r="K880" i="36" s="1"/>
  <c r="I880" i="36"/>
  <c r="K879" i="36"/>
  <c r="J879" i="36"/>
  <c r="I879" i="36"/>
  <c r="K878" i="36"/>
  <c r="J878" i="36"/>
  <c r="I878" i="36"/>
  <c r="J877" i="36"/>
  <c r="K877" i="36" s="1"/>
  <c r="I877" i="36"/>
  <c r="J876" i="36"/>
  <c r="K876" i="36" s="1"/>
  <c r="I876" i="36"/>
  <c r="K875" i="36"/>
  <c r="J875" i="36"/>
  <c r="I875" i="36"/>
  <c r="K874" i="36"/>
  <c r="J874" i="36"/>
  <c r="I874" i="36"/>
  <c r="J873" i="36"/>
  <c r="K873" i="36" s="1"/>
  <c r="I873" i="36"/>
  <c r="J872" i="36"/>
  <c r="K872" i="36" s="1"/>
  <c r="I872" i="36"/>
  <c r="K871" i="36"/>
  <c r="J871" i="36"/>
  <c r="I871" i="36"/>
  <c r="K870" i="36"/>
  <c r="J870" i="36"/>
  <c r="I870" i="36"/>
  <c r="J869" i="36"/>
  <c r="K869" i="36" s="1"/>
  <c r="I869" i="36"/>
  <c r="J868" i="36"/>
  <c r="K868" i="36" s="1"/>
  <c r="I868" i="36"/>
  <c r="K867" i="36"/>
  <c r="J867" i="36"/>
  <c r="I867" i="36"/>
  <c r="K866" i="36"/>
  <c r="J866" i="36"/>
  <c r="I866" i="36"/>
  <c r="J865" i="36"/>
  <c r="K865" i="36" s="1"/>
  <c r="I865" i="36"/>
  <c r="J864" i="36"/>
  <c r="K864" i="36" s="1"/>
  <c r="I864" i="36"/>
  <c r="K863" i="36"/>
  <c r="J863" i="36"/>
  <c r="I863" i="36"/>
  <c r="K862" i="36"/>
  <c r="J862" i="36"/>
  <c r="I862" i="36"/>
  <c r="J861" i="36"/>
  <c r="K861" i="36" s="1"/>
  <c r="I861" i="36"/>
  <c r="J860" i="36"/>
  <c r="K860" i="36" s="1"/>
  <c r="I860" i="36"/>
  <c r="J859" i="36"/>
  <c r="K859" i="36" s="1"/>
  <c r="I859" i="36"/>
  <c r="K858" i="36"/>
  <c r="J858" i="36"/>
  <c r="I858" i="36"/>
  <c r="J857" i="36"/>
  <c r="K857" i="36" s="1"/>
  <c r="I857" i="36"/>
  <c r="J856" i="36"/>
  <c r="K856" i="36" s="1"/>
  <c r="I856" i="36"/>
  <c r="K855" i="36"/>
  <c r="J855" i="36"/>
  <c r="I855" i="36"/>
  <c r="K854" i="36"/>
  <c r="J854" i="36"/>
  <c r="I854" i="36"/>
  <c r="J853" i="36"/>
  <c r="K853" i="36" s="1"/>
  <c r="I853" i="36"/>
  <c r="J852" i="36"/>
  <c r="K852" i="36" s="1"/>
  <c r="I852" i="36"/>
  <c r="J851" i="36"/>
  <c r="K851" i="36" s="1"/>
  <c r="I851" i="36"/>
  <c r="J850" i="36"/>
  <c r="K850" i="36" s="1"/>
  <c r="I850" i="36"/>
  <c r="J849" i="36"/>
  <c r="K849" i="36" s="1"/>
  <c r="I849" i="36"/>
  <c r="J848" i="36"/>
  <c r="K848" i="36" s="1"/>
  <c r="I848" i="36"/>
  <c r="K847" i="36"/>
  <c r="J847" i="36"/>
  <c r="I847" i="36"/>
  <c r="J846" i="36"/>
  <c r="K846" i="36" s="1"/>
  <c r="I846" i="36"/>
  <c r="J845" i="36"/>
  <c r="K845" i="36" s="1"/>
  <c r="I845" i="36"/>
  <c r="J844" i="36"/>
  <c r="K844" i="36" s="1"/>
  <c r="I844" i="36"/>
  <c r="J843" i="36"/>
  <c r="K843" i="36" s="1"/>
  <c r="I843" i="36"/>
  <c r="J842" i="36"/>
  <c r="K842" i="36" s="1"/>
  <c r="I842" i="36"/>
  <c r="J841" i="36"/>
  <c r="K841" i="36" s="1"/>
  <c r="I841" i="36"/>
  <c r="J840" i="36"/>
  <c r="K840" i="36" s="1"/>
  <c r="I840" i="36"/>
  <c r="K839" i="36"/>
  <c r="J839" i="36"/>
  <c r="I839" i="36"/>
  <c r="K838" i="36"/>
  <c r="J838" i="36"/>
  <c r="I838" i="36"/>
  <c r="J837" i="36"/>
  <c r="K837" i="36" s="1"/>
  <c r="I837" i="36"/>
  <c r="J836" i="36"/>
  <c r="K836" i="36" s="1"/>
  <c r="I836" i="36"/>
  <c r="J835" i="36"/>
  <c r="K835" i="36" s="1"/>
  <c r="I835" i="36"/>
  <c r="J834" i="36"/>
  <c r="K834" i="36" s="1"/>
  <c r="I834" i="36"/>
  <c r="J833" i="36"/>
  <c r="K833" i="36" s="1"/>
  <c r="I833" i="36"/>
  <c r="J832" i="36"/>
  <c r="K832" i="36" s="1"/>
  <c r="I832" i="36"/>
  <c r="K831" i="36"/>
  <c r="J831" i="36"/>
  <c r="I831" i="36"/>
  <c r="K830" i="36"/>
  <c r="J830" i="36"/>
  <c r="I830" i="36"/>
  <c r="J829" i="36"/>
  <c r="K829" i="36" s="1"/>
  <c r="I829" i="36"/>
  <c r="J828" i="36"/>
  <c r="K828" i="36" s="1"/>
  <c r="I828" i="36"/>
  <c r="J827" i="36"/>
  <c r="K827" i="36" s="1"/>
  <c r="I827" i="36"/>
  <c r="J826" i="36"/>
  <c r="K826" i="36" s="1"/>
  <c r="I826" i="36"/>
  <c r="J825" i="36"/>
  <c r="K825" i="36" s="1"/>
  <c r="I825" i="36"/>
  <c r="J824" i="36"/>
  <c r="K824" i="36" s="1"/>
  <c r="I824" i="36"/>
  <c r="K823" i="36"/>
  <c r="J823" i="36"/>
  <c r="I823" i="36"/>
  <c r="K822" i="36"/>
  <c r="J822" i="36"/>
  <c r="I822" i="36"/>
  <c r="J821" i="36"/>
  <c r="K821" i="36" s="1"/>
  <c r="I821" i="36"/>
  <c r="J820" i="36"/>
  <c r="K820" i="36" s="1"/>
  <c r="I820" i="36"/>
  <c r="J819" i="36"/>
  <c r="K819" i="36" s="1"/>
  <c r="I819" i="36"/>
  <c r="J818" i="36"/>
  <c r="K818" i="36" s="1"/>
  <c r="I818" i="36"/>
  <c r="J817" i="36"/>
  <c r="K817" i="36" s="1"/>
  <c r="I817" i="36"/>
  <c r="J816" i="36"/>
  <c r="K816" i="36" s="1"/>
  <c r="I816" i="36"/>
  <c r="K815" i="36"/>
  <c r="J815" i="36"/>
  <c r="I815" i="36"/>
  <c r="K814" i="36"/>
  <c r="J814" i="36"/>
  <c r="I814" i="36"/>
  <c r="J813" i="36"/>
  <c r="K813" i="36" s="1"/>
  <c r="I813" i="36"/>
  <c r="J812" i="36"/>
  <c r="K812" i="36" s="1"/>
  <c r="I812" i="36"/>
  <c r="J811" i="36"/>
  <c r="K811" i="36" s="1"/>
  <c r="I811" i="36"/>
  <c r="J810" i="36"/>
  <c r="K810" i="36" s="1"/>
  <c r="I810" i="36"/>
  <c r="J809" i="36"/>
  <c r="K809" i="36" s="1"/>
  <c r="I809" i="36"/>
  <c r="K808" i="36"/>
  <c r="J808" i="36"/>
  <c r="I808" i="36"/>
  <c r="J807" i="36"/>
  <c r="K807" i="36" s="1"/>
  <c r="I807" i="36"/>
  <c r="K806" i="36"/>
  <c r="J806" i="36"/>
  <c r="I806" i="36"/>
  <c r="J805" i="36"/>
  <c r="K805" i="36" s="1"/>
  <c r="I805" i="36"/>
  <c r="J804" i="36"/>
  <c r="K804" i="36" s="1"/>
  <c r="I804" i="36"/>
  <c r="J803" i="36"/>
  <c r="K803" i="36" s="1"/>
  <c r="I803" i="36"/>
  <c r="J802" i="36"/>
  <c r="K802" i="36" s="1"/>
  <c r="I802" i="36"/>
  <c r="J801" i="36"/>
  <c r="K801" i="36" s="1"/>
  <c r="I801" i="36"/>
  <c r="J800" i="36"/>
  <c r="K800" i="36" s="1"/>
  <c r="I800" i="36"/>
  <c r="K799" i="36"/>
  <c r="J799" i="36"/>
  <c r="I799" i="36"/>
  <c r="K798" i="36"/>
  <c r="J798" i="36"/>
  <c r="I798" i="36"/>
  <c r="J797" i="36"/>
  <c r="K797" i="36" s="1"/>
  <c r="I797" i="36"/>
  <c r="J796" i="36"/>
  <c r="K796" i="36" s="1"/>
  <c r="I796" i="36"/>
  <c r="K795" i="36"/>
  <c r="J795" i="36"/>
  <c r="I795" i="36"/>
  <c r="K794" i="36"/>
  <c r="J794" i="36"/>
  <c r="I794" i="36"/>
  <c r="J793" i="36"/>
  <c r="K793" i="36" s="1"/>
  <c r="I793" i="36"/>
  <c r="K792" i="36"/>
  <c r="J792" i="36"/>
  <c r="I792" i="36"/>
  <c r="J791" i="36"/>
  <c r="K791" i="36" s="1"/>
  <c r="I791" i="36"/>
  <c r="J790" i="36"/>
  <c r="K790" i="36" s="1"/>
  <c r="I790" i="36"/>
  <c r="J789" i="36"/>
  <c r="K789" i="36" s="1"/>
  <c r="I789" i="36"/>
  <c r="J788" i="36"/>
  <c r="K788" i="36" s="1"/>
  <c r="I788" i="36"/>
  <c r="K787" i="36"/>
  <c r="J787" i="36"/>
  <c r="I787" i="36"/>
  <c r="J786" i="36"/>
  <c r="K786" i="36" s="1"/>
  <c r="I786" i="36"/>
  <c r="J785" i="36"/>
  <c r="K785" i="36" s="1"/>
  <c r="I785" i="36"/>
  <c r="K784" i="36"/>
  <c r="J784" i="36"/>
  <c r="I784" i="36"/>
  <c r="J783" i="36"/>
  <c r="K783" i="36" s="1"/>
  <c r="I783" i="36"/>
  <c r="J782" i="36"/>
  <c r="K782" i="36" s="1"/>
  <c r="I782" i="36"/>
  <c r="K781" i="36"/>
  <c r="J781" i="36"/>
  <c r="I781" i="36"/>
  <c r="J780" i="36"/>
  <c r="K780" i="36" s="1"/>
  <c r="I780" i="36"/>
  <c r="J779" i="36"/>
  <c r="K779" i="36" s="1"/>
  <c r="I779" i="36"/>
  <c r="J778" i="36"/>
  <c r="K778" i="36" s="1"/>
  <c r="I778" i="36"/>
  <c r="K777" i="36"/>
  <c r="J777" i="36"/>
  <c r="I777" i="36"/>
  <c r="K776" i="36"/>
  <c r="J776" i="36"/>
  <c r="I776" i="36"/>
  <c r="J775" i="36"/>
  <c r="K775" i="36" s="1"/>
  <c r="I775" i="36"/>
  <c r="J774" i="36"/>
  <c r="K774" i="36" s="1"/>
  <c r="I774" i="36"/>
  <c r="K773" i="36"/>
  <c r="J773" i="36"/>
  <c r="I773" i="36"/>
  <c r="J772" i="36"/>
  <c r="K772" i="36" s="1"/>
  <c r="I772" i="36"/>
  <c r="J771" i="36"/>
  <c r="K771" i="36" s="1"/>
  <c r="I771" i="36"/>
  <c r="J770" i="36"/>
  <c r="K770" i="36" s="1"/>
  <c r="I770" i="36"/>
  <c r="K769" i="36"/>
  <c r="J769" i="36"/>
  <c r="I769" i="36"/>
  <c r="J768" i="36"/>
  <c r="K768" i="36" s="1"/>
  <c r="I768" i="36"/>
  <c r="J767" i="36"/>
  <c r="K767" i="36" s="1"/>
  <c r="I767" i="36"/>
  <c r="J766" i="36"/>
  <c r="K766" i="36" s="1"/>
  <c r="I766" i="36"/>
  <c r="K765" i="36"/>
  <c r="J765" i="36"/>
  <c r="I765" i="36"/>
  <c r="J764" i="36"/>
  <c r="K764" i="36" s="1"/>
  <c r="I764" i="36"/>
  <c r="J763" i="36"/>
  <c r="K763" i="36" s="1"/>
  <c r="I763" i="36"/>
  <c r="J762" i="36"/>
  <c r="K762" i="36" s="1"/>
  <c r="I762" i="36"/>
  <c r="K761" i="36"/>
  <c r="J761" i="36"/>
  <c r="I761" i="36"/>
  <c r="J760" i="36"/>
  <c r="K760" i="36" s="1"/>
  <c r="I760" i="36"/>
  <c r="J759" i="36"/>
  <c r="K759" i="36" s="1"/>
  <c r="I759" i="36"/>
  <c r="J758" i="36"/>
  <c r="K758" i="36" s="1"/>
  <c r="I758" i="36"/>
  <c r="K757" i="36"/>
  <c r="J757" i="36"/>
  <c r="I757" i="36"/>
  <c r="J756" i="36"/>
  <c r="K756" i="36" s="1"/>
  <c r="I756" i="36"/>
  <c r="J755" i="36"/>
  <c r="K755" i="36" s="1"/>
  <c r="I755" i="36"/>
  <c r="J754" i="36"/>
  <c r="K754" i="36" s="1"/>
  <c r="I754" i="36"/>
  <c r="K753" i="36"/>
  <c r="J753" i="36"/>
  <c r="I753" i="36"/>
  <c r="J752" i="36"/>
  <c r="K752" i="36" s="1"/>
  <c r="I752" i="36"/>
  <c r="J751" i="36"/>
  <c r="K751" i="36" s="1"/>
  <c r="I751" i="36"/>
  <c r="J750" i="36"/>
  <c r="K750" i="36" s="1"/>
  <c r="I750" i="36"/>
  <c r="K749" i="36"/>
  <c r="J749" i="36"/>
  <c r="I749" i="36"/>
  <c r="J748" i="36"/>
  <c r="K748" i="36" s="1"/>
  <c r="I748" i="36"/>
  <c r="J747" i="36"/>
  <c r="K747" i="36" s="1"/>
  <c r="I747" i="36"/>
  <c r="J746" i="36"/>
  <c r="K746" i="36" s="1"/>
  <c r="I746" i="36"/>
  <c r="K745" i="36"/>
  <c r="J745" i="36"/>
  <c r="I745" i="36"/>
  <c r="J744" i="36"/>
  <c r="K744" i="36" s="1"/>
  <c r="I744" i="36"/>
  <c r="J743" i="36"/>
  <c r="K743" i="36" s="1"/>
  <c r="I743" i="36"/>
  <c r="J742" i="36"/>
  <c r="K742" i="36" s="1"/>
  <c r="I742" i="36"/>
  <c r="K741" i="36"/>
  <c r="J741" i="36"/>
  <c r="I741" i="36"/>
  <c r="J740" i="36"/>
  <c r="K740" i="36" s="1"/>
  <c r="I740" i="36"/>
  <c r="J739" i="36"/>
  <c r="K739" i="36" s="1"/>
  <c r="I739" i="36"/>
  <c r="J738" i="36"/>
  <c r="K738" i="36" s="1"/>
  <c r="I738" i="36"/>
  <c r="K737" i="36"/>
  <c r="J737" i="36"/>
  <c r="I737" i="36"/>
  <c r="J736" i="36"/>
  <c r="K736" i="36" s="1"/>
  <c r="I736" i="36"/>
  <c r="J735" i="36"/>
  <c r="K735" i="36" s="1"/>
  <c r="I735" i="36"/>
  <c r="J734" i="36"/>
  <c r="K734" i="36" s="1"/>
  <c r="I734" i="36"/>
  <c r="K733" i="36"/>
  <c r="J733" i="36"/>
  <c r="I733" i="36"/>
  <c r="J732" i="36"/>
  <c r="K732" i="36" s="1"/>
  <c r="I732" i="36"/>
  <c r="J731" i="36"/>
  <c r="K731" i="36" s="1"/>
  <c r="I731" i="36"/>
  <c r="J730" i="36"/>
  <c r="K730" i="36" s="1"/>
  <c r="I730" i="36"/>
  <c r="K729" i="36"/>
  <c r="J729" i="36"/>
  <c r="I729" i="36"/>
  <c r="J728" i="36"/>
  <c r="K728" i="36" s="1"/>
  <c r="I728" i="36"/>
  <c r="J727" i="36"/>
  <c r="K727" i="36" s="1"/>
  <c r="I727" i="36"/>
  <c r="J726" i="36"/>
  <c r="K726" i="36" s="1"/>
  <c r="I726" i="36"/>
  <c r="K725" i="36"/>
  <c r="J725" i="36"/>
  <c r="I725" i="36"/>
  <c r="J724" i="36"/>
  <c r="K724" i="36" s="1"/>
  <c r="I724" i="36"/>
  <c r="J723" i="36"/>
  <c r="K723" i="36" s="1"/>
  <c r="I723" i="36"/>
  <c r="J722" i="36"/>
  <c r="K722" i="36" s="1"/>
  <c r="I722" i="36"/>
  <c r="K721" i="36"/>
  <c r="J721" i="36"/>
  <c r="I721" i="36"/>
  <c r="J720" i="36"/>
  <c r="K720" i="36" s="1"/>
  <c r="I720" i="36"/>
  <c r="J719" i="36"/>
  <c r="K719" i="36" s="1"/>
  <c r="I719" i="36"/>
  <c r="K718" i="36"/>
  <c r="J718" i="36"/>
  <c r="I718" i="36"/>
  <c r="J717" i="36"/>
  <c r="K717" i="36" s="1"/>
  <c r="I717" i="36"/>
  <c r="J716" i="36"/>
  <c r="K716" i="36" s="1"/>
  <c r="I716" i="36"/>
  <c r="J715" i="36"/>
  <c r="K715" i="36" s="1"/>
  <c r="I715" i="36"/>
  <c r="J714" i="36"/>
  <c r="K714" i="36" s="1"/>
  <c r="I714" i="36"/>
  <c r="K713" i="36"/>
  <c r="J713" i="36"/>
  <c r="I713" i="36"/>
  <c r="J712" i="36"/>
  <c r="K712" i="36" s="1"/>
  <c r="I712" i="36"/>
  <c r="J711" i="36"/>
  <c r="K711" i="36" s="1"/>
  <c r="I711" i="36"/>
  <c r="K710" i="36"/>
  <c r="J710" i="36"/>
  <c r="I710" i="36"/>
  <c r="J709" i="36"/>
  <c r="K709" i="36" s="1"/>
  <c r="I709" i="36"/>
  <c r="K708" i="36"/>
  <c r="J708" i="36"/>
  <c r="I708" i="36"/>
  <c r="J707" i="36"/>
  <c r="K707" i="36" s="1"/>
  <c r="I707" i="36"/>
  <c r="J706" i="36"/>
  <c r="K706" i="36" s="1"/>
  <c r="I706" i="36"/>
  <c r="K705" i="36"/>
  <c r="J705" i="36"/>
  <c r="I705" i="36"/>
  <c r="J704" i="36"/>
  <c r="K704" i="36" s="1"/>
  <c r="I704" i="36"/>
  <c r="J703" i="36"/>
  <c r="K703" i="36" s="1"/>
  <c r="I703" i="36"/>
  <c r="K702" i="36"/>
  <c r="J702" i="36"/>
  <c r="I702" i="36"/>
  <c r="J701" i="36"/>
  <c r="K701" i="36" s="1"/>
  <c r="I701" i="36"/>
  <c r="J700" i="36"/>
  <c r="K700" i="36" s="1"/>
  <c r="I700" i="36"/>
  <c r="J699" i="36"/>
  <c r="K699" i="36" s="1"/>
  <c r="I699" i="36"/>
  <c r="K698" i="36"/>
  <c r="J698" i="36"/>
  <c r="I698" i="36"/>
  <c r="K697" i="36"/>
  <c r="J697" i="36"/>
  <c r="I697" i="36"/>
  <c r="J696" i="36"/>
  <c r="K696" i="36" s="1"/>
  <c r="I696" i="36"/>
  <c r="J695" i="36"/>
  <c r="K695" i="36" s="1"/>
  <c r="I695" i="36"/>
  <c r="K694" i="36"/>
  <c r="J694" i="36"/>
  <c r="I694" i="36"/>
  <c r="J693" i="36"/>
  <c r="K693" i="36" s="1"/>
  <c r="I693" i="36"/>
  <c r="K692" i="36"/>
  <c r="J692" i="36"/>
  <c r="I692" i="36"/>
  <c r="J691" i="36"/>
  <c r="K691" i="36" s="1"/>
  <c r="I691" i="36"/>
  <c r="J690" i="36"/>
  <c r="K690" i="36" s="1"/>
  <c r="I690" i="36"/>
  <c r="K689" i="36"/>
  <c r="J689" i="36"/>
  <c r="I689" i="36"/>
  <c r="J688" i="36"/>
  <c r="K688" i="36" s="1"/>
  <c r="I688" i="36"/>
  <c r="J687" i="36"/>
  <c r="K687" i="36" s="1"/>
  <c r="I687" i="36"/>
  <c r="K686" i="36"/>
  <c r="J686" i="36"/>
  <c r="I686" i="36"/>
  <c r="K685" i="36"/>
  <c r="J685" i="36"/>
  <c r="I685" i="36"/>
  <c r="J684" i="36"/>
  <c r="K684" i="36" s="1"/>
  <c r="I684" i="36"/>
  <c r="J683" i="36"/>
  <c r="K683" i="36" s="1"/>
  <c r="I683" i="36"/>
  <c r="K682" i="36"/>
  <c r="J682" i="36"/>
  <c r="I682" i="36"/>
  <c r="K681" i="36"/>
  <c r="J681" i="36"/>
  <c r="I681" i="36"/>
  <c r="J680" i="36"/>
  <c r="K680" i="36" s="1"/>
  <c r="I680" i="36"/>
  <c r="J679" i="36"/>
  <c r="K679" i="36" s="1"/>
  <c r="I679" i="36"/>
  <c r="K678" i="36"/>
  <c r="J678" i="36"/>
  <c r="I678" i="36"/>
  <c r="J677" i="36"/>
  <c r="K677" i="36" s="1"/>
  <c r="I677" i="36"/>
  <c r="K676" i="36"/>
  <c r="J676" i="36"/>
  <c r="I676" i="36"/>
  <c r="J675" i="36"/>
  <c r="K675" i="36" s="1"/>
  <c r="I675" i="36"/>
  <c r="J674" i="36"/>
  <c r="K674" i="36" s="1"/>
  <c r="I674" i="36"/>
  <c r="K673" i="36"/>
  <c r="J673" i="36"/>
  <c r="I673" i="36"/>
  <c r="J672" i="36"/>
  <c r="K672" i="36" s="1"/>
  <c r="I672" i="36"/>
  <c r="J671" i="36"/>
  <c r="K671" i="36" s="1"/>
  <c r="I671" i="36"/>
  <c r="K670" i="36"/>
  <c r="J670" i="36"/>
  <c r="I670" i="36"/>
  <c r="K669" i="36"/>
  <c r="J669" i="36"/>
  <c r="I669" i="36"/>
  <c r="K668" i="36"/>
  <c r="J668" i="36"/>
  <c r="I668" i="36"/>
  <c r="J667" i="36"/>
  <c r="K667" i="36" s="1"/>
  <c r="I667" i="36"/>
  <c r="J666" i="36"/>
  <c r="K666" i="36" s="1"/>
  <c r="I666" i="36"/>
  <c r="K665" i="36"/>
  <c r="J665" i="36"/>
  <c r="I665" i="36"/>
  <c r="J664" i="36"/>
  <c r="K664" i="36" s="1"/>
  <c r="I664" i="36"/>
  <c r="J663" i="36"/>
  <c r="K663" i="36" s="1"/>
  <c r="I663" i="36"/>
  <c r="K662" i="36"/>
  <c r="J662" i="36"/>
  <c r="I662" i="36"/>
  <c r="J661" i="36"/>
  <c r="K661" i="36" s="1"/>
  <c r="I661" i="36"/>
  <c r="K660" i="36"/>
  <c r="J660" i="36"/>
  <c r="I660" i="36"/>
  <c r="J659" i="36"/>
  <c r="K659" i="36" s="1"/>
  <c r="I659" i="36"/>
  <c r="J658" i="36"/>
  <c r="K658" i="36" s="1"/>
  <c r="I658" i="36"/>
  <c r="K657" i="36"/>
  <c r="J657" i="36"/>
  <c r="I657" i="36"/>
  <c r="J656" i="36"/>
  <c r="K656" i="36" s="1"/>
  <c r="I656" i="36"/>
  <c r="J655" i="36"/>
  <c r="K655" i="36" s="1"/>
  <c r="I655" i="36"/>
  <c r="K654" i="36"/>
  <c r="J654" i="36"/>
  <c r="I654" i="36"/>
  <c r="K653" i="36"/>
  <c r="J653" i="36"/>
  <c r="I653" i="36"/>
  <c r="J652" i="36"/>
  <c r="K652" i="36" s="1"/>
  <c r="I652" i="36"/>
  <c r="J651" i="36"/>
  <c r="K651" i="36" s="1"/>
  <c r="I651" i="36"/>
  <c r="K650" i="36"/>
  <c r="J650" i="36"/>
  <c r="I650" i="36"/>
  <c r="K649" i="36"/>
  <c r="J649" i="36"/>
  <c r="I649" i="36"/>
  <c r="J648" i="36"/>
  <c r="K648" i="36" s="1"/>
  <c r="I648" i="36"/>
  <c r="J647" i="36"/>
  <c r="K647" i="36" s="1"/>
  <c r="I647" i="36"/>
  <c r="K646" i="36"/>
  <c r="J646" i="36"/>
  <c r="I646" i="36"/>
  <c r="J645" i="36"/>
  <c r="K645" i="36" s="1"/>
  <c r="I645" i="36"/>
  <c r="K644" i="36"/>
  <c r="J644" i="36"/>
  <c r="I644" i="36"/>
  <c r="J643" i="36"/>
  <c r="K643" i="36" s="1"/>
  <c r="I643" i="36"/>
  <c r="J642" i="36"/>
  <c r="K642" i="36" s="1"/>
  <c r="I642" i="36"/>
  <c r="K641" i="36"/>
  <c r="J641" i="36"/>
  <c r="I641" i="36"/>
  <c r="J640" i="36"/>
  <c r="K640" i="36" s="1"/>
  <c r="I640" i="36"/>
  <c r="J639" i="36"/>
  <c r="K639" i="36" s="1"/>
  <c r="I639" i="36"/>
  <c r="K638" i="36"/>
  <c r="J638" i="36"/>
  <c r="I638" i="36"/>
  <c r="J637" i="36"/>
  <c r="K637" i="36" s="1"/>
  <c r="I637" i="36"/>
  <c r="J636" i="36"/>
  <c r="K636" i="36" s="1"/>
  <c r="I636" i="36"/>
  <c r="J635" i="36"/>
  <c r="K635" i="36" s="1"/>
  <c r="I635" i="36"/>
  <c r="J634" i="36"/>
  <c r="K634" i="36" s="1"/>
  <c r="I634" i="36"/>
  <c r="K633" i="36"/>
  <c r="J633" i="36"/>
  <c r="I633" i="36"/>
  <c r="J632" i="36"/>
  <c r="K632" i="36" s="1"/>
  <c r="I632" i="36"/>
  <c r="J631" i="36"/>
  <c r="K631" i="36" s="1"/>
  <c r="I631" i="36"/>
  <c r="K630" i="36"/>
  <c r="J630" i="36"/>
  <c r="I630" i="36"/>
  <c r="J629" i="36"/>
  <c r="K629" i="36" s="1"/>
  <c r="I629" i="36"/>
  <c r="J628" i="36"/>
  <c r="K628" i="36" s="1"/>
  <c r="I628" i="36"/>
  <c r="J627" i="36"/>
  <c r="K627" i="36" s="1"/>
  <c r="I627" i="36"/>
  <c r="J626" i="36"/>
  <c r="K626" i="36" s="1"/>
  <c r="I626" i="36"/>
  <c r="K625" i="36"/>
  <c r="J625" i="36"/>
  <c r="I625" i="36"/>
  <c r="J624" i="36"/>
  <c r="K624" i="36" s="1"/>
  <c r="I624" i="36"/>
  <c r="J623" i="36"/>
  <c r="K623" i="36" s="1"/>
  <c r="I623" i="36"/>
  <c r="K622" i="36"/>
  <c r="J622" i="36"/>
  <c r="I622" i="36"/>
  <c r="J621" i="36"/>
  <c r="K621" i="36" s="1"/>
  <c r="I621" i="36"/>
  <c r="K620" i="36"/>
  <c r="J620" i="36"/>
  <c r="I620" i="36"/>
  <c r="J619" i="36"/>
  <c r="K619" i="36" s="1"/>
  <c r="I619" i="36"/>
  <c r="J618" i="36"/>
  <c r="K618" i="36" s="1"/>
  <c r="I618" i="36"/>
  <c r="J617" i="36"/>
  <c r="K617" i="36" s="1"/>
  <c r="I617" i="36"/>
  <c r="J616" i="36"/>
  <c r="K616" i="36" s="1"/>
  <c r="I616" i="36"/>
  <c r="J615" i="36"/>
  <c r="K615" i="36" s="1"/>
  <c r="I615" i="36"/>
  <c r="K614" i="36"/>
  <c r="J614" i="36"/>
  <c r="I614" i="36"/>
  <c r="J613" i="36"/>
  <c r="K613" i="36" s="1"/>
  <c r="I613" i="36"/>
  <c r="J612" i="36"/>
  <c r="K612" i="36" s="1"/>
  <c r="I612" i="36"/>
  <c r="J611" i="36"/>
  <c r="K611" i="36" s="1"/>
  <c r="I611" i="36"/>
  <c r="J610" i="36"/>
  <c r="K610" i="36" s="1"/>
  <c r="I610" i="36"/>
  <c r="K609" i="36"/>
  <c r="J609" i="36"/>
  <c r="I609" i="36"/>
  <c r="K608" i="36"/>
  <c r="J608" i="36"/>
  <c r="I608" i="36"/>
  <c r="J607" i="36"/>
  <c r="K607" i="36" s="1"/>
  <c r="I607" i="36"/>
  <c r="K606" i="36"/>
  <c r="J606" i="36"/>
  <c r="I606" i="36"/>
  <c r="J605" i="36"/>
  <c r="K605" i="36" s="1"/>
  <c r="I605" i="36"/>
  <c r="K604" i="36"/>
  <c r="J604" i="36"/>
  <c r="I604" i="36"/>
  <c r="J603" i="36"/>
  <c r="K603" i="36" s="1"/>
  <c r="I603" i="36"/>
  <c r="K602" i="36"/>
  <c r="J602" i="36"/>
  <c r="I602" i="36"/>
  <c r="J601" i="36"/>
  <c r="K601" i="36" s="1"/>
  <c r="I601" i="36"/>
  <c r="J600" i="36"/>
  <c r="K600" i="36" s="1"/>
  <c r="I600" i="36"/>
  <c r="J599" i="36"/>
  <c r="K599" i="36" s="1"/>
  <c r="I599" i="36"/>
  <c r="K598" i="36"/>
  <c r="J598" i="36"/>
  <c r="I598" i="36"/>
  <c r="J597" i="36"/>
  <c r="K597" i="36" s="1"/>
  <c r="I597" i="36"/>
  <c r="J596" i="36"/>
  <c r="K596" i="36" s="1"/>
  <c r="I596" i="36"/>
  <c r="J595" i="36"/>
  <c r="K595" i="36" s="1"/>
  <c r="I595" i="36"/>
  <c r="J594" i="36"/>
  <c r="K594" i="36" s="1"/>
  <c r="I594" i="36"/>
  <c r="K593" i="36"/>
  <c r="J593" i="36"/>
  <c r="I593" i="36"/>
  <c r="K592" i="36"/>
  <c r="J592" i="36"/>
  <c r="I592" i="36"/>
  <c r="J591" i="36"/>
  <c r="K591" i="36" s="1"/>
  <c r="I591" i="36"/>
  <c r="K590" i="36"/>
  <c r="J590" i="36"/>
  <c r="I590" i="36"/>
  <c r="J589" i="36"/>
  <c r="K589" i="36" s="1"/>
  <c r="I589" i="36"/>
  <c r="K588" i="36"/>
  <c r="J588" i="36"/>
  <c r="I588" i="36"/>
  <c r="J587" i="36"/>
  <c r="K587" i="36" s="1"/>
  <c r="I587" i="36"/>
  <c r="K586" i="36"/>
  <c r="J586" i="36"/>
  <c r="I586" i="36"/>
  <c r="K585" i="36"/>
  <c r="J585" i="36"/>
  <c r="I585" i="36"/>
  <c r="J584" i="36"/>
  <c r="K584" i="36" s="1"/>
  <c r="I584" i="36"/>
  <c r="J583" i="36"/>
  <c r="K583" i="36" s="1"/>
  <c r="I583" i="36"/>
  <c r="K582" i="36"/>
  <c r="J582" i="36"/>
  <c r="I582" i="36"/>
  <c r="K581" i="36"/>
  <c r="J581" i="36"/>
  <c r="I581" i="36"/>
  <c r="J580" i="36"/>
  <c r="K580" i="36" s="1"/>
  <c r="I580" i="36"/>
  <c r="J579" i="36"/>
  <c r="K579" i="36" s="1"/>
  <c r="I579" i="36"/>
  <c r="J578" i="36"/>
  <c r="K578" i="36" s="1"/>
  <c r="I578" i="36"/>
  <c r="K577" i="36"/>
  <c r="J577" i="36"/>
  <c r="I577" i="36"/>
  <c r="K576" i="36"/>
  <c r="J576" i="36"/>
  <c r="I576" i="36"/>
  <c r="J575" i="36"/>
  <c r="K575" i="36" s="1"/>
  <c r="I575" i="36"/>
  <c r="K574" i="36"/>
  <c r="J574" i="36"/>
  <c r="I574" i="36"/>
  <c r="K573" i="36"/>
  <c r="J573" i="36"/>
  <c r="I573" i="36"/>
  <c r="K572" i="36"/>
  <c r="J572" i="36"/>
  <c r="I572" i="36"/>
  <c r="J571" i="36"/>
  <c r="K571" i="36" s="1"/>
  <c r="I571" i="36"/>
  <c r="J570" i="36"/>
  <c r="K570" i="36" s="1"/>
  <c r="I570" i="36"/>
  <c r="K569" i="36"/>
  <c r="J569" i="36"/>
  <c r="I569" i="36"/>
  <c r="J568" i="36"/>
  <c r="K568" i="36" s="1"/>
  <c r="I568" i="36"/>
  <c r="J567" i="36"/>
  <c r="K567" i="36" s="1"/>
  <c r="I567" i="36"/>
  <c r="J566" i="36"/>
  <c r="K566" i="36" s="1"/>
  <c r="I566" i="36"/>
  <c r="J565" i="36"/>
  <c r="K565" i="36" s="1"/>
  <c r="I565" i="36"/>
  <c r="K564" i="36"/>
  <c r="J564" i="36"/>
  <c r="I564" i="36"/>
  <c r="J563" i="36"/>
  <c r="K563" i="36" s="1"/>
  <c r="I563" i="36"/>
  <c r="J562" i="36"/>
  <c r="K562" i="36" s="1"/>
  <c r="I562" i="36"/>
  <c r="J561" i="36"/>
  <c r="K561" i="36" s="1"/>
  <c r="I561" i="36"/>
  <c r="J560" i="36"/>
  <c r="K560" i="36" s="1"/>
  <c r="I560" i="36"/>
  <c r="J559" i="36"/>
  <c r="K559" i="36" s="1"/>
  <c r="I559" i="36"/>
  <c r="J558" i="36"/>
  <c r="K558" i="36" s="1"/>
  <c r="I558" i="36"/>
  <c r="J557" i="36"/>
  <c r="K557" i="36" s="1"/>
  <c r="I557" i="36"/>
  <c r="K556" i="36"/>
  <c r="J556" i="36"/>
  <c r="I556" i="36"/>
  <c r="J555" i="36"/>
  <c r="K555" i="36" s="1"/>
  <c r="I555" i="36"/>
  <c r="J554" i="36"/>
  <c r="K554" i="36" s="1"/>
  <c r="I554" i="36"/>
  <c r="K553" i="36"/>
  <c r="J553" i="36"/>
  <c r="I553" i="36"/>
  <c r="K552" i="36"/>
  <c r="J552" i="36"/>
  <c r="I552" i="36"/>
  <c r="J551" i="36"/>
  <c r="K551" i="36" s="1"/>
  <c r="I551" i="36"/>
  <c r="K550" i="36"/>
  <c r="J550" i="36"/>
  <c r="I550" i="36"/>
  <c r="J549" i="36"/>
  <c r="K549" i="36" s="1"/>
  <c r="I549" i="36"/>
  <c r="K548" i="36"/>
  <c r="J548" i="36"/>
  <c r="I548" i="36"/>
  <c r="J547" i="36"/>
  <c r="K547" i="36" s="1"/>
  <c r="I547" i="36"/>
  <c r="J546" i="36"/>
  <c r="K546" i="36" s="1"/>
  <c r="I546" i="36"/>
  <c r="J545" i="36"/>
  <c r="K545" i="36" s="1"/>
  <c r="I545" i="36"/>
  <c r="J544" i="36"/>
  <c r="K544" i="36" s="1"/>
  <c r="I544" i="36"/>
  <c r="J543" i="36"/>
  <c r="K543" i="36" s="1"/>
  <c r="I543" i="36"/>
  <c r="J542" i="36"/>
  <c r="K542" i="36" s="1"/>
  <c r="I542" i="36"/>
  <c r="K541" i="36"/>
  <c r="J541" i="36"/>
  <c r="I541" i="36"/>
  <c r="K540" i="36"/>
  <c r="J540" i="36"/>
  <c r="I540" i="36"/>
  <c r="J539" i="36"/>
  <c r="K539" i="36" s="1"/>
  <c r="I539" i="36"/>
  <c r="K538" i="36"/>
  <c r="J538" i="36"/>
  <c r="I538" i="36"/>
  <c r="K537" i="36"/>
  <c r="J537" i="36"/>
  <c r="I537" i="36"/>
  <c r="K536" i="36"/>
  <c r="J536" i="36"/>
  <c r="I536" i="36"/>
  <c r="J535" i="36"/>
  <c r="K535" i="36" s="1"/>
  <c r="I535" i="36"/>
  <c r="K534" i="36"/>
  <c r="J534" i="36"/>
  <c r="I534" i="36"/>
  <c r="J533" i="36"/>
  <c r="K533" i="36" s="1"/>
  <c r="I533" i="36"/>
  <c r="K532" i="36"/>
  <c r="J532" i="36"/>
  <c r="I532" i="36"/>
  <c r="J531" i="36"/>
  <c r="K531" i="36" s="1"/>
  <c r="I531" i="36"/>
  <c r="J530" i="36"/>
  <c r="K530" i="36" s="1"/>
  <c r="I530" i="36"/>
  <c r="J529" i="36"/>
  <c r="K529" i="36" s="1"/>
  <c r="I529" i="36"/>
  <c r="J528" i="36"/>
  <c r="K528" i="36" s="1"/>
  <c r="I528" i="36"/>
  <c r="J527" i="36"/>
  <c r="K527" i="36" s="1"/>
  <c r="I527" i="36"/>
  <c r="J526" i="36"/>
  <c r="K526" i="36" s="1"/>
  <c r="I526" i="36"/>
  <c r="K525" i="36"/>
  <c r="J525" i="36"/>
  <c r="I525" i="36"/>
  <c r="J524" i="36"/>
  <c r="K524" i="36" s="1"/>
  <c r="I524" i="36"/>
  <c r="J523" i="36"/>
  <c r="K523" i="36" s="1"/>
  <c r="I523" i="36"/>
  <c r="K522" i="36"/>
  <c r="J522" i="36"/>
  <c r="I522" i="36"/>
  <c r="K521" i="36"/>
  <c r="J521" i="36"/>
  <c r="I521" i="36"/>
  <c r="K520" i="36"/>
  <c r="J520" i="36"/>
  <c r="I520" i="36"/>
  <c r="J519" i="36"/>
  <c r="K519" i="36" s="1"/>
  <c r="I519" i="36"/>
  <c r="K518" i="36"/>
  <c r="J518" i="36"/>
  <c r="I518" i="36"/>
  <c r="J517" i="36"/>
  <c r="K517" i="36" s="1"/>
  <c r="I517" i="36"/>
  <c r="K516" i="36"/>
  <c r="J516" i="36"/>
  <c r="I516" i="36"/>
  <c r="J515" i="36"/>
  <c r="K515" i="36" s="1"/>
  <c r="I515" i="36"/>
  <c r="J514" i="36"/>
  <c r="K514" i="36" s="1"/>
  <c r="I514" i="36"/>
  <c r="J513" i="36"/>
  <c r="K513" i="36" s="1"/>
  <c r="I513" i="36"/>
  <c r="J512" i="36"/>
  <c r="K512" i="36" s="1"/>
  <c r="I512" i="36"/>
  <c r="J511" i="36"/>
  <c r="K511" i="36" s="1"/>
  <c r="I511" i="36"/>
  <c r="J510" i="36"/>
  <c r="K510" i="36" s="1"/>
  <c r="I510" i="36"/>
  <c r="K509" i="36"/>
  <c r="J509" i="36"/>
  <c r="I509" i="36"/>
  <c r="K508" i="36"/>
  <c r="J508" i="36"/>
  <c r="I508" i="36"/>
  <c r="J507" i="36"/>
  <c r="K507" i="36" s="1"/>
  <c r="I507" i="36"/>
  <c r="K506" i="36"/>
  <c r="J506" i="36"/>
  <c r="I506" i="36"/>
  <c r="K505" i="36"/>
  <c r="J505" i="36"/>
  <c r="I505" i="36"/>
  <c r="K504" i="36"/>
  <c r="J504" i="36"/>
  <c r="I504" i="36"/>
  <c r="J503" i="36"/>
  <c r="K503" i="36" s="1"/>
  <c r="I503" i="36"/>
  <c r="K502" i="36"/>
  <c r="J502" i="36"/>
  <c r="I502" i="36"/>
  <c r="J501" i="36"/>
  <c r="K501" i="36" s="1"/>
  <c r="I501" i="36"/>
  <c r="K500" i="36"/>
  <c r="J500" i="36"/>
  <c r="I500" i="36"/>
  <c r="J499" i="36"/>
  <c r="K499" i="36" s="1"/>
  <c r="I499" i="36"/>
  <c r="J498" i="36"/>
  <c r="K498" i="36" s="1"/>
  <c r="I498" i="36"/>
  <c r="J497" i="36"/>
  <c r="K497" i="36" s="1"/>
  <c r="I497" i="36"/>
  <c r="J496" i="36"/>
  <c r="K496" i="36" s="1"/>
  <c r="I496" i="36"/>
  <c r="J495" i="36"/>
  <c r="K495" i="36" s="1"/>
  <c r="I495" i="36"/>
  <c r="J494" i="36"/>
  <c r="K494" i="36" s="1"/>
  <c r="I494" i="36"/>
  <c r="K493" i="36"/>
  <c r="J493" i="36"/>
  <c r="I493" i="36"/>
  <c r="K492" i="36"/>
  <c r="J492" i="36"/>
  <c r="I492" i="36"/>
  <c r="J491" i="36"/>
  <c r="K491" i="36" s="1"/>
  <c r="I491" i="36"/>
  <c r="J490" i="36"/>
  <c r="K490" i="36" s="1"/>
  <c r="I490" i="36"/>
  <c r="K489" i="36"/>
  <c r="J489" i="36"/>
  <c r="I489" i="36"/>
  <c r="K488" i="36"/>
  <c r="J488" i="36"/>
  <c r="I488" i="36"/>
  <c r="J487" i="36"/>
  <c r="K487" i="36" s="1"/>
  <c r="I487" i="36"/>
  <c r="K486" i="36"/>
  <c r="J486" i="36"/>
  <c r="I486" i="36"/>
  <c r="J485" i="36"/>
  <c r="K485" i="36" s="1"/>
  <c r="I485" i="36"/>
  <c r="K484" i="36"/>
  <c r="J484" i="36"/>
  <c r="I484" i="36"/>
  <c r="J483" i="36"/>
  <c r="K483" i="36" s="1"/>
  <c r="I483" i="36"/>
  <c r="J482" i="36"/>
  <c r="K482" i="36" s="1"/>
  <c r="I482" i="36"/>
  <c r="K481" i="36"/>
  <c r="J481" i="36"/>
  <c r="I481" i="36"/>
  <c r="K480" i="36"/>
  <c r="J480" i="36"/>
  <c r="I480" i="36"/>
  <c r="J479" i="36"/>
  <c r="K479" i="36" s="1"/>
  <c r="I479" i="36"/>
  <c r="J478" i="36"/>
  <c r="K478" i="36" s="1"/>
  <c r="I478" i="36"/>
  <c r="K477" i="36"/>
  <c r="J477" i="36"/>
  <c r="I477" i="36"/>
  <c r="K476" i="36"/>
  <c r="J476" i="36"/>
  <c r="I476" i="36"/>
  <c r="J475" i="36"/>
  <c r="K475" i="36" s="1"/>
  <c r="I475" i="36"/>
  <c r="K474" i="36"/>
  <c r="J474" i="36"/>
  <c r="I474" i="36"/>
  <c r="J473" i="36"/>
  <c r="K473" i="36" s="1"/>
  <c r="I473" i="36"/>
  <c r="K472" i="36"/>
  <c r="J472" i="36"/>
  <c r="I472" i="36"/>
  <c r="J471" i="36"/>
  <c r="K471" i="36" s="1"/>
  <c r="I471" i="36"/>
  <c r="J470" i="36"/>
  <c r="K470" i="36" s="1"/>
  <c r="I470" i="36"/>
  <c r="J469" i="36"/>
  <c r="K469" i="36" s="1"/>
  <c r="I469" i="36"/>
  <c r="J468" i="36"/>
  <c r="K468" i="36" s="1"/>
  <c r="I468" i="36"/>
  <c r="J467" i="36"/>
  <c r="K467" i="36" s="1"/>
  <c r="I467" i="36"/>
  <c r="J466" i="36"/>
  <c r="K466" i="36" s="1"/>
  <c r="I466" i="36"/>
  <c r="J465" i="36"/>
  <c r="K465" i="36" s="1"/>
  <c r="I465" i="36"/>
  <c r="K464" i="36"/>
  <c r="J464" i="36"/>
  <c r="I464" i="36"/>
  <c r="J463" i="36"/>
  <c r="K463" i="36" s="1"/>
  <c r="I463" i="36"/>
  <c r="J462" i="36"/>
  <c r="K462" i="36" s="1"/>
  <c r="I462" i="36"/>
  <c r="K461" i="36"/>
  <c r="J461" i="36"/>
  <c r="I461" i="36"/>
  <c r="K460" i="36"/>
  <c r="J460" i="36"/>
  <c r="I460" i="36"/>
  <c r="J459" i="36"/>
  <c r="K459" i="36" s="1"/>
  <c r="I459" i="36"/>
  <c r="K458" i="36"/>
  <c r="J458" i="36"/>
  <c r="I458" i="36"/>
  <c r="J457" i="36"/>
  <c r="K457" i="36" s="1"/>
  <c r="I457" i="36"/>
  <c r="K456" i="36"/>
  <c r="J456" i="36"/>
  <c r="I456" i="36"/>
  <c r="J455" i="36"/>
  <c r="K455" i="36" s="1"/>
  <c r="I455" i="36"/>
  <c r="J454" i="36"/>
  <c r="K454" i="36" s="1"/>
  <c r="I454" i="36"/>
  <c r="J453" i="36"/>
  <c r="K453" i="36" s="1"/>
  <c r="I453" i="36"/>
  <c r="J452" i="36"/>
  <c r="K452" i="36" s="1"/>
  <c r="I452" i="36"/>
  <c r="J451" i="36"/>
  <c r="K451" i="36" s="1"/>
  <c r="I451" i="36"/>
  <c r="J450" i="36"/>
  <c r="K450" i="36" s="1"/>
  <c r="I450" i="36"/>
  <c r="J449" i="36"/>
  <c r="K449" i="36" s="1"/>
  <c r="I449" i="36"/>
  <c r="K448" i="36"/>
  <c r="J448" i="36"/>
  <c r="I448" i="36"/>
  <c r="J447" i="36"/>
  <c r="K447" i="36" s="1"/>
  <c r="I447" i="36"/>
  <c r="J446" i="36"/>
  <c r="K446" i="36" s="1"/>
  <c r="I446" i="36"/>
  <c r="J445" i="36"/>
  <c r="K445" i="36" s="1"/>
  <c r="I445" i="36"/>
  <c r="K444" i="36"/>
  <c r="J444" i="36"/>
  <c r="I444" i="36"/>
  <c r="J443" i="36"/>
  <c r="K443" i="36" s="1"/>
  <c r="I443" i="36"/>
  <c r="J442" i="36"/>
  <c r="K442" i="36" s="1"/>
  <c r="I442" i="36"/>
  <c r="J441" i="36"/>
  <c r="K441" i="36" s="1"/>
  <c r="I441" i="36"/>
  <c r="K440" i="36"/>
  <c r="J440" i="36"/>
  <c r="I440" i="36"/>
  <c r="J439" i="36"/>
  <c r="K439" i="36" s="1"/>
  <c r="I439" i="36"/>
  <c r="J438" i="36"/>
  <c r="K438" i="36" s="1"/>
  <c r="I438" i="36"/>
  <c r="J437" i="36"/>
  <c r="K437" i="36" s="1"/>
  <c r="I437" i="36"/>
  <c r="J436" i="36"/>
  <c r="K436" i="36" s="1"/>
  <c r="I436" i="36"/>
  <c r="J435" i="36"/>
  <c r="K435" i="36" s="1"/>
  <c r="I435" i="36"/>
  <c r="J434" i="36"/>
  <c r="K434" i="36" s="1"/>
  <c r="I434" i="36"/>
  <c r="J433" i="36"/>
  <c r="K433" i="36" s="1"/>
  <c r="I433" i="36"/>
  <c r="K432" i="36"/>
  <c r="J432" i="36"/>
  <c r="I432" i="36"/>
  <c r="K431" i="36"/>
  <c r="J431" i="36"/>
  <c r="I431" i="36"/>
  <c r="K430" i="36"/>
  <c r="J430" i="36"/>
  <c r="I430" i="36"/>
  <c r="J429" i="36"/>
  <c r="K429" i="36" s="1"/>
  <c r="I429" i="36"/>
  <c r="K428" i="36"/>
  <c r="J428" i="36"/>
  <c r="I428" i="36"/>
  <c r="K427" i="36"/>
  <c r="J427" i="36"/>
  <c r="I427" i="36"/>
  <c r="K426" i="36"/>
  <c r="J426" i="36"/>
  <c r="I426" i="36"/>
  <c r="J425" i="36"/>
  <c r="K425" i="36" s="1"/>
  <c r="I425" i="36"/>
  <c r="K424" i="36"/>
  <c r="J424" i="36"/>
  <c r="I424" i="36"/>
  <c r="K423" i="36"/>
  <c r="J423" i="36"/>
  <c r="I423" i="36"/>
  <c r="K422" i="36"/>
  <c r="J422" i="36"/>
  <c r="I422" i="36"/>
  <c r="J421" i="36"/>
  <c r="K421" i="36" s="1"/>
  <c r="I421" i="36"/>
  <c r="K420" i="36"/>
  <c r="J420" i="36"/>
  <c r="I420" i="36"/>
  <c r="K419" i="36"/>
  <c r="J419" i="36"/>
  <c r="I419" i="36"/>
  <c r="K418" i="36"/>
  <c r="J418" i="36"/>
  <c r="I418" i="36"/>
  <c r="J417" i="36"/>
  <c r="K417" i="36" s="1"/>
  <c r="I417" i="36"/>
  <c r="K416" i="36"/>
  <c r="J416" i="36"/>
  <c r="I416" i="36"/>
  <c r="K415" i="36"/>
  <c r="J415" i="36"/>
  <c r="I415" i="36"/>
  <c r="K414" i="36"/>
  <c r="J414" i="36"/>
  <c r="I414" i="36"/>
  <c r="J413" i="36"/>
  <c r="K413" i="36" s="1"/>
  <c r="I413" i="36"/>
  <c r="K412" i="36"/>
  <c r="J412" i="36"/>
  <c r="I412" i="36"/>
  <c r="K411" i="36"/>
  <c r="J411" i="36"/>
  <c r="I411" i="36"/>
  <c r="K410" i="36"/>
  <c r="J410" i="36"/>
  <c r="I410" i="36"/>
  <c r="J409" i="36"/>
  <c r="K409" i="36" s="1"/>
  <c r="I409" i="36"/>
  <c r="K408" i="36"/>
  <c r="J408" i="36"/>
  <c r="I408" i="36"/>
  <c r="K407" i="36"/>
  <c r="J407" i="36"/>
  <c r="I407" i="36"/>
  <c r="K406" i="36"/>
  <c r="J406" i="36"/>
  <c r="I406" i="36"/>
  <c r="J405" i="36"/>
  <c r="K405" i="36" s="1"/>
  <c r="I405" i="36"/>
  <c r="K404" i="36"/>
  <c r="J404" i="36"/>
  <c r="I404" i="36"/>
  <c r="K403" i="36"/>
  <c r="J403" i="36"/>
  <c r="I403" i="36"/>
  <c r="K402" i="36"/>
  <c r="J402" i="36"/>
  <c r="I402" i="36"/>
  <c r="J401" i="36"/>
  <c r="K401" i="36" s="1"/>
  <c r="I401" i="36"/>
  <c r="K400" i="36"/>
  <c r="J400" i="36"/>
  <c r="I400" i="36"/>
  <c r="K399" i="36"/>
  <c r="J399" i="36"/>
  <c r="I399" i="36"/>
  <c r="K398" i="36"/>
  <c r="J398" i="36"/>
  <c r="I398" i="36"/>
  <c r="J397" i="36"/>
  <c r="K397" i="36" s="1"/>
  <c r="I397" i="36"/>
  <c r="K396" i="36"/>
  <c r="J396" i="36"/>
  <c r="I396" i="36"/>
  <c r="K395" i="36"/>
  <c r="J395" i="36"/>
  <c r="I395" i="36"/>
  <c r="K394" i="36"/>
  <c r="J394" i="36"/>
  <c r="I394" i="36"/>
  <c r="J393" i="36"/>
  <c r="K393" i="36" s="1"/>
  <c r="I393" i="36"/>
  <c r="K392" i="36"/>
  <c r="J392" i="36"/>
  <c r="I392" i="36"/>
  <c r="K391" i="36"/>
  <c r="J391" i="36"/>
  <c r="I391" i="36"/>
  <c r="J390" i="36"/>
  <c r="K390" i="36" s="1"/>
  <c r="I390" i="36"/>
  <c r="J389" i="36"/>
  <c r="K389" i="36" s="1"/>
  <c r="I389" i="36"/>
  <c r="K388" i="36"/>
  <c r="J388" i="36"/>
  <c r="I388" i="36"/>
  <c r="K387" i="36"/>
  <c r="J387" i="36"/>
  <c r="I387" i="36"/>
  <c r="K386" i="36"/>
  <c r="J386" i="36"/>
  <c r="I386" i="36"/>
  <c r="J385" i="36"/>
  <c r="K385" i="36" s="1"/>
  <c r="I385" i="36"/>
  <c r="K384" i="36"/>
  <c r="J384" i="36"/>
  <c r="I384" i="36"/>
  <c r="K383" i="36"/>
  <c r="J383" i="36"/>
  <c r="I383" i="36"/>
  <c r="K382" i="36"/>
  <c r="J382" i="36"/>
  <c r="I382" i="36"/>
  <c r="J381" i="36"/>
  <c r="K381" i="36" s="1"/>
  <c r="I381" i="36"/>
  <c r="K380" i="36"/>
  <c r="J380" i="36"/>
  <c r="I380" i="36"/>
  <c r="K379" i="36"/>
  <c r="J379" i="36"/>
  <c r="I379" i="36"/>
  <c r="K378" i="36"/>
  <c r="J378" i="36"/>
  <c r="I378" i="36"/>
  <c r="J377" i="36"/>
  <c r="K377" i="36" s="1"/>
  <c r="I377" i="36"/>
  <c r="K376" i="36"/>
  <c r="J376" i="36"/>
  <c r="I376" i="36"/>
  <c r="K375" i="36"/>
  <c r="J375" i="36"/>
  <c r="I375" i="36"/>
  <c r="K374" i="36"/>
  <c r="J374" i="36"/>
  <c r="I374" i="36"/>
  <c r="J373" i="36"/>
  <c r="K373" i="36" s="1"/>
  <c r="I373" i="36"/>
  <c r="K372" i="36"/>
  <c r="J372" i="36"/>
  <c r="I372" i="36"/>
  <c r="K371" i="36"/>
  <c r="J371" i="36"/>
  <c r="I371" i="36"/>
  <c r="K370" i="36"/>
  <c r="J370" i="36"/>
  <c r="I370" i="36"/>
  <c r="J369" i="36"/>
  <c r="K369" i="36" s="1"/>
  <c r="I369" i="36"/>
  <c r="K368" i="36"/>
  <c r="J368" i="36"/>
  <c r="I368" i="36"/>
  <c r="K367" i="36"/>
  <c r="J367" i="36"/>
  <c r="I367" i="36"/>
  <c r="K366" i="36"/>
  <c r="J366" i="36"/>
  <c r="I366" i="36"/>
  <c r="J365" i="36"/>
  <c r="K365" i="36" s="1"/>
  <c r="I365" i="36"/>
  <c r="K364" i="36"/>
  <c r="J364" i="36"/>
  <c r="I364" i="36"/>
  <c r="K363" i="36"/>
  <c r="J363" i="36"/>
  <c r="I363" i="36"/>
  <c r="K362" i="36"/>
  <c r="J362" i="36"/>
  <c r="I362" i="36"/>
  <c r="J361" i="36"/>
  <c r="K361" i="36" s="1"/>
  <c r="I361" i="36"/>
  <c r="K360" i="36"/>
  <c r="J360" i="36"/>
  <c r="I360" i="36"/>
  <c r="K359" i="36"/>
  <c r="J359" i="36"/>
  <c r="I359" i="36"/>
  <c r="K358" i="36"/>
  <c r="J358" i="36"/>
  <c r="I358" i="36"/>
  <c r="J357" i="36"/>
  <c r="K357" i="36" s="1"/>
  <c r="I357" i="36"/>
  <c r="K356" i="36"/>
  <c r="J356" i="36"/>
  <c r="I356" i="36"/>
  <c r="K355" i="36"/>
  <c r="J355" i="36"/>
  <c r="I355" i="36"/>
  <c r="J354" i="36"/>
  <c r="K354" i="36" s="1"/>
  <c r="I354" i="36"/>
  <c r="J353" i="36"/>
  <c r="K353" i="36" s="1"/>
  <c r="I353" i="36"/>
  <c r="K352" i="36"/>
  <c r="J352" i="36"/>
  <c r="I352" i="36"/>
  <c r="K351" i="36"/>
  <c r="J351" i="36"/>
  <c r="I351" i="36"/>
  <c r="J350" i="36"/>
  <c r="K350" i="36" s="1"/>
  <c r="I350" i="36"/>
  <c r="J349" i="36"/>
  <c r="K349" i="36" s="1"/>
  <c r="I349" i="36"/>
  <c r="K348" i="36"/>
  <c r="J348" i="36"/>
  <c r="I348" i="36"/>
  <c r="K347" i="36"/>
  <c r="J347" i="36"/>
  <c r="I347" i="36"/>
  <c r="K346" i="36"/>
  <c r="J346" i="36"/>
  <c r="I346" i="36"/>
  <c r="J345" i="36"/>
  <c r="K345" i="36" s="1"/>
  <c r="I345" i="36"/>
  <c r="K344" i="36"/>
  <c r="J344" i="36"/>
  <c r="I344" i="36"/>
  <c r="K343" i="36"/>
  <c r="J343" i="36"/>
  <c r="I343" i="36"/>
  <c r="J342" i="36"/>
  <c r="K342" i="36" s="1"/>
  <c r="I342" i="36"/>
  <c r="J341" i="36"/>
  <c r="K341" i="36" s="1"/>
  <c r="I341" i="36"/>
  <c r="K340" i="36"/>
  <c r="J340" i="36"/>
  <c r="I340" i="36"/>
  <c r="K339" i="36"/>
  <c r="J339" i="36"/>
  <c r="I339" i="36"/>
  <c r="K338" i="36"/>
  <c r="J338" i="36"/>
  <c r="I338" i="36"/>
  <c r="J337" i="36"/>
  <c r="K337" i="36" s="1"/>
  <c r="I337" i="36"/>
  <c r="K336" i="36"/>
  <c r="J336" i="36"/>
  <c r="I336" i="36"/>
  <c r="K335" i="36"/>
  <c r="J335" i="36"/>
  <c r="I335" i="36"/>
  <c r="J334" i="36"/>
  <c r="K334" i="36" s="1"/>
  <c r="I334" i="36"/>
  <c r="J333" i="36"/>
  <c r="K333" i="36" s="1"/>
  <c r="I333" i="36"/>
  <c r="K332" i="36"/>
  <c r="J332" i="36"/>
  <c r="I332" i="36"/>
  <c r="J331" i="36"/>
  <c r="K331" i="36" s="1"/>
  <c r="I331" i="36"/>
  <c r="K330" i="36"/>
  <c r="J330" i="36"/>
  <c r="I330" i="36"/>
  <c r="J329" i="36"/>
  <c r="K329" i="36" s="1"/>
  <c r="I329" i="36"/>
  <c r="J328" i="36"/>
  <c r="K328" i="36" s="1"/>
  <c r="I328" i="36"/>
  <c r="K327" i="36"/>
  <c r="J327" i="36"/>
  <c r="I327" i="36"/>
  <c r="K326" i="36"/>
  <c r="J326" i="36"/>
  <c r="I326" i="36"/>
  <c r="J325" i="36"/>
  <c r="K325" i="36" s="1"/>
  <c r="I325" i="36"/>
  <c r="K324" i="36"/>
  <c r="J324" i="36"/>
  <c r="I324" i="36"/>
  <c r="J323" i="36"/>
  <c r="K323" i="36" s="1"/>
  <c r="I323" i="36"/>
  <c r="K322" i="36"/>
  <c r="J322" i="36"/>
  <c r="I322" i="36"/>
  <c r="J321" i="36"/>
  <c r="K321" i="36" s="1"/>
  <c r="I321" i="36"/>
  <c r="J320" i="36"/>
  <c r="K320" i="36" s="1"/>
  <c r="I320" i="36"/>
  <c r="K319" i="36"/>
  <c r="J319" i="36"/>
  <c r="I319" i="36"/>
  <c r="J318" i="36"/>
  <c r="K318" i="36" s="1"/>
  <c r="I318" i="36"/>
  <c r="J317" i="36"/>
  <c r="K317" i="36" s="1"/>
  <c r="I317" i="36"/>
  <c r="K316" i="36"/>
  <c r="J316" i="36"/>
  <c r="I316" i="36"/>
  <c r="J315" i="36"/>
  <c r="K315" i="36" s="1"/>
  <c r="I315" i="36"/>
  <c r="K314" i="36"/>
  <c r="J314" i="36"/>
  <c r="I314" i="36"/>
  <c r="J313" i="36"/>
  <c r="K313" i="36" s="1"/>
  <c r="I313" i="36"/>
  <c r="J312" i="36"/>
  <c r="K312" i="36" s="1"/>
  <c r="I312" i="36"/>
  <c r="K311" i="36"/>
  <c r="J311" i="36"/>
  <c r="I311" i="36"/>
  <c r="J310" i="36"/>
  <c r="K310" i="36" s="1"/>
  <c r="I310" i="36"/>
  <c r="J309" i="36"/>
  <c r="K309" i="36" s="1"/>
  <c r="I309" i="36"/>
  <c r="K308" i="36"/>
  <c r="J308" i="36"/>
  <c r="I308" i="36"/>
  <c r="J307" i="36"/>
  <c r="K307" i="36" s="1"/>
  <c r="I307" i="36"/>
  <c r="J306" i="36"/>
  <c r="K306" i="36" s="1"/>
  <c r="I306" i="36"/>
  <c r="J305" i="36"/>
  <c r="K305" i="36" s="1"/>
  <c r="I305" i="36"/>
  <c r="K304" i="36"/>
  <c r="J304" i="36"/>
  <c r="I304" i="36"/>
  <c r="J303" i="36"/>
  <c r="K303" i="36" s="1"/>
  <c r="I303" i="36"/>
  <c r="K302" i="36"/>
  <c r="J302" i="36"/>
  <c r="I302" i="36"/>
  <c r="J301" i="36"/>
  <c r="K301" i="36" s="1"/>
  <c r="I301" i="36"/>
  <c r="J300" i="36"/>
  <c r="K300" i="36" s="1"/>
  <c r="I300" i="36"/>
  <c r="J299" i="36"/>
  <c r="K299" i="36" s="1"/>
  <c r="I299" i="36"/>
  <c r="J298" i="36"/>
  <c r="K298" i="36" s="1"/>
  <c r="I298" i="36"/>
  <c r="J297" i="36"/>
  <c r="K297" i="36" s="1"/>
  <c r="I297" i="36"/>
  <c r="K296" i="36"/>
  <c r="J296" i="36"/>
  <c r="I296" i="36"/>
  <c r="J295" i="36"/>
  <c r="K295" i="36" s="1"/>
  <c r="I295" i="36"/>
  <c r="K294" i="36"/>
  <c r="J294" i="36"/>
  <c r="I294" i="36"/>
  <c r="J293" i="36"/>
  <c r="K293" i="36" s="1"/>
  <c r="I293" i="36"/>
  <c r="K292" i="36"/>
  <c r="J292" i="36"/>
  <c r="I292" i="36"/>
  <c r="J291" i="36"/>
  <c r="K291" i="36" s="1"/>
  <c r="I291" i="36"/>
  <c r="J290" i="36"/>
  <c r="K290" i="36" s="1"/>
  <c r="I290" i="36"/>
  <c r="J289" i="36"/>
  <c r="K289" i="36" s="1"/>
  <c r="I289" i="36"/>
  <c r="K288" i="36"/>
  <c r="J288" i="36"/>
  <c r="I288" i="36"/>
  <c r="J287" i="36"/>
  <c r="K287" i="36" s="1"/>
  <c r="I287" i="36"/>
  <c r="K286" i="36"/>
  <c r="J286" i="36"/>
  <c r="I286" i="36"/>
  <c r="J285" i="36"/>
  <c r="K285" i="36" s="1"/>
  <c r="I285" i="36"/>
  <c r="K284" i="36"/>
  <c r="J284" i="36"/>
  <c r="I284" i="36"/>
  <c r="J283" i="36"/>
  <c r="K283" i="36" s="1"/>
  <c r="I283" i="36"/>
  <c r="K282" i="36"/>
  <c r="J282" i="36"/>
  <c r="I282" i="36"/>
  <c r="J281" i="36"/>
  <c r="K281" i="36" s="1"/>
  <c r="I281" i="36"/>
  <c r="K280" i="36"/>
  <c r="J280" i="36"/>
  <c r="I280" i="36"/>
  <c r="J279" i="36"/>
  <c r="K279" i="36" s="1"/>
  <c r="I279" i="36"/>
  <c r="K278" i="36"/>
  <c r="J278" i="36"/>
  <c r="I278" i="36"/>
  <c r="J277" i="36"/>
  <c r="K277" i="36" s="1"/>
  <c r="I277" i="36"/>
  <c r="K276" i="36"/>
  <c r="J276" i="36"/>
  <c r="I276" i="36"/>
  <c r="J275" i="36"/>
  <c r="K275" i="36" s="1"/>
  <c r="I275" i="36"/>
  <c r="K274" i="36"/>
  <c r="J274" i="36"/>
  <c r="I274" i="36"/>
  <c r="J273" i="36"/>
  <c r="K273" i="36" s="1"/>
  <c r="I273" i="36"/>
  <c r="K272" i="36"/>
  <c r="J272" i="36"/>
  <c r="I272" i="36"/>
  <c r="J271" i="36"/>
  <c r="K271" i="36" s="1"/>
  <c r="I271" i="36"/>
  <c r="K270" i="36"/>
  <c r="J270" i="36"/>
  <c r="I270" i="36"/>
  <c r="J269" i="36"/>
  <c r="K269" i="36" s="1"/>
  <c r="I269" i="36"/>
  <c r="K268" i="36"/>
  <c r="J268" i="36"/>
  <c r="I268" i="36"/>
  <c r="J267" i="36"/>
  <c r="K267" i="36" s="1"/>
  <c r="I267" i="36"/>
  <c r="K266" i="36"/>
  <c r="J266" i="36"/>
  <c r="I266" i="36"/>
  <c r="J265" i="36"/>
  <c r="K265" i="36" s="1"/>
  <c r="I265" i="36"/>
  <c r="K264" i="36"/>
  <c r="J264" i="36"/>
  <c r="I264" i="36"/>
  <c r="J263" i="36"/>
  <c r="K263" i="36" s="1"/>
  <c r="I263" i="36"/>
  <c r="K262" i="36"/>
  <c r="J262" i="36"/>
  <c r="I262" i="36"/>
  <c r="J261" i="36"/>
  <c r="K261" i="36" s="1"/>
  <c r="I261" i="36"/>
  <c r="K260" i="36"/>
  <c r="J260" i="36"/>
  <c r="I260" i="36"/>
  <c r="J259" i="36"/>
  <c r="K259" i="36" s="1"/>
  <c r="I259" i="36"/>
  <c r="J258" i="36"/>
  <c r="K258" i="36" s="1"/>
  <c r="I258" i="36"/>
  <c r="J257" i="36"/>
  <c r="K257" i="36" s="1"/>
  <c r="I257" i="36"/>
  <c r="K256" i="36"/>
  <c r="J256" i="36"/>
  <c r="I256" i="36"/>
  <c r="J255" i="36"/>
  <c r="K255" i="36" s="1"/>
  <c r="I255" i="36"/>
  <c r="K254" i="36"/>
  <c r="J254" i="36"/>
  <c r="I254" i="36"/>
  <c r="J253" i="36"/>
  <c r="K253" i="36" s="1"/>
  <c r="I253" i="36"/>
  <c r="J252" i="36"/>
  <c r="K252" i="36" s="1"/>
  <c r="I252" i="36"/>
  <c r="J251" i="36"/>
  <c r="K251" i="36" s="1"/>
  <c r="I251" i="36"/>
  <c r="J250" i="36"/>
  <c r="K250" i="36" s="1"/>
  <c r="I250" i="36"/>
  <c r="J249" i="36"/>
  <c r="K249" i="36" s="1"/>
  <c r="I249" i="36"/>
  <c r="J248" i="36"/>
  <c r="K248" i="36" s="1"/>
  <c r="I248" i="36"/>
  <c r="J247" i="36"/>
  <c r="K247" i="36" s="1"/>
  <c r="I247" i="36"/>
  <c r="J246" i="36"/>
  <c r="K246" i="36" s="1"/>
  <c r="I246" i="36"/>
  <c r="J245" i="36"/>
  <c r="K245" i="36" s="1"/>
  <c r="I245" i="36"/>
  <c r="K244" i="36"/>
  <c r="J244" i="36"/>
  <c r="I244" i="36"/>
  <c r="J243" i="36"/>
  <c r="K243" i="36" s="1"/>
  <c r="I243" i="36"/>
  <c r="K242" i="36"/>
  <c r="J242" i="36"/>
  <c r="I242" i="36"/>
  <c r="J241" i="36"/>
  <c r="K241" i="36" s="1"/>
  <c r="I241" i="36"/>
  <c r="K240" i="36"/>
  <c r="J240" i="36"/>
  <c r="I240" i="36"/>
  <c r="J239" i="36"/>
  <c r="K239" i="36" s="1"/>
  <c r="I239" i="36"/>
  <c r="K238" i="36"/>
  <c r="J238" i="36"/>
  <c r="I238" i="36"/>
  <c r="J237" i="36"/>
  <c r="K237" i="36" s="1"/>
  <c r="I237" i="36"/>
  <c r="J236" i="36"/>
  <c r="K236" i="36" s="1"/>
  <c r="I236" i="36"/>
  <c r="J235" i="36"/>
  <c r="K235" i="36" s="1"/>
  <c r="I235" i="36"/>
  <c r="J234" i="36"/>
  <c r="K234" i="36" s="1"/>
  <c r="I234" i="36"/>
  <c r="J233" i="36"/>
  <c r="K233" i="36" s="1"/>
  <c r="I233" i="36"/>
  <c r="J232" i="36"/>
  <c r="K232" i="36" s="1"/>
  <c r="I232" i="36"/>
  <c r="J231" i="36"/>
  <c r="K231" i="36" s="1"/>
  <c r="I231" i="36"/>
  <c r="J230" i="36"/>
  <c r="K230" i="36" s="1"/>
  <c r="I230" i="36"/>
  <c r="J229" i="36"/>
  <c r="K229" i="36" s="1"/>
  <c r="I229" i="36"/>
  <c r="K228" i="36"/>
  <c r="J228" i="36"/>
  <c r="I228" i="36"/>
  <c r="J227" i="36"/>
  <c r="K227" i="36" s="1"/>
  <c r="I227" i="36"/>
  <c r="K226" i="36"/>
  <c r="J226" i="36"/>
  <c r="I226" i="36"/>
  <c r="J225" i="36"/>
  <c r="K225" i="36" s="1"/>
  <c r="I225" i="36"/>
  <c r="J224" i="36"/>
  <c r="K224" i="36" s="1"/>
  <c r="I224" i="36"/>
  <c r="J223" i="36"/>
  <c r="K223" i="36" s="1"/>
  <c r="I223" i="36"/>
  <c r="J222" i="36"/>
  <c r="K222" i="36" s="1"/>
  <c r="I222" i="36"/>
  <c r="J221" i="36"/>
  <c r="K221" i="36" s="1"/>
  <c r="I221" i="36"/>
  <c r="K220" i="36"/>
  <c r="J220" i="36"/>
  <c r="I220" i="36"/>
  <c r="J219" i="36"/>
  <c r="K219" i="36" s="1"/>
  <c r="I219" i="36"/>
  <c r="K218" i="36"/>
  <c r="J218" i="36"/>
  <c r="I218" i="36"/>
  <c r="J217" i="36"/>
  <c r="K217" i="36" s="1"/>
  <c r="I217" i="36"/>
  <c r="J216" i="36"/>
  <c r="K216" i="36" s="1"/>
  <c r="I216" i="36"/>
  <c r="J215" i="36"/>
  <c r="K215" i="36" s="1"/>
  <c r="I215" i="36"/>
  <c r="J214" i="36"/>
  <c r="K214" i="36" s="1"/>
  <c r="I214" i="36"/>
  <c r="J213" i="36"/>
  <c r="K213" i="36" s="1"/>
  <c r="I213" i="36"/>
  <c r="K212" i="36"/>
  <c r="J212" i="36"/>
  <c r="I212" i="36"/>
  <c r="J211" i="36"/>
  <c r="K211" i="36" s="1"/>
  <c r="I211" i="36"/>
  <c r="K210" i="36"/>
  <c r="J210" i="36"/>
  <c r="I210" i="36"/>
  <c r="J209" i="36"/>
  <c r="K209" i="36" s="1"/>
  <c r="I209" i="36"/>
  <c r="J208" i="36"/>
  <c r="K208" i="36" s="1"/>
  <c r="I208" i="36"/>
  <c r="J207" i="36"/>
  <c r="K207" i="36" s="1"/>
  <c r="I207" i="36"/>
  <c r="J206" i="36"/>
  <c r="K206" i="36" s="1"/>
  <c r="I206" i="36"/>
  <c r="J205" i="36"/>
  <c r="K205" i="36" s="1"/>
  <c r="I205" i="36"/>
  <c r="K204" i="36"/>
  <c r="J204" i="36"/>
  <c r="I204" i="36"/>
  <c r="J203" i="36"/>
  <c r="K203" i="36" s="1"/>
  <c r="I203" i="36"/>
  <c r="J202" i="36"/>
  <c r="K202" i="36" s="1"/>
  <c r="I202" i="36"/>
  <c r="J201" i="36"/>
  <c r="K201" i="36" s="1"/>
  <c r="I201" i="36"/>
  <c r="J200" i="36"/>
  <c r="K200" i="36" s="1"/>
  <c r="I200" i="36"/>
  <c r="J199" i="36"/>
  <c r="K199" i="36" s="1"/>
  <c r="I199" i="36"/>
  <c r="J198" i="36"/>
  <c r="K198" i="36" s="1"/>
  <c r="I198" i="36"/>
  <c r="J197" i="36"/>
  <c r="K197" i="36" s="1"/>
  <c r="I197" i="36"/>
  <c r="J196" i="36"/>
  <c r="K196" i="36" s="1"/>
  <c r="I196" i="36"/>
  <c r="J195" i="36"/>
  <c r="K195" i="36" s="1"/>
  <c r="I195" i="36"/>
  <c r="J194" i="36"/>
  <c r="K194" i="36" s="1"/>
  <c r="I194" i="36"/>
  <c r="K193" i="36"/>
  <c r="J193" i="36"/>
  <c r="I193" i="36"/>
  <c r="K192" i="36"/>
  <c r="J192" i="36"/>
  <c r="I192" i="36"/>
  <c r="J191" i="36"/>
  <c r="K191" i="36" s="1"/>
  <c r="I191" i="36"/>
  <c r="K190" i="36"/>
  <c r="J190" i="36"/>
  <c r="I190" i="36"/>
  <c r="J189" i="36"/>
  <c r="K189" i="36" s="1"/>
  <c r="I189" i="36"/>
  <c r="K188" i="36"/>
  <c r="J188" i="36"/>
  <c r="I188" i="36"/>
  <c r="J187" i="36"/>
  <c r="K187" i="36" s="1"/>
  <c r="I187" i="36"/>
  <c r="J186" i="36"/>
  <c r="K186" i="36" s="1"/>
  <c r="I186" i="36"/>
  <c r="J185" i="36"/>
  <c r="K185" i="36" s="1"/>
  <c r="I185" i="36"/>
  <c r="J184" i="36"/>
  <c r="K184" i="36" s="1"/>
  <c r="I184" i="36"/>
  <c r="J183" i="36"/>
  <c r="K183" i="36" s="1"/>
  <c r="I183" i="36"/>
  <c r="J182" i="36"/>
  <c r="K182" i="36" s="1"/>
  <c r="I182" i="36"/>
  <c r="J181" i="36"/>
  <c r="K181" i="36" s="1"/>
  <c r="I181" i="36"/>
  <c r="J180" i="36"/>
  <c r="K180" i="36" s="1"/>
  <c r="I180" i="36"/>
  <c r="J179" i="36"/>
  <c r="K179" i="36" s="1"/>
  <c r="I179" i="36"/>
  <c r="J178" i="36"/>
  <c r="K178" i="36" s="1"/>
  <c r="I178" i="36"/>
  <c r="K177" i="36"/>
  <c r="J177" i="36"/>
  <c r="I177" i="36"/>
  <c r="K176" i="36"/>
  <c r="J176" i="36"/>
  <c r="I176" i="36"/>
  <c r="J175" i="36"/>
  <c r="K175" i="36" s="1"/>
  <c r="I175" i="36"/>
  <c r="K174" i="36"/>
  <c r="J174" i="36"/>
  <c r="I174" i="36"/>
  <c r="J173" i="36"/>
  <c r="K173" i="36" s="1"/>
  <c r="I173" i="36"/>
  <c r="K172" i="36"/>
  <c r="J172" i="36"/>
  <c r="I172" i="36"/>
  <c r="J171" i="36"/>
  <c r="K171" i="36" s="1"/>
  <c r="I171" i="36"/>
  <c r="J170" i="36"/>
  <c r="K170" i="36" s="1"/>
  <c r="I170" i="36"/>
  <c r="J169" i="36"/>
  <c r="K169" i="36" s="1"/>
  <c r="I169" i="36"/>
  <c r="J168" i="36"/>
  <c r="K168" i="36" s="1"/>
  <c r="I168" i="36"/>
  <c r="J167" i="36"/>
  <c r="K167" i="36" s="1"/>
  <c r="I167" i="36"/>
  <c r="J166" i="36"/>
  <c r="K166" i="36" s="1"/>
  <c r="I166" i="36"/>
  <c r="J165" i="36"/>
  <c r="K165" i="36" s="1"/>
  <c r="I165" i="36"/>
  <c r="J164" i="36"/>
  <c r="K164" i="36" s="1"/>
  <c r="I164" i="36"/>
  <c r="J163" i="36"/>
  <c r="K163" i="36" s="1"/>
  <c r="I163" i="36"/>
  <c r="J162" i="36"/>
  <c r="K162" i="36" s="1"/>
  <c r="I162" i="36"/>
  <c r="K161" i="36"/>
  <c r="J161" i="36"/>
  <c r="I161" i="36"/>
  <c r="K160" i="36"/>
  <c r="J160" i="36"/>
  <c r="I160" i="36"/>
  <c r="J159" i="36"/>
  <c r="K159" i="36" s="1"/>
  <c r="I159" i="36"/>
  <c r="K158" i="36"/>
  <c r="J158" i="36"/>
  <c r="I158" i="36"/>
  <c r="J157" i="36"/>
  <c r="K157" i="36" s="1"/>
  <c r="I157" i="36"/>
  <c r="K156" i="36"/>
  <c r="J156" i="36"/>
  <c r="I156" i="36"/>
  <c r="J155" i="36"/>
  <c r="K155" i="36" s="1"/>
  <c r="I155" i="36"/>
  <c r="J154" i="36"/>
  <c r="K154" i="36" s="1"/>
  <c r="I154" i="36"/>
  <c r="J153" i="36"/>
  <c r="K153" i="36" s="1"/>
  <c r="I153" i="36"/>
  <c r="J152" i="36"/>
  <c r="K152" i="36" s="1"/>
  <c r="I152" i="36"/>
  <c r="J151" i="36"/>
  <c r="K151" i="36" s="1"/>
  <c r="I151" i="36"/>
  <c r="K150" i="36"/>
  <c r="J150" i="36"/>
  <c r="I150" i="36"/>
  <c r="K149" i="36"/>
  <c r="J149" i="36"/>
  <c r="I149" i="36"/>
  <c r="J148" i="36"/>
  <c r="K148" i="36" s="1"/>
  <c r="I148" i="36"/>
  <c r="J147" i="36"/>
  <c r="K147" i="36" s="1"/>
  <c r="I147" i="36"/>
  <c r="K146" i="36"/>
  <c r="J146" i="36"/>
  <c r="I146" i="36"/>
  <c r="K145" i="36"/>
  <c r="J145" i="36"/>
  <c r="I145" i="36"/>
  <c r="J144" i="36"/>
  <c r="K144" i="36" s="1"/>
  <c r="I144" i="36"/>
  <c r="J143" i="36"/>
  <c r="K143" i="36" s="1"/>
  <c r="I143" i="36"/>
  <c r="K142" i="36"/>
  <c r="J142" i="36"/>
  <c r="I142" i="36"/>
  <c r="K141" i="36"/>
  <c r="J141" i="36"/>
  <c r="I141" i="36"/>
  <c r="J140" i="36"/>
  <c r="K140" i="36" s="1"/>
  <c r="I140" i="36"/>
  <c r="J139" i="36"/>
  <c r="K139" i="36" s="1"/>
  <c r="I139" i="36"/>
  <c r="K138" i="36"/>
  <c r="J138" i="36"/>
  <c r="I138" i="36"/>
  <c r="K137" i="36"/>
  <c r="J137" i="36"/>
  <c r="I137" i="36"/>
  <c r="J136" i="36"/>
  <c r="K136" i="36" s="1"/>
  <c r="I136" i="36"/>
  <c r="J135" i="36"/>
  <c r="K135" i="36" s="1"/>
  <c r="I135" i="36"/>
  <c r="K134" i="36"/>
  <c r="J134" i="36"/>
  <c r="I134" i="36"/>
  <c r="K133" i="36"/>
  <c r="J133" i="36"/>
  <c r="I133" i="36"/>
  <c r="J132" i="36"/>
  <c r="K132" i="36" s="1"/>
  <c r="I132" i="36"/>
  <c r="J131" i="36"/>
  <c r="K131" i="36" s="1"/>
  <c r="I131" i="36"/>
  <c r="K130" i="36"/>
  <c r="J130" i="36"/>
  <c r="I130" i="36"/>
  <c r="K129" i="36"/>
  <c r="J129" i="36"/>
  <c r="I129" i="36"/>
  <c r="J128" i="36"/>
  <c r="K128" i="36" s="1"/>
  <c r="I128" i="36"/>
  <c r="J127" i="36"/>
  <c r="K127" i="36" s="1"/>
  <c r="I127" i="36"/>
  <c r="K126" i="36"/>
  <c r="J126" i="36"/>
  <c r="I126" i="36"/>
  <c r="K125" i="36"/>
  <c r="J125" i="36"/>
  <c r="I125" i="36"/>
  <c r="J124" i="36"/>
  <c r="K124" i="36" s="1"/>
  <c r="I124" i="36"/>
  <c r="J123" i="36"/>
  <c r="K123" i="36" s="1"/>
  <c r="I123" i="36"/>
  <c r="K122" i="36"/>
  <c r="J122" i="36"/>
  <c r="I122" i="36"/>
  <c r="K121" i="36"/>
  <c r="J121" i="36"/>
  <c r="I121" i="36"/>
  <c r="J120" i="36"/>
  <c r="K120" i="36" s="1"/>
  <c r="I120" i="36"/>
  <c r="J119" i="36"/>
  <c r="K119" i="36" s="1"/>
  <c r="I119" i="36"/>
  <c r="K118" i="36"/>
  <c r="J118" i="36"/>
  <c r="I118" i="36"/>
  <c r="K117" i="36"/>
  <c r="J117" i="36"/>
  <c r="I117" i="36"/>
  <c r="J116" i="36"/>
  <c r="K116" i="36" s="1"/>
  <c r="I116" i="36"/>
  <c r="J115" i="36"/>
  <c r="K115" i="36" s="1"/>
  <c r="I115" i="36"/>
  <c r="K114" i="36"/>
  <c r="J114" i="36"/>
  <c r="I114" i="36"/>
  <c r="K113" i="36"/>
  <c r="J113" i="36"/>
  <c r="I113" i="36"/>
  <c r="J112" i="36"/>
  <c r="K112" i="36" s="1"/>
  <c r="I112" i="36"/>
  <c r="J111" i="36"/>
  <c r="K111" i="36" s="1"/>
  <c r="I111" i="36"/>
  <c r="K110" i="36"/>
  <c r="J110" i="36"/>
  <c r="I110" i="36"/>
  <c r="K109" i="36"/>
  <c r="J109" i="36"/>
  <c r="I109" i="36"/>
  <c r="J108" i="36"/>
  <c r="K108" i="36" s="1"/>
  <c r="I108" i="36"/>
  <c r="J107" i="36"/>
  <c r="K107" i="36" s="1"/>
  <c r="I107" i="36"/>
  <c r="K106" i="36"/>
  <c r="J106" i="36"/>
  <c r="I106" i="36"/>
  <c r="K105" i="36"/>
  <c r="J105" i="36"/>
  <c r="I105" i="36"/>
  <c r="J104" i="36"/>
  <c r="K104" i="36" s="1"/>
  <c r="I104" i="36"/>
  <c r="J103" i="36"/>
  <c r="K103" i="36" s="1"/>
  <c r="I103" i="36"/>
  <c r="K102" i="36"/>
  <c r="J102" i="36"/>
  <c r="I102" i="36"/>
  <c r="K101" i="36"/>
  <c r="J101" i="36"/>
  <c r="I101" i="36"/>
  <c r="J100" i="36"/>
  <c r="K100" i="36" s="1"/>
  <c r="I100" i="36"/>
  <c r="J99" i="36"/>
  <c r="K99" i="36" s="1"/>
  <c r="I99" i="36"/>
  <c r="K98" i="36"/>
  <c r="J98" i="36"/>
  <c r="I98" i="36"/>
  <c r="K97" i="36"/>
  <c r="J97" i="36"/>
  <c r="I97" i="36"/>
  <c r="J96" i="36"/>
  <c r="K96" i="36" s="1"/>
  <c r="I96" i="36"/>
  <c r="J95" i="36"/>
  <c r="K95" i="36" s="1"/>
  <c r="I95" i="36"/>
  <c r="K94" i="36"/>
  <c r="J94" i="36"/>
  <c r="I94" i="36"/>
  <c r="K93" i="36"/>
  <c r="J93" i="36"/>
  <c r="I93" i="36"/>
  <c r="J92" i="36"/>
  <c r="K92" i="36" s="1"/>
  <c r="I92" i="36"/>
  <c r="J91" i="36"/>
  <c r="K91" i="36" s="1"/>
  <c r="I91" i="36"/>
  <c r="K90" i="36"/>
  <c r="J90" i="36"/>
  <c r="I90" i="36"/>
  <c r="K89" i="36"/>
  <c r="J89" i="36"/>
  <c r="I89" i="36"/>
  <c r="J88" i="36"/>
  <c r="K88" i="36" s="1"/>
  <c r="I88" i="36"/>
  <c r="J87" i="36"/>
  <c r="K87" i="36" s="1"/>
  <c r="I87" i="36"/>
  <c r="K86" i="36"/>
  <c r="J86" i="36"/>
  <c r="I86" i="36"/>
  <c r="K85" i="36"/>
  <c r="J85" i="36"/>
  <c r="I85" i="36"/>
  <c r="J84" i="36"/>
  <c r="K84" i="36" s="1"/>
  <c r="I84" i="36"/>
  <c r="J83" i="36"/>
  <c r="K83" i="36" s="1"/>
  <c r="I83" i="36"/>
  <c r="K82" i="36"/>
  <c r="J82" i="36"/>
  <c r="I82" i="36"/>
  <c r="J81" i="36"/>
  <c r="K81" i="36" s="1"/>
  <c r="I81" i="36"/>
  <c r="J80" i="36"/>
  <c r="K80" i="36" s="1"/>
  <c r="I80" i="36"/>
  <c r="J79" i="36"/>
  <c r="K79" i="36" s="1"/>
  <c r="I79" i="36"/>
  <c r="K78" i="36"/>
  <c r="J78" i="36"/>
  <c r="I78" i="36"/>
  <c r="J77" i="36"/>
  <c r="K77" i="36" s="1"/>
  <c r="I77" i="36"/>
  <c r="J76" i="36"/>
  <c r="K76" i="36" s="1"/>
  <c r="I76" i="36"/>
  <c r="J75" i="36"/>
  <c r="K75" i="36" s="1"/>
  <c r="I75" i="36"/>
  <c r="K74" i="36"/>
  <c r="J74" i="36"/>
  <c r="I74" i="36"/>
  <c r="K73" i="36"/>
  <c r="J73" i="36"/>
  <c r="I73" i="36"/>
  <c r="J72" i="36"/>
  <c r="K72" i="36" s="1"/>
  <c r="I72" i="36"/>
  <c r="J71" i="36"/>
  <c r="K71" i="36" s="1"/>
  <c r="I71" i="36"/>
  <c r="K70" i="36"/>
  <c r="J70" i="36"/>
  <c r="I70" i="36"/>
  <c r="K69" i="36"/>
  <c r="J69" i="36"/>
  <c r="I69" i="36"/>
  <c r="J68" i="36"/>
  <c r="K68" i="36" s="1"/>
  <c r="I68" i="36"/>
  <c r="J67" i="36"/>
  <c r="K67" i="36" s="1"/>
  <c r="I67" i="36"/>
  <c r="K66" i="36"/>
  <c r="J66" i="36"/>
  <c r="I66" i="36"/>
  <c r="J65" i="36"/>
  <c r="K65" i="36" s="1"/>
  <c r="I65" i="36"/>
  <c r="J64" i="36"/>
  <c r="K64" i="36" s="1"/>
  <c r="I64" i="36"/>
  <c r="J63" i="36"/>
  <c r="K63" i="36" s="1"/>
  <c r="I63" i="36"/>
  <c r="K62" i="36"/>
  <c r="J62" i="36"/>
  <c r="I62" i="36"/>
  <c r="J61" i="36"/>
  <c r="K61" i="36" s="1"/>
  <c r="I61" i="36"/>
  <c r="J60" i="36"/>
  <c r="K60" i="36" s="1"/>
  <c r="I60" i="36"/>
  <c r="J59" i="36"/>
  <c r="K59" i="36" s="1"/>
  <c r="I59" i="36"/>
  <c r="K58" i="36"/>
  <c r="J58" i="36"/>
  <c r="I58" i="36"/>
  <c r="K57" i="36"/>
  <c r="J57" i="36"/>
  <c r="I57" i="36"/>
  <c r="J56" i="36"/>
  <c r="K56" i="36" s="1"/>
  <c r="I56" i="36"/>
  <c r="J55" i="36"/>
  <c r="K55" i="36" s="1"/>
  <c r="I55" i="36"/>
  <c r="J54" i="36"/>
  <c r="K54" i="36" s="1"/>
  <c r="I54" i="36"/>
  <c r="J53" i="36"/>
  <c r="K53" i="36" s="1"/>
  <c r="I53" i="36"/>
  <c r="J52" i="36"/>
  <c r="K52" i="36" s="1"/>
  <c r="I52" i="36"/>
  <c r="J51" i="36"/>
  <c r="K51" i="36" s="1"/>
  <c r="I51" i="36"/>
  <c r="K50" i="36"/>
  <c r="J50" i="36"/>
  <c r="I50" i="36"/>
  <c r="K49" i="36"/>
  <c r="J49" i="36"/>
  <c r="I49" i="36"/>
  <c r="J48" i="36"/>
  <c r="K48" i="36" s="1"/>
  <c r="I48" i="36"/>
  <c r="J47" i="36"/>
  <c r="K47" i="36" s="1"/>
  <c r="I47" i="36"/>
  <c r="K46" i="36"/>
  <c r="J46" i="36"/>
  <c r="I46" i="36"/>
  <c r="J45" i="36"/>
  <c r="K45" i="36" s="1"/>
  <c r="I45" i="36"/>
  <c r="J44" i="36"/>
  <c r="K44" i="36" s="1"/>
  <c r="I44" i="36"/>
  <c r="J43" i="36"/>
  <c r="K43" i="36" s="1"/>
  <c r="I43" i="36"/>
  <c r="K42" i="36"/>
  <c r="J42" i="36"/>
  <c r="I42" i="36"/>
  <c r="J41" i="36"/>
  <c r="K41" i="36" s="1"/>
  <c r="I41" i="36"/>
  <c r="J40" i="36"/>
  <c r="K40" i="36" s="1"/>
  <c r="I40" i="36"/>
  <c r="J39" i="36"/>
  <c r="K39" i="36" s="1"/>
  <c r="I39" i="36"/>
  <c r="K38" i="36"/>
  <c r="J38" i="36"/>
  <c r="I38" i="36"/>
  <c r="J37" i="36"/>
  <c r="K37" i="36" s="1"/>
  <c r="I37" i="36"/>
  <c r="J36" i="36"/>
  <c r="K36" i="36" s="1"/>
  <c r="I36" i="36"/>
  <c r="J35" i="36"/>
  <c r="K35" i="36" s="1"/>
  <c r="I35" i="36"/>
  <c r="K34" i="36"/>
  <c r="J34" i="36"/>
  <c r="I34" i="36"/>
  <c r="J33" i="36"/>
  <c r="K33" i="36" s="1"/>
  <c r="I33" i="36"/>
  <c r="J32" i="36"/>
  <c r="K32" i="36" s="1"/>
  <c r="I32" i="36"/>
  <c r="J31" i="36"/>
  <c r="K31" i="36" s="1"/>
  <c r="I31" i="36"/>
  <c r="K30" i="36"/>
  <c r="J30" i="36"/>
  <c r="I30" i="36"/>
  <c r="J29" i="36"/>
  <c r="K29" i="36" s="1"/>
  <c r="I29" i="36"/>
  <c r="J28" i="36"/>
  <c r="K28" i="36" s="1"/>
  <c r="I28" i="36"/>
  <c r="J27" i="36"/>
  <c r="K27" i="36" s="1"/>
  <c r="I27" i="36"/>
  <c r="K26" i="36"/>
  <c r="J26" i="36"/>
  <c r="I26" i="36"/>
  <c r="J25" i="36"/>
  <c r="K25" i="36" s="1"/>
  <c r="I25" i="36"/>
  <c r="J24" i="36"/>
  <c r="K24" i="36" s="1"/>
  <c r="I24" i="36"/>
  <c r="J23" i="36"/>
  <c r="K23" i="36" s="1"/>
  <c r="I23" i="36"/>
  <c r="K22" i="36"/>
  <c r="J22" i="36"/>
  <c r="I22" i="36"/>
  <c r="J21" i="36"/>
  <c r="K21" i="36" s="1"/>
  <c r="I21" i="36"/>
  <c r="J20" i="36"/>
  <c r="K20" i="36" s="1"/>
  <c r="I20" i="36"/>
  <c r="J19" i="36"/>
  <c r="K19" i="36" s="1"/>
  <c r="I19" i="36"/>
  <c r="K18" i="36"/>
  <c r="J18" i="36"/>
  <c r="I18" i="36"/>
  <c r="J17" i="36"/>
  <c r="K17" i="36" s="1"/>
  <c r="I17" i="36"/>
  <c r="J16" i="36"/>
  <c r="K16" i="36" s="1"/>
  <c r="I16" i="36"/>
  <c r="J15" i="36"/>
  <c r="K15" i="36" s="1"/>
  <c r="I15" i="36"/>
  <c r="K14" i="36"/>
  <c r="J14" i="36"/>
  <c r="I14" i="36"/>
  <c r="J13" i="36"/>
  <c r="K13" i="36" s="1"/>
  <c r="I13" i="36"/>
  <c r="J12" i="36"/>
  <c r="K12" i="36" s="1"/>
  <c r="I12" i="36"/>
  <c r="J11" i="36"/>
  <c r="K11" i="36" s="1"/>
  <c r="I11" i="36"/>
  <c r="K10" i="36"/>
  <c r="J10" i="36"/>
  <c r="I10" i="36"/>
  <c r="J9" i="36"/>
  <c r="K9" i="36" s="1"/>
  <c r="I9" i="36"/>
  <c r="J8" i="36"/>
  <c r="K8" i="36" s="1"/>
  <c r="I8" i="36"/>
  <c r="J7" i="36"/>
  <c r="K7" i="36" s="1"/>
  <c r="I7" i="36"/>
  <c r="K6" i="36"/>
  <c r="J6" i="36"/>
  <c r="I6" i="36"/>
  <c r="J5" i="36"/>
  <c r="K5" i="36" s="1"/>
  <c r="I5" i="36"/>
  <c r="C983" i="36"/>
  <c r="B983" i="36"/>
  <c r="C981" i="36"/>
  <c r="B981" i="36"/>
  <c r="B980" i="36"/>
  <c r="C978" i="36"/>
  <c r="B978" i="36"/>
  <c r="C977" i="36"/>
  <c r="B977" i="36"/>
  <c r="C976" i="36"/>
  <c r="B976" i="36"/>
  <c r="C975" i="36"/>
  <c r="B975" i="36"/>
  <c r="C974" i="36"/>
  <c r="B974" i="36"/>
  <c r="C973" i="36"/>
  <c r="B973" i="36"/>
  <c r="C972" i="36"/>
  <c r="B972" i="36"/>
  <c r="C971" i="36"/>
  <c r="B971" i="36"/>
  <c r="C970" i="36"/>
  <c r="B970" i="36"/>
  <c r="C969" i="36"/>
  <c r="B969" i="36"/>
  <c r="B968" i="36"/>
  <c r="C966" i="36"/>
  <c r="B966" i="36"/>
  <c r="H965" i="36"/>
  <c r="H966" i="36" s="1"/>
  <c r="H983" i="36" s="1"/>
  <c r="C963" i="36"/>
  <c r="B963" i="36"/>
  <c r="H962" i="36"/>
  <c r="H961" i="36"/>
  <c r="H960" i="36"/>
  <c r="H959" i="36"/>
  <c r="H958" i="36"/>
  <c r="H956" i="36"/>
  <c r="H955" i="36"/>
  <c r="H954" i="36"/>
  <c r="C951" i="36"/>
  <c r="B951" i="36"/>
  <c r="H949" i="36"/>
  <c r="H947" i="36"/>
  <c r="H945" i="36"/>
  <c r="H943" i="36"/>
  <c r="H940" i="36"/>
  <c r="H938" i="36"/>
  <c r="H935" i="36"/>
  <c r="H933" i="36"/>
  <c r="H931" i="36"/>
  <c r="H927" i="36"/>
  <c r="H925" i="36"/>
  <c r="C920" i="36"/>
  <c r="B920" i="36"/>
  <c r="H918" i="36"/>
  <c r="H917" i="36"/>
  <c r="H916" i="36"/>
  <c r="H913" i="36"/>
  <c r="H912" i="36"/>
  <c r="H911" i="36"/>
  <c r="H910" i="36"/>
  <c r="H908" i="36"/>
  <c r="H906" i="36"/>
  <c r="H905" i="36"/>
  <c r="H903" i="36"/>
  <c r="H902" i="36"/>
  <c r="H900" i="36"/>
  <c r="H898" i="36"/>
  <c r="H895" i="36"/>
  <c r="H894" i="36"/>
  <c r="H891" i="36"/>
  <c r="H890" i="36"/>
  <c r="H889" i="36"/>
  <c r="H887" i="36"/>
  <c r="H886" i="36"/>
  <c r="H884" i="36"/>
  <c r="H883" i="36"/>
  <c r="H881" i="36"/>
  <c r="H880" i="36"/>
  <c r="H878" i="36"/>
  <c r="H876" i="36"/>
  <c r="H874" i="36"/>
  <c r="H873" i="36"/>
  <c r="H870" i="36"/>
  <c r="H869" i="36"/>
  <c r="H867" i="36"/>
  <c r="C864" i="36"/>
  <c r="B864" i="36"/>
  <c r="H862" i="36"/>
  <c r="H860" i="36"/>
  <c r="H858" i="36"/>
  <c r="H857" i="36"/>
  <c r="H854" i="36"/>
  <c r="H853" i="36"/>
  <c r="H850" i="36"/>
  <c r="H849" i="36"/>
  <c r="H846" i="36"/>
  <c r="H844" i="36"/>
  <c r="H843" i="36"/>
  <c r="H841" i="36"/>
  <c r="H839" i="36"/>
  <c r="H836" i="36"/>
  <c r="C832" i="36"/>
  <c r="B832" i="36"/>
  <c r="H830" i="36"/>
  <c r="H829" i="36"/>
  <c r="H826" i="36"/>
  <c r="H825" i="36"/>
  <c r="H824" i="36"/>
  <c r="H823" i="36"/>
  <c r="H821" i="36"/>
  <c r="H819" i="36"/>
  <c r="H817" i="36"/>
  <c r="H814" i="36"/>
  <c r="H813" i="36"/>
  <c r="H812" i="36"/>
  <c r="H811" i="36"/>
  <c r="H810" i="36"/>
  <c r="H808" i="36"/>
  <c r="H806" i="36"/>
  <c r="H804" i="36"/>
  <c r="H802" i="36"/>
  <c r="H800" i="36"/>
  <c r="H798" i="36"/>
  <c r="H797" i="36"/>
  <c r="H794" i="36"/>
  <c r="H793" i="36"/>
  <c r="H791" i="36"/>
  <c r="C788" i="36"/>
  <c r="B788" i="36"/>
  <c r="H786" i="36"/>
  <c r="H784" i="36"/>
  <c r="H780" i="36"/>
  <c r="H779" i="36"/>
  <c r="H776" i="36"/>
  <c r="H775" i="36"/>
  <c r="H774" i="36"/>
  <c r="H773" i="36"/>
  <c r="H772" i="36"/>
  <c r="H770" i="36"/>
  <c r="H768" i="36"/>
  <c r="H766" i="36"/>
  <c r="H765" i="36"/>
  <c r="H763" i="36"/>
  <c r="H760" i="36"/>
  <c r="H757" i="36"/>
  <c r="H755" i="36"/>
  <c r="H753" i="36"/>
  <c r="H750" i="36"/>
  <c r="H749" i="36"/>
  <c r="H747" i="36"/>
  <c r="H745" i="36"/>
  <c r="H742" i="36"/>
  <c r="H741" i="36"/>
  <c r="H740" i="36"/>
  <c r="H738" i="36"/>
  <c r="H737" i="36"/>
  <c r="H735" i="36"/>
  <c r="H733" i="36"/>
  <c r="H731" i="36"/>
  <c r="H729" i="36"/>
  <c r="H727" i="36"/>
  <c r="H726" i="36"/>
  <c r="H723" i="36"/>
  <c r="H722" i="36"/>
  <c r="H720" i="36"/>
  <c r="H717" i="36"/>
  <c r="H716" i="36"/>
  <c r="H713" i="36"/>
  <c r="H712" i="36"/>
  <c r="H711" i="36"/>
  <c r="H710" i="36"/>
  <c r="H709" i="36"/>
  <c r="H707" i="36"/>
  <c r="H706" i="36"/>
  <c r="H703" i="36"/>
  <c r="H701" i="36"/>
  <c r="H700" i="36"/>
  <c r="H698" i="36"/>
  <c r="H695" i="36"/>
  <c r="H694" i="36"/>
  <c r="H693" i="36"/>
  <c r="H691" i="36"/>
  <c r="H690" i="36"/>
  <c r="H688" i="36"/>
  <c r="H686" i="36"/>
  <c r="H684" i="36"/>
  <c r="H682" i="36"/>
  <c r="H680" i="36"/>
  <c r="H678" i="36"/>
  <c r="H677" i="36"/>
  <c r="H674" i="36"/>
  <c r="H673" i="36"/>
  <c r="H671" i="36"/>
  <c r="H668" i="36"/>
  <c r="H667" i="36"/>
  <c r="H664" i="36"/>
  <c r="H663" i="36"/>
  <c r="H662" i="36"/>
  <c r="H661" i="36"/>
  <c r="H660" i="36"/>
  <c r="H658" i="36"/>
  <c r="H656" i="36"/>
  <c r="H654" i="36"/>
  <c r="H653" i="36"/>
  <c r="H652" i="36"/>
  <c r="H651" i="36"/>
  <c r="H650" i="36"/>
  <c r="H647" i="36"/>
  <c r="H645" i="36"/>
  <c r="H644" i="36"/>
  <c r="H642" i="36"/>
  <c r="H639" i="36"/>
  <c r="H638" i="36"/>
  <c r="H637" i="36"/>
  <c r="H635" i="36"/>
  <c r="H634" i="36"/>
  <c r="H632" i="36"/>
  <c r="H630" i="36"/>
  <c r="H628" i="36"/>
  <c r="H626" i="36"/>
  <c r="H624" i="36"/>
  <c r="H622" i="36"/>
  <c r="H621" i="36"/>
  <c r="H618" i="36"/>
  <c r="H617" i="36"/>
  <c r="H615" i="36"/>
  <c r="H612" i="36"/>
  <c r="H611" i="36"/>
  <c r="H608" i="36"/>
  <c r="H607" i="36"/>
  <c r="H606" i="36"/>
  <c r="H605" i="36"/>
  <c r="H604" i="36"/>
  <c r="H602" i="36"/>
  <c r="H601" i="36"/>
  <c r="H598" i="36"/>
  <c r="H596" i="36"/>
  <c r="H594" i="36"/>
  <c r="H591" i="36"/>
  <c r="H590" i="36"/>
  <c r="H588" i="36"/>
  <c r="H586" i="36"/>
  <c r="H583" i="36"/>
  <c r="H582" i="36"/>
  <c r="H581" i="36"/>
  <c r="H579" i="36"/>
  <c r="H578" i="36"/>
  <c r="H576" i="36"/>
  <c r="H574" i="36"/>
  <c r="H572" i="36"/>
  <c r="H570" i="36"/>
  <c r="H568" i="36"/>
  <c r="H567" i="36"/>
  <c r="H564" i="36"/>
  <c r="H563" i="36"/>
  <c r="H561" i="36"/>
  <c r="H558" i="36"/>
  <c r="H557" i="36"/>
  <c r="H554" i="36"/>
  <c r="H553" i="36"/>
  <c r="H552" i="36"/>
  <c r="H551" i="36"/>
  <c r="H550" i="36"/>
  <c r="H548" i="36"/>
  <c r="H547" i="36"/>
  <c r="H544" i="36"/>
  <c r="H542" i="36"/>
  <c r="H541" i="36"/>
  <c r="H539" i="36"/>
  <c r="H536" i="36"/>
  <c r="H535" i="36"/>
  <c r="H533" i="36"/>
  <c r="H531" i="36"/>
  <c r="H528" i="36"/>
  <c r="H527" i="36"/>
  <c r="H526" i="36"/>
  <c r="H525" i="36"/>
  <c r="H523" i="36"/>
  <c r="H522" i="36"/>
  <c r="H520" i="36"/>
  <c r="H519" i="36"/>
  <c r="H517" i="36"/>
  <c r="H515" i="36"/>
  <c r="H513" i="36"/>
  <c r="H511" i="36"/>
  <c r="H510" i="36"/>
  <c r="H507" i="36"/>
  <c r="H506" i="36"/>
  <c r="H504" i="36"/>
  <c r="H501" i="36"/>
  <c r="H500" i="36"/>
  <c r="H497" i="36"/>
  <c r="H496" i="36"/>
  <c r="H495" i="36"/>
  <c r="H494" i="36"/>
  <c r="H493" i="36"/>
  <c r="H491" i="36"/>
  <c r="H490" i="36"/>
  <c r="H487" i="36"/>
  <c r="H485" i="36"/>
  <c r="H484" i="36"/>
  <c r="H482" i="36"/>
  <c r="H480" i="36"/>
  <c r="H477" i="36"/>
  <c r="H476" i="36"/>
  <c r="H475" i="36"/>
  <c r="H473" i="36"/>
  <c r="H472" i="36"/>
  <c r="H470" i="36"/>
  <c r="H468" i="36"/>
  <c r="H466" i="36"/>
  <c r="H464" i="36"/>
  <c r="H462" i="36"/>
  <c r="H460" i="36"/>
  <c r="H459" i="36"/>
  <c r="H456" i="36"/>
  <c r="H455" i="36"/>
  <c r="H453" i="36"/>
  <c r="H450" i="36"/>
  <c r="H449" i="36"/>
  <c r="H446" i="36"/>
  <c r="H445" i="36"/>
  <c r="H444" i="36"/>
  <c r="H443" i="36"/>
  <c r="H442" i="36"/>
  <c r="H440" i="36"/>
  <c r="H438" i="36"/>
  <c r="H437" i="36"/>
  <c r="H435" i="36"/>
  <c r="H434" i="36"/>
  <c r="H432" i="36"/>
  <c r="H431" i="36"/>
  <c r="H428" i="36"/>
  <c r="H426" i="36"/>
  <c r="H424" i="36"/>
  <c r="H421" i="36"/>
  <c r="H420" i="36"/>
  <c r="H418" i="36"/>
  <c r="H416" i="36"/>
  <c r="H413" i="36"/>
  <c r="H412" i="36"/>
  <c r="H411" i="36"/>
  <c r="H409" i="36"/>
  <c r="H408" i="36"/>
  <c r="H406" i="36"/>
  <c r="H404" i="36"/>
  <c r="H402" i="36"/>
  <c r="H400" i="36"/>
  <c r="H398" i="36"/>
  <c r="H397" i="36"/>
  <c r="H395" i="36"/>
  <c r="H394" i="36"/>
  <c r="H391" i="36"/>
  <c r="H390" i="36"/>
  <c r="H388" i="36"/>
  <c r="H385" i="36"/>
  <c r="H384" i="36"/>
  <c r="H381" i="36"/>
  <c r="H380" i="36"/>
  <c r="H379" i="36"/>
  <c r="H378" i="36"/>
  <c r="H377" i="36"/>
  <c r="H375" i="36"/>
  <c r="H374" i="36"/>
  <c r="H373" i="36"/>
  <c r="H370" i="36"/>
  <c r="H368" i="36"/>
  <c r="H366" i="36"/>
  <c r="H363" i="36"/>
  <c r="H362" i="36"/>
  <c r="H360" i="36"/>
  <c r="H358" i="36"/>
  <c r="H355" i="36"/>
  <c r="H354" i="36"/>
  <c r="H353" i="36"/>
  <c r="H351" i="36"/>
  <c r="H350" i="36"/>
  <c r="H348" i="36"/>
  <c r="H346" i="36"/>
  <c r="H344" i="36"/>
  <c r="H342" i="36"/>
  <c r="H340" i="36"/>
  <c r="H338" i="36"/>
  <c r="H337" i="36"/>
  <c r="H334" i="36"/>
  <c r="H333" i="36"/>
  <c r="H331" i="36"/>
  <c r="C327" i="36"/>
  <c r="B327" i="36"/>
  <c r="H325" i="36"/>
  <c r="H324" i="36"/>
  <c r="H323" i="36"/>
  <c r="H321" i="36"/>
  <c r="H319" i="36"/>
  <c r="H318" i="36"/>
  <c r="H317" i="36"/>
  <c r="H314" i="36"/>
  <c r="H312" i="36"/>
  <c r="H311" i="36"/>
  <c r="H309" i="36"/>
  <c r="H306" i="36"/>
  <c r="H305" i="36"/>
  <c r="H303" i="36"/>
  <c r="H300" i="36"/>
  <c r="H297" i="36"/>
  <c r="H296" i="36"/>
  <c r="H293" i="36"/>
  <c r="H291" i="36"/>
  <c r="H290" i="36"/>
  <c r="H287" i="36"/>
  <c r="H285" i="36"/>
  <c r="H283" i="36"/>
  <c r="H281" i="36"/>
  <c r="H279" i="36"/>
  <c r="H278" i="36"/>
  <c r="C275" i="36"/>
  <c r="B275" i="36"/>
  <c r="H273" i="36"/>
  <c r="H270" i="36"/>
  <c r="H268" i="36"/>
  <c r="H267" i="36"/>
  <c r="H266" i="36"/>
  <c r="H263" i="36"/>
  <c r="H262" i="36"/>
  <c r="H260" i="36"/>
  <c r="H259" i="36"/>
  <c r="H256" i="36"/>
  <c r="H253" i="36"/>
  <c r="H251" i="36"/>
  <c r="H250" i="36"/>
  <c r="H248" i="36"/>
  <c r="H245" i="36"/>
  <c r="H244" i="36"/>
  <c r="H242" i="36"/>
  <c r="H241" i="36"/>
  <c r="H239" i="36"/>
  <c r="H238" i="36"/>
  <c r="H235" i="36"/>
  <c r="H233" i="36"/>
  <c r="H232" i="36"/>
  <c r="H229" i="36"/>
  <c r="H227" i="36"/>
  <c r="H225" i="36"/>
  <c r="H224" i="36"/>
  <c r="H221" i="36"/>
  <c r="H219" i="36"/>
  <c r="H217" i="36"/>
  <c r="H216" i="36"/>
  <c r="H214" i="36"/>
  <c r="H212" i="36"/>
  <c r="H211" i="36"/>
  <c r="C208" i="36"/>
  <c r="B208" i="36"/>
  <c r="H206" i="36"/>
  <c r="H204" i="36"/>
  <c r="H202" i="36"/>
  <c r="H201" i="36"/>
  <c r="H200" i="36"/>
  <c r="H198" i="36"/>
  <c r="H197" i="36"/>
  <c r="H195" i="36"/>
  <c r="H192" i="36"/>
  <c r="H189" i="36"/>
  <c r="H187" i="36"/>
  <c r="H184" i="36"/>
  <c r="H183" i="36"/>
  <c r="H182" i="36"/>
  <c r="H180" i="36"/>
  <c r="H178" i="36"/>
  <c r="H175" i="36"/>
  <c r="H174" i="36"/>
  <c r="H173" i="36"/>
  <c r="H172" i="36"/>
  <c r="H170" i="36"/>
  <c r="H168" i="36"/>
  <c r="H167" i="36"/>
  <c r="H164" i="36"/>
  <c r="H162" i="36"/>
  <c r="H160" i="36"/>
  <c r="H158" i="36"/>
  <c r="H156" i="36"/>
  <c r="H155" i="36"/>
  <c r="C152" i="36"/>
  <c r="B152" i="36"/>
  <c r="H150" i="36"/>
  <c r="H147" i="36"/>
  <c r="H145" i="36"/>
  <c r="H143" i="36"/>
  <c r="H141" i="36"/>
  <c r="H138" i="36"/>
  <c r="H137" i="36"/>
  <c r="H136" i="36"/>
  <c r="H134" i="36"/>
  <c r="H132" i="36"/>
  <c r="H129" i="36"/>
  <c r="H128" i="36"/>
  <c r="H127" i="36"/>
  <c r="H126" i="36"/>
  <c r="H123" i="36"/>
  <c r="H121" i="36"/>
  <c r="H120" i="36"/>
  <c r="H117" i="36"/>
  <c r="H115" i="36"/>
  <c r="H113" i="36"/>
  <c r="H112" i="36"/>
  <c r="H110" i="36"/>
  <c r="H108" i="36"/>
  <c r="H107" i="36"/>
  <c r="C104" i="36"/>
  <c r="B104" i="36"/>
  <c r="H102" i="36"/>
  <c r="H101" i="36"/>
  <c r="H98" i="36"/>
  <c r="H97" i="36"/>
  <c r="H96" i="36"/>
  <c r="H95" i="36"/>
  <c r="H94" i="36"/>
  <c r="H92" i="36"/>
  <c r="H90" i="36"/>
  <c r="H88" i="36"/>
  <c r="H86" i="36"/>
  <c r="H84" i="36"/>
  <c r="H83" i="36"/>
  <c r="H82" i="36"/>
  <c r="H81" i="36"/>
  <c r="H79" i="36"/>
  <c r="H76" i="36"/>
  <c r="H75" i="36"/>
  <c r="H73" i="36"/>
  <c r="H70" i="36"/>
  <c r="H67" i="36"/>
  <c r="H65" i="36"/>
  <c r="H63" i="36"/>
  <c r="H60" i="36"/>
  <c r="H59" i="36"/>
  <c r="H58" i="36"/>
  <c r="H57" i="36"/>
  <c r="H56" i="36"/>
  <c r="H55" i="36"/>
  <c r="H54" i="36"/>
  <c r="H52" i="36"/>
  <c r="H51" i="36"/>
  <c r="H49" i="36"/>
  <c r="H48" i="36"/>
  <c r="H45" i="36"/>
  <c r="H44" i="36"/>
  <c r="H43" i="36"/>
  <c r="H40" i="36"/>
  <c r="H39" i="36"/>
  <c r="H38" i="36"/>
  <c r="H37" i="36"/>
  <c r="H36" i="36"/>
  <c r="H35" i="36"/>
  <c r="H32" i="36"/>
  <c r="H31" i="36"/>
  <c r="H30" i="36"/>
  <c r="H28" i="36"/>
  <c r="H26" i="36"/>
  <c r="H24" i="36"/>
  <c r="H23" i="36"/>
  <c r="H20" i="36"/>
  <c r="H18" i="36"/>
  <c r="H16" i="36"/>
  <c r="H15" i="36"/>
  <c r="H13" i="36"/>
  <c r="H11" i="36"/>
  <c r="H10" i="36"/>
  <c r="H649" i="35"/>
  <c r="H346" i="35"/>
  <c r="H347" i="35"/>
  <c r="H348" i="35"/>
  <c r="H349" i="35"/>
  <c r="H350" i="35"/>
  <c r="H351" i="35"/>
  <c r="H352" i="35"/>
  <c r="H345" i="35"/>
  <c r="H52" i="35"/>
  <c r="H53" i="35"/>
  <c r="H54" i="35"/>
  <c r="H55" i="35"/>
  <c r="H51" i="35"/>
  <c r="H48" i="35"/>
  <c r="H49" i="35"/>
  <c r="H47" i="35"/>
  <c r="H43" i="35"/>
  <c r="H44" i="35"/>
  <c r="H45" i="35"/>
  <c r="H42" i="35"/>
  <c r="M838" i="36"/>
  <c r="M915" i="36"/>
  <c r="L630" i="36"/>
  <c r="L899" i="36"/>
  <c r="M587" i="36"/>
  <c r="M934" i="36"/>
  <c r="M916" i="36"/>
  <c r="N511" i="36"/>
  <c r="L570" i="36"/>
  <c r="L876" i="36"/>
  <c r="M690" i="36"/>
  <c r="L568" i="36"/>
  <c r="L732" i="36"/>
  <c r="L970" i="36"/>
  <c r="M665" i="36"/>
  <c r="M889" i="36"/>
  <c r="L523" i="36"/>
  <c r="L946" i="36"/>
  <c r="N981" i="36"/>
  <c r="M288" i="36"/>
  <c r="M786" i="36"/>
  <c r="L670" i="36"/>
  <c r="N933" i="36"/>
  <c r="M892" i="36"/>
  <c r="N694" i="36"/>
  <c r="M406" i="36"/>
  <c r="M723" i="36"/>
  <c r="N833" i="36"/>
  <c r="N573" i="36"/>
  <c r="M914" i="36"/>
  <c r="L945" i="36"/>
  <c r="M847" i="36"/>
  <c r="M959" i="36"/>
  <c r="M816" i="36"/>
  <c r="M833" i="36"/>
  <c r="M927" i="36"/>
  <c r="N902" i="36"/>
  <c r="N702" i="36"/>
  <c r="N955" i="36"/>
  <c r="N816" i="36"/>
  <c r="L820" i="36"/>
  <c r="L811" i="36"/>
  <c r="N336" i="36"/>
  <c r="L880" i="36"/>
  <c r="N697" i="36"/>
  <c r="N600" i="36"/>
  <c r="N835" i="36"/>
  <c r="L643" i="36"/>
  <c r="M628" i="36"/>
  <c r="L380" i="36"/>
  <c r="N923" i="36"/>
  <c r="M695" i="36"/>
  <c r="M787" i="36"/>
  <c r="M774" i="36"/>
  <c r="L866" i="36"/>
  <c r="N971" i="36"/>
  <c r="M758" i="36"/>
  <c r="N641" i="36"/>
  <c r="L851" i="36"/>
  <c r="L927" i="36"/>
  <c r="L912" i="36"/>
  <c r="N725" i="36"/>
  <c r="N629" i="36"/>
  <c r="M389" i="36"/>
  <c r="M790" i="36"/>
  <c r="L591" i="36"/>
  <c r="M475" i="36"/>
  <c r="M536" i="36"/>
  <c r="M386" i="36"/>
  <c r="N601" i="36"/>
  <c r="M455" i="36"/>
  <c r="L742" i="36"/>
  <c r="N967" i="36"/>
  <c r="N884" i="36"/>
  <c r="M496" i="36"/>
  <c r="L720" i="36"/>
  <c r="L574" i="36"/>
  <c r="N446" i="36"/>
  <c r="L780" i="36"/>
  <c r="M440" i="36"/>
  <c r="L703" i="36"/>
  <c r="M879" i="36"/>
  <c r="M845" i="36"/>
  <c r="L977" i="36"/>
  <c r="L871" i="36"/>
  <c r="M823" i="36"/>
  <c r="M820" i="36"/>
  <c r="L916" i="36"/>
  <c r="M810" i="36"/>
  <c r="L728" i="36"/>
  <c r="N875" i="36"/>
  <c r="L666" i="36"/>
  <c r="L548" i="36"/>
  <c r="M897" i="36"/>
  <c r="L747" i="36"/>
  <c r="L715" i="36"/>
  <c r="L352" i="36"/>
  <c r="M704" i="36"/>
  <c r="N743" i="36"/>
  <c r="M796" i="36"/>
  <c r="L354" i="36"/>
  <c r="M556" i="36"/>
  <c r="N866" i="36"/>
  <c r="M872" i="36"/>
  <c r="M694" i="36"/>
  <c r="L416" i="36"/>
  <c r="M932" i="36"/>
  <c r="M902" i="36"/>
  <c r="N658" i="36"/>
  <c r="M561" i="36"/>
  <c r="L910" i="36"/>
  <c r="L683" i="36"/>
  <c r="N938" i="36"/>
  <c r="M814" i="36"/>
  <c r="N703" i="36"/>
  <c r="L545" i="36"/>
  <c r="L690" i="36"/>
  <c r="M912" i="36"/>
  <c r="N688" i="36"/>
  <c r="N950" i="36"/>
  <c r="N895" i="36"/>
  <c r="L473" i="36"/>
  <c r="N966" i="36"/>
  <c r="N391" i="36"/>
  <c r="L760" i="36"/>
  <c r="M565" i="36"/>
  <c r="L974" i="36"/>
  <c r="M760" i="36"/>
  <c r="N928" i="36"/>
  <c r="N683" i="36"/>
  <c r="N604" i="36"/>
  <c r="L650" i="36"/>
  <c r="L830" i="36"/>
  <c r="N976" i="36"/>
  <c r="M549" i="36"/>
  <c r="N576" i="36"/>
  <c r="M568" i="36"/>
  <c r="M732" i="36"/>
  <c r="M593" i="36"/>
  <c r="M761" i="36"/>
  <c r="L857" i="36"/>
  <c r="L897" i="36"/>
  <c r="L509" i="36"/>
  <c r="M654" i="36"/>
  <c r="M942" i="36"/>
  <c r="N746" i="36"/>
  <c r="L444" i="36"/>
  <c r="M817" i="36"/>
  <c r="N864" i="36"/>
  <c r="M722" i="36"/>
  <c r="N939" i="36"/>
  <c r="N618" i="36"/>
  <c r="M909" i="36"/>
  <c r="N508" i="36"/>
  <c r="L969" i="36"/>
  <c r="N813" i="36"/>
  <c r="N721" i="36"/>
  <c r="M878" i="36"/>
  <c r="L753" i="36"/>
  <c r="L771" i="36"/>
  <c r="N952" i="36"/>
  <c r="M718" i="36"/>
  <c r="M974" i="36"/>
  <c r="M630" i="36"/>
  <c r="M963" i="36"/>
  <c r="L698" i="36"/>
  <c r="M728" i="36"/>
  <c r="L520" i="36"/>
  <c r="N677" i="36"/>
  <c r="M403" i="36"/>
  <c r="N753" i="36"/>
  <c r="N917" i="36"/>
  <c r="L556" i="36"/>
  <c r="M405" i="36"/>
  <c r="M971" i="36"/>
  <c r="N659" i="36"/>
  <c r="L390" i="36"/>
  <c r="N885" i="36"/>
  <c r="L906" i="36"/>
  <c r="L884" i="36"/>
  <c r="L711" i="36"/>
  <c r="M884" i="36"/>
  <c r="L844" i="36"/>
  <c r="L954" i="36"/>
  <c r="M546" i="36"/>
  <c r="M891" i="36"/>
  <c r="N842" i="36"/>
  <c r="L803" i="36"/>
  <c r="L540" i="36"/>
  <c r="M579" i="36"/>
  <c r="N520" i="36"/>
  <c r="L748" i="36"/>
  <c r="L845" i="36"/>
  <c r="M707" i="36"/>
  <c r="M393" i="36"/>
  <c r="L981" i="36"/>
  <c r="N550" i="36"/>
  <c r="N420" i="36"/>
  <c r="N820" i="36"/>
  <c r="M596" i="36"/>
  <c r="L839" i="36"/>
  <c r="L726" i="36"/>
  <c r="L930" i="36"/>
  <c r="L829" i="36"/>
  <c r="L475" i="36"/>
  <c r="L973" i="36"/>
  <c r="L822" i="36"/>
  <c r="M729" i="36"/>
  <c r="N862" i="36"/>
  <c r="M941" i="36"/>
  <c r="L863" i="36"/>
  <c r="L864" i="36"/>
  <c r="N788" i="36"/>
  <c r="M980" i="36"/>
  <c r="L964" i="36"/>
  <c r="M834" i="36"/>
  <c r="M516" i="36"/>
  <c r="N975" i="36"/>
  <c r="N869" i="36"/>
  <c r="L658" i="36"/>
  <c r="L510" i="36"/>
  <c r="M908" i="36"/>
  <c r="N843" i="36"/>
  <c r="N837" i="36"/>
  <c r="N333" i="36"/>
  <c r="L824" i="36"/>
  <c r="N597" i="36"/>
  <c r="M495" i="36"/>
  <c r="M888" i="36"/>
  <c r="M733" i="36"/>
  <c r="L432" i="36"/>
  <c r="M500" i="36"/>
  <c r="L785" i="36"/>
  <c r="M391" i="36"/>
  <c r="M511" i="36"/>
  <c r="M661" i="36"/>
  <c r="M624" i="36"/>
  <c r="M865" i="36"/>
  <c r="L584" i="36"/>
  <c r="L848" i="36"/>
  <c r="M443" i="36"/>
  <c r="L644" i="36"/>
  <c r="L925" i="36"/>
  <c r="M346" i="36"/>
  <c r="L608" i="36"/>
  <c r="N359" i="36"/>
  <c r="N916" i="36"/>
  <c r="L407" i="36"/>
  <c r="N440" i="36"/>
  <c r="L588" i="36"/>
  <c r="M350" i="36"/>
  <c r="L976" i="36"/>
  <c r="N675" i="36"/>
  <c r="N732" i="36"/>
  <c r="L680" i="36"/>
  <c r="L920" i="36"/>
  <c r="N796" i="36"/>
  <c r="M975" i="36"/>
  <c r="M961" i="36"/>
  <c r="M743" i="36"/>
  <c r="L975" i="36"/>
  <c r="N636" i="36"/>
  <c r="L717" i="36"/>
  <c r="L795" i="36"/>
  <c r="N830" i="36"/>
  <c r="M966" i="36"/>
  <c r="L461" i="36"/>
  <c r="M956" i="36"/>
  <c r="L526" i="36"/>
  <c r="L645" i="36"/>
  <c r="M768" i="36"/>
  <c r="N945" i="36"/>
  <c r="M635" i="36"/>
  <c r="L888" i="36"/>
  <c r="N962" i="36"/>
  <c r="L966" i="36"/>
  <c r="L941" i="36"/>
  <c r="N617" i="36"/>
  <c r="N844" i="36"/>
  <c r="M809" i="36"/>
  <c r="M929" i="36"/>
  <c r="M552" i="36"/>
  <c r="M765" i="36"/>
  <c r="N774" i="36"/>
  <c r="M637" i="36"/>
  <c r="L519" i="36"/>
  <c r="L490" i="36"/>
  <c r="M702" i="36"/>
  <c r="L764" i="36"/>
  <c r="M875" i="36"/>
  <c r="M558" i="36"/>
  <c r="N548" i="36"/>
  <c r="N565" i="36"/>
  <c r="M314" i="36"/>
  <c r="L958" i="36"/>
  <c r="L775" i="36"/>
  <c r="L722" i="36"/>
  <c r="M697" i="36"/>
  <c r="N809" i="36"/>
  <c r="L508" i="36"/>
  <c r="M948" i="36"/>
  <c r="L560" i="36"/>
  <c r="L704" i="36"/>
  <c r="N407" i="36"/>
  <c r="M950" i="36"/>
  <c r="N941" i="36"/>
  <c r="N575" i="36"/>
  <c r="L959" i="36"/>
  <c r="M874" i="36"/>
  <c r="M581" i="36"/>
  <c r="M850" i="36"/>
  <c r="M589" i="36"/>
  <c r="N510" i="36"/>
  <c r="M322" i="36"/>
  <c r="N572" i="36"/>
  <c r="L763" i="36"/>
  <c r="N786" i="36"/>
  <c r="M487" i="36"/>
  <c r="L879" i="36"/>
  <c r="M548" i="36"/>
  <c r="L336" i="36"/>
  <c r="M862" i="36"/>
  <c r="L345" i="36"/>
  <c r="M646" i="36"/>
  <c r="N652" i="36"/>
  <c r="N692" i="36"/>
  <c r="N972" i="36"/>
  <c r="N710" i="36"/>
  <c r="L694" i="36"/>
  <c r="L800" i="36"/>
  <c r="M532" i="36"/>
  <c r="L387" i="36"/>
  <c r="L637" i="36"/>
  <c r="L774" i="36"/>
  <c r="M881" i="36"/>
  <c r="M745" i="36"/>
  <c r="L391" i="36"/>
  <c r="M551" i="36"/>
  <c r="M398" i="36"/>
  <c r="N808" i="36"/>
  <c r="M422" i="36"/>
  <c r="N730" i="36"/>
  <c r="L873" i="36"/>
  <c r="M824" i="36"/>
  <c r="N521" i="36"/>
  <c r="L772" i="36"/>
  <c r="L355" i="36"/>
  <c r="N156" i="36"/>
  <c r="L455" i="36"/>
  <c r="L547" i="36"/>
  <c r="M95" i="36"/>
  <c r="M776" i="36"/>
  <c r="L585" i="36"/>
  <c r="N101" i="36"/>
  <c r="M571" i="36"/>
  <c r="N482" i="36"/>
  <c r="N704" i="36"/>
  <c r="N727" i="36"/>
  <c r="M922" i="36"/>
  <c r="L853" i="36"/>
  <c r="N665" i="36"/>
  <c r="L626" i="36"/>
  <c r="L633" i="36"/>
  <c r="N543" i="36"/>
  <c r="M481" i="36"/>
  <c r="L735" i="36"/>
  <c r="N478" i="36"/>
  <c r="N793" i="36"/>
  <c r="L701" i="36"/>
  <c r="M669" i="36"/>
  <c r="L377" i="36"/>
  <c r="L909" i="36"/>
  <c r="N334" i="36"/>
  <c r="M762" i="36"/>
  <c r="N750" i="36"/>
  <c r="L593" i="36"/>
  <c r="M441" i="36"/>
  <c r="L674" i="36"/>
  <c r="M188" i="36"/>
  <c r="M528" i="36"/>
  <c r="L306" i="36"/>
  <c r="L859" i="36"/>
  <c r="M839" i="36"/>
  <c r="M832" i="36"/>
  <c r="N854" i="36"/>
  <c r="N349" i="36"/>
  <c r="M622" i="36"/>
  <c r="M588" i="36"/>
  <c r="M821" i="36"/>
  <c r="M859" i="36"/>
  <c r="N815" i="36"/>
  <c r="N834" i="36"/>
  <c r="L563" i="36"/>
  <c r="M939" i="36"/>
  <c r="M686" i="36"/>
  <c r="N655" i="36"/>
  <c r="N545" i="36"/>
  <c r="L855" i="36"/>
  <c r="M717" i="36"/>
  <c r="L791" i="36"/>
  <c r="N532" i="36"/>
  <c r="M737" i="36"/>
  <c r="L580" i="36"/>
  <c r="L565" i="36"/>
  <c r="N486" i="36"/>
  <c r="M631" i="36"/>
  <c r="L635" i="36"/>
  <c r="N713" i="36"/>
  <c r="M671" i="36"/>
  <c r="M333" i="36"/>
  <c r="M586" i="36"/>
  <c r="N595" i="36"/>
  <c r="M634" i="36"/>
  <c r="M662" i="36"/>
  <c r="N739" i="36"/>
  <c r="M620" i="36"/>
  <c r="M526" i="36"/>
  <c r="M895" i="36"/>
  <c r="N973" i="36"/>
  <c r="M886" i="36"/>
  <c r="L419" i="36"/>
  <c r="L610" i="36"/>
  <c r="M951" i="36"/>
  <c r="N642" i="36"/>
  <c r="L770" i="36"/>
  <c r="L758" i="36"/>
  <c r="N827" i="36"/>
  <c r="M880" i="36"/>
  <c r="M976" i="36"/>
  <c r="L692" i="36"/>
  <c r="L614" i="36"/>
  <c r="N553" i="36"/>
  <c r="L773" i="36"/>
  <c r="M801" i="36"/>
  <c r="M647" i="36"/>
  <c r="N957" i="36"/>
  <c r="M711" i="36"/>
  <c r="L672" i="36"/>
  <c r="M537" i="36"/>
  <c r="N497" i="36"/>
  <c r="N540" i="36"/>
  <c r="N801" i="36"/>
  <c r="M867" i="36"/>
  <c r="M893" i="36"/>
  <c r="M905" i="36"/>
  <c r="M784" i="36"/>
  <c r="N900" i="36"/>
  <c r="N872" i="36"/>
  <c r="L718" i="36"/>
  <c r="M292" i="36"/>
  <c r="L921" i="36"/>
  <c r="N867" i="36"/>
  <c r="L924" i="36"/>
  <c r="L862" i="36"/>
  <c r="N766" i="36"/>
  <c r="L872" i="36"/>
  <c r="L617" i="36"/>
  <c r="N708" i="36"/>
  <c r="L860" i="36"/>
  <c r="L806" i="36"/>
  <c r="N437" i="36"/>
  <c r="N584" i="36"/>
  <c r="N556" i="36"/>
  <c r="M474" i="36"/>
  <c r="M342" i="36"/>
  <c r="N959" i="36"/>
  <c r="M826" i="36"/>
  <c r="N660" i="36"/>
  <c r="N388" i="36"/>
  <c r="N588" i="36"/>
  <c r="N798" i="36"/>
  <c r="L695" i="36"/>
  <c r="N974" i="36"/>
  <c r="M657" i="36"/>
  <c r="M494" i="36"/>
  <c r="N778" i="36"/>
  <c r="N402" i="36"/>
  <c r="M509" i="36"/>
  <c r="L828" i="36"/>
  <c r="L575" i="36"/>
  <c r="N899" i="36"/>
  <c r="N404" i="36"/>
  <c r="N630" i="36"/>
  <c r="M926" i="36"/>
  <c r="M910" i="36"/>
  <c r="N822" i="36"/>
  <c r="N780" i="36"/>
  <c r="M678" i="36"/>
  <c r="M583" i="36"/>
  <c r="L816" i="36"/>
  <c r="M450" i="36"/>
  <c r="M791" i="36"/>
  <c r="M666" i="36"/>
  <c r="M200" i="36"/>
  <c r="L168" i="36"/>
  <c r="N561" i="36"/>
  <c r="N905" i="36"/>
  <c r="L301" i="36"/>
  <c r="M276" i="36"/>
  <c r="N96" i="36"/>
  <c r="L813" i="36"/>
  <c r="L581" i="36"/>
  <c r="N874" i="36"/>
  <c r="N807" i="36"/>
  <c r="M752" i="36"/>
  <c r="N980" i="36"/>
  <c r="N879" i="36"/>
  <c r="N744" i="36"/>
  <c r="M544" i="36"/>
  <c r="M841" i="36"/>
  <c r="M228" i="36"/>
  <c r="L915" i="36"/>
  <c r="M385" i="36"/>
  <c r="N608" i="36"/>
  <c r="M449" i="36"/>
  <c r="L371" i="36"/>
  <c r="L452" i="36"/>
  <c r="M158" i="36"/>
  <c r="N202" i="36"/>
  <c r="N320" i="36"/>
  <c r="M840" i="36"/>
  <c r="M590" i="36"/>
  <c r="M219" i="36"/>
  <c r="L831" i="36"/>
  <c r="L118" i="36"/>
  <c r="M187" i="36"/>
  <c r="L808" i="36"/>
  <c r="M592" i="36"/>
  <c r="L934" i="36"/>
  <c r="N893" i="36"/>
  <c r="L502" i="36"/>
  <c r="M913" i="36"/>
  <c r="N781" i="36"/>
  <c r="L898" i="36"/>
  <c r="M811" i="36"/>
  <c r="N384" i="36"/>
  <c r="N527" i="36"/>
  <c r="L559" i="36"/>
  <c r="L911" i="36"/>
  <c r="N982" i="36"/>
  <c r="N368" i="36"/>
  <c r="M345" i="36"/>
  <c r="N792" i="36"/>
  <c r="L901" i="36"/>
  <c r="L627" i="36"/>
  <c r="N631" i="36"/>
  <c r="L767" i="36"/>
  <c r="N956" i="36"/>
  <c r="N581" i="36"/>
  <c r="L88" i="36"/>
  <c r="N831" i="36"/>
  <c r="N904" i="36"/>
  <c r="M978" i="36"/>
  <c r="L852" i="36"/>
  <c r="M863" i="36"/>
  <c r="L768" i="36"/>
  <c r="N715" i="36"/>
  <c r="L554" i="36"/>
  <c r="M564" i="36"/>
  <c r="L359" i="36"/>
  <c r="N535" i="36"/>
  <c r="N625" i="36"/>
  <c r="L651" i="36"/>
  <c r="N985" i="36"/>
  <c r="L277" i="36"/>
  <c r="M327" i="36"/>
  <c r="M706" i="36"/>
  <c r="L858" i="36"/>
  <c r="N471" i="36"/>
  <c r="M569" i="36"/>
  <c r="N977" i="36"/>
  <c r="N567" i="36"/>
  <c r="M93" i="36"/>
  <c r="M793" i="36"/>
  <c r="N664" i="36"/>
  <c r="M148" i="36"/>
  <c r="L382" i="36"/>
  <c r="N823" i="36"/>
  <c r="M617" i="36"/>
  <c r="N438" i="36"/>
  <c r="L57" i="36"/>
  <c r="L856" i="36"/>
  <c r="L982" i="36"/>
  <c r="L682" i="36"/>
  <c r="M903" i="36"/>
  <c r="M377" i="36"/>
  <c r="L557" i="36"/>
  <c r="N509" i="36"/>
  <c r="M410" i="36"/>
  <c r="M726" i="36"/>
  <c r="M860" i="36"/>
  <c r="M612" i="36"/>
  <c r="N719" i="36"/>
  <c r="N632" i="36"/>
  <c r="L779" i="36"/>
  <c r="N908" i="36"/>
  <c r="N537" i="36"/>
  <c r="M400" i="36"/>
  <c r="L621" i="36"/>
  <c r="L481" i="36"/>
  <c r="M792" i="36"/>
  <c r="M340" i="36"/>
  <c r="M779" i="36"/>
  <c r="L597" i="36"/>
  <c r="N360" i="36"/>
  <c r="L840" i="36"/>
  <c r="N755" i="36"/>
  <c r="N789" i="36"/>
  <c r="N615" i="36"/>
  <c r="M550" i="36"/>
  <c r="L543" i="36"/>
  <c r="N610" i="36"/>
  <c r="L890" i="36"/>
  <c r="N819" i="36"/>
  <c r="N574" i="36"/>
  <c r="L836" i="36"/>
  <c r="M567" i="36"/>
  <c r="M919" i="36"/>
  <c r="L472" i="36"/>
  <c r="L449" i="36"/>
  <c r="M235" i="36"/>
  <c r="M32" i="36"/>
  <c r="N922" i="36"/>
  <c r="N442" i="36"/>
  <c r="M65" i="36"/>
  <c r="L471" i="36"/>
  <c r="N278" i="36"/>
  <c r="N596" i="36"/>
  <c r="N488" i="36"/>
  <c r="L360" i="36"/>
  <c r="M849" i="36"/>
  <c r="N459" i="36"/>
  <c r="L253" i="36"/>
  <c r="L466" i="36"/>
  <c r="L730" i="36"/>
  <c r="M49" i="36"/>
  <c r="M250" i="36"/>
  <c r="L260" i="36"/>
  <c r="N30" i="36"/>
  <c r="M231" i="36"/>
  <c r="L944" i="36"/>
  <c r="M815" i="36"/>
  <c r="N499" i="36"/>
  <c r="N948" i="36"/>
  <c r="M505" i="36"/>
  <c r="N433" i="36"/>
  <c r="L120" i="36"/>
  <c r="M77" i="36"/>
  <c r="N776" i="36"/>
  <c r="L139" i="36"/>
  <c r="L99" i="36"/>
  <c r="M778" i="36"/>
  <c r="N964" i="36"/>
  <c r="L505" i="36"/>
  <c r="L374" i="36"/>
  <c r="N292" i="36"/>
  <c r="L341" i="36"/>
  <c r="M805" i="36"/>
  <c r="M194" i="36"/>
  <c r="N896" i="36"/>
  <c r="N464" i="36"/>
  <c r="N930" i="36"/>
  <c r="L881" i="36"/>
  <c r="M538" i="36"/>
  <c r="N598" i="36"/>
  <c r="M943" i="36"/>
  <c r="L810" i="36"/>
  <c r="M88" i="36"/>
  <c r="N515" i="36"/>
  <c r="N145" i="36"/>
  <c r="M37" i="36"/>
  <c r="L330" i="36"/>
  <c r="L230" i="36"/>
  <c r="M683" i="36"/>
  <c r="N590" i="36"/>
  <c r="M280" i="36"/>
  <c r="L749" i="36"/>
  <c r="N803" i="36"/>
  <c r="L907" i="36"/>
  <c r="N935" i="36"/>
  <c r="L368" i="36"/>
  <c r="L642" i="36"/>
  <c r="L480" i="36"/>
  <c r="N712" i="36"/>
  <c r="N649" i="36"/>
  <c r="L865" i="36"/>
  <c r="L595" i="36"/>
  <c r="L725" i="36"/>
  <c r="N707" i="36"/>
  <c r="M806" i="36"/>
  <c r="N914" i="36"/>
  <c r="M464" i="36"/>
  <c r="N436" i="36"/>
  <c r="M712" i="36"/>
  <c r="L838" i="36"/>
  <c r="L886" i="36"/>
  <c r="L604" i="36"/>
  <c r="L861" i="36"/>
  <c r="L777" i="36"/>
  <c r="M883" i="36"/>
  <c r="N888" i="36"/>
  <c r="N979" i="36"/>
  <c r="L951" i="36"/>
  <c r="M813" i="36"/>
  <c r="M744" i="36"/>
  <c r="M861" i="36"/>
  <c r="N771" i="36"/>
  <c r="N646" i="36"/>
  <c r="L653" i="36"/>
  <c r="M559" i="36"/>
  <c r="M354" i="36"/>
  <c r="N800" i="36"/>
  <c r="N828" i="36"/>
  <c r="N583" i="36"/>
  <c r="N857" i="36"/>
  <c r="M535" i="36"/>
  <c r="N852" i="36"/>
  <c r="N851" i="36"/>
  <c r="M448" i="36"/>
  <c r="N372" i="36"/>
  <c r="M281" i="36"/>
  <c r="L316" i="36"/>
  <c r="N475" i="36"/>
  <c r="N350" i="36"/>
  <c r="L605" i="36"/>
  <c r="L952" i="36"/>
  <c r="M508" i="36"/>
  <c r="N700" i="36"/>
  <c r="L606" i="36"/>
  <c r="M679" i="36"/>
  <c r="N910" i="36"/>
  <c r="N687" i="36"/>
  <c r="N931" i="36"/>
  <c r="L453" i="36"/>
  <c r="M925" i="36"/>
  <c r="N491" i="36"/>
  <c r="M641" i="36"/>
  <c r="M836" i="36"/>
  <c r="N612" i="36"/>
  <c r="M351" i="36"/>
  <c r="N682" i="36"/>
  <c r="M970" i="36"/>
  <c r="M651" i="36"/>
  <c r="N297" i="36"/>
  <c r="M933" i="36"/>
  <c r="N826" i="36"/>
  <c r="N585" i="36"/>
  <c r="N846" i="36"/>
  <c r="N685" i="36"/>
  <c r="L512" i="36"/>
  <c r="L691" i="36"/>
  <c r="N741" i="36"/>
  <c r="N504" i="36"/>
  <c r="M541" i="36"/>
  <c r="N387" i="36"/>
  <c r="N339" i="36"/>
  <c r="M554" i="36"/>
  <c r="N17" i="36"/>
  <c r="L561" i="36"/>
  <c r="L212" i="36"/>
  <c r="M154" i="36"/>
  <c r="N626" i="36"/>
  <c r="M576" i="36"/>
  <c r="N909" i="36"/>
  <c r="N892" i="36"/>
  <c r="M981" i="36"/>
  <c r="L789" i="36"/>
  <c r="N768" i="36"/>
  <c r="L349" i="36"/>
  <c r="L818" i="36"/>
  <c r="M753" i="36"/>
  <c r="N293" i="36"/>
  <c r="L396" i="36"/>
  <c r="L221" i="36"/>
  <c r="M155" i="36"/>
  <c r="M673" i="36"/>
  <c r="N418" i="36"/>
  <c r="M388" i="36"/>
  <c r="N541" i="36"/>
  <c r="L445" i="36"/>
  <c r="L734" i="36"/>
  <c r="M595" i="36"/>
  <c r="N132" i="36"/>
  <c r="N559" i="36"/>
  <c r="N188" i="36"/>
  <c r="L298" i="36"/>
  <c r="L917" i="36"/>
  <c r="N891" i="36"/>
  <c r="M757" i="36"/>
  <c r="N609" i="36"/>
  <c r="N932" i="36"/>
  <c r="M260" i="36"/>
  <c r="L348" i="36"/>
  <c r="N865" i="36"/>
  <c r="L846" i="36"/>
  <c r="M439" i="36"/>
  <c r="L381" i="36"/>
  <c r="N673" i="36"/>
  <c r="N705" i="36"/>
  <c r="L937" i="36"/>
  <c r="N634" i="36"/>
  <c r="M899" i="36"/>
  <c r="M644" i="36"/>
  <c r="N984" i="36"/>
  <c r="M938" i="36"/>
  <c r="M918" i="36"/>
  <c r="M642" i="36"/>
  <c r="L724" i="36"/>
  <c r="N403" i="36"/>
  <c r="M680" i="36"/>
  <c r="N897" i="36"/>
  <c r="N887" i="36"/>
  <c r="L868" i="36"/>
  <c r="L488" i="36"/>
  <c r="M572" i="36"/>
  <c r="M668" i="36"/>
  <c r="M524" i="36"/>
  <c r="N881" i="36"/>
  <c r="L577" i="36"/>
  <c r="N965" i="36"/>
  <c r="N927" i="36"/>
  <c r="N613" i="36"/>
  <c r="M700" i="36"/>
  <c r="N394" i="36"/>
  <c r="L708" i="36"/>
  <c r="L936" i="36"/>
  <c r="N745" i="36"/>
  <c r="N709" i="36"/>
  <c r="L603" i="36"/>
  <c r="M378" i="36"/>
  <c r="N580" i="36"/>
  <c r="L962" i="36"/>
  <c r="L578" i="36"/>
  <c r="N456" i="36"/>
  <c r="L931" i="36"/>
  <c r="M857" i="36"/>
  <c r="L426" i="36"/>
  <c r="N738" i="36"/>
  <c r="M921" i="36"/>
  <c r="M530" i="36"/>
  <c r="L965" i="36"/>
  <c r="L900" i="36"/>
  <c r="M633" i="36"/>
  <c r="M858" i="36"/>
  <c r="M478" i="36"/>
  <c r="M220" i="36"/>
  <c r="N724" i="36"/>
  <c r="M431" i="36"/>
  <c r="L308" i="36"/>
  <c r="L364" i="36"/>
  <c r="L304" i="36"/>
  <c r="L79" i="36"/>
  <c r="M982" i="36"/>
  <c r="L781" i="36"/>
  <c r="M788" i="36"/>
  <c r="L558" i="36"/>
  <c r="N483" i="36"/>
  <c r="L819" i="36"/>
  <c r="M705" i="36"/>
  <c r="M472" i="36"/>
  <c r="M692" i="36"/>
  <c r="M965" i="36"/>
  <c r="N849" i="36"/>
  <c r="N742" i="36"/>
  <c r="N409" i="36"/>
  <c r="N611" i="36"/>
  <c r="M447" i="36"/>
  <c r="M898" i="36"/>
  <c r="L427" i="36"/>
  <c r="L199" i="36"/>
  <c r="L434" i="36"/>
  <c r="M967" i="36"/>
  <c r="L567" i="36"/>
  <c r="M486" i="36"/>
  <c r="M414" i="36"/>
  <c r="N517" i="36"/>
  <c r="L409" i="36"/>
  <c r="N920" i="36"/>
  <c r="L938" i="36"/>
  <c r="N878" i="36"/>
  <c r="L491" i="36"/>
  <c r="L752" i="36"/>
  <c r="M58" i="36"/>
  <c r="N237" i="36"/>
  <c r="N832" i="36"/>
  <c r="L104" i="36"/>
  <c r="M491" i="36"/>
  <c r="N663" i="36"/>
  <c r="L719" i="36"/>
  <c r="M693" i="36"/>
  <c r="N983" i="36"/>
  <c r="N868" i="36"/>
  <c r="M708" i="36"/>
  <c r="M476" i="36"/>
  <c r="L365" i="36"/>
  <c r="N371" i="36"/>
  <c r="M192" i="36"/>
  <c r="N544" i="36"/>
  <c r="L412" i="36"/>
  <c r="M274" i="36"/>
  <c r="M731" i="36"/>
  <c r="N243" i="36"/>
  <c r="L340" i="36"/>
  <c r="L223" i="36"/>
  <c r="N65" i="36"/>
  <c r="L571" i="36"/>
  <c r="N246" i="36"/>
  <c r="M772" i="36"/>
  <c r="M519" i="36"/>
  <c r="M715" i="36"/>
  <c r="M127" i="36"/>
  <c r="L705" i="36"/>
  <c r="N190" i="36"/>
  <c r="M582" i="36"/>
  <c r="M748" i="36"/>
  <c r="L620" i="36"/>
  <c r="L628" i="36"/>
  <c r="M785" i="36"/>
  <c r="M480" i="36"/>
  <c r="L972" i="36"/>
  <c r="M600" i="36"/>
  <c r="M931" i="36"/>
  <c r="L504" i="36"/>
  <c r="M803" i="36"/>
  <c r="L978" i="36"/>
  <c r="N639" i="36"/>
  <c r="N526" i="36"/>
  <c r="N870" i="36"/>
  <c r="M688" i="36"/>
  <c r="N476" i="36"/>
  <c r="L802" i="36"/>
  <c r="L892" i="36"/>
  <c r="L847" i="36"/>
  <c r="N802" i="36"/>
  <c r="N679" i="36"/>
  <c r="M577" i="36"/>
  <c r="N518" i="36"/>
  <c r="M854" i="36"/>
  <c r="M827" i="36"/>
  <c r="N592" i="36"/>
  <c r="M781" i="36"/>
  <c r="M283" i="36"/>
  <c r="N524" i="36"/>
  <c r="N450" i="36"/>
  <c r="L300" i="36"/>
  <c r="L536" i="36"/>
  <c r="L142" i="36"/>
  <c r="N752" i="36"/>
  <c r="L948" i="36"/>
  <c r="L417" i="36"/>
  <c r="L243" i="36"/>
  <c r="L34" i="36"/>
  <c r="N365" i="36"/>
  <c r="N171" i="36"/>
  <c r="L148" i="36"/>
  <c r="N240" i="36"/>
  <c r="L197" i="36"/>
  <c r="M920" i="36"/>
  <c r="N978" i="36"/>
  <c r="N453" i="36"/>
  <c r="M521" i="36"/>
  <c r="L370" i="36"/>
  <c r="N112" i="36"/>
  <c r="N502" i="36"/>
  <c r="M72" i="36"/>
  <c r="N850" i="36"/>
  <c r="L170" i="36"/>
  <c r="L812" i="36"/>
  <c r="N633" i="36"/>
  <c r="M272" i="36"/>
  <c r="M375" i="36"/>
  <c r="L985" i="36"/>
  <c r="M503" i="36"/>
  <c r="M373" i="36"/>
  <c r="N484" i="36"/>
  <c r="N747" i="36"/>
  <c r="N389" i="36"/>
  <c r="N767" i="36"/>
  <c r="N136" i="36"/>
  <c r="M483" i="36"/>
  <c r="N761" i="36"/>
  <c r="N913" i="36"/>
  <c r="L484" i="36"/>
  <c r="M498" i="36"/>
  <c r="L342" i="36"/>
  <c r="N358" i="36"/>
  <c r="L235" i="36"/>
  <c r="N651" i="36"/>
  <c r="N390" i="36"/>
  <c r="N848" i="36"/>
  <c r="M99" i="36"/>
  <c r="N335" i="36"/>
  <c r="N439" i="36"/>
  <c r="L388" i="36"/>
  <c r="M451" i="36"/>
  <c r="L867" i="36"/>
  <c r="N416" i="36"/>
  <c r="N812" i="36"/>
  <c r="L616" i="36"/>
  <c r="L636" i="36"/>
  <c r="L794" i="36"/>
  <c r="M741" i="36"/>
  <c r="M871" i="36"/>
  <c r="N839" i="36"/>
  <c r="N672" i="36"/>
  <c r="L483" i="36"/>
  <c r="N650" i="36"/>
  <c r="N961" i="36"/>
  <c r="L289" i="36"/>
  <c r="M670" i="36"/>
  <c r="L914" i="36"/>
  <c r="N512" i="36"/>
  <c r="N671" i="36"/>
  <c r="L649" i="36"/>
  <c r="M870" i="36"/>
  <c r="L573" i="36"/>
  <c r="N890" i="36"/>
  <c r="M191" i="36"/>
  <c r="N614" i="36"/>
  <c r="M935" i="36"/>
  <c r="M484" i="36"/>
  <c r="L869" i="36"/>
  <c r="N656" i="36"/>
  <c r="N670" i="36"/>
  <c r="L525" i="36"/>
  <c r="N444" i="36"/>
  <c r="N695" i="36"/>
  <c r="M423" i="36"/>
  <c r="M764" i="36"/>
  <c r="N669" i="36"/>
  <c r="N936" i="36"/>
  <c r="N624" i="36"/>
  <c r="M930" i="36"/>
  <c r="N155" i="36"/>
  <c r="L429" i="36"/>
  <c r="L158" i="36"/>
  <c r="L353" i="36"/>
  <c r="L746" i="36"/>
  <c r="L823" i="36"/>
  <c r="L947" i="36"/>
  <c r="N836" i="36"/>
  <c r="L903" i="36"/>
  <c r="M367" i="36"/>
  <c r="M125" i="36"/>
  <c r="L613" i="36"/>
  <c r="M412" i="36"/>
  <c r="L252" i="36"/>
  <c r="N343" i="36"/>
  <c r="M309" i="36"/>
  <c r="L757" i="36"/>
  <c r="N818" i="36"/>
  <c r="N538" i="36"/>
  <c r="M672" i="36"/>
  <c r="L511" i="36"/>
  <c r="N937" i="36"/>
  <c r="M196" i="36"/>
  <c r="M798" i="36"/>
  <c r="L729" i="36"/>
  <c r="L524" i="36"/>
  <c r="N579" i="36"/>
  <c r="L738" i="36"/>
  <c r="N824" i="36"/>
  <c r="N794" i="36"/>
  <c r="N397" i="36"/>
  <c r="L583" i="36"/>
  <c r="L262" i="36"/>
  <c r="M944" i="36"/>
  <c r="M323" i="36"/>
  <c r="L592" i="36"/>
  <c r="M675" i="36"/>
  <c r="L339" i="36"/>
  <c r="L305" i="36"/>
  <c r="N496" i="36"/>
  <c r="N970" i="36"/>
  <c r="L447" i="36"/>
  <c r="N262" i="36"/>
  <c r="M390" i="36"/>
  <c r="L397" i="36"/>
  <c r="M616" i="36"/>
  <c r="M336" i="36"/>
  <c r="N117" i="36"/>
  <c r="M63" i="36"/>
  <c r="L257" i="36"/>
  <c r="N426" i="36"/>
  <c r="L968" i="36"/>
  <c r="M864" i="36"/>
  <c r="M453" i="36"/>
  <c r="N353" i="36"/>
  <c r="L843" i="36"/>
  <c r="M783" i="36"/>
  <c r="N911" i="36"/>
  <c r="N153" i="36"/>
  <c r="L688" i="36"/>
  <c r="L161" i="36"/>
  <c r="L333" i="36"/>
  <c r="M492" i="36"/>
  <c r="L551" i="36"/>
  <c r="L361" i="36"/>
  <c r="L431" i="36"/>
  <c r="M39" i="36"/>
  <c r="M225" i="36"/>
  <c r="N328" i="36"/>
  <c r="N599" i="36"/>
  <c r="M284" i="36"/>
  <c r="L272" i="36"/>
  <c r="M207" i="36"/>
  <c r="M714" i="36"/>
  <c r="N379" i="36"/>
  <c r="N861" i="36"/>
  <c r="L743" i="36"/>
  <c r="M885" i="36"/>
  <c r="L961" i="36"/>
  <c r="N751" i="36"/>
  <c r="M746" i="36"/>
  <c r="N534" i="36"/>
  <c r="L834" i="36"/>
  <c r="L232" i="36"/>
  <c r="N603" i="36"/>
  <c r="N214" i="36"/>
  <c r="M365" i="36"/>
  <c r="M591" i="36"/>
  <c r="N637" i="36"/>
  <c r="L700" i="36"/>
  <c r="L960" i="36"/>
  <c r="N805" i="36"/>
  <c r="N678" i="36"/>
  <c r="M674" i="36"/>
  <c r="M353" i="36"/>
  <c r="L922" i="36"/>
  <c r="M687" i="36"/>
  <c r="M625" i="36"/>
  <c r="M40" i="36"/>
  <c r="M851" i="36"/>
  <c r="L190" i="36"/>
  <c r="N681" i="36"/>
  <c r="L631" i="36"/>
  <c r="N322" i="36"/>
  <c r="L522" i="36"/>
  <c r="L733" i="36"/>
  <c r="L532" i="36"/>
  <c r="M10" i="36"/>
  <c r="N492" i="36"/>
  <c r="L420" i="36"/>
  <c r="L531" i="36"/>
  <c r="M923" i="36"/>
  <c r="N529" i="36"/>
  <c r="L273" i="36"/>
  <c r="N680" i="36"/>
  <c r="M636" i="36"/>
  <c r="L790" i="36"/>
  <c r="N552" i="36"/>
  <c r="N68" i="36"/>
  <c r="M133" i="36"/>
  <c r="M594" i="36"/>
  <c r="L470" i="36"/>
  <c r="M124" i="36"/>
  <c r="M468" i="36"/>
  <c r="L564" i="36"/>
  <c r="L801" i="36"/>
  <c r="M828" i="36"/>
  <c r="N779" i="36"/>
  <c r="L908" i="36"/>
  <c r="N168" i="36"/>
  <c r="N80" i="36"/>
  <c r="N24" i="36"/>
  <c r="L929" i="36"/>
  <c r="L245" i="36"/>
  <c r="M497" i="36"/>
  <c r="N373" i="36"/>
  <c r="M205" i="36"/>
  <c r="L208" i="36"/>
  <c r="N329" i="36"/>
  <c r="M35" i="36"/>
  <c r="L535" i="36"/>
  <c r="L297" i="36"/>
  <c r="N273" i="36"/>
  <c r="L786" i="36"/>
  <c r="N880" i="36"/>
  <c r="L893" i="36"/>
  <c r="L778" i="36"/>
  <c r="L833" i="36"/>
  <c r="L640" i="36"/>
  <c r="N263" i="36"/>
  <c r="M360" i="36"/>
  <c r="L677" i="36"/>
  <c r="M242" i="36"/>
  <c r="N317" i="36"/>
  <c r="M795" i="36"/>
  <c r="M659" i="36"/>
  <c r="M623" i="36"/>
  <c r="M317" i="36"/>
  <c r="N448" i="36"/>
  <c r="L659" i="36"/>
  <c r="N455" i="36"/>
  <c r="N331" i="36"/>
  <c r="N235" i="36"/>
  <c r="L5" i="36"/>
  <c r="L229" i="36"/>
  <c r="M226" i="36"/>
  <c r="N164" i="36"/>
  <c r="L826" i="36"/>
  <c r="M102" i="36"/>
  <c r="M738" i="36"/>
  <c r="L933" i="36"/>
  <c r="N327" i="36"/>
  <c r="L271" i="36"/>
  <c r="L699" i="36"/>
  <c r="M141" i="36"/>
  <c r="M115" i="36"/>
  <c r="L180" i="36"/>
  <c r="M759" i="36"/>
  <c r="M459" i="36"/>
  <c r="M493" i="36"/>
  <c r="N286" i="36"/>
  <c r="N51" i="36"/>
  <c r="L436" i="36"/>
  <c r="N45" i="36"/>
  <c r="M27" i="36"/>
  <c r="L663" i="36"/>
  <c r="M91" i="36"/>
  <c r="M167" i="36"/>
  <c r="N354" i="36"/>
  <c r="N777" i="36"/>
  <c r="N173" i="36"/>
  <c r="N423" i="36"/>
  <c r="M111" i="36"/>
  <c r="M204" i="36"/>
  <c r="N251" i="36"/>
  <c r="M68" i="36"/>
  <c r="L107" i="36"/>
  <c r="L270" i="36"/>
  <c r="M71" i="36"/>
  <c r="L515" i="36"/>
  <c r="L875" i="36"/>
  <c r="L200" i="36"/>
  <c r="M30" i="36"/>
  <c r="M359" i="36"/>
  <c r="N208" i="36"/>
  <c r="L782" i="36"/>
  <c r="N244" i="36"/>
  <c r="L957" i="36"/>
  <c r="M397" i="36"/>
  <c r="L108" i="36"/>
  <c r="N457" i="36"/>
  <c r="L274" i="36"/>
  <c r="M501" i="36"/>
  <c r="L474" i="36"/>
  <c r="M54" i="36"/>
  <c r="M19" i="36"/>
  <c r="M311" i="36"/>
  <c r="L949" i="36"/>
  <c r="M614" i="36"/>
  <c r="M724" i="36"/>
  <c r="L940" i="36"/>
  <c r="L825" i="36"/>
  <c r="M512" i="36"/>
  <c r="M570" i="36"/>
  <c r="N466" i="36"/>
  <c r="M822" i="36"/>
  <c r="M887" i="36"/>
  <c r="M876" i="36"/>
  <c r="M338" i="36"/>
  <c r="N918" i="36"/>
  <c r="M734" i="36"/>
  <c r="N400" i="36"/>
  <c r="M983" i="36"/>
  <c r="M969" i="36"/>
  <c r="N480" i="36"/>
  <c r="L854" i="36"/>
  <c r="L762" i="36"/>
  <c r="L727" i="36"/>
  <c r="L537" i="36"/>
  <c r="L750" i="36"/>
  <c r="L214" i="36"/>
  <c r="N770" i="36"/>
  <c r="N912" i="36"/>
  <c r="N668" i="36"/>
  <c r="M848" i="36"/>
  <c r="N829" i="36"/>
  <c r="L611" i="36"/>
  <c r="M270" i="36"/>
  <c r="M229" i="36"/>
  <c r="L246" i="36"/>
  <c r="M108" i="36"/>
  <c r="M698" i="36"/>
  <c r="N860" i="36"/>
  <c r="N756" i="36"/>
  <c r="L850" i="36"/>
  <c r="M599" i="36"/>
  <c r="N344" i="36"/>
  <c r="L657" i="36"/>
  <c r="M355" i="36"/>
  <c r="M504" i="36"/>
  <c r="N531" i="36"/>
  <c r="M818" i="36"/>
  <c r="L662" i="36"/>
  <c r="N873" i="36"/>
  <c r="M470" i="36"/>
  <c r="L709" i="36"/>
  <c r="N298" i="36"/>
  <c r="N542" i="36"/>
  <c r="M418" i="36"/>
  <c r="L415" i="36"/>
  <c r="N434" i="36"/>
  <c r="L896" i="36"/>
  <c r="N858" i="36"/>
  <c r="M771" i="36"/>
  <c r="N557" i="36"/>
  <c r="N783" i="36"/>
  <c r="N605" i="36"/>
  <c r="L885" i="36"/>
  <c r="L731" i="36"/>
  <c r="L883" i="36"/>
  <c r="L926" i="36"/>
  <c r="L623" i="36"/>
  <c r="L656" i="36"/>
  <c r="N886" i="36"/>
  <c r="L693" i="36"/>
  <c r="M347" i="36"/>
  <c r="L710" i="36"/>
  <c r="L541" i="36"/>
  <c r="N469" i="36"/>
  <c r="N726" i="36"/>
  <c r="M545" i="36"/>
  <c r="N377" i="36"/>
  <c r="N782" i="36"/>
  <c r="M337" i="36"/>
  <c r="L744" i="36"/>
  <c r="L63" i="36"/>
  <c r="M116" i="36"/>
  <c r="N93" i="36"/>
  <c r="L64" i="36"/>
  <c r="L955" i="36"/>
  <c r="N903" i="36"/>
  <c r="N925" i="36"/>
  <c r="M580" i="36"/>
  <c r="M454" i="36"/>
  <c r="L686" i="36"/>
  <c r="L313" i="36"/>
  <c r="L329" i="36"/>
  <c r="L660" i="36"/>
  <c r="N88" i="36"/>
  <c r="L363" i="36"/>
  <c r="M658" i="36"/>
  <c r="L598" i="36"/>
  <c r="L400" i="36"/>
  <c r="M766" i="36"/>
  <c r="L134" i="36"/>
  <c r="M369" i="36"/>
  <c r="N461" i="36"/>
  <c r="M210" i="36"/>
  <c r="N413" i="36"/>
  <c r="M144" i="36"/>
  <c r="L326" i="36"/>
  <c r="M76" i="36"/>
  <c r="L807" i="36"/>
  <c r="N657" i="36"/>
  <c r="M41" i="36"/>
  <c r="N27" i="36"/>
  <c r="M362" i="36"/>
  <c r="M254" i="36"/>
  <c r="L61" i="36"/>
  <c r="N898" i="36"/>
  <c r="M109" i="36"/>
  <c r="L622" i="36"/>
  <c r="N825" i="36"/>
  <c r="M458" i="36"/>
  <c r="L967" i="36"/>
  <c r="L950" i="36"/>
  <c r="L837" i="36"/>
  <c r="N901" i="36"/>
  <c r="L323" i="36"/>
  <c r="N209" i="36"/>
  <c r="N501" i="36"/>
  <c r="L745" i="36"/>
  <c r="L322" i="36"/>
  <c r="N775" i="36"/>
  <c r="M382" i="36"/>
  <c r="N894" i="36"/>
  <c r="L983" i="36"/>
  <c r="N699" i="36"/>
  <c r="N493" i="36"/>
  <c r="N427" i="36"/>
  <c r="N762" i="36"/>
  <c r="L793" i="36"/>
  <c r="L202" i="36"/>
  <c r="N458" i="36"/>
  <c r="L586" i="36"/>
  <c r="N969" i="36"/>
  <c r="N522" i="36"/>
  <c r="N470" i="36"/>
  <c r="L267" i="36"/>
  <c r="M230" i="36"/>
  <c r="M799" i="36"/>
  <c r="M911" i="36"/>
  <c r="L231" i="36"/>
  <c r="M946" i="36"/>
  <c r="L478" i="36"/>
  <c r="L141" i="36"/>
  <c r="M605" i="36"/>
  <c r="N882" i="36"/>
  <c r="L754" i="36"/>
  <c r="M742" i="36"/>
  <c r="M804" i="36"/>
  <c r="M639" i="36"/>
  <c r="M506" i="36"/>
  <c r="L476" i="36"/>
  <c r="L338" i="36"/>
  <c r="L902" i="36"/>
  <c r="N374" i="36"/>
  <c r="M619" i="36"/>
  <c r="N310" i="36"/>
  <c r="M330" i="36"/>
  <c r="N85" i="36"/>
  <c r="L456" i="36"/>
  <c r="M428" i="36"/>
  <c r="M751" i="36"/>
  <c r="M598" i="36"/>
  <c r="L413" i="36"/>
  <c r="L792" i="36"/>
  <c r="N519" i="36"/>
  <c r="L776" i="36"/>
  <c r="M900" i="36"/>
  <c r="N643" i="36"/>
  <c r="N943" i="36"/>
  <c r="N635" i="36"/>
  <c r="M534" i="36"/>
  <c r="L149" i="36"/>
  <c r="N811" i="36"/>
  <c r="L639" i="36"/>
  <c r="M585" i="36"/>
  <c r="L125" i="36"/>
  <c r="M381" i="36"/>
  <c r="M782" i="36"/>
  <c r="L375" i="36"/>
  <c r="N764" i="36"/>
  <c r="N357" i="36"/>
  <c r="N804" i="36"/>
  <c r="M873" i="36"/>
  <c r="M777" i="36"/>
  <c r="M573" i="36"/>
  <c r="M357" i="36"/>
  <c r="N539" i="36"/>
  <c r="L943" i="36"/>
  <c r="N577" i="36"/>
  <c r="N847" i="36"/>
  <c r="L697" i="36"/>
  <c r="N261" i="36"/>
  <c r="M664" i="36"/>
  <c r="L668" i="36"/>
  <c r="N717" i="36"/>
  <c r="N309" i="36"/>
  <c r="N485" i="36"/>
  <c r="N516" i="36"/>
  <c r="N97" i="36"/>
  <c r="N131" i="36"/>
  <c r="M343" i="36"/>
  <c r="M488" i="36"/>
  <c r="L759" i="36"/>
  <c r="L454" i="36"/>
  <c r="N29" i="36"/>
  <c r="L440" i="36"/>
  <c r="N219" i="36"/>
  <c r="M318" i="36"/>
  <c r="L172" i="36"/>
  <c r="N763" i="36"/>
  <c r="L424" i="36"/>
  <c r="M467" i="36"/>
  <c r="L113" i="36"/>
  <c r="L337" i="36"/>
  <c r="N838" i="36"/>
  <c r="M214" i="36"/>
  <c r="M361" i="36"/>
  <c r="N757" i="36"/>
  <c r="L671" i="36"/>
  <c r="N716" i="36"/>
  <c r="M186" i="36"/>
  <c r="L751" i="36"/>
  <c r="L283" i="36"/>
  <c r="N906" i="36"/>
  <c r="N494" i="36"/>
  <c r="M958" i="36"/>
  <c r="M368" i="36"/>
  <c r="L832" i="36"/>
  <c r="L236" i="36"/>
  <c r="L362" i="36"/>
  <c r="M578" i="36"/>
  <c r="L196" i="36"/>
  <c r="L254" i="36"/>
  <c r="M387" i="36"/>
  <c r="L399" i="36"/>
  <c r="N689" i="36"/>
  <c r="N551" i="36"/>
  <c r="L599" i="36"/>
  <c r="N525" i="36"/>
  <c r="M160" i="36"/>
  <c r="L279" i="36"/>
  <c r="L193" i="36"/>
  <c r="N289" i="36"/>
  <c r="L242" i="36"/>
  <c r="M171" i="36"/>
  <c r="N348" i="36"/>
  <c r="N940" i="36"/>
  <c r="N398" i="36"/>
  <c r="L241" i="36"/>
  <c r="N179" i="36"/>
  <c r="N506" i="36"/>
  <c r="M843" i="36"/>
  <c r="N74" i="36"/>
  <c r="M240" i="36"/>
  <c r="M264" i="36"/>
  <c r="M797" i="36"/>
  <c r="N361" i="36"/>
  <c r="L684" i="36"/>
  <c r="N686" i="36"/>
  <c r="L685" i="36"/>
  <c r="N266" i="36"/>
  <c r="M721" i="36"/>
  <c r="L290" i="36"/>
  <c r="L739" i="36"/>
  <c r="L133" i="36"/>
  <c r="L601" i="36"/>
  <c r="L110" i="36"/>
  <c r="L356" i="36"/>
  <c r="M457" i="36"/>
  <c r="L82" i="36"/>
  <c r="M844" i="36"/>
  <c r="N129" i="36"/>
  <c r="L282" i="36"/>
  <c r="M184" i="36"/>
  <c r="M952" i="36"/>
  <c r="L153" i="36"/>
  <c r="L228" i="36"/>
  <c r="M615" i="36"/>
  <c r="M376" i="36"/>
  <c r="L443" i="36"/>
  <c r="N376" i="36"/>
  <c r="L477" i="36"/>
  <c r="N451" i="36"/>
  <c r="M34" i="36"/>
  <c r="N63" i="36"/>
  <c r="L240" i="36"/>
  <c r="M70" i="36"/>
  <c r="N163" i="36"/>
  <c r="N77" i="36"/>
  <c r="L72" i="36"/>
  <c r="M434" i="36"/>
  <c r="M329" i="36"/>
  <c r="M51" i="36"/>
  <c r="L68" i="36"/>
  <c r="L47" i="36"/>
  <c r="N419" i="36"/>
  <c r="N853" i="36"/>
  <c r="M802" i="36"/>
  <c r="M597" i="36"/>
  <c r="M223" i="36"/>
  <c r="N146" i="36"/>
  <c r="L761" i="36"/>
  <c r="N269" i="36"/>
  <c r="L183" i="36"/>
  <c r="M621" i="36"/>
  <c r="L529" i="36"/>
  <c r="N199" i="36"/>
  <c r="M28" i="36"/>
  <c r="M151" i="36"/>
  <c r="M831" i="36"/>
  <c r="M79" i="36"/>
  <c r="N422" i="36"/>
  <c r="M304" i="36"/>
  <c r="N76" i="36"/>
  <c r="L971" i="36"/>
  <c r="N123" i="36"/>
  <c r="M308" i="36"/>
  <c r="M104" i="36"/>
  <c r="L450" i="36"/>
  <c r="M736" i="36"/>
  <c r="M739" i="36"/>
  <c r="M349" i="36"/>
  <c r="L175" i="36"/>
  <c r="L467" i="36"/>
  <c r="M255" i="36"/>
  <c r="M655" i="36"/>
  <c r="L131" i="36"/>
  <c r="N405" i="36"/>
  <c r="M407" i="36"/>
  <c r="M216" i="36"/>
  <c r="N201" i="36"/>
  <c r="N607" i="36"/>
  <c r="N32" i="36"/>
  <c r="N216" i="36"/>
  <c r="N52" i="36"/>
  <c r="N172" i="36"/>
  <c r="M436" i="36"/>
  <c r="L73" i="36"/>
  <c r="M29" i="36"/>
  <c r="N158" i="36"/>
  <c r="N332" i="36"/>
  <c r="L629" i="36"/>
  <c r="N26" i="36"/>
  <c r="N431" i="36"/>
  <c r="M676" i="36"/>
  <c r="M409" i="36"/>
  <c r="L51" i="36"/>
  <c r="L549" i="36"/>
  <c r="N408" i="36"/>
  <c r="M408" i="36"/>
  <c r="N690" i="36"/>
  <c r="M312" i="36"/>
  <c r="M164" i="36"/>
  <c r="M298" i="36"/>
  <c r="N200" i="36"/>
  <c r="N568" i="36"/>
  <c r="M289" i="36"/>
  <c r="N321" i="36"/>
  <c r="N38" i="36"/>
  <c r="L181" i="36"/>
  <c r="N729" i="36"/>
  <c r="L145" i="36"/>
  <c r="L207" i="36"/>
  <c r="L624" i="36"/>
  <c r="M53" i="36"/>
  <c r="M518" i="36"/>
  <c r="L81" i="36"/>
  <c r="N102" i="36"/>
  <c r="L35" i="36"/>
  <c r="N619" i="36"/>
  <c r="N620" i="36"/>
  <c r="N70" i="36"/>
  <c r="N514" i="36"/>
  <c r="M985" i="36"/>
  <c r="M968" i="36"/>
  <c r="L889" i="36"/>
  <c r="M271" i="36"/>
  <c r="L49" i="36"/>
  <c r="L486" i="36"/>
  <c r="L268" i="36"/>
  <c r="M716" i="36"/>
  <c r="L128" i="36"/>
  <c r="L275" i="36"/>
  <c r="L75" i="36"/>
  <c r="N255" i="36"/>
  <c r="M26" i="36"/>
  <c r="N116" i="36"/>
  <c r="N55" i="36"/>
  <c r="M251" i="36"/>
  <c r="L92" i="36"/>
  <c r="N23" i="36"/>
  <c r="N299" i="36"/>
  <c r="M699" i="36"/>
  <c r="L140" i="36"/>
  <c r="N304" i="36"/>
  <c r="M118" i="36"/>
  <c r="M291" i="36"/>
  <c r="M285" i="36"/>
  <c r="L418" i="36"/>
  <c r="L138" i="36"/>
  <c r="L132" i="36"/>
  <c r="N28" i="36"/>
  <c r="M278" i="36"/>
  <c r="N856" i="36"/>
  <c r="M445" i="36"/>
  <c r="L497" i="36"/>
  <c r="M584" i="36"/>
  <c r="N953" i="36"/>
  <c r="N118" i="36"/>
  <c r="N218" i="36"/>
  <c r="M174" i="36"/>
  <c r="L9" i="36"/>
  <c r="L679" i="36"/>
  <c r="N245" i="36"/>
  <c r="L264" i="36"/>
  <c r="M178" i="36"/>
  <c r="L67" i="36"/>
  <c r="N59" i="36"/>
  <c r="M145" i="36"/>
  <c r="M263" i="36"/>
  <c r="L457" i="36"/>
  <c r="N10" i="36"/>
  <c r="M794" i="36"/>
  <c r="M60" i="36"/>
  <c r="M904" i="36"/>
  <c r="L928" i="36"/>
  <c r="L942" i="36"/>
  <c r="L261" i="36"/>
  <c r="L482" i="36"/>
  <c r="M85" i="36"/>
  <c r="M869" i="36"/>
  <c r="N300" i="36"/>
  <c r="L14" i="36"/>
  <c r="L404" i="36"/>
  <c r="M430" i="36"/>
  <c r="L291" i="36"/>
  <c r="L94" i="36"/>
  <c r="L96" i="36"/>
  <c r="L37" i="36"/>
  <c r="L320" i="36"/>
  <c r="L23" i="36"/>
  <c r="N318" i="36"/>
  <c r="N280" i="36"/>
  <c r="M645" i="36"/>
  <c r="N90" i="36"/>
  <c r="M36" i="36"/>
  <c r="M435" i="36"/>
  <c r="N644" i="36"/>
  <c r="N92" i="36"/>
  <c r="M315" i="36"/>
  <c r="N252" i="36"/>
  <c r="N474" i="36"/>
  <c r="M522" i="36"/>
  <c r="M246" i="36"/>
  <c r="M517" i="36"/>
  <c r="L594" i="36"/>
  <c r="M209" i="36"/>
  <c r="M123" i="36"/>
  <c r="L15" i="36"/>
  <c r="L55" i="36"/>
  <c r="N638" i="36"/>
  <c r="M38" i="36"/>
  <c r="N951" i="36"/>
  <c r="N291" i="36"/>
  <c r="L54" i="36"/>
  <c r="L112" i="36"/>
  <c r="L714" i="36"/>
  <c r="L26" i="36"/>
  <c r="M749" i="36"/>
  <c r="M949" i="36"/>
  <c r="L87" i="36"/>
  <c r="M45" i="36"/>
  <c r="L517" i="36"/>
  <c r="L20" i="36"/>
  <c r="N203" i="36"/>
  <c r="N414" i="36"/>
  <c r="M984" i="36"/>
  <c r="N410" i="36"/>
  <c r="N140" i="36"/>
  <c r="N182" i="36"/>
  <c r="L219" i="36"/>
  <c r="N137" i="36"/>
  <c r="N108" i="36"/>
  <c r="L103" i="36"/>
  <c r="L325" i="36"/>
  <c r="L31" i="36"/>
  <c r="M896" i="36"/>
  <c r="N14" i="36"/>
  <c r="N223" i="36"/>
  <c r="M275" i="36"/>
  <c r="M940" i="36"/>
  <c r="M199" i="36"/>
  <c r="M514" i="36"/>
  <c r="N285" i="36"/>
  <c r="N8" i="36"/>
  <c r="N667" i="36"/>
  <c r="M399" i="36"/>
  <c r="N684" i="36"/>
  <c r="M153" i="36"/>
  <c r="N259" i="36"/>
  <c r="N197" i="36"/>
  <c r="L468" i="36"/>
  <c r="N130" i="36"/>
  <c r="M132" i="36"/>
  <c r="N125" i="36"/>
  <c r="L284" i="36"/>
  <c r="M201" i="36"/>
  <c r="N385" i="36"/>
  <c r="N345" i="36"/>
  <c r="N758" i="36"/>
  <c r="N523" i="36"/>
  <c r="L204" i="36"/>
  <c r="M157" i="36"/>
  <c r="L151" i="36"/>
  <c r="N189" i="36"/>
  <c r="M320" i="36"/>
  <c r="N454" i="36"/>
  <c r="L40" i="36"/>
  <c r="N302" i="36"/>
  <c r="M894" i="36"/>
  <c r="N127" i="36"/>
  <c r="N424" i="36"/>
  <c r="M490" i="36"/>
  <c r="M290" i="36"/>
  <c r="L18" i="36"/>
  <c r="L90" i="36"/>
  <c r="L641" i="36"/>
  <c r="M44" i="36"/>
  <c r="M135" i="36"/>
  <c r="N748" i="36"/>
  <c r="L244" i="36"/>
  <c r="N249" i="36"/>
  <c r="N507" i="36"/>
  <c r="M48" i="36"/>
  <c r="N154" i="36"/>
  <c r="L121" i="36"/>
  <c r="L566" i="36"/>
  <c r="N78" i="36"/>
  <c r="N44" i="36"/>
  <c r="M122" i="36"/>
  <c r="M110" i="36"/>
  <c r="M456" i="36"/>
  <c r="L796" i="36"/>
  <c r="M730" i="36"/>
  <c r="L612" i="36"/>
  <c r="N676" i="36"/>
  <c r="M156" i="36"/>
  <c r="M937" i="36"/>
  <c r="M402" i="36"/>
  <c r="L979" i="36"/>
  <c r="N734" i="36"/>
  <c r="L913" i="36"/>
  <c r="L516" i="36"/>
  <c r="N36" i="36"/>
  <c r="M830" i="36"/>
  <c r="M224" i="36"/>
  <c r="L918" i="36"/>
  <c r="N274" i="36"/>
  <c r="L895" i="36"/>
  <c r="N362" i="36"/>
  <c r="N640" i="36"/>
  <c r="N122" i="36"/>
  <c r="M562" i="36"/>
  <c r="N662" i="36"/>
  <c r="L984" i="36"/>
  <c r="N547" i="36"/>
  <c r="N326" i="36"/>
  <c r="N841" i="36"/>
  <c r="M287" i="36"/>
  <c r="M489" i="36"/>
  <c r="M652" i="36"/>
  <c r="M780" i="36"/>
  <c r="N720" i="36"/>
  <c r="N754" i="36"/>
  <c r="N944" i="36"/>
  <c r="N924" i="36"/>
  <c r="M800" i="36"/>
  <c r="L115" i="36"/>
  <c r="N589" i="36"/>
  <c r="N489" i="36"/>
  <c r="L707" i="36"/>
  <c r="N227" i="36"/>
  <c r="L521" i="36"/>
  <c r="N500" i="36"/>
  <c r="M703" i="36"/>
  <c r="N569" i="36"/>
  <c r="L281" i="36"/>
  <c r="L421" i="36"/>
  <c r="M964" i="36"/>
  <c r="M979" i="36"/>
  <c r="N178" i="36"/>
  <c r="N946" i="36"/>
  <c r="M531" i="36"/>
  <c r="M81" i="36"/>
  <c r="L446" i="36"/>
  <c r="M146" i="36"/>
  <c r="N736" i="36"/>
  <c r="L479" i="36"/>
  <c r="M348" i="36"/>
  <c r="L765" i="36"/>
  <c r="M954" i="36"/>
  <c r="L891" i="36"/>
  <c r="L805" i="36"/>
  <c r="M469" i="36"/>
  <c r="M957" i="36"/>
  <c r="M837" i="36"/>
  <c r="L646" i="36"/>
  <c r="M725" i="36"/>
  <c r="M73" i="36"/>
  <c r="M265" i="36"/>
  <c r="N513" i="36"/>
  <c r="M540" i="36"/>
  <c r="M523" i="36"/>
  <c r="L295" i="36"/>
  <c r="L227" i="36"/>
  <c r="L383" i="36"/>
  <c r="N157" i="36"/>
  <c r="M972" i="36"/>
  <c r="N674" i="36"/>
  <c r="L386" i="36"/>
  <c r="N728" i="36"/>
  <c r="M750" i="36"/>
  <c r="L676" i="36"/>
  <c r="M420" i="36"/>
  <c r="L327" i="36"/>
  <c r="M807" i="36"/>
  <c r="N495" i="36"/>
  <c r="N20" i="36"/>
  <c r="M370" i="36"/>
  <c r="N366" i="36"/>
  <c r="L39" i="36"/>
  <c r="N449" i="36"/>
  <c r="M325" i="36"/>
  <c r="M273" i="36"/>
  <c r="L894" i="36"/>
  <c r="M136" i="36"/>
  <c r="N942" i="36"/>
  <c r="L887" i="36"/>
  <c r="N696" i="36"/>
  <c r="N536" i="36"/>
  <c r="L462" i="36"/>
  <c r="M328" i="36"/>
  <c r="L533" i="36"/>
  <c r="N393" i="36"/>
  <c r="M461" i="36"/>
  <c r="L932" i="36"/>
  <c r="L347" i="36"/>
  <c r="M515" i="36"/>
  <c r="M427" i="36"/>
  <c r="M607" i="36"/>
  <c r="L441" i="36"/>
  <c r="M21" i="36"/>
  <c r="L736" i="36"/>
  <c r="N785" i="36"/>
  <c r="N13" i="36"/>
  <c r="N845" i="36"/>
  <c r="N528" i="36"/>
  <c r="L60" i="36"/>
  <c r="M566" i="36"/>
  <c r="N198" i="36"/>
  <c r="L213" i="36"/>
  <c r="M244" i="36"/>
  <c r="L579" i="36"/>
  <c r="N395" i="36"/>
  <c r="N233" i="36"/>
  <c r="M575" i="36"/>
  <c r="L191" i="36"/>
  <c r="L293" i="36"/>
  <c r="N760" i="36"/>
  <c r="N144" i="36"/>
  <c r="N382" i="36"/>
  <c r="M485" i="36"/>
  <c r="N239" i="36"/>
  <c r="N128" i="36"/>
  <c r="M555" i="36"/>
  <c r="M279" i="36"/>
  <c r="L217" i="36"/>
  <c r="L76" i="36"/>
  <c r="N907" i="36"/>
  <c r="M906" i="36"/>
  <c r="N316" i="36"/>
  <c r="L451" i="36"/>
  <c r="N196" i="36"/>
  <c r="M466" i="36"/>
  <c r="N7" i="36"/>
  <c r="L513" i="36"/>
  <c r="M293" i="36"/>
  <c r="M473" i="36"/>
  <c r="L302" i="36"/>
  <c r="N324" i="36"/>
  <c r="N265" i="36"/>
  <c r="N253" i="36"/>
  <c r="L410" i="36"/>
  <c r="M852" i="36"/>
  <c r="L33" i="36"/>
  <c r="L136" i="36"/>
  <c r="L156" i="36"/>
  <c r="N81" i="36"/>
  <c r="M977" i="36"/>
  <c r="M643" i="36"/>
  <c r="M775" i="36"/>
  <c r="L303" i="36"/>
  <c r="L538" i="36"/>
  <c r="N87" i="36"/>
  <c r="M609" i="36"/>
  <c r="N411" i="36"/>
  <c r="M479" i="36"/>
  <c r="M52" i="36"/>
  <c r="N308" i="36"/>
  <c r="M890" i="36"/>
  <c r="M462" i="36"/>
  <c r="L186" i="36"/>
  <c r="L86" i="36"/>
  <c r="L46" i="36"/>
  <c r="M335" i="36"/>
  <c r="N232" i="36"/>
  <c r="M11" i="36"/>
  <c r="L403" i="36"/>
  <c r="L194" i="36"/>
  <c r="L332" i="36"/>
  <c r="M8" i="36"/>
  <c r="M198" i="36"/>
  <c r="L50" i="36"/>
  <c r="N314" i="36"/>
  <c r="N731" i="36"/>
  <c r="N477" i="36"/>
  <c r="L98" i="36"/>
  <c r="N166" i="36"/>
  <c r="L182" i="36"/>
  <c r="M296" i="36"/>
  <c r="L634" i="36"/>
  <c r="M770" i="36"/>
  <c r="M392" i="36"/>
  <c r="M62" i="36"/>
  <c r="L402" i="36"/>
  <c r="M277" i="36"/>
  <c r="M152" i="36"/>
  <c r="L317" i="36"/>
  <c r="L62" i="36"/>
  <c r="L496" i="36"/>
  <c r="N103" i="36"/>
  <c r="N161" i="36"/>
  <c r="L83" i="36"/>
  <c r="L405" i="36"/>
  <c r="N380" i="36"/>
  <c r="M416" i="36"/>
  <c r="L30" i="36"/>
  <c r="N472" i="36"/>
  <c r="L218" i="36"/>
  <c r="N167" i="36"/>
  <c r="N193" i="36"/>
  <c r="L146" i="36"/>
  <c r="M33" i="36"/>
  <c r="L905" i="36"/>
  <c r="L394" i="36"/>
  <c r="L384" i="36"/>
  <c r="M294" i="36"/>
  <c r="M553" i="36"/>
  <c r="L71" i="36"/>
  <c r="N606" i="36"/>
  <c r="M352" i="36"/>
  <c r="N114" i="36"/>
  <c r="L210" i="36"/>
  <c r="L216" i="36"/>
  <c r="L618" i="36"/>
  <c r="N313" i="36"/>
  <c r="L459" i="36"/>
  <c r="M313" i="36"/>
  <c r="M168" i="36"/>
  <c r="M55" i="36"/>
  <c r="L198" i="36"/>
  <c r="L783" i="36"/>
  <c r="M663" i="36"/>
  <c r="L36" i="36"/>
  <c r="M42" i="36"/>
  <c r="M249" i="36"/>
  <c r="L258" i="36"/>
  <c r="N47" i="36"/>
  <c r="N267" i="36"/>
  <c r="M234" i="36"/>
  <c r="L379" i="36"/>
  <c r="M266" i="36"/>
  <c r="N648" i="36"/>
  <c r="L495" i="36"/>
  <c r="L111" i="36"/>
  <c r="M842" i="36"/>
  <c r="L664" i="36"/>
  <c r="N346" i="36"/>
  <c r="M202" i="36"/>
  <c r="M372" i="36"/>
  <c r="N60" i="36"/>
  <c r="N533" i="36"/>
  <c r="L147" i="36"/>
  <c r="M67" i="36"/>
  <c r="N498" i="36"/>
  <c r="M257" i="36"/>
  <c r="N563" i="36"/>
  <c r="N72" i="36"/>
  <c r="M638" i="36"/>
  <c r="M129" i="36"/>
  <c r="M193" i="36"/>
  <c r="N174" i="36"/>
  <c r="N242" i="36"/>
  <c r="N926" i="36"/>
  <c r="N840" i="36"/>
  <c r="N11" i="36"/>
  <c r="M856" i="36"/>
  <c r="L464" i="36"/>
  <c r="L425" i="36"/>
  <c r="N191" i="36"/>
  <c r="N947" i="36"/>
  <c r="M177" i="36"/>
  <c r="L428" i="36"/>
  <c r="L144" i="36"/>
  <c r="M86" i="36"/>
  <c r="M302" i="36"/>
  <c r="M182" i="36"/>
  <c r="N784" i="36"/>
  <c r="N806" i="36"/>
  <c r="M212" i="36"/>
  <c r="L93" i="36"/>
  <c r="M626" i="36"/>
  <c r="M9" i="36"/>
  <c r="L331" i="36"/>
  <c r="M78" i="36"/>
  <c r="N225" i="36"/>
  <c r="N41" i="36"/>
  <c r="N210" i="36"/>
  <c r="M166" i="36"/>
  <c r="L285" i="36"/>
  <c r="L506" i="36"/>
  <c r="N272" i="36"/>
  <c r="N94" i="36"/>
  <c r="M105" i="36"/>
  <c r="N711" i="36"/>
  <c r="M465" i="36"/>
  <c r="L150" i="36"/>
  <c r="N228" i="36"/>
  <c r="N175" i="36"/>
  <c r="M46" i="36"/>
  <c r="N432" i="36"/>
  <c r="N62" i="36"/>
  <c r="L10" i="36"/>
  <c r="L237" i="36"/>
  <c r="L487" i="36"/>
  <c r="L6" i="36"/>
  <c r="M75" i="36"/>
  <c r="N18" i="36"/>
  <c r="M332" i="36"/>
  <c r="N396" i="36"/>
  <c r="N288" i="36"/>
  <c r="M227" i="36"/>
  <c r="N213" i="36"/>
  <c r="N430" i="36"/>
  <c r="L12" i="36"/>
  <c r="N295" i="36"/>
  <c r="L499" i="36"/>
  <c r="L85" i="36"/>
  <c r="N206" i="36"/>
  <c r="L247" i="36"/>
  <c r="N110" i="36"/>
  <c r="N919" i="36"/>
  <c r="L105" i="36"/>
  <c r="L827" i="36"/>
  <c r="L126" i="36"/>
  <c r="L539" i="36"/>
  <c r="L251" i="36"/>
  <c r="M660" i="36"/>
  <c r="M667" i="36"/>
  <c r="L143" i="36"/>
  <c r="L334" i="36"/>
  <c r="N186" i="36"/>
  <c r="M90" i="36"/>
  <c r="M303" i="36"/>
  <c r="M213" i="36"/>
  <c r="N503" i="36"/>
  <c r="L43" i="36"/>
  <c r="L8" i="36"/>
  <c r="M147" i="36"/>
  <c r="N593" i="36"/>
  <c r="M868" i="36"/>
  <c r="M319" i="36"/>
  <c r="L607" i="36"/>
  <c r="N445" i="36"/>
  <c r="N319" i="36"/>
  <c r="N337" i="36"/>
  <c r="N73" i="36"/>
  <c r="N111" i="36"/>
  <c r="L32" i="36"/>
  <c r="M211" i="36"/>
  <c r="N282" i="36"/>
  <c r="L179" i="36"/>
  <c r="M924" i="36"/>
  <c r="N176" i="36"/>
  <c r="N392" i="36"/>
  <c r="L74" i="36"/>
  <c r="L129" i="36"/>
  <c r="M825" i="36"/>
  <c r="L414" i="36"/>
  <c r="L135" i="36"/>
  <c r="M259" i="36"/>
  <c r="N124" i="36"/>
  <c r="M50" i="36"/>
  <c r="M103" i="36"/>
  <c r="N224" i="36"/>
  <c r="N578" i="36"/>
  <c r="M16" i="36"/>
  <c r="M471" i="36"/>
  <c r="L164" i="36"/>
  <c r="L119" i="36"/>
  <c r="M170" i="36"/>
  <c r="L904" i="36"/>
  <c r="M22" i="36"/>
  <c r="L65" i="36"/>
  <c r="L919" i="36"/>
  <c r="M719" i="36"/>
  <c r="M183" i="36"/>
  <c r="N49" i="36"/>
  <c r="M973" i="36"/>
  <c r="N83" i="36"/>
  <c r="L41" i="36"/>
  <c r="L741" i="36"/>
  <c r="N34" i="36"/>
  <c r="M299" i="36"/>
  <c r="N554" i="36"/>
  <c r="N653" i="36"/>
  <c r="M677" i="36"/>
  <c r="M917" i="36"/>
  <c r="M769" i="36"/>
  <c r="M709" i="36"/>
  <c r="M331" i="36"/>
  <c r="L755" i="36"/>
  <c r="N591" i="36"/>
  <c r="N769" i="36"/>
  <c r="N181" i="36"/>
  <c r="N733" i="36"/>
  <c r="N723" i="36"/>
  <c r="N963" i="36"/>
  <c r="M618" i="36"/>
  <c r="L821" i="36"/>
  <c r="L814" i="36"/>
  <c r="M656" i="36"/>
  <c r="L500" i="36"/>
  <c r="L95" i="36"/>
  <c r="L422" i="36"/>
  <c r="N378" i="36"/>
  <c r="M808" i="36"/>
  <c r="N257" i="36"/>
  <c r="L211" i="36"/>
  <c r="L798" i="36"/>
  <c r="N220" i="36"/>
  <c r="M608" i="36"/>
  <c r="N666" i="36"/>
  <c r="N429" i="36"/>
  <c r="N562" i="36"/>
  <c r="N863" i="36"/>
  <c r="L463" i="36"/>
  <c r="M452" i="36"/>
  <c r="L507" i="36"/>
  <c r="L296" i="36"/>
  <c r="N790" i="36"/>
  <c r="N647" i="36"/>
  <c r="M258" i="36"/>
  <c r="N481" i="36"/>
  <c r="L596" i="36"/>
  <c r="L648" i="36"/>
  <c r="L458" i="36"/>
  <c r="M238" i="36"/>
  <c r="M206" i="36"/>
  <c r="M113" i="36"/>
  <c r="L756" i="36"/>
  <c r="N290" i="36"/>
  <c r="L346" i="36"/>
  <c r="N915" i="36"/>
  <c r="L91" i="36"/>
  <c r="M241" i="36"/>
  <c r="L256" i="36"/>
  <c r="N264" i="36"/>
  <c r="N570" i="36"/>
  <c r="L587" i="36"/>
  <c r="M547" i="36"/>
  <c r="N855" i="36"/>
  <c r="L673" i="36"/>
  <c r="M773" i="36"/>
  <c r="L154" i="36"/>
  <c r="L160" i="36"/>
  <c r="M928" i="36"/>
  <c r="L292" i="36"/>
  <c r="M936" i="36"/>
  <c r="M685" i="36"/>
  <c r="L469" i="36"/>
  <c r="N412" i="36"/>
  <c r="L712" i="36"/>
  <c r="L678" i="36"/>
  <c r="L263" i="36"/>
  <c r="N479" i="36"/>
  <c r="L309" i="36"/>
  <c r="M262" i="36"/>
  <c r="N876" i="36"/>
  <c r="N628" i="36"/>
  <c r="M682" i="36"/>
  <c r="N447" i="36"/>
  <c r="N560" i="36"/>
  <c r="M121" i="36"/>
  <c r="M629" i="36"/>
  <c r="M681" i="36"/>
  <c r="M419" i="36"/>
  <c r="L600" i="36"/>
  <c r="M653" i="36"/>
  <c r="N195" i="36"/>
  <c r="N330" i="36"/>
  <c r="L189" i="36"/>
  <c r="M150" i="36"/>
  <c r="N921" i="36"/>
  <c r="N814" i="36"/>
  <c r="L343" i="36"/>
  <c r="M513" i="36"/>
  <c r="L318" i="36"/>
  <c r="L652" i="36"/>
  <c r="M701" i="36"/>
  <c r="N356" i="36"/>
  <c r="M945" i="36"/>
  <c r="N737" i="36"/>
  <c r="L935" i="36"/>
  <c r="L53" i="36"/>
  <c r="L590" i="36"/>
  <c r="M819" i="36"/>
  <c r="L769" i="36"/>
  <c r="M632" i="36"/>
  <c r="L681" i="36"/>
  <c r="M310" i="36"/>
  <c r="L713" i="36"/>
  <c r="M444" i="36"/>
  <c r="N428" i="36"/>
  <c r="M363" i="36"/>
  <c r="N296" i="36"/>
  <c r="N791" i="36"/>
  <c r="M401" i="36"/>
  <c r="L411" i="36"/>
  <c r="N735" i="36"/>
  <c r="L206" i="36"/>
  <c r="N325" i="36"/>
  <c r="N238" i="36"/>
  <c r="M417" i="36"/>
  <c r="N211" i="36"/>
  <c r="L687" i="36"/>
  <c r="N399" i="36"/>
  <c r="M520" i="36"/>
  <c r="N341" i="36"/>
  <c r="L201" i="36"/>
  <c r="L77" i="36"/>
  <c r="M421" i="36"/>
  <c r="M610" i="36"/>
  <c r="M960" i="36"/>
  <c r="M606" i="36"/>
  <c r="L423" i="36"/>
  <c r="M901" i="36"/>
  <c r="N773" i="36"/>
  <c r="N546" i="36"/>
  <c r="N691" i="36"/>
  <c r="L963" i="36"/>
  <c r="L654" i="36"/>
  <c r="N247" i="36"/>
  <c r="M25" i="36"/>
  <c r="L408" i="36"/>
  <c r="M256" i="36"/>
  <c r="M713" i="36"/>
  <c r="N693" i="36"/>
  <c r="N586" i="36"/>
  <c r="L716" i="36"/>
  <c r="M321" i="36"/>
  <c r="L159" i="36"/>
  <c r="M846" i="36"/>
  <c r="L324" i="36"/>
  <c r="N435" i="36"/>
  <c r="L238" i="36"/>
  <c r="M297" i="36"/>
  <c r="L809" i="36"/>
  <c r="M217" i="36"/>
  <c r="L395" i="36"/>
  <c r="L117" i="36"/>
  <c r="L438" i="36"/>
  <c r="N463" i="36"/>
  <c r="M371" i="36"/>
  <c r="M243" i="36"/>
  <c r="N315" i="36"/>
  <c r="N71" i="36"/>
  <c r="N960" i="36"/>
  <c r="L376" i="36"/>
  <c r="N375" i="36"/>
  <c r="N258" i="36"/>
  <c r="M197" i="36"/>
  <c r="L70" i="36"/>
  <c r="L669" i="36"/>
  <c r="M424" i="36"/>
  <c r="N340" i="36"/>
  <c r="N268" i="36"/>
  <c r="L28" i="36"/>
  <c r="M143" i="36"/>
  <c r="L696" i="36"/>
  <c r="L788" i="36"/>
  <c r="N821" i="36"/>
  <c r="M955" i="36"/>
  <c r="N121" i="36"/>
  <c r="N772" i="36"/>
  <c r="M236" i="36"/>
  <c r="N929" i="36"/>
  <c r="M83" i="36"/>
  <c r="N66" i="36"/>
  <c r="N323" i="36"/>
  <c r="L393" i="36"/>
  <c r="L501" i="36"/>
  <c r="N120" i="36"/>
  <c r="L953" i="36"/>
  <c r="L45" i="36"/>
  <c r="L155" i="36"/>
  <c r="M100" i="36"/>
  <c r="M316" i="36"/>
  <c r="N99" i="36"/>
  <c r="L185" i="36"/>
  <c r="L17" i="36"/>
  <c r="L385" i="36"/>
  <c r="N57" i="36"/>
  <c r="N15" i="36"/>
  <c r="M248" i="36"/>
  <c r="M120" i="36"/>
  <c r="L239" i="36"/>
  <c r="N883" i="36"/>
  <c r="L550" i="36"/>
  <c r="L366" i="36"/>
  <c r="L514" i="36"/>
  <c r="N342" i="36"/>
  <c r="L406" i="36"/>
  <c r="M162" i="36"/>
  <c r="N106" i="36"/>
  <c r="N159" i="36"/>
  <c r="M180" i="36"/>
  <c r="M119" i="36"/>
  <c r="M17" i="36"/>
  <c r="L16" i="36"/>
  <c r="M463" i="36"/>
  <c r="L582" i="36"/>
  <c r="N250" i="36"/>
  <c r="N871" i="36"/>
  <c r="M282" i="36"/>
  <c r="N177" i="36"/>
  <c r="M364" i="36"/>
  <c r="N795" i="36"/>
  <c r="M396" i="36"/>
  <c r="L165" i="36"/>
  <c r="L569" i="36"/>
  <c r="N134" i="36"/>
  <c r="L350" i="36"/>
  <c r="N949" i="36"/>
  <c r="L435" i="36"/>
  <c r="L176" i="36"/>
  <c r="M84" i="36"/>
  <c r="M756" i="36"/>
  <c r="N230" i="36"/>
  <c r="M380" i="36"/>
  <c r="M438" i="36"/>
  <c r="M97" i="36"/>
  <c r="M87" i="36"/>
  <c r="M5" i="36"/>
  <c r="M339" i="36"/>
  <c r="L152" i="36"/>
  <c r="N33" i="36"/>
  <c r="L226" i="36"/>
  <c r="N236" i="36"/>
  <c r="M189" i="36"/>
  <c r="N417" i="36"/>
  <c r="M179" i="36"/>
  <c r="M429" i="36"/>
  <c r="N42" i="36"/>
  <c r="N205" i="36"/>
  <c r="N184" i="36"/>
  <c r="M142" i="36"/>
  <c r="N222" i="36"/>
  <c r="L266" i="36"/>
  <c r="N352" i="36"/>
  <c r="M114" i="36"/>
  <c r="M89" i="36"/>
  <c r="N50" i="36"/>
  <c r="N347" i="36"/>
  <c r="M23" i="36"/>
  <c r="L84" i="36"/>
  <c r="N162" i="36"/>
  <c r="L80" i="36"/>
  <c r="L209" i="36"/>
  <c r="M15" i="36"/>
  <c r="N40" i="36"/>
  <c r="L702" i="36"/>
  <c r="L389" i="36"/>
  <c r="L503" i="36"/>
  <c r="N194" i="36"/>
  <c r="N443" i="36"/>
  <c r="M379" i="36"/>
  <c r="L174" i="36"/>
  <c r="L392" i="36"/>
  <c r="M649" i="36"/>
  <c r="N859" i="36"/>
  <c r="M689" i="36"/>
  <c r="N305" i="36"/>
  <c r="L249" i="36"/>
  <c r="N312" i="36"/>
  <c r="M696" i="36"/>
  <c r="N58" i="36"/>
  <c r="N192" i="36"/>
  <c r="L287" i="36"/>
  <c r="N221" i="36"/>
  <c r="N21" i="36"/>
  <c r="L530" i="36"/>
  <c r="M138" i="36"/>
  <c r="M404" i="36"/>
  <c r="M415" i="36"/>
  <c r="L166" i="36"/>
  <c r="L542" i="36"/>
  <c r="L116" i="36"/>
  <c r="N16" i="36"/>
  <c r="N241" i="36"/>
  <c r="L528" i="36"/>
  <c r="M47" i="36"/>
  <c r="L109" i="36"/>
  <c r="N6" i="36"/>
  <c r="N386" i="36"/>
  <c r="L25" i="36"/>
  <c r="M24" i="36"/>
  <c r="M163" i="36"/>
  <c r="L401" i="36"/>
  <c r="M268" i="36"/>
  <c r="M507" i="36"/>
  <c r="L220" i="36"/>
  <c r="M374" i="36"/>
  <c r="L980" i="36"/>
  <c r="M563" i="36"/>
  <c r="M835" i="36"/>
  <c r="M195" i="36"/>
  <c r="N958" i="36"/>
  <c r="L723" i="36"/>
  <c r="N113" i="36"/>
  <c r="N759" i="36"/>
  <c r="M261" i="36"/>
  <c r="N722" i="36"/>
  <c r="M358" i="36"/>
  <c r="N307" i="36"/>
  <c r="N98" i="36"/>
  <c r="L619" i="36"/>
  <c r="N462" i="36"/>
  <c r="L312" i="36"/>
  <c r="N256" i="36"/>
  <c r="L13" i="36"/>
  <c r="N46" i="36"/>
  <c r="N148" i="36"/>
  <c r="N406" i="36"/>
  <c r="N383" i="36"/>
  <c r="L299" i="36"/>
  <c r="M627" i="36"/>
  <c r="N338" i="36"/>
  <c r="M604" i="36"/>
  <c r="L378" i="36"/>
  <c r="L576" i="36"/>
  <c r="N133" i="36"/>
  <c r="N505" i="36"/>
  <c r="M829" i="36"/>
  <c r="M684" i="36"/>
  <c r="N765" i="36"/>
  <c r="L255" i="36"/>
  <c r="L106" i="36"/>
  <c r="N152" i="36"/>
  <c r="N79" i="36"/>
  <c r="N364" i="36"/>
  <c r="N294" i="36"/>
  <c r="M80" i="36"/>
  <c r="N37" i="36"/>
  <c r="L157" i="36"/>
  <c r="N48" i="36"/>
  <c r="N231" i="36"/>
  <c r="M499" i="36"/>
  <c r="M907" i="36"/>
  <c r="N165" i="36"/>
  <c r="N473" i="36"/>
  <c r="N169" i="36"/>
  <c r="N260" i="36"/>
  <c r="M18" i="36"/>
  <c r="N183" i="36"/>
  <c r="L215" i="36"/>
  <c r="L169" i="36"/>
  <c r="M137" i="36"/>
  <c r="L625" i="36"/>
  <c r="M107" i="36"/>
  <c r="L29" i="36"/>
  <c r="L192" i="36"/>
  <c r="M13" i="36"/>
  <c r="M96" i="36"/>
  <c r="M324" i="36"/>
  <c r="L321" i="36"/>
  <c r="M425" i="36"/>
  <c r="M57" i="36"/>
  <c r="N75" i="36"/>
  <c r="M117" i="36"/>
  <c r="L56" i="36"/>
  <c r="M542" i="36"/>
  <c r="L124" i="36"/>
  <c r="L69" i="36"/>
  <c r="M877" i="36"/>
  <c r="N718" i="36"/>
  <c r="L358" i="36"/>
  <c r="N460" i="36"/>
  <c r="N749" i="36"/>
  <c r="M853" i="36"/>
  <c r="M460" i="36"/>
  <c r="M640" i="36"/>
  <c r="L956" i="36"/>
  <c r="M539" i="36"/>
  <c r="L870" i="36"/>
  <c r="M477" i="36"/>
  <c r="M267" i="36"/>
  <c r="M165" i="36"/>
  <c r="M789" i="36"/>
  <c r="M754" i="36"/>
  <c r="L737" i="36"/>
  <c r="L123" i="36"/>
  <c r="N817" i="36"/>
  <c r="N564" i="36"/>
  <c r="M710" i="36"/>
  <c r="L102" i="36"/>
  <c r="N160" i="36"/>
  <c r="N306" i="36"/>
  <c r="N363" i="36"/>
  <c r="L665" i="36"/>
  <c r="M611" i="36"/>
  <c r="N109" i="36"/>
  <c r="M735" i="36"/>
  <c r="N571" i="36"/>
  <c r="N86" i="36"/>
  <c r="N139" i="36"/>
  <c r="N558" i="36"/>
  <c r="L667" i="36"/>
  <c r="L555" i="36"/>
  <c r="N53" i="36"/>
  <c r="L442" i="36"/>
  <c r="L315" i="36"/>
  <c r="M648" i="36"/>
  <c r="M252" i="36"/>
  <c r="L546" i="36"/>
  <c r="L233" i="36"/>
  <c r="N180" i="36"/>
  <c r="L335" i="36"/>
  <c r="N248" i="36"/>
  <c r="N797" i="36"/>
  <c r="N714" i="36"/>
  <c r="M533" i="36"/>
  <c r="M203" i="36"/>
  <c r="N369" i="36"/>
  <c r="L939" i="36"/>
  <c r="N229" i="36"/>
  <c r="N100" i="36"/>
  <c r="M560" i="36"/>
  <c r="M6" i="36"/>
  <c r="M307" i="36"/>
  <c r="L97" i="36"/>
  <c r="N555" i="36"/>
  <c r="N582" i="36"/>
  <c r="L433" i="36"/>
  <c r="L615" i="36"/>
  <c r="M306" i="36"/>
  <c r="N105" i="36"/>
  <c r="M222" i="36"/>
  <c r="M384" i="36"/>
  <c r="L351" i="36"/>
  <c r="N115" i="36"/>
  <c r="L602" i="36"/>
  <c r="M31" i="36"/>
  <c r="M341" i="36"/>
  <c r="N234" i="36"/>
  <c r="N67" i="36"/>
  <c r="L494" i="36"/>
  <c r="L294" i="36"/>
  <c r="L572" i="36"/>
  <c r="M14" i="36"/>
  <c r="N5" i="36"/>
  <c r="M426" i="36"/>
  <c r="L188" i="36"/>
  <c r="M529" i="36"/>
  <c r="L265" i="36"/>
  <c r="N19" i="36"/>
  <c r="M185" i="36"/>
  <c r="N212" i="36"/>
  <c r="L276" i="36"/>
  <c r="L766" i="36"/>
  <c r="L58" i="36"/>
  <c r="M20" i="36"/>
  <c r="M149" i="36"/>
  <c r="L878" i="36"/>
  <c r="L493" i="36"/>
  <c r="L66" i="36"/>
  <c r="L101" i="36"/>
  <c r="N452" i="36"/>
  <c r="N119" i="36"/>
  <c r="M767" i="36"/>
  <c r="N283" i="36"/>
  <c r="L130" i="36"/>
  <c r="M128" i="36"/>
  <c r="M962" i="36"/>
  <c r="L372" i="36"/>
  <c r="N151" i="36"/>
  <c r="N64" i="36"/>
  <c r="N370" i="36"/>
  <c r="N954" i="36"/>
  <c r="N107" i="36"/>
  <c r="L492" i="36"/>
  <c r="L278" i="36"/>
  <c r="M237" i="36"/>
  <c r="M101" i="36"/>
  <c r="N35" i="36"/>
  <c r="L42" i="36"/>
  <c r="N281" i="36"/>
  <c r="N56" i="36"/>
  <c r="N254" i="36"/>
  <c r="N602" i="36"/>
  <c r="L48" i="36"/>
  <c r="N810" i="36"/>
  <c r="N271" i="36"/>
  <c r="L632" i="36"/>
  <c r="L552" i="36"/>
  <c r="L280" i="36"/>
  <c r="L328" i="36"/>
  <c r="N277" i="36"/>
  <c r="L314" i="36"/>
  <c r="L22" i="36"/>
  <c r="M502" i="36"/>
  <c r="M395" i="36"/>
  <c r="N415" i="36"/>
  <c r="N276" i="36"/>
  <c r="M94" i="36"/>
  <c r="M126" i="36"/>
  <c r="L460" i="36"/>
  <c r="M326" i="36"/>
  <c r="L842" i="36"/>
  <c r="N43" i="36"/>
  <c r="L195" i="36"/>
  <c r="M233" i="36"/>
  <c r="L489" i="36"/>
  <c r="N61" i="36"/>
  <c r="L234" i="36"/>
  <c r="L38" i="36"/>
  <c r="N12" i="36"/>
  <c r="N275" i="36"/>
  <c r="L163" i="36"/>
  <c r="L122" i="36"/>
  <c r="N138" i="36"/>
  <c r="L498" i="36"/>
  <c r="N69" i="36"/>
  <c r="N149" i="36"/>
  <c r="M169" i="36"/>
  <c r="L310" i="36"/>
  <c r="N877" i="36"/>
  <c r="L171" i="36"/>
  <c r="L137" i="36"/>
  <c r="L398" i="36"/>
  <c r="L127" i="36"/>
  <c r="M650" i="36"/>
  <c r="M106" i="36"/>
  <c r="N968" i="36"/>
  <c r="M727" i="36"/>
  <c r="N425" i="36"/>
  <c r="L485" i="36"/>
  <c r="L689" i="36"/>
  <c r="M720" i="36"/>
  <c r="N287" i="36"/>
  <c r="L647" i="36"/>
  <c r="M812" i="36"/>
  <c r="N468" i="36"/>
  <c r="M601" i="36"/>
  <c r="N487" i="36"/>
  <c r="N799" i="36"/>
  <c r="M882" i="36"/>
  <c r="L815" i="36"/>
  <c r="N351" i="36"/>
  <c r="N311" i="36"/>
  <c r="M286" i="36"/>
  <c r="L373" i="36"/>
  <c r="L874" i="36"/>
  <c r="M82" i="36"/>
  <c r="L527" i="36"/>
  <c r="N654" i="36"/>
  <c r="L589" i="36"/>
  <c r="N594" i="36"/>
  <c r="L721" i="36"/>
  <c r="L655" i="36"/>
  <c r="L248" i="36"/>
  <c r="N135" i="36"/>
  <c r="N270" i="36"/>
  <c r="L19" i="36"/>
  <c r="M131" i="36"/>
  <c r="M7" i="36"/>
  <c r="L553" i="36"/>
  <c r="N39" i="36"/>
  <c r="N616" i="36"/>
  <c r="M112" i="36"/>
  <c r="N566" i="36"/>
  <c r="N303" i="36"/>
  <c r="N698" i="36"/>
  <c r="M253" i="36"/>
  <c r="L740" i="36"/>
  <c r="N185" i="36"/>
  <c r="M66" i="36"/>
  <c r="N141" i="36"/>
  <c r="L184" i="36"/>
  <c r="M64" i="36"/>
  <c r="N82" i="36"/>
  <c r="L877" i="36"/>
  <c r="M175" i="36"/>
  <c r="N740" i="36"/>
  <c r="L167" i="36"/>
  <c r="M92" i="36"/>
  <c r="L319" i="36"/>
  <c r="N104" i="36"/>
  <c r="L162" i="36"/>
  <c r="L173" i="36"/>
  <c r="N530" i="36"/>
  <c r="L882" i="36"/>
  <c r="L311" i="36"/>
  <c r="L369" i="36"/>
  <c r="L448" i="36"/>
  <c r="N187" i="36"/>
  <c r="M232" i="36"/>
  <c r="M221" i="36"/>
  <c r="N22" i="36"/>
  <c r="N9" i="36"/>
  <c r="M69" i="36"/>
  <c r="M446" i="36"/>
  <c r="L804" i="36"/>
  <c r="L518" i="36"/>
  <c r="N701" i="36"/>
  <c r="M510" i="36"/>
  <c r="M763" i="36"/>
  <c r="L849" i="36"/>
  <c r="L7" i="36"/>
  <c r="M134" i="36"/>
  <c r="L89" i="36"/>
  <c r="M61" i="36"/>
  <c r="L797" i="36"/>
  <c r="N31" i="36"/>
  <c r="N441" i="36"/>
  <c r="M245" i="36"/>
  <c r="N381" i="36"/>
  <c r="L203" i="36"/>
  <c r="N301" i="36"/>
  <c r="M300" i="36"/>
  <c r="N787" i="36"/>
  <c r="M190" i="36"/>
  <c r="N621" i="36"/>
  <c r="L675" i="36"/>
  <c r="M543" i="36"/>
  <c r="M139" i="36"/>
  <c r="N622" i="36"/>
  <c r="N150" i="36"/>
  <c r="M344" i="36"/>
  <c r="N421" i="36"/>
  <c r="M613" i="36"/>
  <c r="M56" i="36"/>
  <c r="N84" i="36"/>
  <c r="L24" i="36"/>
  <c r="M98" i="36"/>
  <c r="M740" i="36"/>
  <c r="M603" i="36"/>
  <c r="L661" i="36"/>
  <c r="M295" i="36"/>
  <c r="M525" i="36"/>
  <c r="N215" i="36"/>
  <c r="M953" i="36"/>
  <c r="M413" i="36"/>
  <c r="M432" i="36"/>
  <c r="M433" i="36"/>
  <c r="L787" i="36"/>
  <c r="N889" i="36"/>
  <c r="L923" i="36"/>
  <c r="M173" i="36"/>
  <c r="L224" i="36"/>
  <c r="M239" i="36"/>
  <c r="L784" i="36"/>
  <c r="N89" i="36"/>
  <c r="L44" i="36"/>
  <c r="M442" i="36"/>
  <c r="M176" i="36"/>
  <c r="M140" i="36"/>
  <c r="L344" i="36"/>
  <c r="N147" i="36"/>
  <c r="N226" i="36"/>
  <c r="N25" i="36"/>
  <c r="M59" i="36"/>
  <c r="L222" i="36"/>
  <c r="L52" i="36"/>
  <c r="L187" i="36"/>
  <c r="L259" i="36"/>
  <c r="N279" i="36"/>
  <c r="N587" i="36"/>
  <c r="N355" i="36"/>
  <c r="M394" i="36"/>
  <c r="L269" i="36"/>
  <c r="M602" i="36"/>
  <c r="N623" i="36"/>
  <c r="M855" i="36"/>
  <c r="N645" i="36"/>
  <c r="M866" i="36"/>
  <c r="M247" i="36"/>
  <c r="L817" i="36"/>
  <c r="N142" i="36"/>
  <c r="L367" i="36"/>
  <c r="L430" i="36"/>
  <c r="M747" i="36"/>
  <c r="M574" i="36"/>
  <c r="L799" i="36"/>
  <c r="M557" i="36"/>
  <c r="N401" i="36"/>
  <c r="M691" i="36"/>
  <c r="L288" i="36"/>
  <c r="N934" i="36"/>
  <c r="M305" i="36"/>
  <c r="L706" i="36"/>
  <c r="M755" i="36"/>
  <c r="M527" i="36"/>
  <c r="L544" i="36"/>
  <c r="M130" i="36"/>
  <c r="N465" i="36"/>
  <c r="M269" i="36"/>
  <c r="L437" i="36"/>
  <c r="M334" i="36"/>
  <c r="M482" i="36"/>
  <c r="N207" i="36"/>
  <c r="L562" i="36"/>
  <c r="L21" i="36"/>
  <c r="M172" i="36"/>
  <c r="L250" i="36"/>
  <c r="N549" i="36"/>
  <c r="M215" i="36"/>
  <c r="L178" i="36"/>
  <c r="N706" i="36"/>
  <c r="M208" i="36"/>
  <c r="L114" i="36"/>
  <c r="L357" i="36"/>
  <c r="N627" i="36"/>
  <c r="L841" i="36"/>
  <c r="L205" i="36"/>
  <c r="N284" i="36"/>
  <c r="M301" i="36"/>
  <c r="M43" i="36"/>
  <c r="L78" i="36"/>
  <c r="L534" i="36"/>
  <c r="N54" i="36"/>
  <c r="M947" i="36"/>
  <c r="L638" i="36"/>
  <c r="L835" i="36"/>
  <c r="N126" i="36"/>
  <c r="N490" i="36"/>
  <c r="L225" i="36"/>
  <c r="L100" i="36"/>
  <c r="M218" i="36"/>
  <c r="N661" i="36"/>
  <c r="L177" i="36"/>
  <c r="N91" i="36"/>
  <c r="N367" i="36"/>
  <c r="M12" i="36"/>
  <c r="M161" i="36"/>
  <c r="M411" i="36"/>
  <c r="N170" i="36"/>
  <c r="N143" i="36"/>
  <c r="N467" i="36"/>
  <c r="L11" i="36"/>
  <c r="L307" i="36"/>
  <c r="M437" i="36"/>
  <c r="N217" i="36"/>
  <c r="L286" i="36"/>
  <c r="M356" i="36"/>
  <c r="N95" i="36"/>
  <c r="L59" i="36"/>
  <c r="L439" i="36"/>
  <c r="N204" i="36"/>
  <c r="M181" i="36"/>
  <c r="M383" i="36"/>
  <c r="L465" i="36"/>
  <c r="L609" i="36"/>
  <c r="M366" i="36"/>
  <c r="M74" i="36"/>
  <c r="L27" i="36"/>
  <c r="M159" i="36"/>
  <c r="H951" i="36" l="1"/>
  <c r="H978" i="36" s="1"/>
  <c r="H920" i="36"/>
  <c r="H977" i="36" s="1"/>
  <c r="H864" i="36"/>
  <c r="H976" i="36" s="1"/>
  <c r="H832" i="36"/>
  <c r="H975" i="36" s="1"/>
  <c r="H788" i="36"/>
  <c r="H974" i="36" s="1"/>
  <c r="H327" i="36"/>
  <c r="H973" i="36" s="1"/>
  <c r="H275" i="36"/>
  <c r="H972" i="36" s="1"/>
  <c r="H208" i="36"/>
  <c r="H971" i="36" s="1"/>
  <c r="H152" i="36"/>
  <c r="H970" i="36" s="1"/>
  <c r="H104" i="36"/>
  <c r="H969" i="36" s="1"/>
  <c r="H963" i="36"/>
  <c r="H981" i="36" s="1"/>
  <c r="H982" i="36" s="1"/>
  <c r="J12" i="35"/>
  <c r="K12" i="35"/>
  <c r="J13" i="35"/>
  <c r="K13" i="35"/>
  <c r="J14" i="35"/>
  <c r="K14" i="35"/>
  <c r="J15" i="35"/>
  <c r="K15" i="35"/>
  <c r="J16" i="35"/>
  <c r="K16" i="35"/>
  <c r="J17" i="35"/>
  <c r="K17" i="35"/>
  <c r="J18" i="35"/>
  <c r="K18" i="35"/>
  <c r="J19" i="35"/>
  <c r="K19" i="35"/>
  <c r="J20" i="35"/>
  <c r="K20" i="35"/>
  <c r="J21" i="35"/>
  <c r="K21" i="35"/>
  <c r="J22" i="35"/>
  <c r="K22" i="35"/>
  <c r="J23" i="35"/>
  <c r="K23" i="35"/>
  <c r="J24" i="35"/>
  <c r="K24" i="35"/>
  <c r="J25" i="35"/>
  <c r="K25" i="35"/>
  <c r="J26" i="35"/>
  <c r="K26" i="35"/>
  <c r="J27" i="35"/>
  <c r="K27" i="35"/>
  <c r="J28" i="35"/>
  <c r="K28" i="35"/>
  <c r="J29" i="35"/>
  <c r="K29" i="35"/>
  <c r="J30" i="35"/>
  <c r="K30" i="35"/>
  <c r="J31" i="35"/>
  <c r="K31" i="35"/>
  <c r="J32" i="35"/>
  <c r="K32" i="35"/>
  <c r="J33" i="35"/>
  <c r="K33" i="35"/>
  <c r="J34" i="35"/>
  <c r="K34" i="35"/>
  <c r="J35" i="35"/>
  <c r="K35" i="35"/>
  <c r="J36" i="35"/>
  <c r="K36" i="35"/>
  <c r="J37" i="35"/>
  <c r="K37" i="35"/>
  <c r="J38" i="35"/>
  <c r="K38" i="35"/>
  <c r="J39" i="35"/>
  <c r="K39" i="35"/>
  <c r="J40" i="35"/>
  <c r="K40" i="35"/>
  <c r="J41" i="35"/>
  <c r="K41" i="35"/>
  <c r="J42" i="35"/>
  <c r="K42" i="35"/>
  <c r="J43" i="35"/>
  <c r="K43" i="35"/>
  <c r="J44" i="35"/>
  <c r="K44" i="35"/>
  <c r="J45" i="35"/>
  <c r="K45" i="35"/>
  <c r="J46" i="35"/>
  <c r="K46" i="35"/>
  <c r="J47" i="35"/>
  <c r="K47" i="35"/>
  <c r="J48" i="35"/>
  <c r="K48" i="35"/>
  <c r="J49" i="35"/>
  <c r="K49" i="35"/>
  <c r="J50" i="35"/>
  <c r="K50" i="35"/>
  <c r="J51" i="35"/>
  <c r="K51" i="35"/>
  <c r="J52" i="35"/>
  <c r="K52" i="35"/>
  <c r="J53" i="35"/>
  <c r="K53" i="35"/>
  <c r="J54" i="35"/>
  <c r="K54" i="35"/>
  <c r="J55" i="35"/>
  <c r="K55" i="35"/>
  <c r="J56" i="35"/>
  <c r="K56" i="35"/>
  <c r="J57" i="35"/>
  <c r="K57" i="35"/>
  <c r="J58" i="35"/>
  <c r="K58" i="35"/>
  <c r="J59" i="35"/>
  <c r="K59" i="35"/>
  <c r="J60" i="35"/>
  <c r="K60" i="35"/>
  <c r="J61" i="35"/>
  <c r="K61" i="35"/>
  <c r="J62" i="35"/>
  <c r="K62" i="35"/>
  <c r="J63" i="35"/>
  <c r="K63" i="35"/>
  <c r="J64" i="35"/>
  <c r="K64" i="35"/>
  <c r="J65" i="35"/>
  <c r="K65" i="35"/>
  <c r="J66" i="35"/>
  <c r="K66" i="35"/>
  <c r="J67" i="35"/>
  <c r="K67" i="35"/>
  <c r="J68" i="35"/>
  <c r="K68" i="35"/>
  <c r="J69" i="35"/>
  <c r="K69" i="35"/>
  <c r="J70" i="35"/>
  <c r="K70" i="35"/>
  <c r="J71" i="35"/>
  <c r="K71" i="35"/>
  <c r="J72" i="35"/>
  <c r="K72" i="35"/>
  <c r="J73" i="35"/>
  <c r="K73" i="35"/>
  <c r="J74" i="35"/>
  <c r="K74" i="35"/>
  <c r="J75" i="35"/>
  <c r="K75" i="35"/>
  <c r="J76" i="35"/>
  <c r="K76" i="35"/>
  <c r="J77" i="35"/>
  <c r="K77" i="35"/>
  <c r="J78" i="35"/>
  <c r="K78" i="35"/>
  <c r="J79" i="35"/>
  <c r="K79" i="35"/>
  <c r="J80" i="35"/>
  <c r="K80" i="35"/>
  <c r="J81" i="35"/>
  <c r="K81" i="35"/>
  <c r="J82" i="35"/>
  <c r="K82" i="35"/>
  <c r="J83" i="35"/>
  <c r="K83" i="35"/>
  <c r="J84" i="35"/>
  <c r="K84" i="35"/>
  <c r="J85" i="35"/>
  <c r="K85" i="35"/>
  <c r="J86" i="35"/>
  <c r="K86" i="35"/>
  <c r="J87" i="35"/>
  <c r="K87" i="35"/>
  <c r="J88" i="35"/>
  <c r="K88" i="35"/>
  <c r="J89" i="35"/>
  <c r="K89" i="35"/>
  <c r="J90" i="35"/>
  <c r="K90" i="35"/>
  <c r="J91" i="35"/>
  <c r="K91" i="35"/>
  <c r="J92" i="35"/>
  <c r="K92" i="35"/>
  <c r="J93" i="35"/>
  <c r="K93" i="35"/>
  <c r="J94" i="35"/>
  <c r="K94" i="35"/>
  <c r="J95" i="35"/>
  <c r="K95" i="35"/>
  <c r="J96" i="35"/>
  <c r="K96" i="35"/>
  <c r="J97" i="35"/>
  <c r="K97" i="35"/>
  <c r="J98" i="35"/>
  <c r="K98" i="35"/>
  <c r="J99" i="35"/>
  <c r="K99" i="35"/>
  <c r="J100" i="35"/>
  <c r="K100" i="35"/>
  <c r="J101" i="35"/>
  <c r="K101" i="35"/>
  <c r="J102" i="35"/>
  <c r="K102" i="35"/>
  <c r="J103" i="35"/>
  <c r="K103" i="35"/>
  <c r="J104" i="35"/>
  <c r="K104" i="35"/>
  <c r="J105" i="35"/>
  <c r="K105" i="35"/>
  <c r="J106" i="35"/>
  <c r="K106" i="35"/>
  <c r="J107" i="35"/>
  <c r="K107" i="35"/>
  <c r="J108" i="35"/>
  <c r="K108" i="35"/>
  <c r="J109" i="35"/>
  <c r="K109" i="35"/>
  <c r="J110" i="35"/>
  <c r="K110" i="35"/>
  <c r="J111" i="35"/>
  <c r="K111" i="35"/>
  <c r="J112" i="35"/>
  <c r="K112" i="35"/>
  <c r="J113" i="35"/>
  <c r="K113" i="35"/>
  <c r="J114" i="35"/>
  <c r="K114" i="35"/>
  <c r="J115" i="35"/>
  <c r="K115" i="35"/>
  <c r="J116" i="35"/>
  <c r="K116" i="35"/>
  <c r="J117" i="35"/>
  <c r="K117" i="35"/>
  <c r="J118" i="35"/>
  <c r="K118" i="35"/>
  <c r="J119" i="35"/>
  <c r="K119" i="35"/>
  <c r="J120" i="35"/>
  <c r="K120" i="35"/>
  <c r="J121" i="35"/>
  <c r="K121" i="35"/>
  <c r="J122" i="35"/>
  <c r="K122" i="35"/>
  <c r="J123" i="35"/>
  <c r="K123" i="35"/>
  <c r="J124" i="35"/>
  <c r="K124" i="35"/>
  <c r="J125" i="35"/>
  <c r="K125" i="35"/>
  <c r="J126" i="35"/>
  <c r="K126" i="35"/>
  <c r="J127" i="35"/>
  <c r="K127" i="35"/>
  <c r="J128" i="35"/>
  <c r="K128" i="35"/>
  <c r="J129" i="35"/>
  <c r="K129" i="35"/>
  <c r="J130" i="35"/>
  <c r="K130" i="35"/>
  <c r="J131" i="35"/>
  <c r="K131" i="35"/>
  <c r="J132" i="35"/>
  <c r="K132" i="35"/>
  <c r="J133" i="35"/>
  <c r="K133" i="35"/>
  <c r="J134" i="35"/>
  <c r="K134" i="35"/>
  <c r="J135" i="35"/>
  <c r="K135" i="35"/>
  <c r="J136" i="35"/>
  <c r="K136" i="35"/>
  <c r="J137" i="35"/>
  <c r="K137" i="35"/>
  <c r="J138" i="35"/>
  <c r="K138" i="35"/>
  <c r="J139" i="35"/>
  <c r="K139" i="35"/>
  <c r="J140" i="35"/>
  <c r="K140" i="35"/>
  <c r="J141" i="35"/>
  <c r="K141" i="35"/>
  <c r="J142" i="35"/>
  <c r="K142" i="35"/>
  <c r="J143" i="35"/>
  <c r="K143" i="35"/>
  <c r="J144" i="35"/>
  <c r="K144" i="35"/>
  <c r="J145" i="35"/>
  <c r="K145" i="35"/>
  <c r="J146" i="35"/>
  <c r="K146" i="35"/>
  <c r="J147" i="35"/>
  <c r="K147" i="35"/>
  <c r="J148" i="35"/>
  <c r="K148" i="35"/>
  <c r="J149" i="35"/>
  <c r="K149" i="35"/>
  <c r="J150" i="35"/>
  <c r="K150" i="35"/>
  <c r="J151" i="35"/>
  <c r="K151" i="35"/>
  <c r="J152" i="35"/>
  <c r="K152" i="35"/>
  <c r="J153" i="35"/>
  <c r="K153" i="35"/>
  <c r="J154" i="35"/>
  <c r="K154" i="35"/>
  <c r="J155" i="35"/>
  <c r="K155" i="35"/>
  <c r="J156" i="35"/>
  <c r="K156" i="35"/>
  <c r="J157" i="35"/>
  <c r="K157" i="35"/>
  <c r="J158" i="35"/>
  <c r="K158" i="35"/>
  <c r="J159" i="35"/>
  <c r="K159" i="35"/>
  <c r="J160" i="35"/>
  <c r="K160" i="35"/>
  <c r="J161" i="35"/>
  <c r="K161" i="35"/>
  <c r="J162" i="35"/>
  <c r="K162" i="35"/>
  <c r="J163" i="35"/>
  <c r="K163" i="35"/>
  <c r="J164" i="35"/>
  <c r="K164" i="35"/>
  <c r="J165" i="35"/>
  <c r="K165" i="35"/>
  <c r="J166" i="35"/>
  <c r="K166" i="35"/>
  <c r="J167" i="35"/>
  <c r="K167" i="35"/>
  <c r="J168" i="35"/>
  <c r="K168" i="35"/>
  <c r="J169" i="35"/>
  <c r="K169" i="35"/>
  <c r="J170" i="35"/>
  <c r="K170" i="35"/>
  <c r="J171" i="35"/>
  <c r="K171" i="35"/>
  <c r="J172" i="35"/>
  <c r="K172" i="35"/>
  <c r="J173" i="35"/>
  <c r="K173" i="35"/>
  <c r="J174" i="35"/>
  <c r="K174" i="35"/>
  <c r="J175" i="35"/>
  <c r="K175" i="35"/>
  <c r="J176" i="35"/>
  <c r="K176" i="35"/>
  <c r="J177" i="35"/>
  <c r="K177" i="35"/>
  <c r="J178" i="35"/>
  <c r="K178" i="35"/>
  <c r="J179" i="35"/>
  <c r="K179" i="35"/>
  <c r="J180" i="35"/>
  <c r="K180" i="35"/>
  <c r="J181" i="35"/>
  <c r="K181" i="35"/>
  <c r="J182" i="35"/>
  <c r="K182" i="35"/>
  <c r="J183" i="35"/>
  <c r="K183" i="35"/>
  <c r="J184" i="35"/>
  <c r="K184" i="35"/>
  <c r="J185" i="35"/>
  <c r="K185" i="35"/>
  <c r="J186" i="35"/>
  <c r="K186" i="35"/>
  <c r="J187" i="35"/>
  <c r="K187" i="35"/>
  <c r="J188" i="35"/>
  <c r="K188" i="35"/>
  <c r="J189" i="35"/>
  <c r="K189" i="35"/>
  <c r="J190" i="35"/>
  <c r="K190" i="35"/>
  <c r="J191" i="35"/>
  <c r="K191" i="35"/>
  <c r="J192" i="35"/>
  <c r="K192" i="35"/>
  <c r="J193" i="35"/>
  <c r="K193" i="35"/>
  <c r="J194" i="35"/>
  <c r="K194" i="35"/>
  <c r="J195" i="35"/>
  <c r="K195" i="35"/>
  <c r="J196" i="35"/>
  <c r="K196" i="35"/>
  <c r="J197" i="35"/>
  <c r="K197" i="35"/>
  <c r="J198" i="35"/>
  <c r="K198" i="35"/>
  <c r="J199" i="35"/>
  <c r="K199" i="35"/>
  <c r="J200" i="35"/>
  <c r="K200" i="35"/>
  <c r="J201" i="35"/>
  <c r="K201" i="35"/>
  <c r="J202" i="35"/>
  <c r="K202" i="35"/>
  <c r="J203" i="35"/>
  <c r="K203" i="35"/>
  <c r="J204" i="35"/>
  <c r="K204" i="35"/>
  <c r="J205" i="35"/>
  <c r="K205" i="35"/>
  <c r="J206" i="35"/>
  <c r="K206" i="35"/>
  <c r="J207" i="35"/>
  <c r="K207" i="35"/>
  <c r="J208" i="35"/>
  <c r="K208" i="35"/>
  <c r="J209" i="35"/>
  <c r="K209" i="35"/>
  <c r="J210" i="35"/>
  <c r="K210" i="35"/>
  <c r="J211" i="35"/>
  <c r="K211" i="35"/>
  <c r="J212" i="35"/>
  <c r="K212" i="35"/>
  <c r="J213" i="35"/>
  <c r="K213" i="35"/>
  <c r="J214" i="35"/>
  <c r="K214" i="35"/>
  <c r="J215" i="35"/>
  <c r="K215" i="35"/>
  <c r="J216" i="35"/>
  <c r="K216" i="35"/>
  <c r="J217" i="35"/>
  <c r="K217" i="35"/>
  <c r="J218" i="35"/>
  <c r="K218" i="35"/>
  <c r="J219" i="35"/>
  <c r="K219" i="35"/>
  <c r="J220" i="35"/>
  <c r="K220" i="35"/>
  <c r="J221" i="35"/>
  <c r="K221" i="35"/>
  <c r="J222" i="35"/>
  <c r="K222" i="35"/>
  <c r="J223" i="35"/>
  <c r="K223" i="35"/>
  <c r="J224" i="35"/>
  <c r="K224" i="35"/>
  <c r="J225" i="35"/>
  <c r="K225" i="35"/>
  <c r="J226" i="35"/>
  <c r="K226" i="35"/>
  <c r="J227" i="35"/>
  <c r="K227" i="35"/>
  <c r="J228" i="35"/>
  <c r="K228" i="35"/>
  <c r="J229" i="35"/>
  <c r="K229" i="35"/>
  <c r="J230" i="35"/>
  <c r="K230" i="35"/>
  <c r="J231" i="35"/>
  <c r="K231" i="35"/>
  <c r="J232" i="35"/>
  <c r="K232" i="35"/>
  <c r="J233" i="35"/>
  <c r="K233" i="35"/>
  <c r="J234" i="35"/>
  <c r="K234" i="35"/>
  <c r="J235" i="35"/>
  <c r="K235" i="35"/>
  <c r="J236" i="35"/>
  <c r="K236" i="35"/>
  <c r="J237" i="35"/>
  <c r="K237" i="35"/>
  <c r="J238" i="35"/>
  <c r="K238" i="35"/>
  <c r="J239" i="35"/>
  <c r="K239" i="35"/>
  <c r="J240" i="35"/>
  <c r="K240" i="35"/>
  <c r="J241" i="35"/>
  <c r="K241" i="35"/>
  <c r="J242" i="35"/>
  <c r="K242" i="35"/>
  <c r="J243" i="35"/>
  <c r="K243" i="35"/>
  <c r="J244" i="35"/>
  <c r="K244" i="35"/>
  <c r="J245" i="35"/>
  <c r="K245" i="35"/>
  <c r="J246" i="35"/>
  <c r="K246" i="35"/>
  <c r="J247" i="35"/>
  <c r="K247" i="35"/>
  <c r="J248" i="35"/>
  <c r="K248" i="35"/>
  <c r="J249" i="35"/>
  <c r="K249" i="35"/>
  <c r="J250" i="35"/>
  <c r="K250" i="35"/>
  <c r="J251" i="35"/>
  <c r="K251" i="35"/>
  <c r="J252" i="35"/>
  <c r="K252" i="35"/>
  <c r="J253" i="35"/>
  <c r="K253" i="35"/>
  <c r="J254" i="35"/>
  <c r="K254" i="35"/>
  <c r="J255" i="35"/>
  <c r="K255" i="35"/>
  <c r="J256" i="35"/>
  <c r="K256" i="35"/>
  <c r="J257" i="35"/>
  <c r="K257" i="35"/>
  <c r="J258" i="35"/>
  <c r="K258" i="35"/>
  <c r="J259" i="35"/>
  <c r="K259" i="35"/>
  <c r="J260" i="35"/>
  <c r="K260" i="35"/>
  <c r="J261" i="35"/>
  <c r="K261" i="35"/>
  <c r="J262" i="35"/>
  <c r="K262" i="35"/>
  <c r="J263" i="35"/>
  <c r="K263" i="35"/>
  <c r="J264" i="35"/>
  <c r="K264" i="35"/>
  <c r="J265" i="35"/>
  <c r="K265" i="35"/>
  <c r="J266" i="35"/>
  <c r="K266" i="35"/>
  <c r="J267" i="35"/>
  <c r="K267" i="35"/>
  <c r="J268" i="35"/>
  <c r="K268" i="35"/>
  <c r="J269" i="35"/>
  <c r="K269" i="35"/>
  <c r="J270" i="35"/>
  <c r="K270" i="35"/>
  <c r="J271" i="35"/>
  <c r="K271" i="35"/>
  <c r="J272" i="35"/>
  <c r="K272" i="35"/>
  <c r="J273" i="35"/>
  <c r="K273" i="35"/>
  <c r="J274" i="35"/>
  <c r="K274" i="35"/>
  <c r="J275" i="35"/>
  <c r="K275" i="35"/>
  <c r="J276" i="35"/>
  <c r="K276" i="35"/>
  <c r="J277" i="35"/>
  <c r="K277" i="35"/>
  <c r="J278" i="35"/>
  <c r="K278" i="35"/>
  <c r="J279" i="35"/>
  <c r="K279" i="35"/>
  <c r="J280" i="35"/>
  <c r="K280" i="35"/>
  <c r="J281" i="35"/>
  <c r="K281" i="35"/>
  <c r="J282" i="35"/>
  <c r="K282" i="35"/>
  <c r="J283" i="35"/>
  <c r="K283" i="35"/>
  <c r="J284" i="35"/>
  <c r="K284" i="35"/>
  <c r="J285" i="35"/>
  <c r="K285" i="35"/>
  <c r="J286" i="35"/>
  <c r="K286" i="35"/>
  <c r="J287" i="35"/>
  <c r="K287" i="35"/>
  <c r="J288" i="35"/>
  <c r="K288" i="35"/>
  <c r="J289" i="35"/>
  <c r="K289" i="35"/>
  <c r="J290" i="35"/>
  <c r="K290" i="35"/>
  <c r="J291" i="35"/>
  <c r="K291" i="35"/>
  <c r="J292" i="35"/>
  <c r="K292" i="35"/>
  <c r="J293" i="35"/>
  <c r="K293" i="35"/>
  <c r="J294" i="35"/>
  <c r="K294" i="35"/>
  <c r="J295" i="35"/>
  <c r="K295" i="35"/>
  <c r="J296" i="35"/>
  <c r="K296" i="35"/>
  <c r="J297" i="35"/>
  <c r="K297" i="35"/>
  <c r="J298" i="35"/>
  <c r="K298" i="35"/>
  <c r="J299" i="35"/>
  <c r="K299" i="35"/>
  <c r="J300" i="35"/>
  <c r="K300" i="35"/>
  <c r="J301" i="35"/>
  <c r="K301" i="35"/>
  <c r="J302" i="35"/>
  <c r="K302" i="35"/>
  <c r="J303" i="35"/>
  <c r="K303" i="35"/>
  <c r="J304" i="35"/>
  <c r="K304" i="35"/>
  <c r="J305" i="35"/>
  <c r="K305" i="35"/>
  <c r="J306" i="35"/>
  <c r="K306" i="35"/>
  <c r="J307" i="35"/>
  <c r="K307" i="35"/>
  <c r="J308" i="35"/>
  <c r="K308" i="35"/>
  <c r="J309" i="35"/>
  <c r="K309" i="35"/>
  <c r="J310" i="35"/>
  <c r="K310" i="35"/>
  <c r="J311" i="35"/>
  <c r="K311" i="35"/>
  <c r="J312" i="35"/>
  <c r="K312" i="35"/>
  <c r="J313" i="35"/>
  <c r="K313" i="35"/>
  <c r="J314" i="35"/>
  <c r="K314" i="35"/>
  <c r="J315" i="35"/>
  <c r="K315" i="35"/>
  <c r="J316" i="35"/>
  <c r="K316" i="35"/>
  <c r="J317" i="35"/>
  <c r="K317" i="35"/>
  <c r="J318" i="35"/>
  <c r="K318" i="35"/>
  <c r="J319" i="35"/>
  <c r="K319" i="35"/>
  <c r="J320" i="35"/>
  <c r="K320" i="35"/>
  <c r="J321" i="35"/>
  <c r="K321" i="35"/>
  <c r="J322" i="35"/>
  <c r="K322" i="35"/>
  <c r="J323" i="35"/>
  <c r="K323" i="35"/>
  <c r="J324" i="35"/>
  <c r="K324" i="35"/>
  <c r="J325" i="35"/>
  <c r="K325" i="35"/>
  <c r="J326" i="35"/>
  <c r="K326" i="35"/>
  <c r="J327" i="35"/>
  <c r="K327" i="35"/>
  <c r="J328" i="35"/>
  <c r="K328" i="35"/>
  <c r="J329" i="35"/>
  <c r="K329" i="35"/>
  <c r="J330" i="35"/>
  <c r="K330" i="35"/>
  <c r="J331" i="35"/>
  <c r="K331" i="35"/>
  <c r="J332" i="35"/>
  <c r="K332" i="35"/>
  <c r="J333" i="35"/>
  <c r="K333" i="35"/>
  <c r="J334" i="35"/>
  <c r="K334" i="35"/>
  <c r="J335" i="35"/>
  <c r="K335" i="35"/>
  <c r="J336" i="35"/>
  <c r="K336" i="35"/>
  <c r="J337" i="35"/>
  <c r="K337" i="35"/>
  <c r="J338" i="35"/>
  <c r="K338" i="35"/>
  <c r="J339" i="35"/>
  <c r="K339" i="35"/>
  <c r="J340" i="35"/>
  <c r="K340" i="35"/>
  <c r="J341" i="35"/>
  <c r="K341" i="35"/>
  <c r="J342" i="35"/>
  <c r="K342" i="35"/>
  <c r="J343" i="35"/>
  <c r="K343" i="35"/>
  <c r="J344" i="35"/>
  <c r="K344" i="35"/>
  <c r="J345" i="35"/>
  <c r="K345" i="35"/>
  <c r="J346" i="35"/>
  <c r="K346" i="35"/>
  <c r="J347" i="35"/>
  <c r="K347" i="35"/>
  <c r="J348" i="35"/>
  <c r="K348" i="35"/>
  <c r="J349" i="35"/>
  <c r="K349" i="35"/>
  <c r="J350" i="35"/>
  <c r="K350" i="35"/>
  <c r="J351" i="35"/>
  <c r="K351" i="35"/>
  <c r="J352" i="35"/>
  <c r="K352" i="35"/>
  <c r="J353" i="35"/>
  <c r="K353" i="35"/>
  <c r="J354" i="35"/>
  <c r="K354" i="35"/>
  <c r="J355" i="35"/>
  <c r="K355" i="35"/>
  <c r="J356" i="35"/>
  <c r="K356" i="35"/>
  <c r="J357" i="35"/>
  <c r="K357" i="35"/>
  <c r="J358" i="35"/>
  <c r="K358" i="35"/>
  <c r="J359" i="35"/>
  <c r="K359" i="35"/>
  <c r="J360" i="35"/>
  <c r="K360" i="35"/>
  <c r="J361" i="35"/>
  <c r="K361" i="35"/>
  <c r="J362" i="35"/>
  <c r="K362" i="35"/>
  <c r="J363" i="35"/>
  <c r="K363" i="35"/>
  <c r="J364" i="35"/>
  <c r="K364" i="35"/>
  <c r="J365" i="35"/>
  <c r="K365" i="35"/>
  <c r="J366" i="35"/>
  <c r="K366" i="35"/>
  <c r="J367" i="35"/>
  <c r="K367" i="35"/>
  <c r="J368" i="35"/>
  <c r="K368" i="35"/>
  <c r="J369" i="35"/>
  <c r="K369" i="35"/>
  <c r="J370" i="35"/>
  <c r="K370" i="35"/>
  <c r="J371" i="35"/>
  <c r="K371" i="35"/>
  <c r="J372" i="35"/>
  <c r="K372" i="35"/>
  <c r="J373" i="35"/>
  <c r="K373" i="35"/>
  <c r="J374" i="35"/>
  <c r="K374" i="35"/>
  <c r="J375" i="35"/>
  <c r="K375" i="35"/>
  <c r="J376" i="35"/>
  <c r="K376" i="35"/>
  <c r="J377" i="35"/>
  <c r="K377" i="35"/>
  <c r="J378" i="35"/>
  <c r="K378" i="35"/>
  <c r="J379" i="35"/>
  <c r="K379" i="35"/>
  <c r="J380" i="35"/>
  <c r="K380" i="35"/>
  <c r="J381" i="35"/>
  <c r="K381" i="35"/>
  <c r="J382" i="35"/>
  <c r="K382" i="35"/>
  <c r="J383" i="35"/>
  <c r="K383" i="35"/>
  <c r="J384" i="35"/>
  <c r="K384" i="35"/>
  <c r="J385" i="35"/>
  <c r="K385" i="35"/>
  <c r="J386" i="35"/>
  <c r="K386" i="35"/>
  <c r="J387" i="35"/>
  <c r="K387" i="35"/>
  <c r="J388" i="35"/>
  <c r="K388" i="35"/>
  <c r="J389" i="35"/>
  <c r="K389" i="35"/>
  <c r="J390" i="35"/>
  <c r="K390" i="35"/>
  <c r="J391" i="35"/>
  <c r="K391" i="35"/>
  <c r="J392" i="35"/>
  <c r="K392" i="35"/>
  <c r="J393" i="35"/>
  <c r="K393" i="35"/>
  <c r="J394" i="35"/>
  <c r="K394" i="35"/>
  <c r="J395" i="35"/>
  <c r="K395" i="35"/>
  <c r="J396" i="35"/>
  <c r="K396" i="35"/>
  <c r="J397" i="35"/>
  <c r="K397" i="35"/>
  <c r="J398" i="35"/>
  <c r="K398" i="35"/>
  <c r="J399" i="35"/>
  <c r="K399" i="35"/>
  <c r="J400" i="35"/>
  <c r="K400" i="35"/>
  <c r="J401" i="35"/>
  <c r="K401" i="35"/>
  <c r="J402" i="35"/>
  <c r="K402" i="35"/>
  <c r="J403" i="35"/>
  <c r="K403" i="35"/>
  <c r="J404" i="35"/>
  <c r="K404" i="35"/>
  <c r="J405" i="35"/>
  <c r="K405" i="35"/>
  <c r="J406" i="35"/>
  <c r="K406" i="35"/>
  <c r="J407" i="35"/>
  <c r="K407" i="35"/>
  <c r="J408" i="35"/>
  <c r="K408" i="35"/>
  <c r="J409" i="35"/>
  <c r="K409" i="35"/>
  <c r="J410" i="35"/>
  <c r="K410" i="35"/>
  <c r="J411" i="35"/>
  <c r="K411" i="35"/>
  <c r="J412" i="35"/>
  <c r="K412" i="35"/>
  <c r="J413" i="35"/>
  <c r="K413" i="35"/>
  <c r="J414" i="35"/>
  <c r="K414" i="35"/>
  <c r="J415" i="35"/>
  <c r="K415" i="35"/>
  <c r="J416" i="35"/>
  <c r="K416" i="35"/>
  <c r="J417" i="35"/>
  <c r="K417" i="35"/>
  <c r="J418" i="35"/>
  <c r="K418" i="35"/>
  <c r="J419" i="35"/>
  <c r="K419" i="35"/>
  <c r="J420" i="35"/>
  <c r="K420" i="35"/>
  <c r="J421" i="35"/>
  <c r="K421" i="35"/>
  <c r="J422" i="35"/>
  <c r="K422" i="35"/>
  <c r="J423" i="35"/>
  <c r="K423" i="35"/>
  <c r="J424" i="35"/>
  <c r="K424" i="35"/>
  <c r="J425" i="35"/>
  <c r="K425" i="35"/>
  <c r="J426" i="35"/>
  <c r="K426" i="35"/>
  <c r="J427" i="35"/>
  <c r="K427" i="35"/>
  <c r="J428" i="35"/>
  <c r="K428" i="35"/>
  <c r="J429" i="35"/>
  <c r="K429" i="35"/>
  <c r="J430" i="35"/>
  <c r="K430" i="35"/>
  <c r="J431" i="35"/>
  <c r="K431" i="35"/>
  <c r="J432" i="35"/>
  <c r="K432" i="35"/>
  <c r="J433" i="35"/>
  <c r="K433" i="35"/>
  <c r="J434" i="35"/>
  <c r="K434" i="35"/>
  <c r="J435" i="35"/>
  <c r="K435" i="35"/>
  <c r="J436" i="35"/>
  <c r="K436" i="35"/>
  <c r="J437" i="35"/>
  <c r="K437" i="35"/>
  <c r="J438" i="35"/>
  <c r="K438" i="35"/>
  <c r="J439" i="35"/>
  <c r="K439" i="35"/>
  <c r="J440" i="35"/>
  <c r="K440" i="35"/>
  <c r="J441" i="35"/>
  <c r="K441" i="35"/>
  <c r="J442" i="35"/>
  <c r="K442" i="35"/>
  <c r="J443" i="35"/>
  <c r="K443" i="35"/>
  <c r="J444" i="35"/>
  <c r="K444" i="35"/>
  <c r="J445" i="35"/>
  <c r="K445" i="35"/>
  <c r="J446" i="35"/>
  <c r="K446" i="35"/>
  <c r="J447" i="35"/>
  <c r="K447" i="35"/>
  <c r="J448" i="35"/>
  <c r="K448" i="35"/>
  <c r="J449" i="35"/>
  <c r="K449" i="35"/>
  <c r="J450" i="35"/>
  <c r="K450" i="35"/>
  <c r="J451" i="35"/>
  <c r="K451" i="35"/>
  <c r="J452" i="35"/>
  <c r="K452" i="35"/>
  <c r="J453" i="35"/>
  <c r="K453" i="35"/>
  <c r="J454" i="35"/>
  <c r="K454" i="35"/>
  <c r="J455" i="35"/>
  <c r="K455" i="35"/>
  <c r="J456" i="35"/>
  <c r="K456" i="35"/>
  <c r="J457" i="35"/>
  <c r="K457" i="35"/>
  <c r="J458" i="35"/>
  <c r="K458" i="35"/>
  <c r="J459" i="35"/>
  <c r="K459" i="35"/>
  <c r="J460" i="35"/>
  <c r="K460" i="35"/>
  <c r="J461" i="35"/>
  <c r="K461" i="35"/>
  <c r="J462" i="35"/>
  <c r="K462" i="35"/>
  <c r="J463" i="35"/>
  <c r="K463" i="35"/>
  <c r="J464" i="35"/>
  <c r="K464" i="35"/>
  <c r="J465" i="35"/>
  <c r="K465" i="35"/>
  <c r="J466" i="35"/>
  <c r="K466" i="35"/>
  <c r="J467" i="35"/>
  <c r="K467" i="35"/>
  <c r="J468" i="35"/>
  <c r="K468" i="35"/>
  <c r="J469" i="35"/>
  <c r="K469" i="35"/>
  <c r="J470" i="35"/>
  <c r="K470" i="35"/>
  <c r="J471" i="35"/>
  <c r="K471" i="35"/>
  <c r="J472" i="35"/>
  <c r="K472" i="35"/>
  <c r="J473" i="35"/>
  <c r="K473" i="35"/>
  <c r="J474" i="35"/>
  <c r="K474" i="35"/>
  <c r="J475" i="35"/>
  <c r="K475" i="35"/>
  <c r="J476" i="35"/>
  <c r="K476" i="35"/>
  <c r="J477" i="35"/>
  <c r="K477" i="35"/>
  <c r="J478" i="35"/>
  <c r="K478" i="35"/>
  <c r="J479" i="35"/>
  <c r="K479" i="35"/>
  <c r="J480" i="35"/>
  <c r="K480" i="35"/>
  <c r="J481" i="35"/>
  <c r="K481" i="35"/>
  <c r="J482" i="35"/>
  <c r="K482" i="35"/>
  <c r="J483" i="35"/>
  <c r="K483" i="35"/>
  <c r="J484" i="35"/>
  <c r="K484" i="35"/>
  <c r="J485" i="35"/>
  <c r="K485" i="35"/>
  <c r="J486" i="35"/>
  <c r="K486" i="35"/>
  <c r="J487" i="35"/>
  <c r="K487" i="35"/>
  <c r="J488" i="35"/>
  <c r="K488" i="35"/>
  <c r="J489" i="35"/>
  <c r="K489" i="35"/>
  <c r="J490" i="35"/>
  <c r="K490" i="35"/>
  <c r="J491" i="35"/>
  <c r="K491" i="35"/>
  <c r="J492" i="35"/>
  <c r="K492" i="35"/>
  <c r="J493" i="35"/>
  <c r="K493" i="35"/>
  <c r="J494" i="35"/>
  <c r="K494" i="35"/>
  <c r="J495" i="35"/>
  <c r="K495" i="35"/>
  <c r="J496" i="35"/>
  <c r="K496" i="35"/>
  <c r="J497" i="35"/>
  <c r="K497" i="35"/>
  <c r="J498" i="35"/>
  <c r="K498" i="35"/>
  <c r="J499" i="35"/>
  <c r="K499" i="35"/>
  <c r="J500" i="35"/>
  <c r="K500" i="35"/>
  <c r="J501" i="35"/>
  <c r="K501" i="35"/>
  <c r="J502" i="35"/>
  <c r="K502" i="35"/>
  <c r="J503" i="35"/>
  <c r="K503" i="35"/>
  <c r="J504" i="35"/>
  <c r="K504" i="35"/>
  <c r="J505" i="35"/>
  <c r="K505" i="35"/>
  <c r="J506" i="35"/>
  <c r="K506" i="35"/>
  <c r="J507" i="35"/>
  <c r="K507" i="35"/>
  <c r="J508" i="35"/>
  <c r="K508" i="35"/>
  <c r="J509" i="35"/>
  <c r="K509" i="35"/>
  <c r="J510" i="35"/>
  <c r="K510" i="35"/>
  <c r="J511" i="35"/>
  <c r="K511" i="35"/>
  <c r="J512" i="35"/>
  <c r="K512" i="35"/>
  <c r="J513" i="35"/>
  <c r="K513" i="35"/>
  <c r="J514" i="35"/>
  <c r="K514" i="35"/>
  <c r="J515" i="35"/>
  <c r="K515" i="35"/>
  <c r="J516" i="35"/>
  <c r="K516" i="35"/>
  <c r="J517" i="35"/>
  <c r="K517" i="35"/>
  <c r="J518" i="35"/>
  <c r="K518" i="35"/>
  <c r="J519" i="35"/>
  <c r="K519" i="35"/>
  <c r="J520" i="35"/>
  <c r="K520" i="35"/>
  <c r="J521" i="35"/>
  <c r="K521" i="35"/>
  <c r="J522" i="35"/>
  <c r="K522" i="35"/>
  <c r="J523" i="35"/>
  <c r="K523" i="35"/>
  <c r="J524" i="35"/>
  <c r="K524" i="35"/>
  <c r="J525" i="35"/>
  <c r="K525" i="35"/>
  <c r="J526" i="35"/>
  <c r="K526" i="35"/>
  <c r="J527" i="35"/>
  <c r="K527" i="35"/>
  <c r="J528" i="35"/>
  <c r="K528" i="35"/>
  <c r="J529" i="35"/>
  <c r="K529" i="35"/>
  <c r="J530" i="35"/>
  <c r="K530" i="35"/>
  <c r="J531" i="35"/>
  <c r="K531" i="35"/>
  <c r="J532" i="35"/>
  <c r="K532" i="35"/>
  <c r="J533" i="35"/>
  <c r="K533" i="35"/>
  <c r="J534" i="35"/>
  <c r="K534" i="35"/>
  <c r="J535" i="35"/>
  <c r="K535" i="35"/>
  <c r="J536" i="35"/>
  <c r="K536" i="35"/>
  <c r="J537" i="35"/>
  <c r="K537" i="35"/>
  <c r="J538" i="35"/>
  <c r="K538" i="35"/>
  <c r="J539" i="35"/>
  <c r="K539" i="35"/>
  <c r="J540" i="35"/>
  <c r="K540" i="35"/>
  <c r="J541" i="35"/>
  <c r="K541" i="35"/>
  <c r="J542" i="35"/>
  <c r="K542" i="35"/>
  <c r="J543" i="35"/>
  <c r="K543" i="35"/>
  <c r="J544" i="35"/>
  <c r="K544" i="35"/>
  <c r="J545" i="35"/>
  <c r="K545" i="35"/>
  <c r="J546" i="35"/>
  <c r="K546" i="35"/>
  <c r="J547" i="35"/>
  <c r="K547" i="35"/>
  <c r="J548" i="35"/>
  <c r="K548" i="35"/>
  <c r="J549" i="35"/>
  <c r="K549" i="35"/>
  <c r="J550" i="35"/>
  <c r="K550" i="35"/>
  <c r="J551" i="35"/>
  <c r="K551" i="35"/>
  <c r="J552" i="35"/>
  <c r="K552" i="35"/>
  <c r="J553" i="35"/>
  <c r="K553" i="35"/>
  <c r="J554" i="35"/>
  <c r="K554" i="35"/>
  <c r="J555" i="35"/>
  <c r="K555" i="35"/>
  <c r="J556" i="35"/>
  <c r="K556" i="35"/>
  <c r="J557" i="35"/>
  <c r="K557" i="35"/>
  <c r="J558" i="35"/>
  <c r="K558" i="35"/>
  <c r="J559" i="35"/>
  <c r="K559" i="35"/>
  <c r="J560" i="35"/>
  <c r="K560" i="35"/>
  <c r="J561" i="35"/>
  <c r="K561" i="35"/>
  <c r="J562" i="35"/>
  <c r="K562" i="35"/>
  <c r="J563" i="35"/>
  <c r="K563" i="35"/>
  <c r="J564" i="35"/>
  <c r="K564" i="35"/>
  <c r="J565" i="35"/>
  <c r="K565" i="35"/>
  <c r="J566" i="35"/>
  <c r="K566" i="35"/>
  <c r="J567" i="35"/>
  <c r="K567" i="35"/>
  <c r="J568" i="35"/>
  <c r="K568" i="35"/>
  <c r="J569" i="35"/>
  <c r="K569" i="35"/>
  <c r="J570" i="35"/>
  <c r="K570" i="35"/>
  <c r="J571" i="35"/>
  <c r="K571" i="35"/>
  <c r="J572" i="35"/>
  <c r="K572" i="35"/>
  <c r="J573" i="35"/>
  <c r="K573" i="35"/>
  <c r="J574" i="35"/>
  <c r="K574" i="35"/>
  <c r="J575" i="35"/>
  <c r="K575" i="35"/>
  <c r="J576" i="35"/>
  <c r="K576" i="35"/>
  <c r="J577" i="35"/>
  <c r="K577" i="35"/>
  <c r="J578" i="35"/>
  <c r="K578" i="35"/>
  <c r="J579" i="35"/>
  <c r="K579" i="35"/>
  <c r="J580" i="35"/>
  <c r="K580" i="35"/>
  <c r="J581" i="35"/>
  <c r="K581" i="35"/>
  <c r="J582" i="35"/>
  <c r="K582" i="35"/>
  <c r="J583" i="35"/>
  <c r="K583" i="35"/>
  <c r="J584" i="35"/>
  <c r="K584" i="35"/>
  <c r="J585" i="35"/>
  <c r="K585" i="35"/>
  <c r="J586" i="35"/>
  <c r="K586" i="35"/>
  <c r="J587" i="35"/>
  <c r="K587" i="35"/>
  <c r="J588" i="35"/>
  <c r="J589" i="35"/>
  <c r="K589" i="35"/>
  <c r="J590" i="35"/>
  <c r="K590" i="35"/>
  <c r="J591" i="35"/>
  <c r="K591" i="35"/>
  <c r="J592" i="35"/>
  <c r="K592" i="35"/>
  <c r="J593" i="35"/>
  <c r="K593" i="35"/>
  <c r="J594" i="35"/>
  <c r="K594" i="35"/>
  <c r="J595" i="35"/>
  <c r="K595" i="35"/>
  <c r="J596" i="35"/>
  <c r="K596" i="35"/>
  <c r="J597" i="35"/>
  <c r="K597" i="35"/>
  <c r="J598" i="35"/>
  <c r="K598" i="35"/>
  <c r="J599" i="35"/>
  <c r="K599" i="35"/>
  <c r="J600" i="35"/>
  <c r="K600" i="35"/>
  <c r="J601" i="35"/>
  <c r="K601" i="35"/>
  <c r="J602" i="35"/>
  <c r="K602" i="35"/>
  <c r="J603" i="35"/>
  <c r="K603" i="35"/>
  <c r="J604" i="35"/>
  <c r="K604" i="35"/>
  <c r="J605" i="35"/>
  <c r="K605" i="35"/>
  <c r="J606" i="35"/>
  <c r="K606" i="35"/>
  <c r="J607" i="35"/>
  <c r="K607" i="35"/>
  <c r="J608" i="35"/>
  <c r="K608" i="35"/>
  <c r="J609" i="35"/>
  <c r="K609" i="35"/>
  <c r="J610" i="35"/>
  <c r="K610" i="35"/>
  <c r="J611" i="35"/>
  <c r="K611" i="35"/>
  <c r="J612" i="35"/>
  <c r="K612" i="35"/>
  <c r="J613" i="35"/>
  <c r="K613" i="35"/>
  <c r="J614" i="35"/>
  <c r="K614" i="35"/>
  <c r="J615" i="35"/>
  <c r="K615" i="35"/>
  <c r="J616" i="35"/>
  <c r="K616" i="35"/>
  <c r="J617" i="35"/>
  <c r="K617" i="35"/>
  <c r="J618" i="35"/>
  <c r="K618" i="35"/>
  <c r="J619" i="35"/>
  <c r="K619" i="35"/>
  <c r="J620" i="35"/>
  <c r="K620" i="35"/>
  <c r="J621" i="35"/>
  <c r="K621" i="35"/>
  <c r="J622" i="35"/>
  <c r="K622" i="35"/>
  <c r="J623" i="35"/>
  <c r="K623" i="35"/>
  <c r="J624" i="35"/>
  <c r="K624" i="35"/>
  <c r="J625" i="35"/>
  <c r="K625" i="35"/>
  <c r="J626" i="35"/>
  <c r="K626" i="35"/>
  <c r="J627" i="35"/>
  <c r="K627" i="35"/>
  <c r="J628" i="35"/>
  <c r="K628" i="35"/>
  <c r="J629" i="35"/>
  <c r="K629" i="35"/>
  <c r="J630" i="35"/>
  <c r="K630" i="35"/>
  <c r="J631" i="35"/>
  <c r="K631" i="35"/>
  <c r="J632" i="35"/>
  <c r="K632" i="35"/>
  <c r="J633" i="35"/>
  <c r="K633" i="35"/>
  <c r="J634" i="35"/>
  <c r="K634" i="35"/>
  <c r="J635" i="35"/>
  <c r="K635" i="35"/>
  <c r="J636" i="35"/>
  <c r="K636" i="35"/>
  <c r="J637" i="35"/>
  <c r="K637" i="35"/>
  <c r="J638" i="35"/>
  <c r="K638" i="35"/>
  <c r="J639" i="35"/>
  <c r="K639" i="35"/>
  <c r="J640" i="35"/>
  <c r="K640" i="35"/>
  <c r="J641" i="35"/>
  <c r="K641" i="35"/>
  <c r="J642" i="35"/>
  <c r="K642" i="35"/>
  <c r="J643" i="35"/>
  <c r="K643" i="35"/>
  <c r="J644" i="35"/>
  <c r="K644" i="35"/>
  <c r="J645" i="35"/>
  <c r="K645" i="35"/>
  <c r="J646" i="35"/>
  <c r="K646" i="35"/>
  <c r="J647" i="35"/>
  <c r="K647" i="35"/>
  <c r="J648" i="35"/>
  <c r="K648" i="35"/>
  <c r="J649" i="35"/>
  <c r="K649" i="35"/>
  <c r="J4" i="35"/>
  <c r="K4" i="35"/>
  <c r="J5" i="35"/>
  <c r="K5" i="35"/>
  <c r="J6" i="35"/>
  <c r="K6" i="35"/>
  <c r="J7" i="35"/>
  <c r="K7" i="35"/>
  <c r="J8" i="35"/>
  <c r="K8" i="35"/>
  <c r="J9" i="35"/>
  <c r="K9" i="35"/>
  <c r="J10" i="35"/>
  <c r="K10" i="35"/>
  <c r="J11" i="35"/>
  <c r="K11" i="35"/>
  <c r="K3" i="35"/>
  <c r="L3" i="35" s="1"/>
  <c r="J3" i="35"/>
  <c r="H979" i="36" l="1"/>
  <c r="G984" i="36" s="1"/>
  <c r="L305" i="35"/>
  <c r="L295" i="35"/>
  <c r="L291" i="35"/>
  <c r="L285" i="35"/>
  <c r="L277" i="35"/>
  <c r="L271" i="35"/>
  <c r="L265" i="35"/>
  <c r="L261" i="35"/>
  <c r="L255" i="35"/>
  <c r="L249" i="35"/>
  <c r="L243" i="35"/>
  <c r="L237" i="35"/>
  <c r="L231" i="35"/>
  <c r="L225" i="35"/>
  <c r="L219" i="35"/>
  <c r="L213" i="35"/>
  <c r="L209" i="35"/>
  <c r="L11" i="35"/>
  <c r="L9" i="35"/>
  <c r="L7" i="35"/>
  <c r="L301" i="35"/>
  <c r="L297" i="35"/>
  <c r="L289" i="35"/>
  <c r="L283" i="35"/>
  <c r="L279" i="35"/>
  <c r="L273" i="35"/>
  <c r="L267" i="35"/>
  <c r="L259" i="35"/>
  <c r="L251" i="35"/>
  <c r="L247" i="35"/>
  <c r="L241" i="35"/>
  <c r="L235" i="35"/>
  <c r="L229" i="35"/>
  <c r="L223" i="35"/>
  <c r="L217" i="35"/>
  <c r="L207" i="35"/>
  <c r="L307" i="35"/>
  <c r="L303" i="35"/>
  <c r="L299" i="35"/>
  <c r="L293" i="35"/>
  <c r="L287" i="35"/>
  <c r="L281" i="35"/>
  <c r="L275" i="35"/>
  <c r="L269" i="35"/>
  <c r="L263" i="35"/>
  <c r="L257" i="35"/>
  <c r="L245" i="35"/>
  <c r="L239" i="35"/>
  <c r="L233" i="35"/>
  <c r="L227" i="35"/>
  <c r="L221" i="35"/>
  <c r="L215" i="35"/>
  <c r="L211" i="35"/>
  <c r="L4" i="35"/>
  <c r="L253" i="35"/>
  <c r="L5" i="35"/>
  <c r="L59" i="35"/>
  <c r="L102" i="35"/>
  <c r="L146" i="35"/>
  <c r="L187" i="35"/>
  <c r="L274" i="35"/>
  <c r="L338" i="35"/>
  <c r="L372" i="35"/>
  <c r="L404" i="35"/>
  <c r="L446" i="35"/>
  <c r="L478" i="35"/>
  <c r="L500" i="35"/>
  <c r="L62" i="35"/>
  <c r="L126" i="35"/>
  <c r="L170" i="35"/>
  <c r="L234" i="35"/>
  <c r="L298" i="35"/>
  <c r="L362" i="35"/>
  <c r="L384" i="35"/>
  <c r="L426" i="35"/>
  <c r="L458" i="35"/>
  <c r="L490" i="35"/>
  <c r="L520" i="35"/>
  <c r="L536" i="35"/>
  <c r="L552" i="35"/>
  <c r="L568" i="35"/>
  <c r="L584" i="35"/>
  <c r="L34" i="35"/>
  <c r="L82" i="35"/>
  <c r="L123" i="35"/>
  <c r="L166" i="35"/>
  <c r="L210" i="35"/>
  <c r="L230" i="35"/>
  <c r="L294" i="35"/>
  <c r="L350" i="35"/>
  <c r="L382" i="35"/>
  <c r="L414" i="35"/>
  <c r="L436" i="35"/>
  <c r="L468" i="35"/>
  <c r="L510" i="35"/>
  <c r="L35" i="35"/>
  <c r="L83" i="35"/>
  <c r="L106" i="35"/>
  <c r="L147" i="35"/>
  <c r="L190" i="35"/>
  <c r="L254" i="35"/>
  <c r="L318" i="35"/>
  <c r="L352" i="35"/>
  <c r="L394" i="35"/>
  <c r="L416" i="35"/>
  <c r="L448" i="35"/>
  <c r="L480" i="35"/>
  <c r="L512" i="35"/>
  <c r="L528" i="35"/>
  <c r="L544" i="35"/>
  <c r="L560" i="35"/>
  <c r="L576" i="35"/>
  <c r="L564" i="35"/>
  <c r="L548" i="35"/>
  <c r="L524" i="35"/>
  <c r="L506" i="35"/>
  <c r="L494" i="35"/>
  <c r="L474" i="35"/>
  <c r="L462" i="35"/>
  <c r="L432" i="35"/>
  <c r="L420" i="35"/>
  <c r="L400" i="35"/>
  <c r="L378" i="35"/>
  <c r="L366" i="35"/>
  <c r="L356" i="35"/>
  <c r="L330" i="35"/>
  <c r="L326" i="35"/>
  <c r="L306" i="35"/>
  <c r="L286" i="35"/>
  <c r="L266" i="35"/>
  <c r="L262" i="35"/>
  <c r="L242" i="35"/>
  <c r="L222" i="35"/>
  <c r="L202" i="35"/>
  <c r="L198" i="35"/>
  <c r="L178" i="35"/>
  <c r="L158" i="35"/>
  <c r="L138" i="35"/>
  <c r="L134" i="35"/>
  <c r="L114" i="35"/>
  <c r="L94" i="35"/>
  <c r="L74" i="35"/>
  <c r="L70" i="35"/>
  <c r="L50" i="35"/>
  <c r="L18" i="35"/>
  <c r="L587" i="35"/>
  <c r="L585" i="35"/>
  <c r="L583" i="35"/>
  <c r="L581" i="35"/>
  <c r="L579" i="35"/>
  <c r="L577" i="35"/>
  <c r="L575" i="35"/>
  <c r="L573" i="35"/>
  <c r="L571" i="35"/>
  <c r="L569" i="35"/>
  <c r="L567" i="35"/>
  <c r="L565" i="35"/>
  <c r="L563" i="35"/>
  <c r="L561" i="35"/>
  <c r="L559" i="35"/>
  <c r="L557" i="35"/>
  <c r="L555" i="35"/>
  <c r="L553" i="35"/>
  <c r="L551" i="35"/>
  <c r="L549" i="35"/>
  <c r="L547" i="35"/>
  <c r="L545" i="35"/>
  <c r="L543" i="35"/>
  <c r="L541" i="35"/>
  <c r="L539" i="35"/>
  <c r="L537" i="35"/>
  <c r="L535" i="35"/>
  <c r="L533" i="35"/>
  <c r="L531" i="35"/>
  <c r="L529" i="35"/>
  <c r="L527" i="35"/>
  <c r="L525" i="35"/>
  <c r="L523" i="35"/>
  <c r="L521" i="35"/>
  <c r="L519" i="35"/>
  <c r="L517" i="35"/>
  <c r="L515" i="35"/>
  <c r="L513" i="35"/>
  <c r="L511" i="35"/>
  <c r="L509" i="35"/>
  <c r="L507" i="35"/>
  <c r="L505" i="35"/>
  <c r="L503" i="35"/>
  <c r="L501" i="35"/>
  <c r="L499" i="35"/>
  <c r="L497" i="35"/>
  <c r="L495" i="35"/>
  <c r="L493" i="35"/>
  <c r="L491" i="35"/>
  <c r="L489" i="35"/>
  <c r="L487" i="35"/>
  <c r="L485" i="35"/>
  <c r="L483" i="35"/>
  <c r="L481" i="35"/>
  <c r="L479" i="35"/>
  <c r="L477" i="35"/>
  <c r="L475" i="35"/>
  <c r="L473" i="35"/>
  <c r="L471" i="35"/>
  <c r="L469" i="35"/>
  <c r="L467" i="35"/>
  <c r="L465" i="35"/>
  <c r="L463" i="35"/>
  <c r="L461" i="35"/>
  <c r="L459" i="35"/>
  <c r="L457" i="35"/>
  <c r="L455" i="35"/>
  <c r="L453" i="35"/>
  <c r="L451" i="35"/>
  <c r="L449" i="35"/>
  <c r="L447" i="35"/>
  <c r="L445" i="35"/>
  <c r="L443" i="35"/>
  <c r="L441" i="35"/>
  <c r="L439" i="35"/>
  <c r="L437" i="35"/>
  <c r="L435" i="35"/>
  <c r="L433" i="35"/>
  <c r="L431" i="35"/>
  <c r="L429" i="35"/>
  <c r="L427" i="35"/>
  <c r="L425" i="35"/>
  <c r="L423" i="35"/>
  <c r="L421" i="35"/>
  <c r="L419" i="35"/>
  <c r="L417" i="35"/>
  <c r="L415" i="35"/>
  <c r="L413" i="35"/>
  <c r="L411" i="35"/>
  <c r="L409" i="35"/>
  <c r="L407" i="35"/>
  <c r="L405" i="35"/>
  <c r="L403" i="35"/>
  <c r="L401" i="35"/>
  <c r="L399" i="35"/>
  <c r="L397" i="35"/>
  <c r="L395" i="35"/>
  <c r="L393" i="35"/>
  <c r="L391" i="35"/>
  <c r="L389" i="35"/>
  <c r="L387" i="35"/>
  <c r="L385" i="35"/>
  <c r="L383" i="35"/>
  <c r="L381" i="35"/>
  <c r="L379" i="35"/>
  <c r="L377" i="35"/>
  <c r="L375" i="35"/>
  <c r="L373" i="35"/>
  <c r="L371" i="35"/>
  <c r="L369" i="35"/>
  <c r="L367" i="35"/>
  <c r="L365" i="35"/>
  <c r="L363" i="35"/>
  <c r="L361" i="35"/>
  <c r="L359" i="35"/>
  <c r="L357" i="35"/>
  <c r="L355" i="35"/>
  <c r="L353" i="35"/>
  <c r="L351" i="35"/>
  <c r="L349" i="35"/>
  <c r="L347" i="35"/>
  <c r="L345" i="35"/>
  <c r="L343" i="35"/>
  <c r="L341" i="35"/>
  <c r="L339" i="35"/>
  <c r="L337" i="35"/>
  <c r="L335" i="35"/>
  <c r="L333" i="35"/>
  <c r="L331" i="35"/>
  <c r="L329" i="35"/>
  <c r="L327" i="35"/>
  <c r="L325" i="35"/>
  <c r="L323" i="35"/>
  <c r="L321" i="35"/>
  <c r="L319" i="35"/>
  <c r="L317" i="35"/>
  <c r="L315" i="35"/>
  <c r="L313" i="35"/>
  <c r="L311" i="35"/>
  <c r="L309" i="35"/>
  <c r="L649" i="35"/>
  <c r="L580" i="35"/>
  <c r="L572" i="35"/>
  <c r="L556" i="35"/>
  <c r="L540" i="35"/>
  <c r="L532" i="35"/>
  <c r="L516" i="35"/>
  <c r="L496" i="35"/>
  <c r="L484" i="35"/>
  <c r="L464" i="35"/>
  <c r="L452" i="35"/>
  <c r="L442" i="35"/>
  <c r="L430" i="35"/>
  <c r="L410" i="35"/>
  <c r="L398" i="35"/>
  <c r="L388" i="35"/>
  <c r="L368" i="35"/>
  <c r="L346" i="35"/>
  <c r="L203" i="35"/>
  <c r="L171" i="35"/>
  <c r="L131" i="35"/>
  <c r="L107" i="35"/>
  <c r="L67" i="35"/>
  <c r="L27" i="35"/>
  <c r="L10" i="35"/>
  <c r="L6" i="35"/>
  <c r="L586" i="35"/>
  <c r="L546" i="35"/>
  <c r="L508" i="35"/>
  <c r="L502" i="35"/>
  <c r="L498" i="35"/>
  <c r="L488" i="35"/>
  <c r="L476" i="35"/>
  <c r="L472" i="35"/>
  <c r="L466" i="35"/>
  <c r="L454" i="35"/>
  <c r="L450" i="35"/>
  <c r="L444" i="35"/>
  <c r="L440" i="35"/>
  <c r="L428" i="35"/>
  <c r="L424" i="35"/>
  <c r="L418" i="35"/>
  <c r="L408" i="35"/>
  <c r="L402" i="35"/>
  <c r="L390" i="35"/>
  <c r="L386" i="35"/>
  <c r="L380" i="35"/>
  <c r="L376" i="35"/>
  <c r="L370" i="35"/>
  <c r="L358" i="35"/>
  <c r="L354" i="35"/>
  <c r="L344" i="35"/>
  <c r="L340" i="35"/>
  <c r="L336" i="35"/>
  <c r="L332" i="35"/>
  <c r="L324" i="35"/>
  <c r="L320" i="35"/>
  <c r="L316" i="35"/>
  <c r="L308" i="35"/>
  <c r="L284" i="35"/>
  <c r="L282" i="35"/>
  <c r="L280" i="35"/>
  <c r="L278" i="35"/>
  <c r="L276" i="35"/>
  <c r="L272" i="35"/>
  <c r="L270" i="35"/>
  <c r="L268" i="35"/>
  <c r="L264" i="35"/>
  <c r="L260" i="35"/>
  <c r="L258" i="35"/>
  <c r="L256" i="35"/>
  <c r="L252" i="35"/>
  <c r="L250" i="35"/>
  <c r="L248" i="35"/>
  <c r="L246" i="35"/>
  <c r="L244" i="35"/>
  <c r="L240" i="35"/>
  <c r="L238" i="35"/>
  <c r="L236" i="35"/>
  <c r="L232" i="35"/>
  <c r="L228" i="35"/>
  <c r="L226" i="35"/>
  <c r="L224" i="35"/>
  <c r="L220" i="35"/>
  <c r="L218" i="35"/>
  <c r="L216" i="35"/>
  <c r="L214" i="35"/>
  <c r="L212" i="35"/>
  <c r="L208" i="35"/>
  <c r="L206" i="35"/>
  <c r="L204" i="35"/>
  <c r="L200" i="35"/>
  <c r="L196" i="35"/>
  <c r="L194" i="35"/>
  <c r="L192" i="35"/>
  <c r="L188" i="35"/>
  <c r="L186" i="35"/>
  <c r="L184" i="35"/>
  <c r="L182" i="35"/>
  <c r="L180" i="35"/>
  <c r="L176" i="35"/>
  <c r="L174" i="35"/>
  <c r="L172" i="35"/>
  <c r="L168" i="35"/>
  <c r="L164" i="35"/>
  <c r="L162" i="35"/>
  <c r="L160" i="35"/>
  <c r="L156" i="35"/>
  <c r="L154" i="35"/>
  <c r="L152" i="35"/>
  <c r="L150" i="35"/>
  <c r="L148" i="35"/>
  <c r="L144" i="35"/>
  <c r="L142" i="35"/>
  <c r="L140" i="35"/>
  <c r="L136" i="35"/>
  <c r="L132" i="35"/>
  <c r="L130" i="35"/>
  <c r="L128" i="35"/>
  <c r="L124" i="35"/>
  <c r="L122" i="35"/>
  <c r="L120" i="35"/>
  <c r="L118" i="35"/>
  <c r="L116" i="35"/>
  <c r="L112" i="35"/>
  <c r="L110" i="35"/>
  <c r="L108" i="35"/>
  <c r="L104" i="35"/>
  <c r="L100" i="35"/>
  <c r="L98" i="35"/>
  <c r="L96" i="35"/>
  <c r="L92" i="35"/>
  <c r="L90" i="35"/>
  <c r="L88" i="35"/>
  <c r="L86" i="35"/>
  <c r="L84" i="35"/>
  <c r="L80" i="35"/>
  <c r="L78" i="35"/>
  <c r="L76" i="35"/>
  <c r="L72" i="35"/>
  <c r="L68" i="35"/>
  <c r="L66" i="35"/>
  <c r="L64" i="35"/>
  <c r="L60" i="35"/>
  <c r="L58" i="35"/>
  <c r="L56" i="35"/>
  <c r="L54" i="35"/>
  <c r="L52" i="35"/>
  <c r="L48" i="35"/>
  <c r="L46" i="35"/>
  <c r="L44" i="35"/>
  <c r="L42" i="35"/>
  <c r="L40" i="35"/>
  <c r="L38" i="35"/>
  <c r="L36" i="35"/>
  <c r="L32" i="35"/>
  <c r="L30" i="35"/>
  <c r="L28" i="35"/>
  <c r="L26" i="35"/>
  <c r="L24" i="35"/>
  <c r="L22" i="35"/>
  <c r="L20" i="35"/>
  <c r="L16" i="35"/>
  <c r="L14" i="35"/>
  <c r="L12" i="35"/>
  <c r="L179" i="35"/>
  <c r="L115" i="35"/>
  <c r="L51" i="35"/>
  <c r="L19" i="35"/>
  <c r="L195" i="35"/>
  <c r="L163" i="35"/>
  <c r="L139" i="35"/>
  <c r="L99" i="35"/>
  <c r="L75" i="35"/>
  <c r="L43" i="35"/>
  <c r="L8" i="35"/>
  <c r="L602" i="35"/>
  <c r="L582" i="35"/>
  <c r="L578" i="35"/>
  <c r="L574" i="35"/>
  <c r="L570" i="35"/>
  <c r="L566" i="35"/>
  <c r="L562" i="35"/>
  <c r="L558" i="35"/>
  <c r="L554" i="35"/>
  <c r="L550" i="35"/>
  <c r="L542" i="35"/>
  <c r="L538" i="35"/>
  <c r="L534" i="35"/>
  <c r="L530" i="35"/>
  <c r="L526" i="35"/>
  <c r="L522" i="35"/>
  <c r="L518" i="35"/>
  <c r="L514" i="35"/>
  <c r="L504" i="35"/>
  <c r="L492" i="35"/>
  <c r="L486" i="35"/>
  <c r="L482" i="35"/>
  <c r="L470" i="35"/>
  <c r="L460" i="35"/>
  <c r="L456" i="35"/>
  <c r="L438" i="35"/>
  <c r="L434" i="35"/>
  <c r="L422" i="35"/>
  <c r="L412" i="35"/>
  <c r="L406" i="35"/>
  <c r="L396" i="35"/>
  <c r="L392" i="35"/>
  <c r="L374" i="35"/>
  <c r="L364" i="35"/>
  <c r="L360" i="35"/>
  <c r="L348" i="35"/>
  <c r="L342" i="35"/>
  <c r="L334" i="35"/>
  <c r="L328" i="35"/>
  <c r="L322" i="35"/>
  <c r="L314" i="35"/>
  <c r="L312" i="35"/>
  <c r="L310" i="35"/>
  <c r="L304" i="35"/>
  <c r="L302" i="35"/>
  <c r="L300" i="35"/>
  <c r="L296" i="35"/>
  <c r="L292" i="35"/>
  <c r="L290" i="35"/>
  <c r="L288" i="35"/>
  <c r="L155" i="35"/>
  <c r="L91" i="35"/>
  <c r="L205" i="35"/>
  <c r="L201" i="35"/>
  <c r="L199" i="35"/>
  <c r="L197" i="35"/>
  <c r="L193" i="35"/>
  <c r="L191" i="35"/>
  <c r="L189" i="35"/>
  <c r="L185" i="35"/>
  <c r="L183" i="35"/>
  <c r="L181" i="35"/>
  <c r="L177" i="35"/>
  <c r="L175" i="35"/>
  <c r="L173" i="35"/>
  <c r="L169" i="35"/>
  <c r="L167" i="35"/>
  <c r="L165" i="35"/>
  <c r="L161" i="35"/>
  <c r="L159" i="35"/>
  <c r="L157" i="35"/>
  <c r="L153" i="35"/>
  <c r="L151" i="35"/>
  <c r="L149" i="35"/>
  <c r="L145" i="35"/>
  <c r="L143" i="35"/>
  <c r="L141" i="35"/>
  <c r="L137" i="35"/>
  <c r="L135" i="35"/>
  <c r="L133" i="35"/>
  <c r="L129" i="35"/>
  <c r="L127" i="35"/>
  <c r="L125" i="35"/>
  <c r="L121" i="35"/>
  <c r="L119" i="35"/>
  <c r="L117" i="35"/>
  <c r="L113" i="35"/>
  <c r="L111" i="35"/>
  <c r="L109" i="35"/>
  <c r="L105" i="35"/>
  <c r="L103" i="35"/>
  <c r="L101" i="35"/>
  <c r="L97" i="35"/>
  <c r="L95" i="35"/>
  <c r="L93" i="35"/>
  <c r="L89" i="35"/>
  <c r="L87" i="35"/>
  <c r="L85" i="35"/>
  <c r="L81" i="35"/>
  <c r="L79" i="35"/>
  <c r="L77" i="35"/>
  <c r="L73" i="35"/>
  <c r="L71" i="35"/>
  <c r="L69" i="35"/>
  <c r="L65" i="35"/>
  <c r="L63" i="35"/>
  <c r="L61" i="35"/>
  <c r="L57" i="35"/>
  <c r="L55" i="35"/>
  <c r="L53" i="35"/>
  <c r="L49" i="35"/>
  <c r="L47" i="35"/>
  <c r="L45" i="35"/>
  <c r="L41" i="35"/>
  <c r="L39" i="35"/>
  <c r="L37" i="35"/>
  <c r="L33" i="35"/>
  <c r="L31" i="35"/>
  <c r="L29" i="35"/>
  <c r="L25" i="35"/>
  <c r="L23" i="35"/>
  <c r="L21" i="35"/>
  <c r="L17" i="35"/>
  <c r="L15" i="35"/>
  <c r="L13" i="35"/>
  <c r="H646" i="35"/>
  <c r="H645" i="35"/>
  <c r="H644" i="35"/>
  <c r="H643" i="35"/>
  <c r="H642" i="35"/>
  <c r="H641" i="35"/>
  <c r="H640" i="35"/>
  <c r="H639" i="35"/>
  <c r="H638" i="35"/>
  <c r="H637" i="35"/>
  <c r="H636" i="35"/>
  <c r="H635" i="35"/>
  <c r="H634" i="35"/>
  <c r="H633" i="35"/>
  <c r="H631" i="35"/>
  <c r="H630" i="35"/>
  <c r="H629" i="35"/>
  <c r="H628" i="35"/>
  <c r="H627" i="35"/>
  <c r="H626" i="35"/>
  <c r="H623" i="35"/>
  <c r="H622" i="35"/>
  <c r="H621" i="35"/>
  <c r="H620" i="35"/>
  <c r="H616" i="35"/>
  <c r="H615" i="35"/>
  <c r="H614" i="35"/>
  <c r="H613" i="35"/>
  <c r="H612" i="35"/>
  <c r="H611" i="35"/>
  <c r="H610" i="35"/>
  <c r="H609" i="35"/>
  <c r="H608" i="35"/>
  <c r="H607" i="35"/>
  <c r="H606" i="35"/>
  <c r="H605" i="35"/>
  <c r="H604" i="35"/>
  <c r="H603" i="35"/>
  <c r="H602" i="35"/>
  <c r="H601" i="35"/>
  <c r="H600" i="35"/>
  <c r="H599" i="35"/>
  <c r="H598" i="35"/>
  <c r="H597" i="35"/>
  <c r="H596" i="35"/>
  <c r="H594" i="35"/>
  <c r="H593" i="35"/>
  <c r="H592" i="35"/>
  <c r="H590" i="35"/>
  <c r="A588" i="35"/>
  <c r="K588" i="35" s="1"/>
  <c r="L588" i="35" s="1"/>
  <c r="H587" i="35"/>
  <c r="H585" i="35"/>
  <c r="H584" i="35"/>
  <c r="H583" i="35"/>
  <c r="H582" i="35"/>
  <c r="H581" i="35"/>
  <c r="H580" i="35"/>
  <c r="H578" i="35"/>
  <c r="H576" i="35"/>
  <c r="H574" i="35"/>
  <c r="H572" i="35"/>
  <c r="H571" i="35"/>
  <c r="H570" i="35"/>
  <c r="H569" i="35"/>
  <c r="H568" i="35"/>
  <c r="H567" i="35"/>
  <c r="H565" i="35"/>
  <c r="H564" i="35"/>
  <c r="H563" i="35"/>
  <c r="H562" i="35"/>
  <c r="H561" i="35"/>
  <c r="H560" i="35"/>
  <c r="H558" i="35"/>
  <c r="H557" i="35"/>
  <c r="H556" i="35"/>
  <c r="H555" i="35"/>
  <c r="H554" i="35"/>
  <c r="H553" i="35"/>
  <c r="H552" i="35"/>
  <c r="H551" i="35"/>
  <c r="H550" i="35"/>
  <c r="H549" i="35"/>
  <c r="H547" i="35"/>
  <c r="H546" i="35"/>
  <c r="H545" i="35"/>
  <c r="H544" i="35"/>
  <c r="H543" i="35"/>
  <c r="H542" i="35"/>
  <c r="H539" i="35"/>
  <c r="H538" i="35"/>
  <c r="H537" i="35"/>
  <c r="H535" i="35"/>
  <c r="H534" i="35"/>
  <c r="H533" i="35"/>
  <c r="H531" i="35"/>
  <c r="H530" i="35"/>
  <c r="H529" i="35"/>
  <c r="H527" i="35"/>
  <c r="H526" i="35"/>
  <c r="H525" i="35"/>
  <c r="H523" i="35"/>
  <c r="H522" i="35"/>
  <c r="H521" i="35"/>
  <c r="H520" i="35"/>
  <c r="H519" i="35"/>
  <c r="H518" i="35"/>
  <c r="H517" i="35"/>
  <c r="H516" i="35"/>
  <c r="H515" i="35"/>
  <c r="H514" i="35"/>
  <c r="H513" i="35"/>
  <c r="H512" i="35"/>
  <c r="H510" i="35"/>
  <c r="H509" i="35"/>
  <c r="H508" i="35"/>
  <c r="H507" i="35"/>
  <c r="H506" i="35"/>
  <c r="H505" i="35"/>
  <c r="H504" i="35"/>
  <c r="H503" i="35"/>
  <c r="H501" i="35"/>
  <c r="H499" i="35"/>
  <c r="H497" i="35"/>
  <c r="H495" i="35"/>
  <c r="H493" i="35"/>
  <c r="H491" i="35"/>
  <c r="H489" i="35"/>
  <c r="H487" i="35"/>
  <c r="H484" i="35"/>
  <c r="H482" i="35"/>
  <c r="H480" i="35"/>
  <c r="H478" i="35"/>
  <c r="H476" i="35"/>
  <c r="H474" i="35"/>
  <c r="H472" i="35"/>
  <c r="H470" i="35"/>
  <c r="H467" i="35"/>
  <c r="H466" i="35"/>
  <c r="H462" i="35"/>
  <c r="H461" i="35"/>
  <c r="H460" i="35"/>
  <c r="H456" i="35"/>
  <c r="H454" i="35"/>
  <c r="H453" i="35"/>
  <c r="H451" i="35"/>
  <c r="H449" i="35"/>
  <c r="H448" i="35"/>
  <c r="H447" i="35"/>
  <c r="H446" i="35"/>
  <c r="H442" i="35"/>
  <c r="H441" i="35"/>
  <c r="H440" i="35"/>
  <c r="H439" i="35"/>
  <c r="H437" i="35"/>
  <c r="H434" i="35"/>
  <c r="H433" i="35"/>
  <c r="H432" i="35"/>
  <c r="H431" i="35"/>
  <c r="H430" i="35"/>
  <c r="H428" i="35"/>
  <c r="H427" i="35"/>
  <c r="H424" i="35"/>
  <c r="H423" i="35"/>
  <c r="H422" i="35"/>
  <c r="H421" i="35"/>
  <c r="H420" i="35"/>
  <c r="H419" i="35"/>
  <c r="H418" i="35"/>
  <c r="H417" i="35"/>
  <c r="H416" i="35"/>
  <c r="H415" i="35"/>
  <c r="H414" i="35"/>
  <c r="H413" i="35"/>
  <c r="H412" i="35"/>
  <c r="H411" i="35"/>
  <c r="H410" i="35"/>
  <c r="H409" i="35"/>
  <c r="H408" i="35"/>
  <c r="H407" i="35"/>
  <c r="H406" i="35"/>
  <c r="H405" i="35"/>
  <c r="H404" i="35"/>
  <c r="H403" i="35"/>
  <c r="H402" i="35"/>
  <c r="H401" i="35"/>
  <c r="H400" i="35"/>
  <c r="H399" i="35"/>
  <c r="H398" i="35"/>
  <c r="H397" i="35"/>
  <c r="H396" i="35"/>
  <c r="H395" i="35"/>
  <c r="H394" i="35"/>
  <c r="H393" i="35"/>
  <c r="H392" i="35"/>
  <c r="H391" i="35"/>
  <c r="H390" i="35"/>
  <c r="H389" i="35"/>
  <c r="H388" i="35"/>
  <c r="H387" i="35"/>
  <c r="H386" i="35"/>
  <c r="H385" i="35"/>
  <c r="H383" i="35"/>
  <c r="H382" i="35"/>
  <c r="H381" i="35"/>
  <c r="H380" i="35"/>
  <c r="H379" i="35"/>
  <c r="H378" i="35"/>
  <c r="H377" i="35"/>
  <c r="H376" i="35"/>
  <c r="H375" i="35"/>
  <c r="H374" i="35"/>
  <c r="H373" i="35"/>
  <c r="H372" i="35"/>
  <c r="H371" i="35"/>
  <c r="H370" i="35"/>
  <c r="H369" i="35"/>
  <c r="H368" i="35"/>
  <c r="H367" i="35"/>
  <c r="H366" i="35"/>
  <c r="H365" i="35"/>
  <c r="H364" i="35"/>
  <c r="H363" i="35"/>
  <c r="H362" i="35"/>
  <c r="H361" i="35"/>
  <c r="H360" i="35"/>
  <c r="H358" i="35"/>
  <c r="H356" i="35"/>
  <c r="H355" i="35"/>
  <c r="H354" i="35"/>
  <c r="H353" i="35"/>
  <c r="H341" i="35"/>
  <c r="H340" i="35"/>
  <c r="H339" i="35"/>
  <c r="H338" i="35"/>
  <c r="H337" i="35"/>
  <c r="H336" i="35"/>
  <c r="H335" i="35"/>
  <c r="H334" i="35"/>
  <c r="H333" i="35"/>
  <c r="H332" i="35"/>
  <c r="H331" i="35"/>
  <c r="H330" i="35"/>
  <c r="H328" i="35"/>
  <c r="H327" i="35"/>
  <c r="H326" i="35"/>
  <c r="H325" i="35"/>
  <c r="H324" i="35"/>
  <c r="H322" i="35"/>
  <c r="H321" i="35"/>
  <c r="H318" i="35"/>
  <c r="H317" i="35"/>
  <c r="H316" i="35"/>
  <c r="H315" i="35"/>
  <c r="H314" i="35"/>
  <c r="H313" i="35"/>
  <c r="H312" i="35"/>
  <c r="H311" i="35"/>
  <c r="H310" i="35"/>
  <c r="H309" i="35"/>
  <c r="H308" i="35"/>
  <c r="H307" i="35"/>
  <c r="H306" i="35"/>
  <c r="H305" i="35"/>
  <c r="H304" i="35"/>
  <c r="H303" i="35"/>
  <c r="H299" i="35"/>
  <c r="H298" i="35"/>
  <c r="H297" i="35"/>
  <c r="H293" i="35"/>
  <c r="H292" i="35"/>
  <c r="H291" i="35"/>
  <c r="H287" i="35"/>
  <c r="H286" i="35"/>
  <c r="H285" i="35"/>
  <c r="H284" i="35"/>
  <c r="H283" i="35"/>
  <c r="H282" i="35"/>
  <c r="H281" i="35"/>
  <c r="H280" i="35"/>
  <c r="H279" i="35"/>
  <c r="H278" i="35"/>
  <c r="H274" i="35"/>
  <c r="H273" i="35"/>
  <c r="H272" i="35"/>
  <c r="H268" i="35"/>
  <c r="H267" i="35"/>
  <c r="H266" i="35"/>
  <c r="H261" i="35"/>
  <c r="H260" i="35"/>
  <c r="H259" i="35"/>
  <c r="H258" i="35"/>
  <c r="H255" i="35"/>
  <c r="H254" i="35"/>
  <c r="H253" i="35"/>
  <c r="H252" i="35"/>
  <c r="H251" i="35"/>
  <c r="H250" i="35"/>
  <c r="H249" i="35"/>
  <c r="H248" i="35"/>
  <c r="H247" i="35"/>
  <c r="H246" i="35"/>
  <c r="H245" i="35"/>
  <c r="H244" i="35"/>
  <c r="H243" i="35"/>
  <c r="H242" i="35"/>
  <c r="H241" i="35"/>
  <c r="H240" i="35"/>
  <c r="H239" i="35"/>
  <c r="H238" i="35"/>
  <c r="H237" i="35"/>
  <c r="H236" i="35"/>
  <c r="H235" i="35"/>
  <c r="H234" i="35"/>
  <c r="H233" i="35"/>
  <c r="H232" i="35"/>
  <c r="H231" i="35"/>
  <c r="H230" i="35"/>
  <c r="H229" i="35"/>
  <c r="H228" i="35"/>
  <c r="H227" i="35"/>
  <c r="H226" i="35"/>
  <c r="H225" i="35"/>
  <c r="H224" i="35"/>
  <c r="H223" i="35"/>
  <c r="H221" i="35"/>
  <c r="H220" i="35"/>
  <c r="H219" i="35"/>
  <c r="H218" i="35"/>
  <c r="H217" i="35"/>
  <c r="H216" i="35"/>
  <c r="H215" i="35"/>
  <c r="H214" i="35"/>
  <c r="H213" i="35"/>
  <c r="H212" i="35"/>
  <c r="H211" i="35"/>
  <c r="H210" i="35"/>
  <c r="H208" i="35"/>
  <c r="H207" i="35"/>
  <c r="H206" i="35"/>
  <c r="H205" i="35"/>
  <c r="H204" i="35"/>
  <c r="H203" i="35"/>
  <c r="H202" i="35"/>
  <c r="H201" i="35"/>
  <c r="H199" i="35"/>
  <c r="H198" i="35"/>
  <c r="H197" i="35"/>
  <c r="H195" i="35"/>
  <c r="H194" i="35"/>
  <c r="H193" i="35"/>
  <c r="H191" i="35"/>
  <c r="H190" i="35"/>
  <c r="H189" i="35"/>
  <c r="H188" i="35"/>
  <c r="H187" i="35"/>
  <c r="H186" i="35"/>
  <c r="H185" i="35"/>
  <c r="H184" i="35"/>
  <c r="H183" i="35"/>
  <c r="H182" i="35"/>
  <c r="H181" i="35"/>
  <c r="H180" i="35"/>
  <c r="H178" i="35"/>
  <c r="H177" i="35"/>
  <c r="H176" i="35"/>
  <c r="H175" i="35"/>
  <c r="H174" i="35"/>
  <c r="H173" i="35"/>
  <c r="H172" i="35"/>
  <c r="H170" i="35"/>
  <c r="H169" i="35"/>
  <c r="H168" i="35"/>
  <c r="H166" i="35"/>
  <c r="H165" i="35"/>
  <c r="H163" i="35"/>
  <c r="H162" i="35"/>
  <c r="H161" i="35"/>
  <c r="H160" i="35"/>
  <c r="H159" i="35"/>
  <c r="H158" i="35"/>
  <c r="H157" i="35"/>
  <c r="H156" i="35"/>
  <c r="H155" i="35"/>
  <c r="H154" i="35"/>
  <c r="H153" i="35"/>
  <c r="H152" i="35"/>
  <c r="H151" i="35"/>
  <c r="H150" i="35"/>
  <c r="H149" i="35"/>
  <c r="H148" i="35"/>
  <c r="H147" i="35"/>
  <c r="H146" i="35"/>
  <c r="H144" i="35"/>
  <c r="H142" i="35"/>
  <c r="H141" i="35"/>
  <c r="H139" i="35"/>
  <c r="H138" i="35"/>
  <c r="H136" i="35"/>
  <c r="H135" i="35"/>
  <c r="H133" i="35"/>
  <c r="H131" i="35"/>
  <c r="H130" i="35"/>
  <c r="H129" i="35"/>
  <c r="H128" i="35"/>
  <c r="H127" i="35"/>
  <c r="H126" i="35"/>
  <c r="H125" i="35"/>
  <c r="H124" i="35"/>
  <c r="H123" i="35"/>
  <c r="H122" i="35"/>
  <c r="H121" i="35"/>
  <c r="H120" i="35"/>
  <c r="H119" i="35"/>
  <c r="H118" i="35"/>
  <c r="H117" i="35"/>
  <c r="H116" i="35"/>
  <c r="H114" i="35"/>
  <c r="H112" i="35"/>
  <c r="H111" i="35"/>
  <c r="H109" i="35"/>
  <c r="H108" i="35"/>
  <c r="H106" i="35"/>
  <c r="H105" i="35"/>
  <c r="H103" i="35"/>
  <c r="H101" i="35"/>
  <c r="H100" i="35"/>
  <c r="H99" i="35"/>
  <c r="H98" i="35"/>
  <c r="H97" i="35"/>
  <c r="H96" i="35"/>
  <c r="H95" i="35"/>
  <c r="H94" i="35"/>
  <c r="H93" i="35"/>
  <c r="H92" i="35"/>
  <c r="H91" i="35"/>
  <c r="H90" i="35"/>
  <c r="H89" i="35"/>
  <c r="H88" i="35"/>
  <c r="H87" i="35"/>
  <c r="H86" i="35"/>
  <c r="H84" i="35"/>
  <c r="H82" i="35"/>
  <c r="H81" i="35"/>
  <c r="H79" i="35"/>
  <c r="H78" i="35"/>
  <c r="H76" i="35"/>
  <c r="H75" i="35"/>
  <c r="H73" i="35"/>
  <c r="H71" i="35"/>
  <c r="H70" i="35"/>
  <c r="H66" i="35"/>
  <c r="H65" i="35"/>
  <c r="H64" i="35"/>
  <c r="H63" i="35"/>
  <c r="H61" i="35"/>
  <c r="H60" i="35"/>
  <c r="H59" i="35"/>
  <c r="H58" i="35"/>
  <c r="H57" i="35"/>
  <c r="H40" i="35"/>
  <c r="H39" i="35"/>
  <c r="H38" i="35"/>
  <c r="H37" i="35"/>
  <c r="H36" i="35"/>
  <c r="H35" i="35"/>
  <c r="H34" i="35"/>
  <c r="H33" i="35"/>
  <c r="H32" i="35"/>
  <c r="H31" i="35"/>
  <c r="H30" i="35"/>
  <c r="H29" i="35"/>
  <c r="H28" i="35"/>
  <c r="H26" i="35"/>
  <c r="H25" i="35"/>
  <c r="H24" i="35"/>
  <c r="H23" i="35"/>
  <c r="H22" i="35"/>
  <c r="H21" i="35"/>
  <c r="H20" i="35"/>
  <c r="H19" i="35"/>
  <c r="H18" i="35"/>
  <c r="H17" i="35"/>
  <c r="H16" i="35"/>
  <c r="H15" i="35"/>
  <c r="H14" i="35"/>
  <c r="H13" i="35"/>
  <c r="H12" i="35"/>
  <c r="H11" i="35"/>
  <c r="H9" i="35"/>
  <c r="H8" i="35"/>
  <c r="H7" i="35"/>
  <c r="H6" i="35"/>
  <c r="H5" i="35"/>
  <c r="H4" i="35"/>
  <c r="L627" i="35" l="1"/>
  <c r="L606" i="35"/>
  <c r="L599" i="35"/>
  <c r="L641" i="35"/>
  <c r="L640" i="35"/>
  <c r="H588" i="35"/>
  <c r="L618" i="35"/>
  <c r="L612" i="35"/>
  <c r="L617" i="35"/>
  <c r="L597" i="35"/>
  <c r="L608" i="35"/>
  <c r="L590" i="35"/>
  <c r="L638" i="35"/>
  <c r="L644" i="35"/>
  <c r="L633" i="35"/>
  <c r="L613" i="35"/>
  <c r="L642" i="35"/>
  <c r="L630" i="35"/>
  <c r="L620" i="35"/>
  <c r="L603" i="35"/>
  <c r="L621" i="35"/>
  <c r="L637" i="35"/>
  <c r="L601" i="35"/>
  <c r="L615" i="35"/>
  <c r="L631" i="35"/>
  <c r="L647" i="35"/>
  <c r="L592" i="35"/>
  <c r="L632" i="35"/>
  <c r="H617" i="35"/>
  <c r="H647" i="35"/>
  <c r="L622" i="35"/>
  <c r="L594" i="35"/>
  <c r="L610" i="35"/>
  <c r="L626" i="35"/>
  <c r="L646" i="35"/>
  <c r="L596" i="35"/>
  <c r="L628" i="35"/>
  <c r="L589" i="35"/>
  <c r="L607" i="35"/>
  <c r="L625" i="35"/>
  <c r="L643" i="35"/>
  <c r="L591" i="35"/>
  <c r="L605" i="35"/>
  <c r="L619" i="35"/>
  <c r="L635" i="35"/>
  <c r="L648" i="35"/>
  <c r="L616" i="35"/>
  <c r="H624" i="35"/>
  <c r="H67" i="35"/>
  <c r="H342" i="35"/>
  <c r="H435" i="35"/>
  <c r="H443" i="35"/>
  <c r="L598" i="35"/>
  <c r="L614" i="35"/>
  <c r="L634" i="35"/>
  <c r="L604" i="35"/>
  <c r="L636" i="35"/>
  <c r="L595" i="35"/>
  <c r="L611" i="35"/>
  <c r="L629" i="35"/>
  <c r="L645" i="35"/>
  <c r="L593" i="35"/>
  <c r="L609" i="35"/>
  <c r="L623" i="35"/>
  <c r="L639" i="35"/>
  <c r="L624" i="35"/>
  <c r="L600" i="35"/>
  <c r="M116" i="35"/>
  <c r="M590" i="35"/>
  <c r="O187" i="35"/>
  <c r="M556" i="35"/>
  <c r="N557" i="35"/>
  <c r="M355" i="35"/>
  <c r="O13" i="35"/>
  <c r="O53" i="35"/>
  <c r="N110" i="35"/>
  <c r="O114" i="35"/>
  <c r="O16" i="35"/>
  <c r="M167" i="35"/>
  <c r="M383" i="35"/>
  <c r="N624" i="35"/>
  <c r="M353" i="35"/>
  <c r="M471" i="35"/>
  <c r="N151" i="35"/>
  <c r="O285" i="35"/>
  <c r="O87" i="35"/>
  <c r="M134" i="35"/>
  <c r="N76" i="35"/>
  <c r="N142" i="35"/>
  <c r="N486" i="35"/>
  <c r="M362" i="35"/>
  <c r="M227" i="35"/>
  <c r="O362" i="35"/>
  <c r="M238" i="35"/>
  <c r="M490" i="35"/>
  <c r="O612" i="35"/>
  <c r="N153" i="35"/>
  <c r="O78" i="35"/>
  <c r="M647" i="35"/>
  <c r="M372" i="35"/>
  <c r="O90" i="35"/>
  <c r="N551" i="35"/>
  <c r="M16" i="35"/>
  <c r="M639" i="35"/>
  <c r="N208" i="35"/>
  <c r="O469" i="35"/>
  <c r="O316" i="35"/>
  <c r="M153" i="35"/>
  <c r="M587" i="35"/>
  <c r="O544" i="35"/>
  <c r="O180" i="35"/>
  <c r="M323" i="35"/>
  <c r="N581" i="35"/>
  <c r="N194" i="35"/>
  <c r="N295" i="35"/>
  <c r="M64" i="35"/>
  <c r="O51" i="35"/>
  <c r="O111" i="35"/>
  <c r="O361" i="35"/>
  <c r="N82" i="35"/>
  <c r="N291" i="35"/>
  <c r="M269" i="35"/>
  <c r="O96" i="35"/>
  <c r="O366" i="35"/>
  <c r="M341" i="35"/>
  <c r="M82" i="35"/>
  <c r="M457" i="35"/>
  <c r="N258" i="35"/>
  <c r="N611" i="35"/>
  <c r="O567" i="35"/>
  <c r="M84" i="35"/>
  <c r="O281" i="35"/>
  <c r="O623" i="35"/>
  <c r="M358" i="35"/>
  <c r="M65" i="35"/>
  <c r="O39" i="35"/>
  <c r="M519" i="35"/>
  <c r="N216" i="35"/>
  <c r="N563" i="35"/>
  <c r="N180" i="35"/>
  <c r="O234" i="35"/>
  <c r="M406" i="35"/>
  <c r="N210" i="35"/>
  <c r="M453" i="35"/>
  <c r="N587" i="35"/>
  <c r="N561" i="35"/>
  <c r="N614" i="35"/>
  <c r="M8" i="35"/>
  <c r="O370" i="35"/>
  <c r="N154" i="35"/>
  <c r="M239" i="35"/>
  <c r="M21" i="35"/>
  <c r="M68" i="35"/>
  <c r="M608" i="35"/>
  <c r="O457" i="35"/>
  <c r="N414" i="35"/>
  <c r="O33" i="35"/>
  <c r="O63" i="35"/>
  <c r="O109" i="35"/>
  <c r="O144" i="35"/>
  <c r="N229" i="35"/>
  <c r="M133" i="35"/>
  <c r="M237" i="35"/>
  <c r="M200" i="35"/>
  <c r="N198" i="35"/>
  <c r="M210" i="35"/>
  <c r="M163" i="35"/>
  <c r="O374" i="35"/>
  <c r="N539" i="35"/>
  <c r="O335" i="35"/>
  <c r="M491" i="35"/>
  <c r="M616" i="35"/>
  <c r="O573" i="35"/>
  <c r="M498" i="35"/>
  <c r="O628" i="35"/>
  <c r="M580" i="35"/>
  <c r="N211" i="35"/>
  <c r="N130" i="35"/>
  <c r="N307" i="35"/>
  <c r="M312" i="35"/>
  <c r="N594" i="35"/>
  <c r="N348" i="35"/>
  <c r="N445" i="35"/>
  <c r="N296" i="35"/>
  <c r="N300" i="35"/>
  <c r="N107" i="35"/>
  <c r="O108" i="35"/>
  <c r="O496" i="35"/>
  <c r="O548" i="35"/>
  <c r="N391" i="35"/>
  <c r="O209" i="35"/>
  <c r="N48" i="35"/>
  <c r="N98" i="35"/>
  <c r="N105" i="35"/>
  <c r="M527" i="35"/>
  <c r="N323" i="35"/>
  <c r="N448" i="35"/>
  <c r="N523" i="35"/>
  <c r="O519" i="35"/>
  <c r="O331" i="35"/>
  <c r="O433" i="35"/>
  <c r="M3" i="35"/>
  <c r="O402" i="35"/>
  <c r="M17" i="35"/>
  <c r="O276" i="35"/>
  <c r="O574" i="35"/>
  <c r="O237" i="35"/>
  <c r="M625" i="35"/>
  <c r="N268" i="35"/>
  <c r="O76" i="35"/>
  <c r="O125" i="35"/>
  <c r="M303" i="35"/>
  <c r="O84" i="35"/>
  <c r="O280" i="35"/>
  <c r="M483" i="35"/>
  <c r="N234" i="35"/>
  <c r="O251" i="35"/>
  <c r="M35" i="35"/>
  <c r="N10" i="35"/>
  <c r="O169" i="35"/>
  <c r="N259" i="35"/>
  <c r="N532" i="35"/>
  <c r="N64" i="35"/>
  <c r="M45" i="35"/>
  <c r="N591" i="35"/>
  <c r="N427" i="35"/>
  <c r="O608" i="35"/>
  <c r="O329" i="35"/>
  <c r="M20" i="35"/>
  <c r="N574" i="35"/>
  <c r="N419" i="35"/>
  <c r="M319" i="35"/>
  <c r="M302" i="35"/>
  <c r="O163" i="35"/>
  <c r="O213" i="35"/>
  <c r="O635" i="35"/>
  <c r="N28" i="35"/>
  <c r="N121" i="35"/>
  <c r="N219" i="35"/>
  <c r="O242" i="35"/>
  <c r="O185" i="35"/>
  <c r="M575" i="35"/>
  <c r="O6" i="35"/>
  <c r="O104" i="35"/>
  <c r="O110" i="35"/>
  <c r="M166" i="35"/>
  <c r="M559" i="35"/>
  <c r="M588" i="35"/>
  <c r="M44" i="35"/>
  <c r="M103" i="35"/>
  <c r="N341" i="35"/>
  <c r="M373" i="35"/>
  <c r="N453" i="35"/>
  <c r="N122" i="35"/>
  <c r="N257" i="35"/>
  <c r="N112" i="35"/>
  <c r="N128" i="35"/>
  <c r="M202" i="35"/>
  <c r="O300" i="35"/>
  <c r="M368" i="35"/>
  <c r="M524" i="35"/>
  <c r="O363" i="35"/>
  <c r="M630" i="35"/>
  <c r="O604" i="35"/>
  <c r="M270" i="35"/>
  <c r="O391" i="35"/>
  <c r="O153" i="35"/>
  <c r="M614" i="35"/>
  <c r="O620" i="35"/>
  <c r="M480" i="35"/>
  <c r="N649" i="35"/>
  <c r="M615" i="35"/>
  <c r="M469" i="35"/>
  <c r="O424" i="35"/>
  <c r="N17" i="35"/>
  <c r="N627" i="35"/>
  <c r="M634" i="35"/>
  <c r="M435" i="35"/>
  <c r="N615" i="35"/>
  <c r="N161" i="35"/>
  <c r="O596" i="35"/>
  <c r="M518" i="35"/>
  <c r="N316" i="35"/>
  <c r="M351" i="35"/>
  <c r="M292" i="35"/>
  <c r="N264" i="35"/>
  <c r="M361" i="35"/>
  <c r="O529" i="35"/>
  <c r="M218" i="35"/>
  <c r="O641" i="35"/>
  <c r="N382" i="35"/>
  <c r="N120" i="35"/>
  <c r="N384" i="35"/>
  <c r="M36" i="35"/>
  <c r="O139" i="35"/>
  <c r="O44" i="35"/>
  <c r="M414" i="35"/>
  <c r="N102" i="35"/>
  <c r="O590" i="35"/>
  <c r="O506" i="35"/>
  <c r="O92" i="35"/>
  <c r="M235" i="35"/>
  <c r="N299" i="35"/>
  <c r="N292" i="35"/>
  <c r="M365" i="35"/>
  <c r="M63" i="35"/>
  <c r="O64" i="35"/>
  <c r="O614" i="35"/>
  <c r="M338" i="35"/>
  <c r="O65" i="35"/>
  <c r="M252" i="35"/>
  <c r="M160" i="35"/>
  <c r="O162" i="35"/>
  <c r="M5" i="35"/>
  <c r="N277" i="35"/>
  <c r="N183" i="35"/>
  <c r="N481" i="35"/>
  <c r="N407" i="35"/>
  <c r="O265" i="35"/>
  <c r="N39" i="35"/>
  <c r="O48" i="35"/>
  <c r="N94" i="35"/>
  <c r="N336" i="35"/>
  <c r="N318" i="35"/>
  <c r="O132" i="35"/>
  <c r="O454" i="35"/>
  <c r="O8" i="35"/>
  <c r="M92" i="35"/>
  <c r="O244" i="35"/>
  <c r="N254" i="35"/>
  <c r="O59" i="35"/>
  <c r="M492" i="35"/>
  <c r="O203" i="35"/>
  <c r="O353" i="35"/>
  <c r="M378" i="35"/>
  <c r="N483" i="35"/>
  <c r="M169" i="35"/>
  <c r="N337" i="35"/>
  <c r="O392" i="35"/>
  <c r="N366" i="35"/>
  <c r="M211" i="35"/>
  <c r="M528" i="35"/>
  <c r="N301" i="35"/>
  <c r="M62" i="35"/>
  <c r="O613" i="35"/>
  <c r="M253" i="35"/>
  <c r="M642" i="35"/>
  <c r="M632" i="35"/>
  <c r="M179" i="35"/>
  <c r="N573" i="35"/>
  <c r="N457" i="35"/>
  <c r="M313" i="35"/>
  <c r="N290" i="35"/>
  <c r="O563" i="35"/>
  <c r="N482" i="35"/>
  <c r="N394" i="35"/>
  <c r="M386" i="35"/>
  <c r="O35" i="35"/>
  <c r="N568" i="35"/>
  <c r="O326" i="35"/>
  <c r="M220" i="35"/>
  <c r="N50" i="35"/>
  <c r="O372" i="35"/>
  <c r="M522" i="35"/>
  <c r="O223" i="35"/>
  <c r="O15" i="35"/>
  <c r="O58" i="35"/>
  <c r="N317" i="35"/>
  <c r="M276" i="35"/>
  <c r="O74" i="35"/>
  <c r="M280" i="35"/>
  <c r="O122" i="35"/>
  <c r="M138" i="35"/>
  <c r="M301" i="35"/>
  <c r="M463" i="35"/>
  <c r="M75" i="35"/>
  <c r="O444" i="35"/>
  <c r="M545" i="35"/>
  <c r="O517" i="35"/>
  <c r="N125" i="35"/>
  <c r="M231" i="35"/>
  <c r="O342" i="35"/>
  <c r="M325" i="35"/>
  <c r="O119" i="35"/>
  <c r="M271" i="35"/>
  <c r="N314" i="35"/>
  <c r="N203" i="35"/>
  <c r="O411" i="35"/>
  <c r="M419" i="35"/>
  <c r="O168" i="35"/>
  <c r="O422" i="35"/>
  <c r="N344" i="35"/>
  <c r="N464" i="35"/>
  <c r="M579" i="35"/>
  <c r="M439" i="35"/>
  <c r="N239" i="35"/>
  <c r="O88" i="35"/>
  <c r="M110" i="35"/>
  <c r="N435" i="35"/>
  <c r="N55" i="35"/>
  <c r="O334" i="35"/>
  <c r="N629" i="35"/>
  <c r="N141" i="35"/>
  <c r="O171" i="35"/>
  <c r="N287" i="35"/>
  <c r="O412" i="35"/>
  <c r="N547" i="35"/>
  <c r="M278" i="35"/>
  <c r="M550" i="35"/>
  <c r="O307" i="35"/>
  <c r="M408" i="35"/>
  <c r="O123" i="35"/>
  <c r="O428" i="35"/>
  <c r="O534" i="35"/>
  <c r="N544" i="35"/>
  <c r="M23" i="35"/>
  <c r="O173" i="35"/>
  <c r="O255" i="35"/>
  <c r="M395" i="35"/>
  <c r="N567" i="35"/>
  <c r="N644" i="35"/>
  <c r="M571" i="35"/>
  <c r="O564" i="35"/>
  <c r="N489" i="35"/>
  <c r="M199" i="35"/>
  <c r="N363" i="35"/>
  <c r="O586" i="35"/>
  <c r="M400" i="35"/>
  <c r="O294" i="35"/>
  <c r="N389" i="35"/>
  <c r="M18" i="35"/>
  <c r="M489" i="35"/>
  <c r="O236" i="35"/>
  <c r="O591" i="35"/>
  <c r="M146" i="35"/>
  <c r="M259" i="35"/>
  <c r="M13" i="35"/>
  <c r="O49" i="35"/>
  <c r="M71" i="35"/>
  <c r="O179" i="35"/>
  <c r="M241" i="35"/>
  <c r="N276" i="35"/>
  <c r="O451" i="35"/>
  <c r="M296" i="35"/>
  <c r="N510" i="35"/>
  <c r="N278" i="35"/>
  <c r="M55" i="35"/>
  <c r="M189" i="35"/>
  <c r="N470" i="35"/>
  <c r="M635" i="35"/>
  <c r="N433" i="35"/>
  <c r="O245" i="35"/>
  <c r="O135" i="35"/>
  <c r="N75" i="35"/>
  <c r="N294" i="35"/>
  <c r="M485" i="35"/>
  <c r="O595" i="35"/>
  <c r="N260" i="35"/>
  <c r="N416" i="35"/>
  <c r="M340" i="35"/>
  <c r="O98" i="35"/>
  <c r="O211" i="35"/>
  <c r="O521" i="35"/>
  <c r="M126" i="35"/>
  <c r="O505" i="35"/>
  <c r="M113" i="35"/>
  <c r="M499" i="35"/>
  <c r="O344" i="35"/>
  <c r="M461" i="35"/>
  <c r="O160" i="35"/>
  <c r="N331" i="35"/>
  <c r="N439" i="35"/>
  <c r="N494" i="35"/>
  <c r="N506" i="35"/>
  <c r="M605" i="35"/>
  <c r="M56" i="35"/>
  <c r="N214" i="35"/>
  <c r="O159" i="35"/>
  <c r="M247" i="35"/>
  <c r="O533" i="35"/>
  <c r="N232" i="35"/>
  <c r="N101" i="35"/>
  <c r="O175" i="35"/>
  <c r="M298" i="35"/>
  <c r="O607" i="35"/>
  <c r="M552" i="35"/>
  <c r="O263" i="35"/>
  <c r="M376" i="35"/>
  <c r="O97" i="35"/>
  <c r="O91" i="35"/>
  <c r="N162" i="35"/>
  <c r="O54" i="35"/>
  <c r="N134" i="35"/>
  <c r="O157" i="35"/>
  <c r="O547" i="35"/>
  <c r="N520" i="35"/>
  <c r="N15" i="35"/>
  <c r="N209" i="35"/>
  <c r="M88" i="35"/>
  <c r="O502" i="35"/>
  <c r="M586" i="35"/>
  <c r="O523" i="35"/>
  <c r="N508" i="35"/>
  <c r="O284" i="35"/>
  <c r="M95" i="35"/>
  <c r="N413" i="35"/>
  <c r="N595" i="35"/>
  <c r="N90" i="35"/>
  <c r="M328" i="35"/>
  <c r="M422" i="35"/>
  <c r="N621" i="35"/>
  <c r="N118" i="35"/>
  <c r="M279" i="35"/>
  <c r="M137" i="35"/>
  <c r="N236" i="35"/>
  <c r="M285" i="35"/>
  <c r="M78" i="35"/>
  <c r="O520" i="35"/>
  <c r="O373" i="35"/>
  <c r="M4" i="35"/>
  <c r="O170" i="35"/>
  <c r="M431" i="35"/>
  <c r="N72" i="35"/>
  <c r="N45" i="35"/>
  <c r="O267" i="35"/>
  <c r="O130" i="35"/>
  <c r="N235" i="35"/>
  <c r="N635" i="35"/>
  <c r="N548" i="35"/>
  <c r="O379" i="35"/>
  <c r="M181" i="35"/>
  <c r="M93" i="35"/>
  <c r="O83" i="35"/>
  <c r="O485" i="35"/>
  <c r="O558" i="35"/>
  <c r="N57" i="35"/>
  <c r="O273" i="35"/>
  <c r="O120" i="35"/>
  <c r="M172" i="35"/>
  <c r="N103" i="35"/>
  <c r="O303" i="35"/>
  <c r="N601" i="35"/>
  <c r="O274" i="35"/>
  <c r="O440" i="35"/>
  <c r="N302" i="35"/>
  <c r="O60" i="35"/>
  <c r="M195" i="35"/>
  <c r="N436" i="35"/>
  <c r="M336" i="35"/>
  <c r="N503" i="35"/>
  <c r="O503" i="35"/>
  <c r="N555" i="35"/>
  <c r="O431" i="35"/>
  <c r="O349" i="35"/>
  <c r="N47" i="35"/>
  <c r="O62" i="35"/>
  <c r="M337" i="35"/>
  <c r="M140" i="35"/>
  <c r="O378" i="35"/>
  <c r="O298" i="35"/>
  <c r="M334" i="35"/>
  <c r="O42" i="35"/>
  <c r="O24" i="35"/>
  <c r="M569" i="35"/>
  <c r="O137" i="35"/>
  <c r="M384" i="35"/>
  <c r="O31" i="35"/>
  <c r="N479" i="35"/>
  <c r="M331" i="35"/>
  <c r="N22" i="35"/>
  <c r="N41" i="35"/>
  <c r="O189" i="35"/>
  <c r="O202" i="35"/>
  <c r="N534" i="35"/>
  <c r="O479" i="35"/>
  <c r="O105" i="35"/>
  <c r="M51" i="35"/>
  <c r="N245" i="35"/>
  <c r="N537" i="35"/>
  <c r="N204" i="35"/>
  <c r="M624" i="35"/>
  <c r="M277" i="35"/>
  <c r="M640" i="35"/>
  <c r="M150" i="35"/>
  <c r="O576" i="35"/>
  <c r="M380" i="35"/>
  <c r="N605" i="35"/>
  <c r="O224" i="35"/>
  <c r="M602" i="35"/>
  <c r="M289" i="35"/>
  <c r="O531" i="35"/>
  <c r="O38" i="35"/>
  <c r="O200" i="35"/>
  <c r="O516" i="35"/>
  <c r="O290" i="35"/>
  <c r="O473" i="35"/>
  <c r="M601" i="35"/>
  <c r="O645" i="35"/>
  <c r="N255" i="35"/>
  <c r="M222" i="35"/>
  <c r="N502" i="35"/>
  <c r="M591" i="35"/>
  <c r="N375" i="35"/>
  <c r="M297" i="35"/>
  <c r="N313" i="35"/>
  <c r="O468" i="35"/>
  <c r="M551" i="35"/>
  <c r="O452" i="35"/>
  <c r="N542" i="35"/>
  <c r="O436" i="35"/>
  <c r="N89" i="35"/>
  <c r="N267" i="35"/>
  <c r="M346" i="35"/>
  <c r="N309" i="35"/>
  <c r="M597" i="35"/>
  <c r="N492" i="35"/>
  <c r="M530" i="35"/>
  <c r="M479" i="35"/>
  <c r="M107" i="35"/>
  <c r="O575" i="35"/>
  <c r="N288" i="35"/>
  <c r="M250" i="35"/>
  <c r="M157" i="35"/>
  <c r="O528" i="35"/>
  <c r="O86" i="35"/>
  <c r="N497" i="35"/>
  <c r="O380" i="35"/>
  <c r="O116" i="35"/>
  <c r="N202" i="35"/>
  <c r="N383" i="35"/>
  <c r="O271" i="35"/>
  <c r="M232" i="35"/>
  <c r="O283" i="35"/>
  <c r="M611" i="35"/>
  <c r="N345" i="35"/>
  <c r="N241" i="35"/>
  <c r="N54" i="35"/>
  <c r="N360" i="35"/>
  <c r="O117" i="35"/>
  <c r="N53" i="35"/>
  <c r="O103" i="35"/>
  <c r="N385" i="35"/>
  <c r="N166" i="35"/>
  <c r="M180" i="35"/>
  <c r="M555" i="35"/>
  <c r="N148" i="35"/>
  <c r="O7" i="35"/>
  <c r="N319" i="35"/>
  <c r="M100" i="35"/>
  <c r="N511" i="35"/>
  <c r="O71" i="35"/>
  <c r="O279" i="35"/>
  <c r="M267" i="35"/>
  <c r="O309" i="35"/>
  <c r="M366" i="35"/>
  <c r="O615" i="35"/>
  <c r="M429" i="35"/>
  <c r="N493" i="35"/>
  <c r="M122" i="35"/>
  <c r="N119" i="35"/>
  <c r="M432" i="35"/>
  <c r="O540" i="35"/>
  <c r="O384" i="35"/>
  <c r="O9" i="35"/>
  <c r="N5" i="35"/>
  <c r="O605" i="35"/>
  <c r="M118" i="35"/>
  <c r="N230" i="35"/>
  <c r="N171" i="35"/>
  <c r="N484" i="35"/>
  <c r="N552" i="35"/>
  <c r="O164" i="35"/>
  <c r="N509" i="35"/>
  <c r="M433" i="35"/>
  <c r="O550" i="35"/>
  <c r="N350" i="35"/>
  <c r="N127" i="35"/>
  <c r="O449" i="35"/>
  <c r="O269" i="35"/>
  <c r="N390" i="35"/>
  <c r="M43" i="35"/>
  <c r="O288" i="35"/>
  <c r="M73" i="35"/>
  <c r="O417" i="35"/>
  <c r="M500" i="35"/>
  <c r="M69" i="35"/>
  <c r="O95" i="35"/>
  <c r="M476" i="35"/>
  <c r="M266" i="35"/>
  <c r="M549" i="35"/>
  <c r="M170" i="35"/>
  <c r="N114" i="35"/>
  <c r="N359" i="35"/>
  <c r="O423" i="35"/>
  <c r="N286" i="35"/>
  <c r="O649" i="35"/>
  <c r="N262" i="35"/>
  <c r="M187" i="35"/>
  <c r="N226" i="35"/>
  <c r="O600" i="35"/>
  <c r="M628" i="35"/>
  <c r="N429" i="35"/>
  <c r="O592" i="35"/>
  <c r="M77" i="35"/>
  <c r="N188" i="35"/>
  <c r="N541" i="35"/>
  <c r="M177" i="35"/>
  <c r="N432" i="35"/>
  <c r="O343" i="35"/>
  <c r="M627" i="35"/>
  <c r="M394" i="35"/>
  <c r="M523" i="35"/>
  <c r="O12" i="35"/>
  <c r="N92" i="35"/>
  <c r="O332" i="35"/>
  <c r="N281" i="35"/>
  <c r="O606" i="35"/>
  <c r="M438" i="35"/>
  <c r="M32" i="35"/>
  <c r="N592" i="35"/>
  <c r="M505" i="35"/>
  <c r="O583" i="35"/>
  <c r="O579" i="35"/>
  <c r="N200" i="35"/>
  <c r="N35" i="35"/>
  <c r="M104" i="35"/>
  <c r="M196" i="35"/>
  <c r="N325" i="35"/>
  <c r="M567" i="35"/>
  <c r="O619" i="35"/>
  <c r="O589" i="35"/>
  <c r="M171" i="35"/>
  <c r="O37" i="35"/>
  <c r="M437" i="35"/>
  <c r="O218" i="35"/>
  <c r="N330" i="35"/>
  <c r="M225" i="35"/>
  <c r="O562" i="35"/>
  <c r="M317" i="35"/>
  <c r="O56" i="35"/>
  <c r="O81" i="35"/>
  <c r="O57" i="35"/>
  <c r="O398" i="35"/>
  <c r="N303" i="35"/>
  <c r="N459" i="35"/>
  <c r="M94" i="35"/>
  <c r="N253" i="35"/>
  <c r="N412" i="35"/>
  <c r="N527" i="35"/>
  <c r="N632" i="35"/>
  <c r="N43" i="35"/>
  <c r="M554" i="35"/>
  <c r="M117" i="35"/>
  <c r="O413" i="35"/>
  <c r="M291" i="35"/>
  <c r="N431" i="35"/>
  <c r="N472" i="35"/>
  <c r="N252" i="35"/>
  <c r="O214" i="35"/>
  <c r="N158" i="35"/>
  <c r="M515" i="35"/>
  <c r="M622" i="35"/>
  <c r="O552" i="35"/>
  <c r="O305" i="35"/>
  <c r="N306" i="35"/>
  <c r="O228" i="35"/>
  <c r="O216" i="35"/>
  <c r="N393" i="35"/>
  <c r="M89" i="35"/>
  <c r="N304" i="35"/>
  <c r="M497" i="35"/>
  <c r="N425" i="35"/>
  <c r="O256" i="35"/>
  <c r="O555" i="35"/>
  <c r="O292" i="35"/>
  <c r="N362" i="35"/>
  <c r="M643" i="35"/>
  <c r="M369" i="35"/>
  <c r="O29" i="35"/>
  <c r="N490" i="35"/>
  <c r="M531" i="35"/>
  <c r="M540" i="35"/>
  <c r="O582" i="35"/>
  <c r="O643" i="35"/>
  <c r="O275" i="35"/>
  <c r="O507" i="35"/>
  <c r="M203" i="35"/>
  <c r="O618" i="35"/>
  <c r="O207" i="35"/>
  <c r="M108" i="35"/>
  <c r="N73" i="35"/>
  <c r="O188" i="35"/>
  <c r="N79" i="35"/>
  <c r="N20" i="35"/>
  <c r="O416" i="35"/>
  <c r="O142" i="35"/>
  <c r="O196" i="35"/>
  <c r="O630" i="35"/>
  <c r="O640" i="35"/>
  <c r="M477" i="35"/>
  <c r="O230" i="35"/>
  <c r="N66" i="35"/>
  <c r="N33" i="35"/>
  <c r="N217" i="35"/>
  <c r="O253" i="35"/>
  <c r="M83" i="35"/>
  <c r="O367" i="35"/>
  <c r="O396" i="35"/>
  <c r="M560" i="35"/>
  <c r="M446" i="35"/>
  <c r="O593" i="35"/>
  <c r="N580" i="35"/>
  <c r="O75" i="35"/>
  <c r="M208" i="35"/>
  <c r="O432" i="35"/>
  <c r="N6" i="35"/>
  <c r="N415" i="35"/>
  <c r="M265" i="35"/>
  <c r="M322" i="35"/>
  <c r="M46" i="35"/>
  <c r="M9" i="35"/>
  <c r="N485" i="35"/>
  <c r="N96" i="35"/>
  <c r="M308" i="35"/>
  <c r="N298" i="35"/>
  <c r="N34" i="35"/>
  <c r="N86" i="35"/>
  <c r="N44" i="35"/>
  <c r="N60" i="35"/>
  <c r="M248" i="35"/>
  <c r="M454" i="35"/>
  <c r="M87" i="35"/>
  <c r="M244" i="35"/>
  <c r="N212" i="35"/>
  <c r="M31" i="35"/>
  <c r="O578" i="35"/>
  <c r="N463" i="35"/>
  <c r="M371" i="35"/>
  <c r="N575" i="35"/>
  <c r="O293" i="35"/>
  <c r="M350" i="35"/>
  <c r="N438" i="35"/>
  <c r="N643" i="35"/>
  <c r="O198" i="35"/>
  <c r="O512" i="35"/>
  <c r="M544" i="35"/>
  <c r="O466" i="35"/>
  <c r="M256" i="35"/>
  <c r="O364" i="35"/>
  <c r="N327" i="35"/>
  <c r="M22" i="35"/>
  <c r="M607" i="35"/>
  <c r="M510" i="35"/>
  <c r="O297" i="35"/>
  <c r="N163" i="35"/>
  <c r="O553" i="35"/>
  <c r="O113" i="35"/>
  <c r="N100" i="35"/>
  <c r="N347" i="35"/>
  <c r="N531" i="35"/>
  <c r="O229" i="35"/>
  <c r="O399" i="35"/>
  <c r="N196" i="35"/>
  <c r="M236" i="35"/>
  <c r="N550" i="35"/>
  <c r="M185" i="35"/>
  <c r="O272" i="35"/>
  <c r="N364" i="35"/>
  <c r="M421" i="35"/>
  <c r="N560" i="35"/>
  <c r="N74" i="35"/>
  <c r="M12" i="35"/>
  <c r="N513" i="35"/>
  <c r="N554" i="35"/>
  <c r="M464" i="35"/>
  <c r="O204" i="35"/>
  <c r="O101" i="35"/>
  <c r="O318" i="35"/>
  <c r="O397" i="35"/>
  <c r="N609" i="35"/>
  <c r="O599" i="35"/>
  <c r="M193" i="35"/>
  <c r="M99" i="35"/>
  <c r="M174" i="35"/>
  <c r="O287" i="35"/>
  <c r="M135" i="35"/>
  <c r="N24" i="35"/>
  <c r="M442" i="35"/>
  <c r="N242" i="35"/>
  <c r="M114" i="35"/>
  <c r="N498" i="35"/>
  <c r="O515" i="35"/>
  <c r="N392" i="35"/>
  <c r="M420" i="35"/>
  <c r="N97" i="35"/>
  <c r="N164" i="35"/>
  <c r="O145" i="35"/>
  <c r="N437" i="35"/>
  <c r="N16" i="35"/>
  <c r="M648" i="35"/>
  <c r="O464" i="35"/>
  <c r="N282" i="35"/>
  <c r="M547" i="35"/>
  <c r="N607" i="35"/>
  <c r="O348" i="35"/>
  <c r="O393" i="35"/>
  <c r="M234" i="35"/>
  <c r="M48" i="35"/>
  <c r="M80" i="35"/>
  <c r="M233" i="35"/>
  <c r="N297" i="35"/>
  <c r="M33" i="35"/>
  <c r="M38" i="35"/>
  <c r="O435" i="35"/>
  <c r="M41" i="35"/>
  <c r="O626" i="35"/>
  <c r="O150" i="35"/>
  <c r="N406" i="35"/>
  <c r="O448" i="35"/>
  <c r="O339" i="35"/>
  <c r="M161" i="35"/>
  <c r="O445" i="35"/>
  <c r="O360" i="35"/>
  <c r="N342" i="35"/>
  <c r="O100" i="35"/>
  <c r="M392" i="35"/>
  <c r="N452" i="35"/>
  <c r="N225" i="35"/>
  <c r="N165" i="35"/>
  <c r="O221" i="35"/>
  <c r="O291" i="35"/>
  <c r="O365" i="35"/>
  <c r="M207" i="35"/>
  <c r="O147" i="35"/>
  <c r="O634" i="35"/>
  <c r="M145" i="35"/>
  <c r="N522" i="35"/>
  <c r="N576" i="35"/>
  <c r="N157" i="35"/>
  <c r="N423" i="35"/>
  <c r="N399" i="35"/>
  <c r="O127" i="35"/>
  <c r="M443" i="35"/>
  <c r="N402" i="35"/>
  <c r="M534" i="35"/>
  <c r="M377" i="35"/>
  <c r="O543" i="35"/>
  <c r="M54" i="35"/>
  <c r="O406" i="35"/>
  <c r="O481" i="35"/>
  <c r="M452" i="35"/>
  <c r="M272" i="35"/>
  <c r="M486" i="35"/>
  <c r="M61" i="35"/>
  <c r="O241" i="35"/>
  <c r="O426" i="35"/>
  <c r="N351" i="35"/>
  <c r="M294" i="35"/>
  <c r="M121" i="35"/>
  <c r="O474" i="35"/>
  <c r="N326" i="35"/>
  <c r="M494" i="35"/>
  <c r="O174" i="35"/>
  <c r="M74" i="35"/>
  <c r="M411" i="35"/>
  <c r="M47" i="35"/>
  <c r="O225" i="35"/>
  <c r="M404" i="35"/>
  <c r="N593" i="35"/>
  <c r="O522" i="35"/>
  <c r="O20" i="35"/>
  <c r="M352" i="35"/>
  <c r="M127" i="35"/>
  <c r="O460" i="35"/>
  <c r="N284" i="35"/>
  <c r="N99" i="35"/>
  <c r="M379" i="35"/>
  <c r="M260" i="35"/>
  <c r="M345" i="35"/>
  <c r="M101" i="35"/>
  <c r="M360" i="35"/>
  <c r="O410" i="35"/>
  <c r="N434" i="35"/>
  <c r="M67" i="35"/>
  <c r="O34" i="35"/>
  <c r="M514" i="35"/>
  <c r="M430" i="35"/>
  <c r="O226" i="35"/>
  <c r="O183" i="35"/>
  <c r="O387" i="35"/>
  <c r="O566" i="35"/>
  <c r="N540" i="35"/>
  <c r="N275" i="35"/>
  <c r="M132" i="35"/>
  <c r="N471" i="35"/>
  <c r="M561" i="35"/>
  <c r="N78" i="35"/>
  <c r="N221" i="35"/>
  <c r="N167" i="35"/>
  <c r="O617" i="35"/>
  <c r="N228" i="35"/>
  <c r="O437" i="35"/>
  <c r="N38" i="35"/>
  <c r="M58" i="35"/>
  <c r="N80" i="35"/>
  <c r="O133" i="35"/>
  <c r="M286" i="35"/>
  <c r="M506" i="35"/>
  <c r="O161" i="35"/>
  <c r="N293" i="35"/>
  <c r="N11" i="35"/>
  <c r="M599" i="35"/>
  <c r="M349" i="35"/>
  <c r="N536" i="35"/>
  <c r="N126" i="35"/>
  <c r="O61" i="35"/>
  <c r="O195" i="35"/>
  <c r="O546" i="35"/>
  <c r="N51" i="35"/>
  <c r="O36" i="35"/>
  <c r="N152" i="35"/>
  <c r="O50" i="35"/>
  <c r="N132" i="35"/>
  <c r="M217" i="35"/>
  <c r="O341" i="35"/>
  <c r="O23" i="35"/>
  <c r="M538" i="35"/>
  <c r="M436" i="35"/>
  <c r="N558" i="35"/>
  <c r="O205" i="35"/>
  <c r="M398" i="35"/>
  <c r="N598" i="35"/>
  <c r="N634" i="35"/>
  <c r="M475" i="35"/>
  <c r="M511" i="35"/>
  <c r="M612" i="35"/>
  <c r="N596" i="35"/>
  <c r="O311" i="35"/>
  <c r="O178" i="35"/>
  <c r="O455" i="35"/>
  <c r="O286" i="35"/>
  <c r="O524" i="35"/>
  <c r="O458" i="35"/>
  <c r="M295" i="35"/>
  <c r="M637" i="35"/>
  <c r="M390" i="35"/>
  <c r="N187" i="35"/>
  <c r="N424" i="35"/>
  <c r="M423" i="35"/>
  <c r="M456" i="35"/>
  <c r="N368" i="35"/>
  <c r="N77" i="35"/>
  <c r="O67" i="35"/>
  <c r="N410" i="35"/>
  <c r="M7" i="35"/>
  <c r="N246" i="35"/>
  <c r="M357" i="35"/>
  <c r="M484" i="35"/>
  <c r="M310" i="35"/>
  <c r="N639" i="35"/>
  <c r="O165" i="35"/>
  <c r="N146" i="35"/>
  <c r="M584" i="35"/>
  <c r="N116" i="35"/>
  <c r="O66" i="35"/>
  <c r="O246" i="35"/>
  <c r="N641" i="35"/>
  <c r="O501" i="35"/>
  <c r="O243" i="35"/>
  <c r="O585" i="35"/>
  <c r="O158" i="35"/>
  <c r="N516" i="35"/>
  <c r="O527" i="35"/>
  <c r="M449" i="35"/>
  <c r="N149" i="35"/>
  <c r="O356" i="35"/>
  <c r="N512" i="35"/>
  <c r="M532" i="35"/>
  <c r="M617" i="35"/>
  <c r="M563" i="35"/>
  <c r="O80" i="35"/>
  <c r="M329" i="35"/>
  <c r="M426" i="35"/>
  <c r="M264" i="35"/>
  <c r="N349" i="35"/>
  <c r="M19" i="35"/>
  <c r="O633" i="35"/>
  <c r="M344" i="35"/>
  <c r="N622" i="35"/>
  <c r="N583" i="35"/>
  <c r="N617" i="35"/>
  <c r="M425" i="35"/>
  <c r="N572" i="35"/>
  <c r="M70" i="35"/>
  <c r="O470" i="35"/>
  <c r="M197" i="35"/>
  <c r="M595" i="35"/>
  <c r="N136" i="35"/>
  <c r="N528" i="35"/>
  <c r="O388" i="35"/>
  <c r="N156" i="35"/>
  <c r="N265" i="35"/>
  <c r="N533" i="35"/>
  <c r="N111" i="35"/>
  <c r="N205" i="35"/>
  <c r="N261" i="35"/>
  <c r="N201" i="35"/>
  <c r="O140" i="35"/>
  <c r="N388" i="35"/>
  <c r="M619" i="35"/>
  <c r="O212" i="35"/>
  <c r="N179" i="35"/>
  <c r="N12" i="35"/>
  <c r="O584" i="35"/>
  <c r="N324" i="35"/>
  <c r="N346" i="35"/>
  <c r="N285" i="35"/>
  <c r="M148" i="35"/>
  <c r="N358" i="35"/>
  <c r="N559" i="35"/>
  <c r="O167" i="35"/>
  <c r="M606" i="35"/>
  <c r="N518" i="35"/>
  <c r="M90" i="35"/>
  <c r="N181" i="35"/>
  <c r="N501" i="35"/>
  <c r="O443" i="35"/>
  <c r="O351" i="35"/>
  <c r="O146" i="35"/>
  <c r="N222" i="35"/>
  <c r="N36" i="35"/>
  <c r="O219" i="35"/>
  <c r="O561" i="35"/>
  <c r="O121" i="35"/>
  <c r="M10" i="35"/>
  <c r="N462" i="35"/>
  <c r="O491" i="35"/>
  <c r="M154" i="35"/>
  <c r="O594" i="35"/>
  <c r="M542" i="35"/>
  <c r="O539" i="35"/>
  <c r="M467" i="35"/>
  <c r="O247" i="35"/>
  <c r="N231" i="35"/>
  <c r="M151" i="35"/>
  <c r="O647" i="35"/>
  <c r="N83" i="35"/>
  <c r="N14" i="35"/>
  <c r="N403" i="35"/>
  <c r="O186" i="35"/>
  <c r="M565" i="35"/>
  <c r="N272" i="35"/>
  <c r="M198" i="35"/>
  <c r="N65" i="35"/>
  <c r="O32" i="35"/>
  <c r="M128" i="35"/>
  <c r="O299" i="35"/>
  <c r="M105" i="35"/>
  <c r="N499" i="35"/>
  <c r="M165" i="35"/>
  <c r="M459" i="35"/>
  <c r="M564" i="35"/>
  <c r="N240" i="35"/>
  <c r="M59" i="35"/>
  <c r="O447" i="35"/>
  <c r="O598" i="35"/>
  <c r="N613" i="35"/>
  <c r="N3" i="35"/>
  <c r="N251" i="35"/>
  <c r="N124" i="35"/>
  <c r="M309" i="35"/>
  <c r="M183" i="35"/>
  <c r="O624" i="35"/>
  <c r="O488" i="35"/>
  <c r="M34" i="35"/>
  <c r="M533" i="35"/>
  <c r="O199" i="35"/>
  <c r="O151" i="35"/>
  <c r="M577" i="35"/>
  <c r="O232" i="35"/>
  <c r="M397" i="35"/>
  <c r="O359" i="35"/>
  <c r="N155" i="35"/>
  <c r="N81" i="35"/>
  <c r="N61" i="35"/>
  <c r="O128" i="35"/>
  <c r="M472" i="35"/>
  <c r="O429" i="35"/>
  <c r="N369" i="35"/>
  <c r="N30" i="35"/>
  <c r="M24" i="35"/>
  <c r="N409" i="35"/>
  <c r="N604" i="35"/>
  <c r="N173" i="35"/>
  <c r="O254" i="35"/>
  <c r="N199" i="35"/>
  <c r="M216" i="35"/>
  <c r="O494" i="35"/>
  <c r="O383" i="35"/>
  <c r="N87" i="35"/>
  <c r="O192" i="35"/>
  <c r="N496" i="35"/>
  <c r="O182" i="35"/>
  <c r="M473" i="35"/>
  <c r="O172" i="35"/>
  <c r="O415" i="35"/>
  <c r="O526" i="35"/>
  <c r="N526" i="35"/>
  <c r="N135" i="35"/>
  <c r="N566" i="35"/>
  <c r="N505" i="35"/>
  <c r="N474" i="35"/>
  <c r="M288" i="35"/>
  <c r="M342" i="35"/>
  <c r="N606" i="35"/>
  <c r="O478" i="35"/>
  <c r="M557" i="35"/>
  <c r="N263" i="35"/>
  <c r="O508" i="35"/>
  <c r="N189" i="35"/>
  <c r="N159" i="35"/>
  <c r="M393" i="35"/>
  <c r="O625" i="35"/>
  <c r="M629" i="35"/>
  <c r="O644" i="35"/>
  <c r="N556" i="35"/>
  <c r="O394" i="35"/>
  <c r="O22" i="35"/>
  <c r="M224" i="35"/>
  <c r="M465" i="35"/>
  <c r="M315" i="35"/>
  <c r="O602" i="35"/>
  <c r="M125" i="35"/>
  <c r="N373" i="35"/>
  <c r="O471" i="35"/>
  <c r="O289" i="35"/>
  <c r="N322" i="35"/>
  <c r="M335" i="35"/>
  <c r="M52" i="35"/>
  <c r="O483" i="35"/>
  <c r="O350" i="35"/>
  <c r="M42" i="35"/>
  <c r="N283" i="35"/>
  <c r="O68" i="35"/>
  <c r="N68" i="35"/>
  <c r="N85" i="35"/>
  <c r="O495" i="35"/>
  <c r="O21" i="35"/>
  <c r="M57" i="35"/>
  <c r="M450" i="35"/>
  <c r="O312" i="35"/>
  <c r="O314" i="35"/>
  <c r="N289" i="35"/>
  <c r="N514" i="35"/>
  <c r="M409" i="35"/>
  <c r="O304" i="35"/>
  <c r="O459" i="35"/>
  <c r="N446" i="35"/>
  <c r="M190" i="35"/>
  <c r="N244" i="35"/>
  <c r="M410" i="35"/>
  <c r="N564" i="35"/>
  <c r="O102" i="35"/>
  <c r="O642" i="35"/>
  <c r="N361" i="35"/>
  <c r="N42" i="35"/>
  <c r="O26" i="35"/>
  <c r="N529" i="35"/>
  <c r="O184" i="35"/>
  <c r="N46" i="35"/>
  <c r="M130" i="35"/>
  <c r="N192" i="35"/>
  <c r="M474" i="35"/>
  <c r="M370" i="35"/>
  <c r="N381" i="35"/>
  <c r="M223" i="35"/>
  <c r="O277" i="35"/>
  <c r="M268" i="35"/>
  <c r="M141" i="35"/>
  <c r="N356" i="35"/>
  <c r="M364" i="35"/>
  <c r="O55" i="35"/>
  <c r="O557" i="35"/>
  <c r="N578" i="35"/>
  <c r="M60" i="35"/>
  <c r="M281" i="35"/>
  <c r="N273" i="35"/>
  <c r="O320" i="35"/>
  <c r="N169" i="35"/>
  <c r="N565" i="35"/>
  <c r="M274" i="35"/>
  <c r="N178" i="35"/>
  <c r="O570" i="35"/>
  <c r="N238" i="35"/>
  <c r="O375" i="35"/>
  <c r="O518" i="35"/>
  <c r="O588" i="35"/>
  <c r="M102" i="35"/>
  <c r="O368" i="35"/>
  <c r="O537" i="35"/>
  <c r="M396" i="35"/>
  <c r="N421" i="35"/>
  <c r="M287" i="35"/>
  <c r="N40" i="35"/>
  <c r="M507" i="35"/>
  <c r="M194" i="35"/>
  <c r="O194" i="35"/>
  <c r="O260" i="35"/>
  <c r="M503" i="35"/>
  <c r="M204" i="35"/>
  <c r="N279" i="35"/>
  <c r="N589" i="35"/>
  <c r="N88" i="35"/>
  <c r="N504" i="35"/>
  <c r="N562" i="35"/>
  <c r="N137" i="35"/>
  <c r="N70" i="35"/>
  <c r="M229" i="35"/>
  <c r="N69" i="35"/>
  <c r="M192" i="35"/>
  <c r="N274" i="35"/>
  <c r="O94" i="35"/>
  <c r="O250" i="35"/>
  <c r="O73" i="35"/>
  <c r="O166" i="35"/>
  <c r="O482" i="35"/>
  <c r="M305" i="35"/>
  <c r="M263" i="35"/>
  <c r="O310" i="35"/>
  <c r="O463" i="35"/>
  <c r="M415" i="35"/>
  <c r="N442" i="35"/>
  <c r="O264" i="35"/>
  <c r="N450" i="35"/>
  <c r="O206" i="35"/>
  <c r="N29" i="35"/>
  <c r="M482" i="35"/>
  <c r="O134" i="35"/>
  <c r="N84" i="35"/>
  <c r="O646" i="35"/>
  <c r="N376" i="35"/>
  <c r="M367" i="35"/>
  <c r="M512" i="35"/>
  <c r="M626" i="35"/>
  <c r="N401" i="35"/>
  <c r="M339" i="35"/>
  <c r="N645" i="35"/>
  <c r="O577" i="35"/>
  <c r="M609" i="35"/>
  <c r="O389" i="35"/>
  <c r="M444" i="35"/>
  <c r="O616" i="35"/>
  <c r="O324" i="35"/>
  <c r="O11" i="35"/>
  <c r="N357" i="35"/>
  <c r="M347" i="35"/>
  <c r="O5" i="35"/>
  <c r="M460" i="35"/>
  <c r="N619" i="35"/>
  <c r="M548" i="35"/>
  <c r="M649" i="35"/>
  <c r="N535" i="35"/>
  <c r="O308" i="35"/>
  <c r="M610" i="35"/>
  <c r="O395" i="35"/>
  <c r="M262" i="35"/>
  <c r="M149" i="35"/>
  <c r="O390" i="35"/>
  <c r="O357" i="35"/>
  <c r="N603" i="35"/>
  <c r="O321" i="35"/>
  <c r="O499" i="35"/>
  <c r="O648" i="35"/>
  <c r="N585" i="35"/>
  <c r="N321" i="35"/>
  <c r="N524" i="35"/>
  <c r="O25" i="35"/>
  <c r="O306" i="35"/>
  <c r="M97" i="35"/>
  <c r="M375" i="35"/>
  <c r="M283" i="35"/>
  <c r="N172" i="35"/>
  <c r="N215" i="35"/>
  <c r="M387" i="35"/>
  <c r="M152" i="35"/>
  <c r="O385" i="35"/>
  <c r="M592" i="35"/>
  <c r="O400" i="35"/>
  <c r="O407" i="35"/>
  <c r="M11" i="35"/>
  <c r="N491" i="35"/>
  <c r="O268" i="35"/>
  <c r="O425" i="35"/>
  <c r="M188" i="35"/>
  <c r="N443" i="35"/>
  <c r="M321" i="35"/>
  <c r="O149" i="35"/>
  <c r="N176" i="35"/>
  <c r="O403" i="35"/>
  <c r="M596" i="35"/>
  <c r="O222" i="35"/>
  <c r="N320" i="35"/>
  <c r="N633" i="35"/>
  <c r="N477" i="35"/>
  <c r="N456" i="35"/>
  <c r="N49" i="35"/>
  <c r="N620" i="35"/>
  <c r="N647" i="35"/>
  <c r="N243" i="35"/>
  <c r="O637" i="35"/>
  <c r="N329" i="35"/>
  <c r="N332" i="35"/>
  <c r="O571" i="35"/>
  <c r="N398" i="35"/>
  <c r="M578" i="35"/>
  <c r="M326" i="35"/>
  <c r="O252" i="35"/>
  <c r="M254" i="35"/>
  <c r="N468" i="35"/>
  <c r="N237" i="35"/>
  <c r="N420" i="35"/>
  <c r="O19" i="35"/>
  <c r="N52" i="35"/>
  <c r="M593" i="35"/>
  <c r="N250" i="35"/>
  <c r="O41" i="35"/>
  <c r="O259" i="35"/>
  <c r="N488" i="35"/>
  <c r="N207" i="35"/>
  <c r="M399" i="35"/>
  <c r="N507" i="35"/>
  <c r="M53" i="35"/>
  <c r="N549" i="35"/>
  <c r="M568" i="35"/>
  <c r="M525" i="35"/>
  <c r="O85" i="35"/>
  <c r="N469" i="35"/>
  <c r="O296" i="35"/>
  <c r="M219" i="35"/>
  <c r="N140" i="35"/>
  <c r="O337" i="35"/>
  <c r="N145" i="35"/>
  <c r="O118" i="35"/>
  <c r="N461" i="35"/>
  <c r="O420" i="35"/>
  <c r="M401" i="35"/>
  <c r="M49" i="35"/>
  <c r="N182" i="35"/>
  <c r="O532" i="35"/>
  <c r="N310" i="35"/>
  <c r="N195" i="35"/>
  <c r="N191" i="35"/>
  <c r="N372" i="35"/>
  <c r="O631" i="35"/>
  <c r="O472" i="35"/>
  <c r="O475" i="35"/>
  <c r="O152" i="35"/>
  <c r="O601" i="35"/>
  <c r="O352" i="35"/>
  <c r="M184" i="35"/>
  <c r="O141" i="35"/>
  <c r="N7" i="35"/>
  <c r="N305" i="35"/>
  <c r="O434" i="35"/>
  <c r="O45" i="35"/>
  <c r="M173" i="35"/>
  <c r="M139" i="35"/>
  <c r="N56" i="35"/>
  <c r="M501" i="35"/>
  <c r="M631" i="35"/>
  <c r="O131" i="35"/>
  <c r="M275" i="35"/>
  <c r="M311" i="35"/>
  <c r="M418" i="35"/>
  <c r="M641" i="35"/>
  <c r="O17" i="35"/>
  <c r="M115" i="35"/>
  <c r="M282" i="35"/>
  <c r="O240" i="35"/>
  <c r="O418" i="35"/>
  <c r="M493" i="35"/>
  <c r="M333" i="35"/>
  <c r="N404" i="35"/>
  <c r="O450" i="35"/>
  <c r="M581" i="35"/>
  <c r="N538" i="35"/>
  <c r="O622" i="35"/>
  <c r="M356" i="35"/>
  <c r="O404" i="35"/>
  <c r="O536" i="35"/>
  <c r="O377" i="35"/>
  <c r="N23" i="35"/>
  <c r="N186" i="35"/>
  <c r="M546" i="35"/>
  <c r="N367" i="35"/>
  <c r="N32" i="35"/>
  <c r="M129" i="35"/>
  <c r="N630" i="35"/>
  <c r="N397" i="35"/>
  <c r="O490" i="35"/>
  <c r="O467" i="35"/>
  <c r="O155" i="35"/>
  <c r="N623" i="35"/>
  <c r="N115" i="35"/>
  <c r="N571" i="35"/>
  <c r="M403" i="35"/>
  <c r="N104" i="35"/>
  <c r="N248" i="35"/>
  <c r="M98" i="35"/>
  <c r="O115" i="35"/>
  <c r="O43" i="35"/>
  <c r="O302" i="35"/>
  <c r="O239" i="35"/>
  <c r="N444" i="35"/>
  <c r="M441" i="35"/>
  <c r="O542" i="35"/>
  <c r="N109" i="35"/>
  <c r="N354" i="35"/>
  <c r="M440" i="35"/>
  <c r="O621" i="35"/>
  <c r="M209" i="35"/>
  <c r="N411" i="35"/>
  <c r="O336" i="35"/>
  <c r="O541" i="35"/>
  <c r="N449" i="35"/>
  <c r="M381" i="35"/>
  <c r="M96" i="35"/>
  <c r="N466" i="35"/>
  <c r="N335" i="35"/>
  <c r="N139" i="35"/>
  <c r="N355" i="35"/>
  <c r="N618" i="35"/>
  <c r="N269" i="35"/>
  <c r="O235" i="35"/>
  <c r="O504" i="35"/>
  <c r="M307" i="35"/>
  <c r="O106" i="35"/>
  <c r="M182" i="35"/>
  <c r="O480" i="35"/>
  <c r="O549" i="35"/>
  <c r="M245" i="35"/>
  <c r="M290" i="35"/>
  <c r="N422" i="35"/>
  <c r="N426" i="35"/>
  <c r="N465" i="35"/>
  <c r="M508" i="35"/>
  <c r="M448" i="35"/>
  <c r="M330" i="35"/>
  <c r="N206" i="35"/>
  <c r="O261" i="35"/>
  <c r="M562" i="35"/>
  <c r="O126" i="35"/>
  <c r="M72" i="35"/>
  <c r="M589" i="35"/>
  <c r="N308" i="35"/>
  <c r="M391" i="35"/>
  <c r="M604" i="35"/>
  <c r="M354" i="35"/>
  <c r="O190" i="35"/>
  <c r="O535" i="35"/>
  <c r="O453" i="35"/>
  <c r="M572" i="35"/>
  <c r="O340" i="35"/>
  <c r="M585" i="35"/>
  <c r="M618" i="35"/>
  <c r="O572" i="35"/>
  <c r="O603" i="35"/>
  <c r="N333" i="35"/>
  <c r="M144" i="35"/>
  <c r="O568" i="35"/>
  <c r="N256" i="35"/>
  <c r="M455" i="35"/>
  <c r="N67" i="35"/>
  <c r="O301" i="35"/>
  <c r="O148" i="35"/>
  <c r="O408" i="35"/>
  <c r="N447" i="35"/>
  <c r="O191" i="35"/>
  <c r="N638" i="35"/>
  <c r="N25" i="35"/>
  <c r="O345" i="35"/>
  <c r="M186" i="35"/>
  <c r="O18" i="35"/>
  <c r="O405" i="35"/>
  <c r="M521" i="35"/>
  <c r="O70" i="35"/>
  <c r="O4" i="35"/>
  <c r="N123" i="35"/>
  <c r="O493" i="35"/>
  <c r="M14" i="35"/>
  <c r="M29" i="35"/>
  <c r="O632" i="35"/>
  <c r="M496" i="35"/>
  <c r="M124" i="35"/>
  <c r="M175" i="35"/>
  <c r="M299" i="35"/>
  <c r="N451" i="35"/>
  <c r="N224" i="35"/>
  <c r="N374" i="35"/>
  <c r="M143" i="35"/>
  <c r="M40" i="35"/>
  <c r="N174" i="35"/>
  <c r="M517" i="35"/>
  <c r="M445" i="35"/>
  <c r="O346" i="35"/>
  <c r="N487" i="35"/>
  <c r="M26" i="35"/>
  <c r="M257" i="35"/>
  <c r="M142" i="35"/>
  <c r="O610" i="35"/>
  <c r="M240" i="35"/>
  <c r="M343" i="35"/>
  <c r="M504" i="35"/>
  <c r="M215" i="35"/>
  <c r="O330" i="35"/>
  <c r="M623" i="35"/>
  <c r="N31" i="35"/>
  <c r="N379" i="35"/>
  <c r="M502" i="35"/>
  <c r="N266" i="35"/>
  <c r="N353" i="35"/>
  <c r="O217" i="35"/>
  <c r="O386" i="35"/>
  <c r="O636" i="35"/>
  <c r="N227" i="35"/>
  <c r="O112" i="35"/>
  <c r="N628" i="35"/>
  <c r="N642" i="35"/>
  <c r="N315" i="35"/>
  <c r="M246" i="35"/>
  <c r="N63" i="35"/>
  <c r="N144" i="35"/>
  <c r="O89" i="35"/>
  <c r="O257" i="35"/>
  <c r="O295" i="35"/>
  <c r="N37" i="35"/>
  <c r="O14" i="35"/>
  <c r="M136" i="35"/>
  <c r="N328" i="35"/>
  <c r="M212" i="35"/>
  <c r="M424" i="35"/>
  <c r="N19" i="35"/>
  <c r="N21" i="35"/>
  <c r="M633" i="35"/>
  <c r="M462" i="35"/>
  <c r="O376" i="35"/>
  <c r="O93" i="35"/>
  <c r="M81" i="35"/>
  <c r="O419" i="35"/>
  <c r="O107" i="35"/>
  <c r="N147" i="35"/>
  <c r="N616" i="35"/>
  <c r="N95" i="35"/>
  <c r="N440" i="35"/>
  <c r="M242" i="35"/>
  <c r="M158" i="35"/>
  <c r="N430" i="35"/>
  <c r="M638" i="35"/>
  <c r="O208" i="35"/>
  <c r="N543" i="35"/>
  <c r="M147" i="35"/>
  <c r="O629" i="35"/>
  <c r="M255" i="35"/>
  <c r="M37" i="35"/>
  <c r="N428" i="35"/>
  <c r="O414" i="35"/>
  <c r="N408" i="35"/>
  <c r="M407" i="35"/>
  <c r="M155" i="35"/>
  <c r="O181" i="35"/>
  <c r="M66" i="35"/>
  <c r="O136" i="35"/>
  <c r="M566" i="35"/>
  <c r="M600" i="35"/>
  <c r="N380" i="35"/>
  <c r="M481" i="35"/>
  <c r="M385" i="35"/>
  <c r="M427" i="35"/>
  <c r="M520" i="35"/>
  <c r="O238" i="35"/>
  <c r="M570" i="35"/>
  <c r="M314" i="35"/>
  <c r="O99" i="35"/>
  <c r="N590" i="35"/>
  <c r="O465" i="35"/>
  <c r="N441" i="35"/>
  <c r="M320" i="35"/>
  <c r="M541" i="35"/>
  <c r="M243" i="35"/>
  <c r="O156" i="35"/>
  <c r="O30" i="35"/>
  <c r="N93" i="35"/>
  <c r="M458" i="35"/>
  <c r="O193" i="35"/>
  <c r="M535" i="35"/>
  <c r="N133" i="35"/>
  <c r="O381" i="35"/>
  <c r="O129" i="35"/>
  <c r="O319" i="35"/>
  <c r="N58" i="35"/>
  <c r="M206" i="35"/>
  <c r="M226" i="35"/>
  <c r="O210" i="35"/>
  <c r="N247" i="35"/>
  <c r="N280" i="35"/>
  <c r="N190" i="35"/>
  <c r="O258" i="35"/>
  <c r="O510" i="35"/>
  <c r="O442" i="35"/>
  <c r="N612" i="35"/>
  <c r="O69" i="35"/>
  <c r="M513" i="35"/>
  <c r="N600" i="35"/>
  <c r="M112" i="35"/>
  <c r="N625" i="35"/>
  <c r="M536" i="35"/>
  <c r="N184" i="35"/>
  <c r="O278" i="35"/>
  <c r="O489" i="35"/>
  <c r="N9" i="35"/>
  <c r="N138" i="35"/>
  <c r="M374" i="35"/>
  <c r="O262" i="35"/>
  <c r="M576" i="35"/>
  <c r="M201" i="35"/>
  <c r="M120" i="35"/>
  <c r="M39" i="35"/>
  <c r="O46" i="35"/>
  <c r="N223" i="35"/>
  <c r="M509" i="35"/>
  <c r="O333" i="35"/>
  <c r="O486" i="35"/>
  <c r="M230" i="35"/>
  <c r="N478" i="35"/>
  <c r="N500" i="35"/>
  <c r="M28" i="35"/>
  <c r="O327" i="35"/>
  <c r="N545" i="35"/>
  <c r="O322" i="35"/>
  <c r="O77" i="35"/>
  <c r="M488" i="35"/>
  <c r="N271" i="35"/>
  <c r="O347" i="35"/>
  <c r="O10" i="35"/>
  <c r="N579" i="35"/>
  <c r="M111" i="35"/>
  <c r="O639" i="35"/>
  <c r="N27" i="35"/>
  <c r="N4" i="35"/>
  <c r="M324" i="35"/>
  <c r="M85" i="35"/>
  <c r="M539" i="35"/>
  <c r="N218" i="35"/>
  <c r="M316" i="35"/>
  <c r="O27" i="35"/>
  <c r="M428" i="35"/>
  <c r="O538" i="35"/>
  <c r="N640" i="35"/>
  <c r="M293" i="35"/>
  <c r="M306" i="35"/>
  <c r="O401" i="35"/>
  <c r="O476" i="35"/>
  <c r="O143" i="35"/>
  <c r="N193" i="35"/>
  <c r="O427" i="35"/>
  <c r="O323" i="35"/>
  <c r="O441" i="35"/>
  <c r="O47" i="35"/>
  <c r="N185" i="35"/>
  <c r="N213" i="35"/>
  <c r="M50" i="35"/>
  <c r="N521" i="35"/>
  <c r="M318" i="35"/>
  <c r="M447" i="35"/>
  <c r="N597" i="35"/>
  <c r="N553" i="35"/>
  <c r="O514" i="35"/>
  <c r="M76" i="35"/>
  <c r="N515" i="35"/>
  <c r="N570" i="35"/>
  <c r="N473" i="35"/>
  <c r="M6" i="35"/>
  <c r="M434" i="35"/>
  <c r="N378" i="35"/>
  <c r="N108" i="35"/>
  <c r="N143" i="35"/>
  <c r="N586" i="35"/>
  <c r="N26" i="35"/>
  <c r="N220" i="35"/>
  <c r="O201" i="35"/>
  <c r="M214" i="35"/>
  <c r="N525" i="35"/>
  <c r="N460" i="35"/>
  <c r="M573" i="35"/>
  <c r="M109" i="35"/>
  <c r="N476" i="35"/>
  <c r="M582" i="35"/>
  <c r="M304" i="35"/>
  <c r="N631" i="35"/>
  <c r="O430" i="35"/>
  <c r="M106" i="35"/>
  <c r="O530" i="35"/>
  <c r="M620" i="35"/>
  <c r="M156" i="35"/>
  <c r="O511" i="35"/>
  <c r="O498" i="35"/>
  <c r="M412" i="35"/>
  <c r="M636" i="35"/>
  <c r="O154" i="35"/>
  <c r="N62" i="35"/>
  <c r="N365" i="35"/>
  <c r="M176" i="35"/>
  <c r="N129" i="35"/>
  <c r="N599" i="35"/>
  <c r="M621" i="35"/>
  <c r="N113" i="35"/>
  <c r="N338" i="35"/>
  <c r="O569" i="35"/>
  <c r="O559" i="35"/>
  <c r="M470" i="35"/>
  <c r="M178" i="35"/>
  <c r="N340" i="35"/>
  <c r="N495" i="35"/>
  <c r="O369" i="35"/>
  <c r="O638" i="35"/>
  <c r="O545" i="35"/>
  <c r="N131" i="35"/>
  <c r="O40" i="35"/>
  <c r="N626" i="35"/>
  <c r="O497" i="35"/>
  <c r="M27" i="35"/>
  <c r="N602" i="35"/>
  <c r="M526" i="35"/>
  <c r="M168" i="35"/>
  <c r="N588" i="35"/>
  <c r="O477" i="35"/>
  <c r="M594" i="35"/>
  <c r="O270" i="35"/>
  <c r="M613" i="35"/>
  <c r="M451" i="35"/>
  <c r="N117" i="35"/>
  <c r="O587" i="35"/>
  <c r="N8" i="35"/>
  <c r="N311" i="35"/>
  <c r="O249" i="35"/>
  <c r="M119" i="35"/>
  <c r="O266" i="35"/>
  <c r="O484" i="35"/>
  <c r="N577" i="35"/>
  <c r="N249" i="35"/>
  <c r="O371" i="35"/>
  <c r="M159" i="35"/>
  <c r="M30" i="35"/>
  <c r="M537" i="35"/>
  <c r="N608" i="35"/>
  <c r="O231" i="35"/>
  <c r="O355" i="35"/>
  <c r="N91" i="35"/>
  <c r="N270" i="35"/>
  <c r="O462" i="35"/>
  <c r="N177" i="35"/>
  <c r="O609" i="35"/>
  <c r="N377" i="35"/>
  <c r="O409" i="35"/>
  <c r="M91" i="35"/>
  <c r="N454" i="35"/>
  <c r="O446" i="35"/>
  <c r="N387" i="35"/>
  <c r="N546" i="35"/>
  <c r="O461" i="35"/>
  <c r="M646" i="35"/>
  <c r="N170" i="35"/>
  <c r="N480" i="35"/>
  <c r="N233" i="35"/>
  <c r="O338" i="35"/>
  <c r="M359" i="35"/>
  <c r="O197" i="35"/>
  <c r="M553" i="35"/>
  <c r="O421" i="35"/>
  <c r="N59" i="35"/>
  <c r="N197" i="35"/>
  <c r="N418" i="35"/>
  <c r="O611" i="35"/>
  <c r="M468" i="35"/>
  <c r="M389" i="35"/>
  <c r="N517" i="35"/>
  <c r="N352" i="35"/>
  <c r="O325" i="35"/>
  <c r="O500" i="35"/>
  <c r="O439" i="35"/>
  <c r="M332" i="35"/>
  <c r="N13" i="35"/>
  <c r="O315" i="35"/>
  <c r="N636" i="35"/>
  <c r="M261" i="35"/>
  <c r="M574" i="35"/>
  <c r="O176" i="35"/>
  <c r="O124" i="35"/>
  <c r="M123" i="35"/>
  <c r="M348" i="35"/>
  <c r="M603" i="35"/>
  <c r="O581" i="35"/>
  <c r="M191" i="35"/>
  <c r="O438" i="35"/>
  <c r="M205" i="35"/>
  <c r="M495" i="35"/>
  <c r="M405" i="35"/>
  <c r="M221" i="35"/>
  <c r="O560" i="35"/>
  <c r="O227" i="35"/>
  <c r="N168" i="35"/>
  <c r="M213" i="35"/>
  <c r="O215" i="35"/>
  <c r="M273" i="35"/>
  <c r="O627" i="35"/>
  <c r="M402" i="35"/>
  <c r="O282" i="35"/>
  <c r="M388" i="35"/>
  <c r="N386" i="35"/>
  <c r="M131" i="35"/>
  <c r="N467" i="35"/>
  <c r="M15" i="35"/>
  <c r="M416" i="35"/>
  <c r="M478" i="35"/>
  <c r="N455" i="35"/>
  <c r="M300" i="35"/>
  <c r="N475" i="35"/>
  <c r="O487" i="35"/>
  <c r="N370" i="35"/>
  <c r="O138" i="35"/>
  <c r="O597" i="35"/>
  <c r="M363" i="35"/>
  <c r="O382" i="35"/>
  <c r="O313" i="35"/>
  <c r="O28" i="35"/>
  <c r="M543" i="35"/>
  <c r="N312" i="35"/>
  <c r="O317" i="35"/>
  <c r="N71" i="35"/>
  <c r="N519" i="35"/>
  <c r="N339" i="35"/>
  <c r="M228" i="35"/>
  <c r="N18" i="35"/>
  <c r="M164" i="35"/>
  <c r="N646" i="35"/>
  <c r="O509" i="35"/>
  <c r="M644" i="35"/>
  <c r="M79" i="35"/>
  <c r="O82" i="35"/>
  <c r="N417" i="35"/>
  <c r="M249" i="35"/>
  <c r="N334" i="35"/>
  <c r="M558" i="35"/>
  <c r="O3" i="35"/>
  <c r="O525" i="35"/>
  <c r="O456" i="35"/>
  <c r="N395" i="35"/>
  <c r="M162" i="35"/>
  <c r="M413" i="35"/>
  <c r="N637" i="35"/>
  <c r="O177" i="35"/>
  <c r="O354" i="35"/>
  <c r="M529" i="35"/>
  <c r="O551" i="35"/>
  <c r="N569" i="35"/>
  <c r="N160" i="35"/>
  <c r="O72" i="35"/>
  <c r="M645" i="35"/>
  <c r="M466" i="35"/>
  <c r="N396" i="35"/>
  <c r="O328" i="35"/>
  <c r="O565" i="35"/>
  <c r="N150" i="35"/>
  <c r="M417" i="35"/>
  <c r="N343" i="35"/>
  <c r="N405" i="35"/>
  <c r="N371" i="35"/>
  <c r="N584" i="35"/>
  <c r="N175" i="35"/>
  <c r="O248" i="35"/>
  <c r="O556" i="35"/>
  <c r="O233" i="35"/>
  <c r="M86" i="35"/>
  <c r="M382" i="35"/>
  <c r="O52" i="35"/>
  <c r="O580" i="35"/>
  <c r="O554" i="35"/>
  <c r="N530" i="35"/>
  <c r="N648" i="35"/>
  <c r="O492" i="35"/>
  <c r="O79" i="35"/>
  <c r="M583" i="35"/>
  <c r="N106" i="35"/>
  <c r="N610" i="35"/>
  <c r="M251" i="35"/>
  <c r="N400" i="35"/>
  <c r="M284" i="35"/>
  <c r="O220" i="35"/>
  <c r="N458" i="35"/>
  <c r="M598" i="35"/>
  <c r="M516" i="35"/>
  <c r="M258" i="35"/>
  <c r="O513" i="35"/>
  <c r="M25" i="35"/>
  <c r="M327" i="35"/>
  <c r="M487" i="35"/>
  <c r="N582" i="35"/>
  <c r="O358"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hpheifer</author>
    <author>Pheifer, Henly</author>
  </authors>
  <commentList>
    <comment ref="I11" authorId="0" shapeId="0" xr:uid="{E23AC16A-F043-4543-BAB4-7BEBAF853BDA}">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12" authorId="0" shapeId="0" xr:uid="{B00B9D0C-0C32-4C4F-88CD-0E9641472A58}">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13" authorId="0" shapeId="0" xr:uid="{743B967A-21FF-4651-AD72-14CA7385A007}">
      <text>
        <r>
          <rPr>
            <sz val="9"/>
            <color indexed="81"/>
            <rFont val="Tahoma"/>
            <family val="2"/>
          </rPr>
          <t xml:space="preserve">Low traffic volume streets (i.e. residential locals and public lanes), including associated approaches
</t>
        </r>
      </text>
    </comment>
    <comment ref="I14" authorId="0" shapeId="0" xr:uid="{46540FC6-A8D9-4F1E-A045-A72896CB4328}">
      <text>
        <r>
          <rPr>
            <sz val="9"/>
            <color indexed="81"/>
            <rFont val="Tahoma"/>
            <family val="2"/>
          </rPr>
          <t xml:space="preserve">Low traffic volume streets (i.e. residential locals and public lanes), including associated approaches
</t>
        </r>
      </text>
    </comment>
    <comment ref="I15" authorId="0" shapeId="0" xr:uid="{CD8CCD97-274F-4E13-BF69-6FAC1B0D4208}">
      <text>
        <r>
          <rPr>
            <b/>
            <sz val="9"/>
            <color indexed="81"/>
            <rFont val="Tahoma"/>
            <family val="2"/>
          </rPr>
          <t xml:space="preserve">Low traffic volume streets (i.e. residential locals and public lanes), including associated approaches
</t>
        </r>
      </text>
    </comment>
    <comment ref="I19" authorId="0" shapeId="0" xr:uid="{61907259-CB45-4C28-B04A-FA58DB71A050}">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20" authorId="0" shapeId="0" xr:uid="{47CF1A71-20D7-4C95-9424-AEBB7CA9F517}">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21" authorId="0" shapeId="0" xr:uid="{C2D3E438-4303-41D8-830F-F56F874B045D}">
      <text>
        <r>
          <rPr>
            <sz val="9"/>
            <color indexed="81"/>
            <rFont val="Tahoma"/>
            <family val="2"/>
          </rPr>
          <t xml:space="preserve">Low traffic volume streets (i.e. residential locals and public lanes), including associated approaches
</t>
        </r>
      </text>
    </comment>
    <comment ref="I22" authorId="0" shapeId="0" xr:uid="{47F5F67A-EB4A-48DA-9624-6F30D209ECD5}">
      <text>
        <r>
          <rPr>
            <sz val="9"/>
            <color indexed="81"/>
            <rFont val="Tahoma"/>
            <family val="2"/>
          </rPr>
          <t xml:space="preserve">Low traffic volume streets (i.e. residential locals and public lanes), including associated approaches
</t>
        </r>
      </text>
    </comment>
    <comment ref="I23" authorId="0" shapeId="0" xr:uid="{BEEA5DE0-5018-465F-BD43-C52CB07084E2}">
      <text>
        <r>
          <rPr>
            <b/>
            <sz val="9"/>
            <color indexed="81"/>
            <rFont val="Tahoma"/>
            <family val="2"/>
          </rPr>
          <t xml:space="preserve">Low traffic volume streets (i.e. residential locals and public lanes), including associated approaches
</t>
        </r>
      </text>
    </comment>
    <comment ref="I28" authorId="0" shapeId="0" xr:uid="{A853FDB1-88C5-4974-80D7-3EC8006BA79F}">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29" authorId="0" shapeId="0" xr:uid="{79281D65-C067-40E6-8D42-E68ED40DA21C}">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30" authorId="0" shapeId="0" xr:uid="{CD45BB11-CF77-4244-9758-A0EFF8FFF0F4}">
      <text>
        <r>
          <rPr>
            <sz val="9"/>
            <color indexed="81"/>
            <rFont val="Tahoma"/>
            <family val="2"/>
          </rPr>
          <t xml:space="preserve">Low traffic volume streets (i.e. residential locals and public lanes), including associated approaches
</t>
        </r>
      </text>
    </comment>
    <comment ref="I31" authorId="0" shapeId="0" xr:uid="{581D8EA8-4BB2-4DD3-ACD0-B99ED5433B94}">
      <text>
        <r>
          <rPr>
            <sz val="9"/>
            <color indexed="81"/>
            <rFont val="Tahoma"/>
            <family val="2"/>
          </rPr>
          <t xml:space="preserve">Low traffic volume streets (i.e. residential locals and public lanes), including associated approaches
</t>
        </r>
      </text>
    </comment>
    <comment ref="I32" authorId="0" shapeId="0" xr:uid="{E16ED4E1-BC99-47D9-BA3C-02BEF3B555A2}">
      <text>
        <r>
          <rPr>
            <b/>
            <sz val="9"/>
            <color indexed="81"/>
            <rFont val="Tahoma"/>
            <family val="2"/>
          </rPr>
          <t xml:space="preserve">Low traffic volume streets (i.e. residential locals and public lanes), including associated approaches
</t>
        </r>
      </text>
    </comment>
    <comment ref="I191" authorId="1" shapeId="0" xr:uid="{C637253B-BC51-45F3-A191-3801C1E9BD63}">
      <text>
        <r>
          <rPr>
            <sz val="8"/>
            <color indexed="81"/>
            <rFont val="Tahoma"/>
            <family val="2"/>
          </rPr>
          <t>Differs from CW3335 as incidental edging support where required is  included &amp; 30 mm of bedding sand is specified vs 15 mm for limestone base ( CW3335)</t>
        </r>
      </text>
    </comment>
    <comment ref="I421" authorId="1" shapeId="0" xr:uid="{4FAB189C-7EFC-412A-B95A-FF4F4CC5BBFE}">
      <text>
        <r>
          <rPr>
            <sz val="8"/>
            <color indexed="81"/>
            <rFont val="Tahoma"/>
            <family val="2"/>
          </rPr>
          <t>Differs from CW3335 as incidental edging support where required is  included &amp; 30 mm of bedding sand is specified vs 15 mm for limestone base ( CW3335)</t>
        </r>
      </text>
    </comment>
    <comment ref="I423" authorId="1" shapeId="0" xr:uid="{6173982C-DBD4-40B2-BB48-E97BB5D3764D}">
      <text>
        <r>
          <rPr>
            <sz val="8"/>
            <color indexed="81"/>
            <rFont val="Tahoma"/>
            <family val="2"/>
          </rPr>
          <t xml:space="preserve">Differs from CW3330 as incidental edging support where required is not included &amp; 15 mm of bedding sand is specified vs 30mm for limestone base ( CW3330)
</t>
        </r>
      </text>
    </comment>
    <comment ref="E466" authorId="2" shapeId="0" xr:uid="{07D523C3-A27B-4945-93D1-34DF1820CAD7}">
      <text>
        <r>
          <rPr>
            <b/>
            <sz val="9"/>
            <color indexed="81"/>
            <rFont val="Tahoma"/>
            <family val="2"/>
          </rPr>
          <t>Pheifer, Henly:</t>
        </r>
        <r>
          <rPr>
            <sz val="9"/>
            <color indexed="81"/>
            <rFont val="Tahoma"/>
            <family val="2"/>
          </rPr>
          <t xml:space="preserve">
old version has vert m ( no period)</t>
        </r>
      </text>
    </comment>
    <comment ref="E467" authorId="2" shapeId="0" xr:uid="{9D4F2698-4A55-40DD-9B43-7BD1EBD744EA}">
      <text>
        <r>
          <rPr>
            <b/>
            <sz val="9"/>
            <color indexed="81"/>
            <rFont val="Tahoma"/>
            <family val="2"/>
          </rPr>
          <t>Pheifer, Henly:</t>
        </r>
        <r>
          <rPr>
            <sz val="9"/>
            <color indexed="81"/>
            <rFont val="Tahoma"/>
            <family val="2"/>
          </rPr>
          <t xml:space="preserve">
old version has vert m ( no period)</t>
        </r>
      </text>
    </comment>
  </commentList>
</comments>
</file>

<file path=xl/sharedStrings.xml><?xml version="1.0" encoding="utf-8"?>
<sst xmlns="http://schemas.openxmlformats.org/spreadsheetml/2006/main" count="7376" uniqueCount="2023">
  <si>
    <t>E050A</t>
  </si>
  <si>
    <t>Catch Basin Cleaning</t>
  </si>
  <si>
    <t xml:space="preserve">See CW 1120-R1 Section 3.8 </t>
  </si>
  <si>
    <t>E.30</t>
  </si>
  <si>
    <t xml:space="preserve">As a final check,  with the worksheet protected try entering a unit price ( $1 helps confirm the "Amount" column formula is correct) into each and every unlocked cell.  Note: if cell locking is correct you will only be able to enter prices in the appropriate unit price cells for pay items with units. </t>
  </si>
  <si>
    <t>E17</t>
  </si>
  <si>
    <t xml:space="preserve">CW 3235-R9  </t>
  </si>
  <si>
    <t>150 mm Reinforced Sidewalk</t>
  </si>
  <si>
    <t>Removing and Lowering Existing Hydrant</t>
  </si>
  <si>
    <t>Salt Tolerant Grass Seeding</t>
  </si>
  <si>
    <t>100 mm Sidewalk</t>
  </si>
  <si>
    <t>CW 2130-R12</t>
  </si>
  <si>
    <t>CW 3120-R4</t>
  </si>
  <si>
    <r>
      <t>Review the results in the format columns.  Use the "</t>
    </r>
    <r>
      <rPr>
        <i/>
        <sz val="12"/>
        <rFont val="Arial"/>
        <family val="2"/>
      </rPr>
      <t>Numbers Formats</t>
    </r>
    <r>
      <rPr>
        <sz val="12"/>
        <rFont val="Arial"/>
        <family val="2"/>
      </rPr>
      <t xml:space="preserve">" worksheet to confirm formats. </t>
    </r>
  </si>
  <si>
    <t>Type A - Using existing hydrant tee and extending lead pipe</t>
  </si>
  <si>
    <t xml:space="preserve">Relocating Existing Hydrant - Type B </t>
  </si>
  <si>
    <t xml:space="preserve">Type B - Abandoning existing hydrant tee. Contractor has option of installing new tee or using a tapping sleeve and valve. </t>
  </si>
  <si>
    <t>Abandonment of Hydrant Tee on Watermains in Service</t>
  </si>
  <si>
    <t>Copy&amp;Paste Checking Formulas</t>
  </si>
  <si>
    <t xml:space="preserve">Standard Detail must be Referenced </t>
  </si>
  <si>
    <t>Standard Detail must be Referenced</t>
  </si>
  <si>
    <t>Crack and Seating Pavement</t>
  </si>
  <si>
    <t>Abandoning Existing Drainage Inlets</t>
  </si>
  <si>
    <t>F027</t>
  </si>
  <si>
    <t>F.20</t>
  </si>
  <si>
    <t>F028</t>
  </si>
  <si>
    <t>Adjustment of Traffic Signal Service Box Frames</t>
  </si>
  <si>
    <t>CW 3520-R7</t>
  </si>
  <si>
    <t xml:space="preserve">To do this right click on the worksheet name tab with both workbooks open. </t>
  </si>
  <si>
    <r>
      <t xml:space="preserve">Select the "Match" column and use </t>
    </r>
    <r>
      <rPr>
        <b/>
        <sz val="12"/>
        <rFont val="Arial"/>
        <family val="2"/>
      </rPr>
      <t>[Data- Filter- Auto filter]</t>
    </r>
    <r>
      <rPr>
        <sz val="12"/>
        <rFont val="Arial"/>
        <family val="2"/>
      </rPr>
      <t xml:space="preserve"> then select '#N/A'.</t>
    </r>
  </si>
  <si>
    <t>C047</t>
  </si>
  <si>
    <t>C050</t>
  </si>
  <si>
    <t>C051</t>
  </si>
  <si>
    <t>C052</t>
  </si>
  <si>
    <t>C053</t>
  </si>
  <si>
    <t>C054</t>
  </si>
  <si>
    <t>C055</t>
  </si>
  <si>
    <t>D003</t>
  </si>
  <si>
    <t>D</t>
  </si>
  <si>
    <t>E.7</t>
  </si>
  <si>
    <t>E.8</t>
  </si>
  <si>
    <t>E.9</t>
  </si>
  <si>
    <t>E.10</t>
  </si>
  <si>
    <t>E.11</t>
  </si>
  <si>
    <t>E.12</t>
  </si>
  <si>
    <t>E.13</t>
  </si>
  <si>
    <t>E.14</t>
  </si>
  <si>
    <t>E.15</t>
  </si>
  <si>
    <t>E.16</t>
  </si>
  <si>
    <t>E.17</t>
  </si>
  <si>
    <t>E.18</t>
  </si>
  <si>
    <t>E.19</t>
  </si>
  <si>
    <t>E.20</t>
  </si>
  <si>
    <t>E009</t>
  </si>
  <si>
    <t>E010</t>
  </si>
  <si>
    <t>E011</t>
  </si>
  <si>
    <t>E012</t>
  </si>
  <si>
    <t>E013</t>
  </si>
  <si>
    <t>E014</t>
  </si>
  <si>
    <t>E015</t>
  </si>
  <si>
    <t>E016</t>
  </si>
  <si>
    <t>E017</t>
  </si>
  <si>
    <t>E018</t>
  </si>
  <si>
    <t>E019</t>
  </si>
  <si>
    <t>E020</t>
  </si>
  <si>
    <t>E021</t>
  </si>
  <si>
    <t>E022</t>
  </si>
  <si>
    <t>E023</t>
  </si>
  <si>
    <t>E024</t>
  </si>
  <si>
    <t>E025</t>
  </si>
  <si>
    <t>E026</t>
  </si>
  <si>
    <t>E028</t>
  </si>
  <si>
    <t>E029</t>
  </si>
  <si>
    <t>E031</t>
  </si>
  <si>
    <t>E032</t>
  </si>
  <si>
    <t>E033</t>
  </si>
  <si>
    <t>E034</t>
  </si>
  <si>
    <t>E035</t>
  </si>
  <si>
    <t>E036</t>
  </si>
  <si>
    <t>E037</t>
  </si>
  <si>
    <t>E038</t>
  </si>
  <si>
    <t>E039</t>
  </si>
  <si>
    <t>E040</t>
  </si>
  <si>
    <t>E041</t>
  </si>
  <si>
    <t>E042</t>
  </si>
  <si>
    <t>E043</t>
  </si>
  <si>
    <t>E044</t>
  </si>
  <si>
    <t>F013</t>
  </si>
  <si>
    <t>F015</t>
  </si>
  <si>
    <t>H002</t>
  </si>
  <si>
    <t>H003</t>
  </si>
  <si>
    <t>H004</t>
  </si>
  <si>
    <t>H005</t>
  </si>
  <si>
    <t>Sub-Grade Compaction</t>
  </si>
  <si>
    <t>50 - 100 mm Depth (Asphalt)</t>
  </si>
  <si>
    <t>50 - 100 mm Depth (Concrete)</t>
  </si>
  <si>
    <t xml:space="preserve"> iv)</t>
  </si>
  <si>
    <t>Crack Sealing</t>
  </si>
  <si>
    <t xml:space="preserve">Reflective Crack Maintenance </t>
  </si>
  <si>
    <t>Planing of Pavement</t>
  </si>
  <si>
    <t>Stripping and Stockpiling Topsoil</t>
  </si>
  <si>
    <t>A.3</t>
  </si>
  <si>
    <t>A.4</t>
  </si>
  <si>
    <t>A.7</t>
  </si>
  <si>
    <t>Excavation</t>
  </si>
  <si>
    <t>A.9</t>
  </si>
  <si>
    <t>A.11</t>
  </si>
  <si>
    <t>A.12</t>
  </si>
  <si>
    <t>Grading of Boulevards</t>
  </si>
  <si>
    <t>A.13</t>
  </si>
  <si>
    <t>Boulevard Excavation</t>
  </si>
  <si>
    <t>A.14</t>
  </si>
  <si>
    <t>A.15</t>
  </si>
  <si>
    <t>A.16</t>
  </si>
  <si>
    <t>A.17</t>
  </si>
  <si>
    <t>Asphalt Cuttings Base Course Material</t>
  </si>
  <si>
    <t>C.1</t>
  </si>
  <si>
    <t>A.5</t>
  </si>
  <si>
    <t>C.2</t>
  </si>
  <si>
    <t>C.3</t>
  </si>
  <si>
    <t>C.4</t>
  </si>
  <si>
    <t>C.5</t>
  </si>
  <si>
    <t>D.2</t>
  </si>
  <si>
    <t>Concrete Pavements for Early Opening</t>
  </si>
  <si>
    <t>D.3</t>
  </si>
  <si>
    <t>D.4</t>
  </si>
  <si>
    <t>Interlocking Paving Stones</t>
  </si>
  <si>
    <t>Supplying and Placing Limestone Sub-base</t>
  </si>
  <si>
    <t>Lean Concrete Base</t>
  </si>
  <si>
    <t>E.1</t>
  </si>
  <si>
    <t>E.2</t>
  </si>
  <si>
    <t>E.3</t>
  </si>
  <si>
    <t>E.4</t>
  </si>
  <si>
    <t>E.5</t>
  </si>
  <si>
    <t>E.6</t>
  </si>
  <si>
    <t>F.1</t>
  </si>
  <si>
    <t>F.2</t>
  </si>
  <si>
    <t>F.3</t>
  </si>
  <si>
    <t>F.4</t>
  </si>
  <si>
    <t>F.5</t>
  </si>
  <si>
    <t>F.7</t>
  </si>
  <si>
    <t>F.8</t>
  </si>
  <si>
    <t>F.10</t>
  </si>
  <si>
    <t>F.12</t>
  </si>
  <si>
    <t>F.13</t>
  </si>
  <si>
    <t>G.1</t>
  </si>
  <si>
    <t>G.2</t>
  </si>
  <si>
    <t>Sodding</t>
  </si>
  <si>
    <t>H.2</t>
  </si>
  <si>
    <t>Seeding</t>
  </si>
  <si>
    <t>B.1</t>
  </si>
  <si>
    <t>B.2</t>
  </si>
  <si>
    <t>B.3</t>
  </si>
  <si>
    <t>B.4</t>
  </si>
  <si>
    <t>B.5</t>
  </si>
  <si>
    <t>B.10</t>
  </si>
  <si>
    <t>B.11</t>
  </si>
  <si>
    <t>Concrete Curb Renewal</t>
  </si>
  <si>
    <t>B.14</t>
  </si>
  <si>
    <t>B.6</t>
  </si>
  <si>
    <t>B.8</t>
  </si>
  <si>
    <t>Drilled Dowels</t>
  </si>
  <si>
    <t>Drilled Tie Bars</t>
  </si>
  <si>
    <t>B.12</t>
  </si>
  <si>
    <t>B.13</t>
  </si>
  <si>
    <t>Regrading Existing Interlocking Paving Stones</t>
  </si>
  <si>
    <t>B.16</t>
  </si>
  <si>
    <t>B.17</t>
  </si>
  <si>
    <t>B.18</t>
  </si>
  <si>
    <t>B.19</t>
  </si>
  <si>
    <t>B.20</t>
  </si>
  <si>
    <t>B.21</t>
  </si>
  <si>
    <t>UNIT PRICE</t>
  </si>
  <si>
    <t/>
  </si>
  <si>
    <t>ITEM</t>
  </si>
  <si>
    <t>DESCRIPTION</t>
  </si>
  <si>
    <t>UNIT</t>
  </si>
  <si>
    <t>AMOUNT</t>
  </si>
  <si>
    <t>m²</t>
  </si>
  <si>
    <t>m³</t>
  </si>
  <si>
    <t>tonne</t>
  </si>
  <si>
    <t>each</t>
  </si>
  <si>
    <t>m</t>
  </si>
  <si>
    <t>vert. m</t>
  </si>
  <si>
    <t>A.2</t>
  </si>
  <si>
    <t>APPROX. QUANTITY</t>
  </si>
  <si>
    <t>MISCELLANEOUS</t>
  </si>
  <si>
    <t>20 M Deformed Tie Bar</t>
  </si>
  <si>
    <t>25 M Deformed Tie Bar</t>
  </si>
  <si>
    <t>19.1 mm Diameter</t>
  </si>
  <si>
    <t>28.6 mm Diameter</t>
  </si>
  <si>
    <t>B.9</t>
  </si>
  <si>
    <t>1.83m Height</t>
  </si>
  <si>
    <t>2.44m Height</t>
  </si>
  <si>
    <t>3.05m Height</t>
  </si>
  <si>
    <t>Construction of Asphaltic Concrete Base Course (Type III)</t>
  </si>
  <si>
    <t>EARTH AND BASE WORKS</t>
  </si>
  <si>
    <t>A.1</t>
  </si>
  <si>
    <t>Pavement Patching</t>
  </si>
  <si>
    <t>JOINT AND CRACK SEALING</t>
  </si>
  <si>
    <t>ASSOCIATED DRAINAGE AND UNDERGROUND WORKS</t>
  </si>
  <si>
    <t>ADJUSTMENTS</t>
  </si>
  <si>
    <t>LANDSCAPING</t>
  </si>
  <si>
    <t>CODE</t>
  </si>
  <si>
    <t>=</t>
  </si>
  <si>
    <t>LAST USED CODE FOR SECTION</t>
  </si>
  <si>
    <t>B.23</t>
  </si>
  <si>
    <t>xii)</t>
  </si>
  <si>
    <t>Connections to Existing Culverts</t>
  </si>
  <si>
    <t>C001</t>
  </si>
  <si>
    <t>C002</t>
  </si>
  <si>
    <t>C004</t>
  </si>
  <si>
    <t>C005</t>
  </si>
  <si>
    <t>C007</t>
  </si>
  <si>
    <t>C011</t>
  </si>
  <si>
    <t>C010</t>
  </si>
  <si>
    <t>C013</t>
  </si>
  <si>
    <t>C014</t>
  </si>
  <si>
    <t>C015</t>
  </si>
  <si>
    <t>C016</t>
  </si>
  <si>
    <t>C017</t>
  </si>
  <si>
    <t>D002</t>
  </si>
  <si>
    <t>D004</t>
  </si>
  <si>
    <t>D005</t>
  </si>
  <si>
    <t>E003</t>
  </si>
  <si>
    <t>E004</t>
  </si>
  <si>
    <t>E005</t>
  </si>
  <si>
    <t>E006</t>
  </si>
  <si>
    <t>E007</t>
  </si>
  <si>
    <t>E008</t>
  </si>
  <si>
    <t>F001</t>
  </si>
  <si>
    <t>F002</t>
  </si>
  <si>
    <t>F003</t>
  </si>
  <si>
    <t>F004</t>
  </si>
  <si>
    <t>F005</t>
  </si>
  <si>
    <t>F006</t>
  </si>
  <si>
    <t>F007</t>
  </si>
  <si>
    <t>F009</t>
  </si>
  <si>
    <t>F011</t>
  </si>
  <si>
    <t>F012</t>
  </si>
  <si>
    <t>F014</t>
  </si>
  <si>
    <t>F018</t>
  </si>
  <si>
    <t>G001</t>
  </si>
  <si>
    <t>G002</t>
  </si>
  <si>
    <t>G003</t>
  </si>
  <si>
    <t>G004</t>
  </si>
  <si>
    <t>A001</t>
  </si>
  <si>
    <t>A004</t>
  </si>
  <si>
    <t>A005</t>
  </si>
  <si>
    <t>A007</t>
  </si>
  <si>
    <t>A010</t>
  </si>
  <si>
    <t>A011</t>
  </si>
  <si>
    <t>A012</t>
  </si>
  <si>
    <t>A013</t>
  </si>
  <si>
    <t>A014</t>
  </si>
  <si>
    <t>A016</t>
  </si>
  <si>
    <t>A017</t>
  </si>
  <si>
    <t>A020</t>
  </si>
  <si>
    <t>A021</t>
  </si>
  <si>
    <t>A022</t>
  </si>
  <si>
    <t>A023</t>
  </si>
  <si>
    <t>A024</t>
  </si>
  <si>
    <t>B003</t>
  </si>
  <si>
    <t>B004</t>
  </si>
  <si>
    <t>B005</t>
  </si>
  <si>
    <t>B006</t>
  </si>
  <si>
    <t>B007</t>
  </si>
  <si>
    <t>B008</t>
  </si>
  <si>
    <t>B009</t>
  </si>
  <si>
    <t>B010</t>
  </si>
  <si>
    <t>B011</t>
  </si>
  <si>
    <t>B012</t>
  </si>
  <si>
    <t>B013</t>
  </si>
  <si>
    <t>B014</t>
  </si>
  <si>
    <t>B015</t>
  </si>
  <si>
    <t>B016</t>
  </si>
  <si>
    <t>B017</t>
  </si>
  <si>
    <t>B018</t>
  </si>
  <si>
    <t>B019</t>
  </si>
  <si>
    <t>B020</t>
  </si>
  <si>
    <t>B021</t>
  </si>
  <si>
    <t>B022</t>
  </si>
  <si>
    <t>B023</t>
  </si>
  <si>
    <t>B024</t>
  </si>
  <si>
    <t>B025</t>
  </si>
  <si>
    <t>B026</t>
  </si>
  <si>
    <t>B027</t>
  </si>
  <si>
    <t>B028</t>
  </si>
  <si>
    <t>B029</t>
  </si>
  <si>
    <t>B030</t>
  </si>
  <si>
    <t>B031</t>
  </si>
  <si>
    <t>B032</t>
  </si>
  <si>
    <t>B033</t>
  </si>
  <si>
    <t>B036</t>
  </si>
  <si>
    <t>B039</t>
  </si>
  <si>
    <t>B042</t>
  </si>
  <si>
    <t>B045</t>
  </si>
  <si>
    <t>B066</t>
  </si>
  <si>
    <t>B069</t>
  </si>
  <si>
    <t>B072</t>
  </si>
  <si>
    <t>B075</t>
  </si>
  <si>
    <t>B094</t>
  </si>
  <si>
    <t>B095</t>
  </si>
  <si>
    <t>B096</t>
  </si>
  <si>
    <t>B097</t>
  </si>
  <si>
    <t>B098</t>
  </si>
  <si>
    <t>A025</t>
  </si>
  <si>
    <t>Ditch Excavation</t>
  </si>
  <si>
    <t>A.18</t>
  </si>
  <si>
    <t>A.19</t>
  </si>
  <si>
    <t>B.25</t>
  </si>
  <si>
    <t>B.27</t>
  </si>
  <si>
    <t>B.24</t>
  </si>
  <si>
    <t>xviii)</t>
  </si>
  <si>
    <t>Installation of Subdrains</t>
  </si>
  <si>
    <t>COMMENTS</t>
  </si>
  <si>
    <t>Pavement Removal</t>
  </si>
  <si>
    <t>Concrete Pavement</t>
  </si>
  <si>
    <t>Asphalt Pavement</t>
  </si>
  <si>
    <t>Supplying and Placing Base Course Material</t>
  </si>
  <si>
    <t xml:space="preserve">Ditch Grading </t>
  </si>
  <si>
    <t>Removal of Existing Concrete Bases</t>
  </si>
  <si>
    <t>Greater than 600 mm Diameter</t>
  </si>
  <si>
    <t>Supplying and Placing Lime</t>
  </si>
  <si>
    <t>Supplying and Placing Portland Cement</t>
  </si>
  <si>
    <t>Preparation of Existing Roadway</t>
  </si>
  <si>
    <t>Surfacing Material</t>
  </si>
  <si>
    <t>Granular</t>
  </si>
  <si>
    <t>Limestone</t>
  </si>
  <si>
    <t>Miscellaneous Concrete Slab Removal</t>
  </si>
  <si>
    <t>Median Slab</t>
  </si>
  <si>
    <t>Safety Median</t>
  </si>
  <si>
    <t>Bullnose</t>
  </si>
  <si>
    <t>Monolithic Curb and Sidewalk</t>
  </si>
  <si>
    <t xml:space="preserve">Miscellaneous Concrete Slab Installation </t>
  </si>
  <si>
    <t xml:space="preserve">Miscellaneous Concrete Slab Renewal </t>
  </si>
  <si>
    <t>SD-226A</t>
  </si>
  <si>
    <t>SD-226B</t>
  </si>
  <si>
    <t>SD-227A</t>
  </si>
  <si>
    <t>Concrete Curb Removal</t>
  </si>
  <si>
    <t>Safety Curb</t>
  </si>
  <si>
    <t>Concrete Curb Installation</t>
  </si>
  <si>
    <t>SD-201</t>
  </si>
  <si>
    <t>SD-200</t>
  </si>
  <si>
    <t>SD-202A</t>
  </si>
  <si>
    <t>SD-202B</t>
  </si>
  <si>
    <t>SD-202C</t>
  </si>
  <si>
    <t>SD-206B</t>
  </si>
  <si>
    <t>SD-204</t>
  </si>
  <si>
    <t>SD-228B</t>
  </si>
  <si>
    <t>i)</t>
  </si>
  <si>
    <t>ii)</t>
  </si>
  <si>
    <t>iii)</t>
  </si>
  <si>
    <t>iv)</t>
  </si>
  <si>
    <t>v)</t>
  </si>
  <si>
    <t>vi)</t>
  </si>
  <si>
    <t>vii)</t>
  </si>
  <si>
    <t>viii)</t>
  </si>
  <si>
    <t>ix)</t>
  </si>
  <si>
    <t>xi)</t>
  </si>
  <si>
    <t>x)</t>
  </si>
  <si>
    <t>xiii)</t>
  </si>
  <si>
    <t xml:space="preserve">Construction of Asphaltic Concrete Overlay </t>
  </si>
  <si>
    <t>Main Line Paving</t>
  </si>
  <si>
    <t>Tie-ins and Approaches</t>
  </si>
  <si>
    <t>Construction of Asphalt Patches</t>
  </si>
  <si>
    <t>Concrete Curbs, Curb and Gutter, and Splash Strips</t>
  </si>
  <si>
    <t>SD-229A,B,C</t>
  </si>
  <si>
    <t>C</t>
  </si>
  <si>
    <t>B.7</t>
  </si>
  <si>
    <t>B.22</t>
  </si>
  <si>
    <t>B001</t>
  </si>
  <si>
    <t>B152</t>
  </si>
  <si>
    <t>C.6</t>
  </si>
  <si>
    <t>C.7</t>
  </si>
  <si>
    <t>C.8</t>
  </si>
  <si>
    <t>C.9</t>
  </si>
  <si>
    <t>C.10</t>
  </si>
  <si>
    <t>C.11</t>
  </si>
  <si>
    <t>C018</t>
  </si>
  <si>
    <t>C019</t>
  </si>
  <si>
    <t>C020</t>
  </si>
  <si>
    <t>C022</t>
  </si>
  <si>
    <t>C023</t>
  </si>
  <si>
    <t>C025</t>
  </si>
  <si>
    <t>C026</t>
  </si>
  <si>
    <t>C028</t>
  </si>
  <si>
    <t>C029</t>
  </si>
  <si>
    <t>C031</t>
  </si>
  <si>
    <t>C032</t>
  </si>
  <si>
    <t>C035</t>
  </si>
  <si>
    <t>C040</t>
  </si>
  <si>
    <t>C041</t>
  </si>
  <si>
    <t>C042</t>
  </si>
  <si>
    <t>C045</t>
  </si>
  <si>
    <t>C046</t>
  </si>
  <si>
    <t>Monolithic Median Slab</t>
  </si>
  <si>
    <t>SD-228A</t>
  </si>
  <si>
    <t>SD-205</t>
  </si>
  <si>
    <t>SD-203B</t>
  </si>
  <si>
    <t>Imported  Fill Material</t>
  </si>
  <si>
    <t>Curb and Gutter</t>
  </si>
  <si>
    <t>Mountable Curb</t>
  </si>
  <si>
    <t>Lip Curb</t>
  </si>
  <si>
    <t xml:space="preserve">Construction of Asphaltic Concrete Pavements </t>
  </si>
  <si>
    <t>C056</t>
  </si>
  <si>
    <t>C057</t>
  </si>
  <si>
    <t>C058</t>
  </si>
  <si>
    <t>C059</t>
  </si>
  <si>
    <t>C060</t>
  </si>
  <si>
    <t>C061</t>
  </si>
  <si>
    <t>C062</t>
  </si>
  <si>
    <t>Adjustment of Precast  Sidewalk Blocks</t>
  </si>
  <si>
    <t>Supply of Precast  Sidewalk Blocks</t>
  </si>
  <si>
    <t>SPEC.
REF.</t>
  </si>
  <si>
    <t xml:space="preserve">Catch Basin  </t>
  </si>
  <si>
    <t>SD-024</t>
  </si>
  <si>
    <t>SD-025</t>
  </si>
  <si>
    <t xml:space="preserve">Catch Pit </t>
  </si>
  <si>
    <t>SD-023</t>
  </si>
  <si>
    <t>Sewer Service</t>
  </si>
  <si>
    <t>Sewer Service Risers</t>
  </si>
  <si>
    <t>Connecting to Existing Manhole</t>
  </si>
  <si>
    <t>Connecting to Existing Catch Basin</t>
  </si>
  <si>
    <t xml:space="preserve">Connecting to Existing Sewer </t>
  </si>
  <si>
    <t>Abandoning  Existing Catch Pit</t>
  </si>
  <si>
    <t>Removal of Existing Catch Pit</t>
  </si>
  <si>
    <t>Relocation  of Existing Catch Pit</t>
  </si>
  <si>
    <t>E045</t>
  </si>
  <si>
    <t>E.21</t>
  </si>
  <si>
    <t>E046</t>
  </si>
  <si>
    <t>E.22</t>
  </si>
  <si>
    <t>E047</t>
  </si>
  <si>
    <t>E.23</t>
  </si>
  <si>
    <t>E048</t>
  </si>
  <si>
    <t>E049</t>
  </si>
  <si>
    <t>E050</t>
  </si>
  <si>
    <t>E051</t>
  </si>
  <si>
    <t>A002</t>
  </si>
  <si>
    <t>A003</t>
  </si>
  <si>
    <t>A015</t>
  </si>
  <si>
    <t>A018</t>
  </si>
  <si>
    <t>B002</t>
  </si>
  <si>
    <t>D001</t>
  </si>
  <si>
    <t>D.1</t>
  </si>
  <si>
    <t>F019</t>
  </si>
  <si>
    <t>F.9</t>
  </si>
  <si>
    <t>F.11</t>
  </si>
  <si>
    <t>SD-200            SD-203B</t>
  </si>
  <si>
    <t>SD-200            SD-202B</t>
  </si>
  <si>
    <t>B099</t>
  </si>
  <si>
    <t>xiv)</t>
  </si>
  <si>
    <t>xv)</t>
  </si>
  <si>
    <t>xvi)</t>
  </si>
  <si>
    <t>xvii)</t>
  </si>
  <si>
    <t>B153</t>
  </si>
  <si>
    <t>B.26</t>
  </si>
  <si>
    <t>C008</t>
  </si>
  <si>
    <t>C043</t>
  </si>
  <si>
    <t>F010</t>
  </si>
  <si>
    <t>H001</t>
  </si>
  <si>
    <t>H.1</t>
  </si>
  <si>
    <t>Slab Replacement</t>
  </si>
  <si>
    <t>Partial Slab Patches</t>
  </si>
  <si>
    <t>Slab Replacement - Early Opening (24 hour)</t>
  </si>
  <si>
    <t>Partial Slab Patches - Early Opening (24 hour)</t>
  </si>
  <si>
    <t>Partial Slab Patches 
- Early Opening (72 hour)</t>
  </si>
  <si>
    <t>B.28</t>
  </si>
  <si>
    <t>Concrete Pavements, Median Slabs, Bull-noses, and Safety Medians</t>
  </si>
  <si>
    <t>Joint Sealing</t>
  </si>
  <si>
    <t>Precast Concrete Pipe Culvert - Supply</t>
  </si>
  <si>
    <t>Precast Concrete Pipe Culvert - Install</t>
  </si>
  <si>
    <t>B124</t>
  </si>
  <si>
    <t>B125</t>
  </si>
  <si>
    <t>B188</t>
  </si>
  <si>
    <t>B189</t>
  </si>
  <si>
    <t>B190</t>
  </si>
  <si>
    <t>B191</t>
  </si>
  <si>
    <t>B192</t>
  </si>
  <si>
    <t>B193</t>
  </si>
  <si>
    <t>B194</t>
  </si>
  <si>
    <t>B195</t>
  </si>
  <si>
    <t>B196</t>
  </si>
  <si>
    <t>B197</t>
  </si>
  <si>
    <t>B198</t>
  </si>
  <si>
    <t>B199</t>
  </si>
  <si>
    <t>B200</t>
  </si>
  <si>
    <t>B201</t>
  </si>
  <si>
    <t>B202</t>
  </si>
  <si>
    <t>E.24</t>
  </si>
  <si>
    <t>Clearing and Grubbing</t>
  </si>
  <si>
    <t>A026</t>
  </si>
  <si>
    <t>Common Excavation- Suitable site material</t>
  </si>
  <si>
    <t>Common Excavation- Unsuitable site material</t>
  </si>
  <si>
    <t>Fill Material</t>
  </si>
  <si>
    <t>A027</t>
  </si>
  <si>
    <t>A028</t>
  </si>
  <si>
    <t>A029</t>
  </si>
  <si>
    <t>A030</t>
  </si>
  <si>
    <t>A031</t>
  </si>
  <si>
    <t>A032</t>
  </si>
  <si>
    <t>A033</t>
  </si>
  <si>
    <t>A.22</t>
  </si>
  <si>
    <t>A.23</t>
  </si>
  <si>
    <t>A.24</t>
  </si>
  <si>
    <t>A.25</t>
  </si>
  <si>
    <t>Placing Suitable Site Material</t>
  </si>
  <si>
    <t>Supplying and Placing Clay Borrow Material</t>
  </si>
  <si>
    <t>Preparation of Existing Ground Surface</t>
  </si>
  <si>
    <t>A034</t>
  </si>
  <si>
    <t>Meter Pit Assemblies</t>
  </si>
  <si>
    <t>CW 3530-R3</t>
  </si>
  <si>
    <t>H.3</t>
  </si>
  <si>
    <t>Sprinkler Assemblies</t>
  </si>
  <si>
    <t>H006</t>
  </si>
  <si>
    <t>H007</t>
  </si>
  <si>
    <t>H008</t>
  </si>
  <si>
    <t>H.4</t>
  </si>
  <si>
    <t>H.5</t>
  </si>
  <si>
    <t>H.6</t>
  </si>
  <si>
    <t>H.7</t>
  </si>
  <si>
    <t>Manual Gate Valves and Value Enclosure</t>
  </si>
  <si>
    <t>Removal of Irrigation Pipe and Sprinkler Heads</t>
  </si>
  <si>
    <t>Removal of Existing Box Enclosure</t>
  </si>
  <si>
    <t>H009</t>
  </si>
  <si>
    <t>H010</t>
  </si>
  <si>
    <t>H011</t>
  </si>
  <si>
    <t>Random Stone Riprap</t>
  </si>
  <si>
    <t>Grouted Stone Riprap</t>
  </si>
  <si>
    <t>Sacked Concrete Riprap</t>
  </si>
  <si>
    <t>H012</t>
  </si>
  <si>
    <t>H013</t>
  </si>
  <si>
    <t>H014</t>
  </si>
  <si>
    <t>Supply of Barrier Posts</t>
  </si>
  <si>
    <t>Installation of Barrier Posts</t>
  </si>
  <si>
    <t>Installation of Barrier Rails</t>
  </si>
  <si>
    <t>Removal of Concrete</t>
  </si>
  <si>
    <t>Salvaging Existing Barrier Rail</t>
  </si>
  <si>
    <t>Salvaging Existing Barrier Posts</t>
  </si>
  <si>
    <t>C033</t>
  </si>
  <si>
    <t>C034</t>
  </si>
  <si>
    <t>C036</t>
  </si>
  <si>
    <t>C037</t>
  </si>
  <si>
    <t>C038</t>
  </si>
  <si>
    <t>C039</t>
  </si>
  <si>
    <t>C044</t>
  </si>
  <si>
    <t>C063</t>
  </si>
  <si>
    <t>D006</t>
  </si>
  <si>
    <t>E.25</t>
  </si>
  <si>
    <t>H015</t>
  </si>
  <si>
    <t>H016</t>
  </si>
  <si>
    <t>H017</t>
  </si>
  <si>
    <t>H018</t>
  </si>
  <si>
    <t>H019</t>
  </si>
  <si>
    <t>H020</t>
  </si>
  <si>
    <t>H.8</t>
  </si>
  <si>
    <t>H.9</t>
  </si>
  <si>
    <t>H.10</t>
  </si>
  <si>
    <t>H.11</t>
  </si>
  <si>
    <t>H.12</t>
  </si>
  <si>
    <t>H.13</t>
  </si>
  <si>
    <t>H.14</t>
  </si>
  <si>
    <t>H.15</t>
  </si>
  <si>
    <t>H.16</t>
  </si>
  <si>
    <t>H.17</t>
  </si>
  <si>
    <t>ha</t>
  </si>
  <si>
    <t>Topsoil Excavation</t>
  </si>
  <si>
    <t>Supplying and Placing Imported Material</t>
  </si>
  <si>
    <t>B203</t>
  </si>
  <si>
    <t>B204</t>
  </si>
  <si>
    <t>B205</t>
  </si>
  <si>
    <t>B206</t>
  </si>
  <si>
    <t>B207</t>
  </si>
  <si>
    <t>B208</t>
  </si>
  <si>
    <t>B209</t>
  </si>
  <si>
    <t>Slab Replacement - Early Opening (72 hour)</t>
  </si>
  <si>
    <t>SD-203A</t>
  </si>
  <si>
    <t>Moisture Barrier/Stress Absorption Geotextile Fabric</t>
  </si>
  <si>
    <t>Partial Depth Saw-Cutting</t>
  </si>
  <si>
    <t>C064</t>
  </si>
  <si>
    <t>E14</t>
  </si>
  <si>
    <t>F.6</t>
  </si>
  <si>
    <t>Chain Link Fence</t>
  </si>
  <si>
    <t>H021</t>
  </si>
  <si>
    <t>Supply of Barrier Rails</t>
  </si>
  <si>
    <t>H.18</t>
  </si>
  <si>
    <t>add "Slip Form Paving" if specified</t>
  </si>
  <si>
    <t>CW 3010-R4</t>
  </si>
  <si>
    <t>CW 3150-R4</t>
  </si>
  <si>
    <t>CW 3170-R3</t>
  </si>
  <si>
    <t>F.15</t>
  </si>
  <si>
    <t>F.16</t>
  </si>
  <si>
    <t>F.17</t>
  </si>
  <si>
    <t>F020</t>
  </si>
  <si>
    <t>F022</t>
  </si>
  <si>
    <t>F023</t>
  </si>
  <si>
    <t>F024</t>
  </si>
  <si>
    <t>Sewer Repair - Up to 3.0 Meters Long</t>
  </si>
  <si>
    <t xml:space="preserve">Adjustment of Curb Inlet with New Inlet  Box </t>
  </si>
  <si>
    <t>Adjustment of Valve Boxes</t>
  </si>
  <si>
    <t>Adjustment of Curb Stop Boxes</t>
  </si>
  <si>
    <t>Valve Box Extensions</t>
  </si>
  <si>
    <t>Curb Stop Extensions</t>
  </si>
  <si>
    <t>Removal of Precast Sidewalk Blocks</t>
  </si>
  <si>
    <t>SD-227C</t>
  </si>
  <si>
    <t xml:space="preserve"> </t>
  </si>
  <si>
    <t>Pay Item Removed</t>
  </si>
  <si>
    <t>Drainage Connection Pipe</t>
  </si>
  <si>
    <t>A</t>
  </si>
  <si>
    <t>B</t>
  </si>
  <si>
    <t>E</t>
  </si>
  <si>
    <t>F</t>
  </si>
  <si>
    <t>G</t>
  </si>
  <si>
    <t>H</t>
  </si>
  <si>
    <t>B125A</t>
  </si>
  <si>
    <t>B.29</t>
  </si>
  <si>
    <t>F025</t>
  </si>
  <si>
    <t>F026</t>
  </si>
  <si>
    <t>Installing New Flat Top Reducer</t>
  </si>
  <si>
    <t>Replacing Existing Flat Top Reducer</t>
  </si>
  <si>
    <t>E.26</t>
  </si>
  <si>
    <t>Quality Control Process</t>
  </si>
  <si>
    <t>General</t>
  </si>
  <si>
    <t>Formulas</t>
  </si>
  <si>
    <t>Validation</t>
  </si>
  <si>
    <t>Locked Cells</t>
  </si>
  <si>
    <t>Formats</t>
  </si>
  <si>
    <t>Item Code, Description, Ref, units</t>
  </si>
  <si>
    <t>Final Checks</t>
  </si>
  <si>
    <t>"G"</t>
  </si>
  <si>
    <t>"F0"</t>
  </si>
  <si>
    <t>#,##0</t>
  </si>
  <si>
    <t>",0"</t>
  </si>
  <si>
    <t>0.00</t>
  </si>
  <si>
    <t>"F2"</t>
  </si>
  <si>
    <t>#,##0.00</t>
  </si>
  <si>
    <t>",2"</t>
  </si>
  <si>
    <t>$#,##0_);($#,##0)</t>
  </si>
  <si>
    <t>"C0'</t>
  </si>
  <si>
    <t>$#,##0_);[Red]($#,##0)</t>
  </si>
  <si>
    <t>"C0-"</t>
  </si>
  <si>
    <t>$#,##0.00_);($#,##0.00)</t>
  </si>
  <si>
    <t>"C2"</t>
  </si>
  <si>
    <t>$#,##0.00_);[Red]($#,##0.00)</t>
  </si>
  <si>
    <t>"C2-"</t>
  </si>
  <si>
    <t>"P0"</t>
  </si>
  <si>
    <t>"P2"</t>
  </si>
  <si>
    <t>"S2"</t>
  </si>
  <si>
    <t># ?/? or # ??/??</t>
  </si>
  <si>
    <t>m/d/yy or m/d/yy h:mm or mm/dd/yy</t>
  </si>
  <si>
    <t>"D4"</t>
  </si>
  <si>
    <t>d-mmm-yy or dd-mmm-yy</t>
  </si>
  <si>
    <t>"D1"</t>
  </si>
  <si>
    <t>d-mmm or dd-mmm</t>
  </si>
  <si>
    <t>"D2"</t>
  </si>
  <si>
    <t>mmm-yy</t>
  </si>
  <si>
    <t>"D3"</t>
  </si>
  <si>
    <t>mm/dd</t>
  </si>
  <si>
    <t>"D5"</t>
  </si>
  <si>
    <t>h:mm AM/PM</t>
  </si>
  <si>
    <t>"D7"</t>
  </si>
  <si>
    <t>h:mm:ss AM/PM</t>
  </si>
  <si>
    <t>"D6"</t>
  </si>
  <si>
    <t>h:mm</t>
  </si>
  <si>
    <t>"D9"</t>
  </si>
  <si>
    <t>h:mm:ss</t>
  </si>
  <si>
    <t>"D8"</t>
  </si>
  <si>
    <t>E007A</t>
  </si>
  <si>
    <t xml:space="preserve">Remove and Replace Existing Catch Basin  </t>
  </si>
  <si>
    <t>E007B</t>
  </si>
  <si>
    <t>E007C</t>
  </si>
  <si>
    <t>E007D</t>
  </si>
  <si>
    <t>Remove and Replace Existing Catch Pit</t>
  </si>
  <si>
    <t>E007E</t>
  </si>
  <si>
    <t xml:space="preserve">Sewer Repair - In Addition to First 3.0 Meters </t>
  </si>
  <si>
    <t>E035A</t>
  </si>
  <si>
    <t>Connecting to Existing Catch Pit</t>
  </si>
  <si>
    <t>E035B</t>
  </si>
  <si>
    <t>E035C</t>
  </si>
  <si>
    <t>Connecting to Existing Inlet Box</t>
  </si>
  <si>
    <t>E035D</t>
  </si>
  <si>
    <t>E.27</t>
  </si>
  <si>
    <t>E.28</t>
  </si>
  <si>
    <t>E.29</t>
  </si>
  <si>
    <t>Replacing Existing Risers</t>
  </si>
  <si>
    <t>F002A</t>
  </si>
  <si>
    <t>F002B</t>
  </si>
  <si>
    <t>F002C</t>
  </si>
  <si>
    <t>B.15</t>
  </si>
  <si>
    <t>Curb Ramp</t>
  </si>
  <si>
    <t xml:space="preserve">* reference to Standard Detail
</t>
  </si>
  <si>
    <t>F.18</t>
  </si>
  <si>
    <t>Abandoning  Existing Catch Basins</t>
  </si>
  <si>
    <t>Removal of Existing Catch Basins</t>
  </si>
  <si>
    <t>Relocation of Existing Catch Basins</t>
  </si>
  <si>
    <t>Pre-cast Concrete Risers</t>
  </si>
  <si>
    <t>Brick Risers</t>
  </si>
  <si>
    <t>Cast-in-place Concrete</t>
  </si>
  <si>
    <t>* Consider saving your file before performing quality control procedures. Especially if you will be performing the checking directly to the Form B - Schedule of Prices file/workbook.</t>
  </si>
  <si>
    <t>ROADWORK - REMOVALS/RENEWALS</t>
  </si>
  <si>
    <t>a)</t>
  </si>
  <si>
    <t>Less than 5 sq.m.</t>
  </si>
  <si>
    <t>b)</t>
  </si>
  <si>
    <t>5 sq.m. to 20 sq.m.</t>
  </si>
  <si>
    <t>c)</t>
  </si>
  <si>
    <t>Greater than 20 sq.m.</t>
  </si>
  <si>
    <t>SD-223A</t>
  </si>
  <si>
    <t xml:space="preserve"> add "Slip Form Paving" if specified</t>
  </si>
  <si>
    <t>xix)</t>
  </si>
  <si>
    <t>xx)</t>
  </si>
  <si>
    <t>SD-223B</t>
  </si>
  <si>
    <t>SD-205,
SD-206A</t>
  </si>
  <si>
    <t>Less than 3 m</t>
  </si>
  <si>
    <t>3 m to 30 m</t>
  </si>
  <si>
    <t xml:space="preserve">c) </t>
  </si>
  <si>
    <t xml:space="preserve"> Greater than 30 m</t>
  </si>
  <si>
    <t>Greater than 30 m</t>
  </si>
  <si>
    <t>SD-229C,D</t>
  </si>
  <si>
    <t>Type IA</t>
  </si>
  <si>
    <t>Type I</t>
  </si>
  <si>
    <t>Type II</t>
  </si>
  <si>
    <t>ROADWORK - NEW CONSTRUCTION</t>
  </si>
  <si>
    <t>SD-229C</t>
  </si>
  <si>
    <t xml:space="preserve">SD-223A
</t>
  </si>
  <si>
    <t>SD-014</t>
  </si>
  <si>
    <t>SD-015</t>
  </si>
  <si>
    <t>d)</t>
  </si>
  <si>
    <t>Connecting New Sewer Service to Existing Sewer Service</t>
  </si>
  <si>
    <t>E067</t>
  </si>
  <si>
    <t>Supply and Install Geogrid</t>
  </si>
  <si>
    <t>A.26</t>
  </si>
  <si>
    <t>A.27</t>
  </si>
  <si>
    <t>CW 3330-R5</t>
  </si>
  <si>
    <t>C054A</t>
  </si>
  <si>
    <t>CW 3335-R1</t>
  </si>
  <si>
    <t>C.12</t>
  </si>
  <si>
    <t>CW 3250-R7</t>
  </si>
  <si>
    <t>type &amp; reference to Standard Detail</t>
  </si>
  <si>
    <t>xxi)</t>
  </si>
  <si>
    <t>A.20</t>
  </si>
  <si>
    <t>B034-24</t>
  </si>
  <si>
    <t>B035-24</t>
  </si>
  <si>
    <t>B037-24</t>
  </si>
  <si>
    <t>B038-24</t>
  </si>
  <si>
    <t>B040-24</t>
  </si>
  <si>
    <t>B041-24</t>
  </si>
  <si>
    <t>B043-24</t>
  </si>
  <si>
    <t>B044-24</t>
  </si>
  <si>
    <t>B046-24</t>
  </si>
  <si>
    <t>B047-24</t>
  </si>
  <si>
    <t>B048-24</t>
  </si>
  <si>
    <t>B049-24</t>
  </si>
  <si>
    <t>B050-24</t>
  </si>
  <si>
    <t>B051-24</t>
  </si>
  <si>
    <t>B052-24</t>
  </si>
  <si>
    <t>B053-24</t>
  </si>
  <si>
    <t>B054-24</t>
  </si>
  <si>
    <t>B055-24</t>
  </si>
  <si>
    <t>B056-24</t>
  </si>
  <si>
    <t>B057-24</t>
  </si>
  <si>
    <t>B058-24</t>
  </si>
  <si>
    <t>B059-24</t>
  </si>
  <si>
    <t>B060-24</t>
  </si>
  <si>
    <t>B061-24</t>
  </si>
  <si>
    <t>B062-24</t>
  </si>
  <si>
    <t>B063-24</t>
  </si>
  <si>
    <t>B064-72</t>
  </si>
  <si>
    <t>B065-72</t>
  </si>
  <si>
    <t>B067-72</t>
  </si>
  <si>
    <t>B068-72</t>
  </si>
  <si>
    <t>B070-72</t>
  </si>
  <si>
    <t>B071-72</t>
  </si>
  <si>
    <t>B073-72</t>
  </si>
  <si>
    <t>B074-72</t>
  </si>
  <si>
    <t>B076-72</t>
  </si>
  <si>
    <t>B077-72</t>
  </si>
  <si>
    <t>B078-72</t>
  </si>
  <si>
    <t>B079-72</t>
  </si>
  <si>
    <t>B080-72</t>
  </si>
  <si>
    <t>B081-72</t>
  </si>
  <si>
    <t>B082-72</t>
  </si>
  <si>
    <t>B083-72</t>
  </si>
  <si>
    <t>B084-72</t>
  </si>
  <si>
    <t>B085-72</t>
  </si>
  <si>
    <t>B086-72</t>
  </si>
  <si>
    <t>B087-72</t>
  </si>
  <si>
    <t>B088-72</t>
  </si>
  <si>
    <t>B089-72</t>
  </si>
  <si>
    <t>B090-72</t>
  </si>
  <si>
    <t>B091-72</t>
  </si>
  <si>
    <t>B092-72</t>
  </si>
  <si>
    <t>B093-72</t>
  </si>
  <si>
    <t>B100r</t>
  </si>
  <si>
    <t>B101r</t>
  </si>
  <si>
    <t>B102r</t>
  </si>
  <si>
    <t>B103r</t>
  </si>
  <si>
    <t>B104r</t>
  </si>
  <si>
    <t>B105r</t>
  </si>
  <si>
    <t>B106r</t>
  </si>
  <si>
    <t>B107i</t>
  </si>
  <si>
    <t>B108i</t>
  </si>
  <si>
    <t>B109i</t>
  </si>
  <si>
    <t>B110i</t>
  </si>
  <si>
    <t>B112i</t>
  </si>
  <si>
    <t>B113i</t>
  </si>
  <si>
    <t>B114rl</t>
  </si>
  <si>
    <t>B115rl</t>
  </si>
  <si>
    <t>B116rl</t>
  </si>
  <si>
    <t>B117rl</t>
  </si>
  <si>
    <t>B118rl</t>
  </si>
  <si>
    <t>B119rl</t>
  </si>
  <si>
    <t>B120rl</t>
  </si>
  <si>
    <t>B121rl</t>
  </si>
  <si>
    <t>B122rl</t>
  </si>
  <si>
    <t>B123rl</t>
  </si>
  <si>
    <t>B126r</t>
  </si>
  <si>
    <t>B127r</t>
  </si>
  <si>
    <t>B128r</t>
  </si>
  <si>
    <t>B129r</t>
  </si>
  <si>
    <t>B130r</t>
  </si>
  <si>
    <t>B131r</t>
  </si>
  <si>
    <t>Removed by Planing</t>
  </si>
  <si>
    <t>B132r</t>
  </si>
  <si>
    <t>B133r</t>
  </si>
  <si>
    <t>B134r</t>
  </si>
  <si>
    <t>B135i</t>
  </si>
  <si>
    <t>B136i</t>
  </si>
  <si>
    <t>B137i</t>
  </si>
  <si>
    <t>B138i</t>
  </si>
  <si>
    <t>B139i</t>
  </si>
  <si>
    <t>B140i</t>
  </si>
  <si>
    <t>B141i</t>
  </si>
  <si>
    <t>B142i</t>
  </si>
  <si>
    <t>B143i</t>
  </si>
  <si>
    <t>B144i</t>
  </si>
  <si>
    <t>Add "Slip Form Paving" if specified</t>
  </si>
  <si>
    <t>B145i</t>
  </si>
  <si>
    <t>Reference to Standard Detail</t>
  </si>
  <si>
    <t>B146i</t>
  </si>
  <si>
    <t>B147i</t>
  </si>
  <si>
    <t>B148i</t>
  </si>
  <si>
    <t>B149i</t>
  </si>
  <si>
    <t>B150i</t>
  </si>
  <si>
    <t>B151i</t>
  </si>
  <si>
    <t>B154rl</t>
  </si>
  <si>
    <t>B155rl</t>
  </si>
  <si>
    <t>B159rl</t>
  </si>
  <si>
    <t>B163rl</t>
  </si>
  <si>
    <t>B167rl</t>
  </si>
  <si>
    <t>B168rl</t>
  </si>
  <si>
    <t>B169rl</t>
  </si>
  <si>
    <t>B170rl</t>
  </si>
  <si>
    <t>B174rl</t>
  </si>
  <si>
    <t>B178rl</t>
  </si>
  <si>
    <t>B182rl</t>
  </si>
  <si>
    <t>B183rl</t>
  </si>
  <si>
    <t>B184rl</t>
  </si>
  <si>
    <t>B185rl</t>
  </si>
  <si>
    <t>"Type" opt. if known</t>
  </si>
  <si>
    <t>E053s</t>
  </si>
  <si>
    <t>E054s</t>
  </si>
  <si>
    <t>E055s</t>
  </si>
  <si>
    <t>E056s</t>
  </si>
  <si>
    <t>E057s</t>
  </si>
  <si>
    <t>E057i</t>
  </si>
  <si>
    <t>E058i</t>
  </si>
  <si>
    <t>E059i</t>
  </si>
  <si>
    <t>E060i</t>
  </si>
  <si>
    <t>E061i</t>
  </si>
  <si>
    <t>E062i</t>
  </si>
  <si>
    <t>G005</t>
  </si>
  <si>
    <t>G.3</t>
  </si>
  <si>
    <t xml:space="preserve">Include for Regional &amp; Collector boulevards, medians, etc. </t>
  </si>
  <si>
    <t>Use print preview to review titles, headers and footers, page numbering, pagination, page breaks, etc.
Review pay item numbering for sequence.  Review codes for suffix grouping.  Confirm file name meets required format.</t>
  </si>
  <si>
    <t xml:space="preserve">              </t>
  </si>
  <si>
    <t>B219</t>
  </si>
  <si>
    <t>B.30</t>
  </si>
  <si>
    <t>600 mm Diameter or Less</t>
  </si>
  <si>
    <t>2 mm to 10 mm Wide</t>
  </si>
  <si>
    <t>&gt;10 mm to 25 mm Wide</t>
  </si>
  <si>
    <t>Longitudinal Joint &amp; Crack Filling ( &gt; 25 mm in width )</t>
  </si>
  <si>
    <t>38 mm</t>
  </si>
  <si>
    <t>51 mm</t>
  </si>
  <si>
    <t>64 mm</t>
  </si>
  <si>
    <t>76 mm</t>
  </si>
  <si>
    <t xml:space="preserve"> width &lt; 600 mm</t>
  </si>
  <si>
    <t xml:space="preserve"> width &gt; or = 600 mm</t>
  </si>
  <si>
    <t>RESULTS</t>
  </si>
  <si>
    <t xml:space="preserve">150 mm </t>
  </si>
  <si>
    <t>Relocating Existing Hydrant - Type A</t>
  </si>
  <si>
    <r>
      <t>Select all of the Cells you wish to verify are formatted as Locked except the column with the Unit Prices.  Tip: Use column headings to select all columns except the "</t>
    </r>
    <r>
      <rPr>
        <i/>
        <sz val="12"/>
        <rFont val="Arial"/>
        <family val="2"/>
      </rPr>
      <t>Unit Price</t>
    </r>
    <r>
      <rPr>
        <sz val="12"/>
        <rFont val="Arial"/>
        <family val="2"/>
      </rPr>
      <t>" column which should be the only column with unlocked cells.</t>
    </r>
  </si>
  <si>
    <r>
      <t xml:space="preserve">Tip: </t>
    </r>
    <r>
      <rPr>
        <sz val="12"/>
        <rFont val="Arial"/>
        <family val="2"/>
      </rPr>
      <t>Use filters [Data- Filter- Auto filter] to assist checking by filtering to display only rows where you expect certain results.  
E.g..  Filter the "</t>
    </r>
    <r>
      <rPr>
        <i/>
        <sz val="12"/>
        <rFont val="Arial"/>
        <family val="2"/>
      </rPr>
      <t>Approx. Quantity</t>
    </r>
    <r>
      <rPr>
        <sz val="12"/>
        <rFont val="Arial"/>
        <family val="2"/>
      </rPr>
      <t xml:space="preserve">" column for Blanks to display only the rows where the Unit Price cells should be locked. </t>
    </r>
  </si>
  <si>
    <r>
      <t>To check the "</t>
    </r>
    <r>
      <rPr>
        <i/>
        <sz val="12"/>
        <rFont val="Arial"/>
        <family val="2"/>
      </rPr>
      <t>Unit Price</t>
    </r>
    <r>
      <rPr>
        <sz val="12"/>
        <rFont val="Arial"/>
        <family val="2"/>
      </rPr>
      <t>" column, - the copied formula in column J; =IF(CELL("protect",</t>
    </r>
    <r>
      <rPr>
        <i/>
        <sz val="12"/>
        <rFont val="Arial"/>
        <family val="2"/>
      </rPr>
      <t>ref</t>
    </r>
    <r>
      <rPr>
        <sz val="12"/>
        <rFont val="Arial"/>
        <family val="2"/>
      </rPr>
      <t xml:space="preserve">)=1, "LOCKED", "") will display the text "LOCKED" in any referenced locked cell and will be blank in all referenced unlocked cells. </t>
    </r>
  </si>
  <si>
    <t>To display only the rows where no match is found (possible errors) and "#N/A" is displayed:</t>
  </si>
  <si>
    <t>B093A</t>
  </si>
  <si>
    <t>Partial Depth Planing of Existing Joints</t>
  </si>
  <si>
    <t>B093B</t>
  </si>
  <si>
    <t>Asphalt Patching of Partial Depth Joints</t>
  </si>
  <si>
    <t>B104rA</t>
  </si>
  <si>
    <t>B111iA</t>
  </si>
  <si>
    <t>E062s</t>
  </si>
  <si>
    <t>E063s</t>
  </si>
  <si>
    <t>E064i</t>
  </si>
  <si>
    <t>E065i</t>
  </si>
  <si>
    <t>B121rlA</t>
  </si>
  <si>
    <t>B121rlB</t>
  </si>
  <si>
    <t>B121rlC</t>
  </si>
  <si>
    <t>B121rlD</t>
  </si>
  <si>
    <t>E052s</t>
  </si>
  <si>
    <t>Detectable Warning Surface Tiles</t>
  </si>
  <si>
    <t>B221</t>
  </si>
  <si>
    <t>B111i</t>
  </si>
  <si>
    <r>
      <t xml:space="preserve">To verify the use of the Round function in formulas - Use </t>
    </r>
    <r>
      <rPr>
        <b/>
        <sz val="12"/>
        <rFont val="Arial"/>
        <family val="2"/>
      </rPr>
      <t>[Tools- Options- View]</t>
    </r>
    <r>
      <rPr>
        <sz val="12"/>
        <rFont val="Arial"/>
        <family val="2"/>
      </rPr>
      <t xml:space="preserve">, and select the formulas check box to display the formulas instead of the results.  </t>
    </r>
    <r>
      <rPr>
        <sz val="12"/>
        <color indexed="30"/>
        <rFont val="Arial"/>
        <family val="2"/>
      </rPr>
      <t>MSO 2010  - Formulas - Formula Auditing - Show Formulas</t>
    </r>
  </si>
  <si>
    <r>
      <t xml:space="preserve">To check formula cell references - select a total/subtotal cell then use </t>
    </r>
    <r>
      <rPr>
        <b/>
        <sz val="12"/>
        <rFont val="Arial"/>
        <family val="2"/>
      </rPr>
      <t>[Tools- Auditing- Trace Precedents]</t>
    </r>
    <r>
      <rPr>
        <sz val="12"/>
        <rFont val="Arial"/>
        <family val="2"/>
      </rPr>
      <t xml:space="preserve"> to graphically display the cells referenced in the formula.  Subsequent traces will display referenced cells at the next level.  </t>
    </r>
    <r>
      <rPr>
        <sz val="12"/>
        <color indexed="30"/>
        <rFont val="Arial"/>
        <family val="2"/>
      </rPr>
      <t>MSO 2010  - Formulas - Formula Auditing - Trace Precedents</t>
    </r>
  </si>
  <si>
    <t>MSO 2010 (Microsoft Office 2010) - Menu - Group- Selections</t>
  </si>
  <si>
    <r>
      <t xml:space="preserve">To highlight only the displayed rows use Edit, Go To…, Special, Visible Cells Only,   to select only the visible cells, then with the cells still selected change the fill color. </t>
    </r>
    <r>
      <rPr>
        <sz val="12"/>
        <color indexed="30"/>
        <rFont val="Arial"/>
        <family val="2"/>
      </rPr>
      <t>MSO 2010  - Home - Editing - Find &amp; Select - Goto</t>
    </r>
  </si>
  <si>
    <r>
      <t>Review these rows for acceptance based on variables supplied by the user or special pay items not listed in the master "</t>
    </r>
    <r>
      <rPr>
        <i/>
        <sz val="12"/>
        <rFont val="Arial"/>
        <family val="2"/>
      </rPr>
      <t>Pay Items</t>
    </r>
    <r>
      <rPr>
        <sz val="12"/>
        <rFont val="Arial"/>
        <family val="2"/>
      </rPr>
      <t xml:space="preserve">" sheet ( note: these should have an "E" spec reference).  You might cancel filtering after highlighting to display all rows. </t>
    </r>
  </si>
  <si>
    <t>CW 3650-R6</t>
  </si>
  <si>
    <t xml:space="preserve">CW 3240-R10 </t>
  </si>
  <si>
    <t>E053As</t>
  </si>
  <si>
    <t>E058Ai</t>
  </si>
  <si>
    <t xml:space="preserve">CW 3230-R8
</t>
  </si>
  <si>
    <t>Corrugated Steel Pipe Culvert - Supply</t>
  </si>
  <si>
    <t>Corrugated Steel Pipe Culvert - Install</t>
  </si>
  <si>
    <t>E065iA</t>
  </si>
  <si>
    <t>High Density Polyethylene Pipe - Supply</t>
  </si>
  <si>
    <t>E065iB</t>
  </si>
  <si>
    <t>E065iC</t>
  </si>
  <si>
    <t>High Density Polyethylene Pipe - Install</t>
  </si>
  <si>
    <t>E065iD</t>
  </si>
  <si>
    <t>E068</t>
  </si>
  <si>
    <t>E.31</t>
  </si>
  <si>
    <t>Plugging and Abandoning of Existing Pipe Culverts</t>
  </si>
  <si>
    <t>E069</t>
  </si>
  <si>
    <t>E.32</t>
  </si>
  <si>
    <t>E070</t>
  </si>
  <si>
    <t>E.33</t>
  </si>
  <si>
    <t>CW 3550-R3</t>
  </si>
  <si>
    <t>Chain Link Fencing Gates</t>
  </si>
  <si>
    <t>Removal of Existing Culverts</t>
  </si>
  <si>
    <t>Disposal of Existing Culverts</t>
  </si>
  <si>
    <t>B150iA</t>
  </si>
  <si>
    <t>B153A</t>
  </si>
  <si>
    <t>B153B</t>
  </si>
  <si>
    <t>B153C</t>
  </si>
  <si>
    <t>B153D</t>
  </si>
  <si>
    <t>B184rlA</t>
  </si>
  <si>
    <t>B185rlA</t>
  </si>
  <si>
    <t>B185rlB</t>
  </si>
  <si>
    <t>B185rlC</t>
  </si>
  <si>
    <t>B185rlD</t>
  </si>
  <si>
    <t>C046A</t>
  </si>
  <si>
    <t>C047A</t>
  </si>
  <si>
    <t>C047B</t>
  </si>
  <si>
    <t>C047C</t>
  </si>
  <si>
    <t>CW 3615-R4</t>
  </si>
  <si>
    <r>
      <t>Copy the headings &amp; formulas in cells J2 to O3 from the Worksheet in this Workbook titled "Pay Items" and paste at the first blank cell to the</t>
    </r>
    <r>
      <rPr>
        <sz val="12"/>
        <color indexed="10"/>
        <rFont val="Arial"/>
        <family val="2"/>
      </rPr>
      <t xml:space="preserve"> </t>
    </r>
    <r>
      <rPr>
        <sz val="12"/>
        <color indexed="8"/>
        <rFont val="Arial"/>
        <family val="2"/>
      </rPr>
      <t>right</t>
    </r>
    <r>
      <rPr>
        <sz val="12"/>
        <rFont val="Arial"/>
        <family val="2"/>
      </rPr>
      <t xml:space="preserve"> of the "Amount" heading cell to perform further checking.  Copy the formulas in cells J to O down the columns to the end of the sheet. </t>
    </r>
  </si>
  <si>
    <t>B097A</t>
  </si>
  <si>
    <t>15 M Deformed Tie Bar</t>
  </si>
  <si>
    <t xml:space="preserve">CW 3450-R6 </t>
  </si>
  <si>
    <t>CW 3326-R3</t>
  </si>
  <si>
    <t>CW 3610-R5</t>
  </si>
  <si>
    <t>E071</t>
  </si>
  <si>
    <t>Culvert End Markers</t>
  </si>
  <si>
    <t>E.34</t>
  </si>
  <si>
    <t xml:space="preserve">A.28 </t>
  </si>
  <si>
    <t>A.29</t>
  </si>
  <si>
    <t>i)*</t>
  </si>
  <si>
    <t>Barrier Integral</t>
  </si>
  <si>
    <t>Barrier Separate</t>
  </si>
  <si>
    <t>viii)*</t>
  </si>
  <si>
    <t>Splash Strip Monolithic</t>
  </si>
  <si>
    <t>Splash Strip Separate</t>
  </si>
  <si>
    <t>ii)*</t>
  </si>
  <si>
    <t>iii)*</t>
  </si>
  <si>
    <t>iv)*</t>
  </si>
  <si>
    <t>v)*</t>
  </si>
  <si>
    <t>vi)*</t>
  </si>
  <si>
    <t>vii)*</t>
  </si>
  <si>
    <t>xiv)*</t>
  </si>
  <si>
    <t>ix)*</t>
  </si>
  <si>
    <t>xi)*</t>
  </si>
  <si>
    <t>x)*</t>
  </si>
  <si>
    <t>xii</t>
  </si>
  <si>
    <t>SD-024, 1200 mm deep</t>
  </si>
  <si>
    <t>SD-024, 1800 mm deep</t>
  </si>
  <si>
    <t>SD-025, 1200 mm deep</t>
  </si>
  <si>
    <t>SD-025, 1800 mm deep</t>
  </si>
  <si>
    <t>150 mm, PVC</t>
  </si>
  <si>
    <t xml:space="preserve">300 mm </t>
  </si>
  <si>
    <t>200 mm Catch Basin Lead</t>
  </si>
  <si>
    <t>250 mm Catch Basin Lead</t>
  </si>
  <si>
    <t>200 mm Drainage Connection Pipe</t>
  </si>
  <si>
    <t>250 mm Drainage Connection Pipe</t>
  </si>
  <si>
    <t>200 mm Drainage Connection Inlet Pipe</t>
  </si>
  <si>
    <t>250 mm Drainage Connection Inlet Pipe</t>
  </si>
  <si>
    <t>F.14</t>
  </si>
  <si>
    <t>E072</t>
  </si>
  <si>
    <t>E.35</t>
  </si>
  <si>
    <t>Watermain and Water Service Insulation</t>
  </si>
  <si>
    <t>E073</t>
  </si>
  <si>
    <t>E022A</t>
  </si>
  <si>
    <t>Sewer Inspection ( following repair)</t>
  </si>
  <si>
    <t>E022B</t>
  </si>
  <si>
    <t>1 - 50 mm Depth (Asphalt)</t>
  </si>
  <si>
    <t>1 - 50 mm Depth (Concrete)</t>
  </si>
  <si>
    <t xml:space="preserve">200 mm </t>
  </si>
  <si>
    <t xml:space="preserve">250 mm </t>
  </si>
  <si>
    <t xml:space="preserve">450 mm </t>
  </si>
  <si>
    <t xml:space="preserve">600 mm </t>
  </si>
  <si>
    <t>E004A</t>
  </si>
  <si>
    <t>E005A</t>
  </si>
  <si>
    <t>250 mm</t>
  </si>
  <si>
    <t>375 mm</t>
  </si>
  <si>
    <t>450 mm</t>
  </si>
  <si>
    <t>E017A</t>
  </si>
  <si>
    <t>E017B</t>
  </si>
  <si>
    <t>E017C</t>
  </si>
  <si>
    <t>E017D</t>
  </si>
  <si>
    <t>E017E</t>
  </si>
  <si>
    <t>E017F</t>
  </si>
  <si>
    <t>E017G</t>
  </si>
  <si>
    <t>E017H</t>
  </si>
  <si>
    <t>E017I</t>
  </si>
  <si>
    <t>E017J</t>
  </si>
  <si>
    <t>E020A</t>
  </si>
  <si>
    <t>E020B</t>
  </si>
  <si>
    <t>E020C</t>
  </si>
  <si>
    <t>E020D</t>
  </si>
  <si>
    <t>E020E</t>
  </si>
  <si>
    <t>E020F</t>
  </si>
  <si>
    <t>E020G</t>
  </si>
  <si>
    <t>E020H</t>
  </si>
  <si>
    <t>E020I</t>
  </si>
  <si>
    <t>E020J</t>
  </si>
  <si>
    <t>E022C</t>
  </si>
  <si>
    <t>E022D</t>
  </si>
  <si>
    <t>E022E</t>
  </si>
  <si>
    <t>E022F</t>
  </si>
  <si>
    <t>E022G</t>
  </si>
  <si>
    <t>375mm</t>
  </si>
  <si>
    <t>E017K</t>
  </si>
  <si>
    <t>E017L</t>
  </si>
  <si>
    <t>E017M</t>
  </si>
  <si>
    <t>E017N</t>
  </si>
  <si>
    <t>150 mm</t>
  </si>
  <si>
    <t>600 mm</t>
  </si>
  <si>
    <t>E020K</t>
  </si>
  <si>
    <t>E020L</t>
  </si>
  <si>
    <t>E020M</t>
  </si>
  <si>
    <t>E020N</t>
  </si>
  <si>
    <t>E022H</t>
  </si>
  <si>
    <t>E022I</t>
  </si>
  <si>
    <t>E041A</t>
  </si>
  <si>
    <t>e)</t>
  </si>
  <si>
    <t>E031A</t>
  </si>
  <si>
    <t>E031B</t>
  </si>
  <si>
    <t>E031C</t>
  </si>
  <si>
    <t>E031D</t>
  </si>
  <si>
    <t>E031E</t>
  </si>
  <si>
    <t>Frames &amp; Covers</t>
  </si>
  <si>
    <t>CW 3210-R8</t>
  </si>
  <si>
    <t>Adjustment of Manholes/Catch Basins Frames</t>
  </si>
  <si>
    <t xml:space="preserve">CW 3210-R8
</t>
  </si>
  <si>
    <t>AP-009 - Beehive Manhole Cover</t>
  </si>
  <si>
    <t>E026A</t>
  </si>
  <si>
    <t>AP-017 - Mountable Curb and Gutter  Paving Cover</t>
  </si>
  <si>
    <t>AP-018 - Modified Barrier Curb and Gutter Frame</t>
  </si>
  <si>
    <t>AP-019 - Modified Barrier Curb and Gutter Cover</t>
  </si>
  <si>
    <t>AP-016 - Mountable Curb and Gutter Cover</t>
  </si>
  <si>
    <t>Adjustment of Curb and Gutter Frames</t>
  </si>
  <si>
    <t>E041B</t>
  </si>
  <si>
    <t>AP-021 - Integrated Side Inlet  Cover</t>
  </si>
  <si>
    <t>CW 2145-R4</t>
  </si>
  <si>
    <t xml:space="preserve">CW 3410-R12 </t>
  </si>
  <si>
    <t>SD-223A
SD-203B</t>
  </si>
  <si>
    <t>B185rlC1</t>
  </si>
  <si>
    <t>Supplying and Placing Suitable Site Sub-grade Material</t>
  </si>
  <si>
    <t>A005A</t>
  </si>
  <si>
    <t>Supplying and Placing Sub-base Material</t>
  </si>
  <si>
    <t>Sub-base material must meet specified classification requirements A, B, or C.</t>
  </si>
  <si>
    <t>A007A1</t>
  </si>
  <si>
    <t>50 mm Granular A Limestone</t>
  </si>
  <si>
    <t>By definition Recycled materials are excluded.
Use on high traffic volume streets</t>
  </si>
  <si>
    <t>A007A2</t>
  </si>
  <si>
    <t>A007B1</t>
  </si>
  <si>
    <t>50 mm Granular B  Limestone</t>
  </si>
  <si>
    <t>Use on low traffic volume streets (Locals) &amp; lanes</t>
  </si>
  <si>
    <t>A007B2</t>
  </si>
  <si>
    <t>50 mm Granular B  Recycled Concrete</t>
  </si>
  <si>
    <t>A007B3</t>
  </si>
  <si>
    <t>A007C1</t>
  </si>
  <si>
    <t>50 mm Granular C  Limestone</t>
  </si>
  <si>
    <t>Use for pavement rehabs, etc.</t>
  </si>
  <si>
    <t>A007C2</t>
  </si>
  <si>
    <t>50 mm Granular C Recycled Concrete</t>
  </si>
  <si>
    <t>Use on pavement rehabs, etc.</t>
  </si>
  <si>
    <t>A007C3</t>
  </si>
  <si>
    <t>A008A1</t>
  </si>
  <si>
    <t>100 mm Granular A Limestone</t>
  </si>
  <si>
    <t>A008A2</t>
  </si>
  <si>
    <t>A008B1</t>
  </si>
  <si>
    <t>100 mm Granular B  Limestone</t>
  </si>
  <si>
    <t>A008B2</t>
  </si>
  <si>
    <t>100 mm Granular B  Recycled Concrete</t>
  </si>
  <si>
    <t>A008B3</t>
  </si>
  <si>
    <t>A008C1</t>
  </si>
  <si>
    <t>100 mm Granular C  Limestone</t>
  </si>
  <si>
    <t>A008C2</t>
  </si>
  <si>
    <t>100 mm Granular C Recycled Concrete</t>
  </si>
  <si>
    <t>A008C3</t>
  </si>
  <si>
    <t>Base course material must meet specified classification requirements A, B, or C.</t>
  </si>
  <si>
    <t>A010A1</t>
  </si>
  <si>
    <t>Base Course Material - Granular A Limestone</t>
  </si>
  <si>
    <t>A010A2</t>
  </si>
  <si>
    <t>A010B1</t>
  </si>
  <si>
    <t>Base Course Material - Granular B Limestone</t>
  </si>
  <si>
    <t>A010B2</t>
  </si>
  <si>
    <t>Base Course Material - Granular B Recycled Concrete</t>
  </si>
  <si>
    <t>A010B3</t>
  </si>
  <si>
    <t>A010C1</t>
  </si>
  <si>
    <t>Base Course Material - Granular C Limestone</t>
  </si>
  <si>
    <t>A010C2</t>
  </si>
  <si>
    <t>Base Course Material - Granular C Recycled Concrete</t>
  </si>
  <si>
    <t>A010C3</t>
  </si>
  <si>
    <t>Geotextile Fabric</t>
  </si>
  <si>
    <t>CW 3130-R5</t>
  </si>
  <si>
    <t>A022A1</t>
  </si>
  <si>
    <t>Separation Fabric</t>
  </si>
  <si>
    <t>A022A2</t>
  </si>
  <si>
    <t>Separation/Filtration Fabric</t>
  </si>
  <si>
    <t>A022A3</t>
  </si>
  <si>
    <t>Stabilization Fabric</t>
  </si>
  <si>
    <t>A022A4</t>
  </si>
  <si>
    <t>CW 3135-R2</t>
  </si>
  <si>
    <t>A022A5</t>
  </si>
  <si>
    <t>Class A Geogrid</t>
  </si>
  <si>
    <t>A022A6</t>
  </si>
  <si>
    <t>Class B Geogrid</t>
  </si>
  <si>
    <t>A022A7</t>
  </si>
  <si>
    <t>Geotextile/Class A Geogrid Composite</t>
  </si>
  <si>
    <t>A022A8</t>
  </si>
  <si>
    <t>Geotextile/Class B Geogrid Composite</t>
  </si>
  <si>
    <t xml:space="preserve">Also pays for planing component where partial depth patching cannot be completed. </t>
  </si>
  <si>
    <t>B127rA</t>
  </si>
  <si>
    <t>B127rB</t>
  </si>
  <si>
    <t>B134rA</t>
  </si>
  <si>
    <t>B134rB</t>
  </si>
  <si>
    <t>B136iA</t>
  </si>
  <si>
    <t>B136iB</t>
  </si>
  <si>
    <t>B137iA</t>
  </si>
  <si>
    <t>B137iB</t>
  </si>
  <si>
    <t>B138iA</t>
  </si>
  <si>
    <t>B138iB</t>
  </si>
  <si>
    <t>B139iA</t>
  </si>
  <si>
    <t>B139iB</t>
  </si>
  <si>
    <t>B140iA</t>
  </si>
  <si>
    <t>B140iB</t>
  </si>
  <si>
    <t>B141iA</t>
  </si>
  <si>
    <t>B142iA</t>
  </si>
  <si>
    <t>B142iB</t>
  </si>
  <si>
    <t>B143iA</t>
  </si>
  <si>
    <t>B143iB</t>
  </si>
  <si>
    <t>B149iA</t>
  </si>
  <si>
    <t>B155rlA</t>
  </si>
  <si>
    <t>B155rlB</t>
  </si>
  <si>
    <t>B159rlA</t>
  </si>
  <si>
    <t>B159rlB</t>
  </si>
  <si>
    <t>B163rlA</t>
  </si>
  <si>
    <t>B163rlB</t>
  </si>
  <si>
    <t>B167rlA</t>
  </si>
  <si>
    <t>B167rlB</t>
  </si>
  <si>
    <t>B168rlA</t>
  </si>
  <si>
    <t>B168rlB</t>
  </si>
  <si>
    <t>B170rlA</t>
  </si>
  <si>
    <t>B170rlB</t>
  </si>
  <si>
    <t>B174rlA</t>
  </si>
  <si>
    <t>B174rlB</t>
  </si>
  <si>
    <t>B178rlA</t>
  </si>
  <si>
    <t>B178rlB</t>
  </si>
  <si>
    <t>B183rlA</t>
  </si>
  <si>
    <t>CW 3410-R12</t>
  </si>
  <si>
    <t>C020-24</t>
  </si>
  <si>
    <t>C020-72</t>
  </si>
  <si>
    <t>C022-24</t>
  </si>
  <si>
    <t>C022-72</t>
  </si>
  <si>
    <t>C023-24</t>
  </si>
  <si>
    <t>C023-72</t>
  </si>
  <si>
    <t>C025-24</t>
  </si>
  <si>
    <t>C025-72</t>
  </si>
  <si>
    <t>C026-24</t>
  </si>
  <si>
    <t>C026-72</t>
  </si>
  <si>
    <t>C028-24</t>
  </si>
  <si>
    <t>C028-72</t>
  </si>
  <si>
    <t>C029-24</t>
  </si>
  <si>
    <t>C029-72</t>
  </si>
  <si>
    <t>C031-24</t>
  </si>
  <si>
    <t>C031-72</t>
  </si>
  <si>
    <t>C033A</t>
  </si>
  <si>
    <t>C033B</t>
  </si>
  <si>
    <t>C034A</t>
  </si>
  <si>
    <t>C034B</t>
  </si>
  <si>
    <t>C035A</t>
  </si>
  <si>
    <t>C035B</t>
  </si>
  <si>
    <t>C036A</t>
  </si>
  <si>
    <t>C036B</t>
  </si>
  <si>
    <t>C037A</t>
  </si>
  <si>
    <t>C037B</t>
  </si>
  <si>
    <t>C038A</t>
  </si>
  <si>
    <t>C038B</t>
  </si>
  <si>
    <t>C039A</t>
  </si>
  <si>
    <t xml:space="preserve">SD-200 
SD-229E        </t>
  </si>
  <si>
    <t xml:space="preserve">3.25.1 (Video Inspections) – 
“ Perform video inspection of sewers in accordance with CW 2145 except for Sections 3.18, 3.19,
3.21 and 3.22 and their associated payment clauses which do not apply to sewer repairs and
new sewer installations.” 
</t>
  </si>
  <si>
    <t>AP-006 - Standard Frame for Manhole and Catch Basin</t>
  </si>
  <si>
    <t>AP-007 - Standard Solid Cover for Standard Frame</t>
  </si>
  <si>
    <t>AP-008 - Standard Grated Cover for Standard Frame</t>
  </si>
  <si>
    <t xml:space="preserve">AP-011 - Barrier Curb and Gutter Frame </t>
  </si>
  <si>
    <t xml:space="preserve">AP-012 - Barrier Curb and Gutter Cover </t>
  </si>
  <si>
    <t>AP-015 - Mountable Curb and Gutter Frame</t>
  </si>
  <si>
    <t xml:space="preserve">3.16.7 - Perform a video inspection of the existing sewer after completion of backfilling and compaction using the video equipment indicated in CW 2145 from the nearest manhole to a minimum of 2 metres past the new connection. </t>
  </si>
  <si>
    <t>Lifter Rings (AP-010)</t>
  </si>
  <si>
    <t>Barrier Curb and Gutter Riser Frame and Cover</t>
  </si>
  <si>
    <r>
      <t>To check validation settings - select a cell from the "Unit Price" column that has the appropriate validation setting then use</t>
    </r>
    <r>
      <rPr>
        <b/>
        <sz val="12"/>
        <rFont val="Arial"/>
        <family val="2"/>
      </rPr>
      <t xml:space="preserve"> [Data - Validation]</t>
    </r>
    <r>
      <rPr>
        <sz val="12"/>
        <rFont val="Arial"/>
        <family val="2"/>
      </rPr>
      <t xml:space="preserve"> to confirm the  settings. </t>
    </r>
    <r>
      <rPr>
        <sz val="12"/>
        <color indexed="30"/>
        <rFont val="Arial"/>
        <family val="2"/>
      </rPr>
      <t>MSO 2010  - Data - Data Validation</t>
    </r>
  </si>
  <si>
    <r>
      <t xml:space="preserve">With the confirmed cell selected, to select cells with the same validation setting) - Use </t>
    </r>
    <r>
      <rPr>
        <b/>
        <sz val="12"/>
        <rFont val="Arial"/>
        <family val="2"/>
      </rPr>
      <t>[Edit, Goto- Special- Data Validation, and same]</t>
    </r>
    <r>
      <rPr>
        <sz val="12"/>
        <rFont val="Arial"/>
        <family val="2"/>
      </rPr>
      <t xml:space="preserve"> - to have Excel automatically selects all of the cells with the same validation settings as the selected cell.  Use the scroll bars to view the selected cells and confirm settings are applicable. Tip: With all matching cells selected use a color fill to assist in visually identifying the cells with the same validation. </t>
    </r>
    <r>
      <rPr>
        <sz val="12"/>
        <color indexed="30"/>
        <rFont val="Arial"/>
        <family val="2"/>
      </rPr>
      <t>MSO 2010  - Home - Editing - Find &amp; Select - Goto</t>
    </r>
  </si>
  <si>
    <r>
      <t xml:space="preserve">With these cells selected use </t>
    </r>
    <r>
      <rPr>
        <b/>
        <sz val="12"/>
        <rFont val="Arial"/>
        <family val="2"/>
      </rPr>
      <t>[Format- Cells- Protection]</t>
    </r>
    <r>
      <rPr>
        <sz val="12"/>
        <rFont val="Arial"/>
        <family val="2"/>
      </rPr>
      <t xml:space="preserve"> and verify that the Locked Checkbox is selected with a black arrow.  If this checkbox is grayed or has a small black square then at least one of the selected cells is not locked. </t>
    </r>
  </si>
  <si>
    <r>
      <t>To compare the code, description, reference &amp; units to the "Pay Items" master list - the copied formulas;
= CLEAN(CONCATENATE(TRIM(</t>
    </r>
    <r>
      <rPr>
        <i/>
        <sz val="12"/>
        <rFont val="Arial"/>
        <family val="2"/>
      </rPr>
      <t>ref</t>
    </r>
    <r>
      <rPr>
        <sz val="12"/>
        <rFont val="Arial"/>
        <family val="2"/>
      </rPr>
      <t>),TRIM(</t>
    </r>
    <r>
      <rPr>
        <i/>
        <sz val="12"/>
        <rFont val="Arial"/>
        <family val="2"/>
      </rPr>
      <t>ref</t>
    </r>
    <r>
      <rPr>
        <sz val="12"/>
        <rFont val="Arial"/>
        <family val="2"/>
      </rPr>
      <t>),TRIM(</t>
    </r>
    <r>
      <rPr>
        <i/>
        <sz val="12"/>
        <rFont val="Arial"/>
        <family val="2"/>
      </rPr>
      <t>ref</t>
    </r>
    <r>
      <rPr>
        <sz val="12"/>
        <rFont val="Arial"/>
        <family val="2"/>
      </rPr>
      <t>),TRIM(</t>
    </r>
    <r>
      <rPr>
        <i/>
        <sz val="12"/>
        <rFont val="Arial"/>
        <family val="2"/>
      </rPr>
      <t>ref</t>
    </r>
    <r>
      <rPr>
        <sz val="12"/>
        <rFont val="Arial"/>
        <family val="2"/>
      </rPr>
      <t>))), along with;
= MATCH(</t>
    </r>
    <r>
      <rPr>
        <i/>
        <sz val="12"/>
        <rFont val="Arial"/>
        <family val="2"/>
      </rPr>
      <t>ref,Worksheet!,range</t>
    </r>
    <r>
      <rPr>
        <sz val="12"/>
        <rFont val="Arial"/>
        <family val="2"/>
      </rPr>
      <t xml:space="preserve">, 0) will display the corresponding row number from the referenced worksheet if all referenced cells match exactly with one of the rows in the  referenced master item worksheet range, otherwise "#N/A" will appear. </t>
    </r>
  </si>
  <si>
    <t>B114A</t>
  </si>
  <si>
    <t>E^</t>
  </si>
  <si>
    <t xml:space="preserve">Note: if renewing Sidewalk with Block Outs it is recommended that removal simply be paid for as Sidewalk Removal. </t>
  </si>
  <si>
    <t>B114B</t>
  </si>
  <si>
    <t>B114C</t>
  </si>
  <si>
    <t>B114D</t>
  </si>
  <si>
    <t>B114E</t>
  </si>
  <si>
    <t>Paving Stone Indicator Surfaces</t>
  </si>
  <si>
    <t>I</t>
  </si>
  <si>
    <t>MOBILIZATION/
DEMOBILIZATION</t>
  </si>
  <si>
    <t>I001</t>
  </si>
  <si>
    <t xml:space="preserve">(See Blank Form B for Pay Item and formatting) </t>
  </si>
  <si>
    <r>
      <rPr>
        <b/>
        <sz val="12"/>
        <color rgb="FFFF0000"/>
        <rFont val="Arial"/>
        <family val="2"/>
      </rPr>
      <t>NEW!</t>
    </r>
    <r>
      <rPr>
        <sz val="12"/>
        <rFont val="Arial"/>
        <family val="2"/>
      </rPr>
      <t xml:space="preserve"> - The Unit Price cell for Mobilization/Demobilization has its own unique Data Validation settings related to the conditions in its E-spec. It is critical that the cell reference in red in the following validation sample formula refers to the Total Bid Price Cell . =IF(AND(G45&gt;=0.01,G45&lt;=</t>
    </r>
    <r>
      <rPr>
        <sz val="12"/>
        <color rgb="FFFF0000"/>
        <rFont val="Arial"/>
        <family val="2"/>
      </rPr>
      <t>G53</t>
    </r>
    <r>
      <rPr>
        <sz val="12"/>
        <rFont val="Arial"/>
        <family val="2"/>
      </rPr>
      <t>*0.05),ROUND(G45,2),0.01).
Similarly the same unit price cell has Conditional Formatting and again the cell reference in red must refer to the Total Bid Price cell.   =G45&gt;</t>
    </r>
    <r>
      <rPr>
        <sz val="12"/>
        <color rgb="FFFF0000"/>
        <rFont val="Arial"/>
        <family val="2"/>
      </rPr>
      <t>G53</t>
    </r>
    <r>
      <rPr>
        <sz val="12"/>
        <rFont val="Arial"/>
        <family val="2"/>
      </rPr>
      <t xml:space="preserve">*0.05.
These references need to be checked manually. If you are not familiar with these settings they will be checked with the PW review. </t>
    </r>
  </si>
  <si>
    <t>Delete ^ or specify Aggregate (except Limestone or Concrete ) Use on high traffic volume streets</t>
  </si>
  <si>
    <t>Delete ^  or specify Aggregate (except Limestone or Recycled Concrete) Use on low traffic volume streets</t>
  </si>
  <si>
    <t>Delete ^ or specify Aggregate (except Limestone or Recycled Concrete) Use on pave rehabs, etc.</t>
  </si>
  <si>
    <t xml:space="preserve">No match will be found if the wild card character "^" is in the Form B worksheet as these have been replaced with "%" in the  "Pay Items" spreadsheet to assist in identification.  This includes the Codes column. 
</t>
  </si>
  <si>
    <t xml:space="preserve">Manually review codes to identify codes used from the wrong grouping.  Note: suffixes have been added to some codes to distinguish between similar worded descriptions that appear in different groups such as Removals, Renewals and Installations.  If the wrong code is used this can have negative consequence on year end average unit price determinations. </t>
  </si>
  <si>
    <t>Pay Item includes data validation and conditional formatting that reference the Total Bid Price cell</t>
  </si>
  <si>
    <t xml:space="preserve">^ - See SD-018 - thickness and width determined by depth of excavation &amp; pipe ID.  Note: E- spec assumes 100mm thickness will be suitable for our work.   </t>
  </si>
  <si>
    <t xml:space="preserve">^ specify size </t>
  </si>
  <si>
    <t>^ specify size</t>
  </si>
  <si>
    <t>^ height, add "Slip Form Paving" if specified</t>
  </si>
  <si>
    <t>C039B</t>
  </si>
  <si>
    <t>^ height if neither 150 or 180, add "Slip Form Paving" if specified</t>
  </si>
  <si>
    <t>^  specify neither 24 or 72 hour, add "Slip Form Paving" if specified</t>
  </si>
  <si>
    <t xml:space="preserve">^ reveal height, type &amp; reference to Standard Detail
</t>
  </si>
  <si>
    <t>^ reveal height, add "Slip Form Paving" if specified</t>
  </si>
  <si>
    <t>^ reveal height if neither 150 or 180, add "Slip Form Paving" if specified</t>
  </si>
  <si>
    <t>^ reveal height  if neither 150 or 180</t>
  </si>
  <si>
    <t>^ reveal height if neither 150 or 180</t>
  </si>
  <si>
    <t>^ reveal height if not 75, add "Slip Form Paving" if specified</t>
  </si>
  <si>
    <t xml:space="preserve">^ reveal height if neither 150 or 180, </t>
  </si>
  <si>
    <t>^ reveal height if not 120</t>
  </si>
  <si>
    <t>^ Monolithic or Separate</t>
  </si>
  <si>
    <t>^ Integral or Separate</t>
  </si>
  <si>
    <t xml:space="preserve">It is recommended that you copy the Form B - Schedule of Prices sheet into the "2021 Quality Control Checks" workbook to preserve your original file.  </t>
  </si>
  <si>
    <t>Locked?</t>
  </si>
  <si>
    <t>Joined, Trimmed, &amp; Cleaned for Checking</t>
  </si>
  <si>
    <t>MATCH</t>
  </si>
  <si>
    <t>Format F</t>
  </si>
  <si>
    <t>Format G</t>
  </si>
  <si>
    <t>Format H</t>
  </si>
  <si>
    <t>Construction of 250 mm Type 3 Concrete Pavement for Early Opening 24 Hour  (Reinforced)</t>
  </si>
  <si>
    <t>Construction of 250 mm Type 4 Concrete Pavement for Early Opening 72 Hour  (Reinforced)</t>
  </si>
  <si>
    <t>Construction of 250 mm Type 3 Concrete Pavement for Early Opening 24 Hour (Plain-Dowelled)</t>
  </si>
  <si>
    <t>Construction of 250 mm Type 4 Concrete Pavement for Early Opening 72 Hour (Plain-Dowelled)</t>
  </si>
  <si>
    <t>Construction of 230 mm Type 3 Concrete Pavement for Early Opening 24 Hour (Reinforced)</t>
  </si>
  <si>
    <t>Construction of 230 mm Type 4 Concrete Pavement for Early Opening 72 Hour (Reinforced)</t>
  </si>
  <si>
    <t>Construction of 230 mm Type 3 Concrete Pavement for Early Opening 24 Hour (Plain-Dowelled)</t>
  </si>
  <si>
    <t>Construction of 230 mm Type 4 Concrete Pavement for Early Opening 72 Hour (Plain-Dowelled)</t>
  </si>
  <si>
    <t>Construction of 200 mm Type 3 Concrete Pavement for Early Opening 24 Hour (Reinforced)</t>
  </si>
  <si>
    <t>Construction of 200 mm Type 4 Concrete Pavement for Early Opening 72 Hour (Reinforced)</t>
  </si>
  <si>
    <t>Construction of 200 mm Type 3 Concrete Pavement for Early Opening 24 Hour (Plain-Dowelled)</t>
  </si>
  <si>
    <t>Construction of 200 mm Type 4 Concrete Pavement for Early Opening 72 Hour (Plain-Dowelled)</t>
  </si>
  <si>
    <t>Construction of 150 mm Type 3 Concrete Pavement for Early Opening 24 Hour (Reinforced)</t>
  </si>
  <si>
    <t>Construction of 150 mm Type 4 Concrete Pavement for Early Opening 72 Hour (Reinforced)</t>
  </si>
  <si>
    <t>Construction of 150 mm Type 3 Concrete Pavement for Early Opening 24 Hour  (Plain-Dowelled)</t>
  </si>
  <si>
    <t>Construction of 150 mm Type 4 Concrete Pavement for Early Opening 72 Hour  (Plain-Dowelled)</t>
  </si>
  <si>
    <t>C017A</t>
  </si>
  <si>
    <t xml:space="preserve">
add "Slip Form Paving" if specified</t>
  </si>
  <si>
    <t>E18</t>
  </si>
  <si>
    <t>^ Reveal Height and Concrete Type</t>
  </si>
  <si>
    <t>B206A</t>
  </si>
  <si>
    <t>B206B</t>
  </si>
  <si>
    <t>Type A</t>
  </si>
  <si>
    <t>Type B</t>
  </si>
  <si>
    <t>Supply and Install Pavement Repair Fabric</t>
  </si>
  <si>
    <r>
      <t>^ reveal height</t>
    </r>
    <r>
      <rPr>
        <u/>
        <sz val="10"/>
        <rFont val="MS Sans Serif"/>
      </rPr>
      <t xml:space="preserve"> if not 150 or 180</t>
    </r>
    <r>
      <rPr>
        <sz val="10"/>
        <rFont val="MS Sans Serif"/>
        <family val="2"/>
      </rPr>
      <t>, add "Slip Form Paving" if specified</t>
    </r>
  </si>
  <si>
    <r>
      <t>Raising of</t>
    </r>
    <r>
      <rPr>
        <b/>
        <sz val="12"/>
        <rFont val="Arial"/>
        <family val="2"/>
      </rPr>
      <t xml:space="preserve"> </t>
    </r>
    <r>
      <rPr>
        <sz val="12"/>
        <rFont val="Arial"/>
        <family val="2"/>
      </rPr>
      <t>Existing</t>
    </r>
    <r>
      <rPr>
        <b/>
        <sz val="12"/>
        <rFont val="Arial"/>
        <family val="2"/>
      </rPr>
      <t xml:space="preserve"> </t>
    </r>
    <r>
      <rPr>
        <sz val="12"/>
        <rFont val="Arial"/>
        <family val="2"/>
      </rPr>
      <t>Hydrant</t>
    </r>
  </si>
  <si>
    <t>CW 3110-R22</t>
  </si>
  <si>
    <r>
      <t>CW 3110-R22</t>
    </r>
    <r>
      <rPr>
        <sz val="11"/>
        <color theme="1"/>
        <rFont val="Calibri"/>
        <family val="2"/>
        <scheme val="minor"/>
      </rPr>
      <t/>
    </r>
  </si>
  <si>
    <t>50 mm Granular A ^</t>
  </si>
  <si>
    <t>50 mm Granular B ^</t>
  </si>
  <si>
    <t>50 mm Granular C ^</t>
  </si>
  <si>
    <t>100 mm Granular A ^</t>
  </si>
  <si>
    <t>100 mm Granular B  ^</t>
  </si>
  <si>
    <t>100 mm Granular C ^</t>
  </si>
  <si>
    <t>Base Course Material - Granular A ^</t>
  </si>
  <si>
    <t>Base Course Material - Granular B ^</t>
  </si>
  <si>
    <t>Base Course Material - Granular C ^</t>
  </si>
  <si>
    <t>250 mm Type ^ Concrete Pavement (Reinforced)</t>
  </si>
  <si>
    <t>250 mm Type ^ Concrete Pavement (Plain-Dowelled)</t>
  </si>
  <si>
    <t>230 mm Type ^ Concrete Pavement (Reinforced)</t>
  </si>
  <si>
    <t>230 mm Type ^ Concrete Pavement (Plain-Dowelled)</t>
  </si>
  <si>
    <t>200 mm Type ^ Concrete Pavement (Reinforced)</t>
  </si>
  <si>
    <t>200 mm Type ^ Concrete Pavement (Plain-Dowelled)</t>
  </si>
  <si>
    <t>150 mm Type ^ Concrete Pavement (Reinforced)</t>
  </si>
  <si>
    <t>150 mm Type ^ Concrete Pavement (Plain-Dowelled)</t>
  </si>
  <si>
    <t>CW 3230-R8</t>
  </si>
  <si>
    <t>250 mm Type ^ Concrete Pavement (Type A)</t>
  </si>
  <si>
    <t>250 mm Type ^ Concrete Pavement (Type B)</t>
  </si>
  <si>
    <t>250 mm Type ^ Concrete Pavement (Type C)</t>
  </si>
  <si>
    <t>250 mm Type ^ Concrete Pavement (Type D)</t>
  </si>
  <si>
    <t>230 mm Type ^ Concrete Pavement (Type A)</t>
  </si>
  <si>
    <t>230 mm Type ^ Concrete Pavement (Type B)</t>
  </si>
  <si>
    <t>230 mm Type ^ Concrete Pavement (Type C)</t>
  </si>
  <si>
    <t>230 mm Type ^ Concrete Pavement (Type D)</t>
  </si>
  <si>
    <t>200 mm Type ^ Concrete Pavement (Type A)</t>
  </si>
  <si>
    <t>200 mm Type ^ Concrete Pavement (Type B)</t>
  </si>
  <si>
    <t>200 mm Type ^ Concrete Pavement (Type C)</t>
  </si>
  <si>
    <t>200 mm Type ^ Concrete Pavement (Type D)</t>
  </si>
  <si>
    <t>150 mm Type ^ Concrete Pavement (Type A)</t>
  </si>
  <si>
    <t>150 mm Type ^ Concrete Pavement (Type B)</t>
  </si>
  <si>
    <t>150 mm Type ^ Concrete Pavement (Type C)</t>
  </si>
  <si>
    <t>150 mm Type ^ Concrete Pavement (Type D)</t>
  </si>
  <si>
    <t>E16</t>
  </si>
  <si>
    <t>CW 3235-R9</t>
  </si>
  <si>
    <t>Type ^ Concrete Median Slab</t>
  </si>
  <si>
    <t>Type ^ Concrete Monolithic Median Slab</t>
  </si>
  <si>
    <t>Type ^ Concrete Safety Median</t>
  </si>
  <si>
    <t>Type ^ Concrete 100 mm Sidewalk</t>
  </si>
  <si>
    <t>Type ^ Concrete 150 mm Reinforced Sidewalk</t>
  </si>
  <si>
    <t>Type ^ Concrete Bullnose</t>
  </si>
  <si>
    <t>Type ^ Concrete Monolithic Curb and Sidewalk</t>
  </si>
  <si>
    <t>Type ^ Concrete 100 mm Sidewalk with Block Outs</t>
  </si>
  <si>
    <t>Type ^ Concrete 150 mm Sidewalk with Block Outs</t>
  </si>
  <si>
    <t>Type ^ Concrete Monolithic Curb and 100 mm Sidewalk with Block Outs ^</t>
  </si>
  <si>
    <t>Type ^ Concrete Monolithic Curb and 150 mm Sidewalk with Block Outs ^</t>
  </si>
  <si>
    <t>E19</t>
  </si>
  <si>
    <t>100 mm Type ^ Concrete Sidewalk</t>
  </si>
  <si>
    <t>150 mm Type ^ Concrete Reinforced Sidewalk</t>
  </si>
  <si>
    <t>Barrier ^</t>
  </si>
  <si>
    <t>Modified Barrier ^</t>
  </si>
  <si>
    <t>Splash Strip ^</t>
  </si>
  <si>
    <t>Type ^ Concrete Barrier (^ mm reveal ht, Dowelled)</t>
  </si>
  <si>
    <t>Type ^ Concrete Barrier (150 mm reveal ht, Dowelled)</t>
  </si>
  <si>
    <t>Type ^ Concrete Barrier (180 mm reveal ht, Dowelled)</t>
  </si>
  <si>
    <t>Type ^ Concrete Barrier (^ mm reveal ht, Separate)</t>
  </si>
  <si>
    <t>Type ^ Concrete Barrier (150 mm reveal ht, Separate)</t>
  </si>
  <si>
    <t>Type ^ Concrete Barrier (180 mm reveal ht, Separate)</t>
  </si>
  <si>
    <t>Type ^ Concrete Barrier (^ mm reveal ht, Integral)</t>
  </si>
  <si>
    <t>Type ^ Concrete Barrier (150 mm reveal ht, Integral)</t>
  </si>
  <si>
    <t>Type ^ Concrete Barrier (180 mm reveal ht, Integral)</t>
  </si>
  <si>
    <t>Type ^ Concrete Modified Barrier (^ mm reveal ht, Dowelled)</t>
  </si>
  <si>
    <t>Type ^ Concrete Modified Barrier (150 mm reveal ht, Dowelled)</t>
  </si>
  <si>
    <t>Type ^ Concrete Modified Barrier (180 mm reveal ht, Dowelled)</t>
  </si>
  <si>
    <t>Type ^ Concrete Modified Barrier (^ mm reveal ht, Integral)</t>
  </si>
  <si>
    <t>Type ^ Concrete Modified Barrier (150 mm reveal ht, Integral)</t>
  </si>
  <si>
    <t>Type ^ Concrete Modified Barrier (180 mm reveal ht, Integral)</t>
  </si>
  <si>
    <t>Type ^ Concrete Mountable Curb (^ mm reveal ht, Integral)</t>
  </si>
  <si>
    <t>Type ^ Concrete Mountable Curb (120 mm reveal ht, Integral)</t>
  </si>
  <si>
    <t>Type ^ ConcreteCurb and Gutter (^ mm reveal ht, Barrier, Integral, 600 mm width, 150 mm Plain Concrete Pavement)</t>
  </si>
  <si>
    <t>Type ^ Concrete Curb and Gutter (150 mm reveal ht, Barrier, Integral, 600 mm width, 150 mm Plain Concrete Pavement)</t>
  </si>
  <si>
    <t>Type ^ Concrete Curb and Gutter (180 mm reveal ht, Barrier, Integral, 600 mm width, 150 mm Plain Concrete Pavement)</t>
  </si>
  <si>
    <t>Type ^ Concrete Curb and Gutter (^ mm reveal ht, Modified Barrier, Integral,  600 mm width, 150 mm Plain Concrete Pavement)</t>
  </si>
  <si>
    <t>Type ^ Concrete Curb and Gutter (150 mm reveal ht, Modified Barrier, Integral,  600 mm width, 150 mm Plain Concrete Pavement)</t>
  </si>
  <si>
    <t>Type ^ Concrete Curb and Gutter (180 mm reveal ht, Modified Barrier, Integral,  600 mm width, 150 mm Plain Concrete Pavement)</t>
  </si>
  <si>
    <t>Type ^ Concrete Curb and Gutter (40 mm reveal ht, Lip Curb, Integral, 600 mm width, 150 mm Plain Concrete Pavement)</t>
  </si>
  <si>
    <t>Type ^ Concrete Curb and Gutter (8-12 mm reveal ht, Curb Ramp,  Integral, 600 mm width, 150 mm Plain Concrete Pavement)</t>
  </si>
  <si>
    <t>Type ^ Concrete Lip Curb (125 mm reveal ht, Integral)</t>
  </si>
  <si>
    <t>Type ^ Concrete Lip Curb (75 mm reveal ht, Integral)</t>
  </si>
  <si>
    <t>Type ^ Concrete Lip Curb (40 mm reveal ht, Integral)</t>
  </si>
  <si>
    <t>Type ^ Concrete Modified Lip Curb (^ mm reveal ht, Dowelled)</t>
  </si>
  <si>
    <t>Type ^ Concrete Modified Lip Curb (75 mm reveal ht, Dowelled)</t>
  </si>
  <si>
    <t>Type ^ Concrete Curb Ramp (8-12 mm reveal ht, Integral)</t>
  </si>
  <si>
    <t>Type ^ Concrete Curb Ramp (8-12 mm reveal ht, Monolithic)</t>
  </si>
  <si>
    <t>Type ^ Concrete Safety Curb (330 mm reveal ht)</t>
  </si>
  <si>
    <t>Type ^ Concrete Splash Strip (180 mm reveal ht, Monolithic Barrier Curb,  750 mm width)</t>
  </si>
  <si>
    <t>Type ^ Concrete Splash Strip (150 mm reveal ht, Monolithic Barrier Curb,  750 mm width)</t>
  </si>
  <si>
    <t>Type ^ Concrete Splash Strip (150 mm reveal ht, Monolithic Modified Barrier Curb,  750 mm width)</t>
  </si>
  <si>
    <t>Type ^ Concrete Splash Strip, (Separate, 600 mm width)</t>
  </si>
  <si>
    <t>CW 3240-R10</t>
  </si>
  <si>
    <t>B155rl^1</t>
  </si>
  <si>
    <t>In item code replace ^ with A or  B or omit according to the code of the item used above</t>
  </si>
  <si>
    <t>B155rl^2</t>
  </si>
  <si>
    <t>B155rl^3</t>
  </si>
  <si>
    <t>B159rl^1</t>
  </si>
  <si>
    <t>B159rl^2</t>
  </si>
  <si>
    <t>B159rl^3</t>
  </si>
  <si>
    <t>B163rl^1</t>
  </si>
  <si>
    <t>B163rl^2</t>
  </si>
  <si>
    <t>B163rl^3</t>
  </si>
  <si>
    <t>Type ^ Concrete Modified Barrier (^ mm reveal ht Integral)</t>
  </si>
  <si>
    <t>Type ^ Concrete Modified Barrier (150 mm reveal ht Integral)</t>
  </si>
  <si>
    <t>Type ^ Concrete Modified Barrier (180 mm reveal ht Integral)</t>
  </si>
  <si>
    <t>Type ^ Concrete Mountable Curb (^ mm reveal ht Integral)</t>
  </si>
  <si>
    <t>Type ^ Concrete Curb and Gutter (^ mm reveal ht, Barrier, Integral, 600 mm width, 150 mm Plain Concrete Pavement)</t>
  </si>
  <si>
    <t>B170rl^1</t>
  </si>
  <si>
    <t>B170rl^2</t>
  </si>
  <si>
    <t>B170rl^3</t>
  </si>
  <si>
    <t>Type ^ Concrete Curb and Gutter (^ mm reveal ht, Modified Barrier, Integral,  - 600 mm width, 150 mm Plain Concrete Pavement)</t>
  </si>
  <si>
    <t>Type ^ Concrete Curb and Gutter (150 mm reveal ht, Modified Barrier, Integral,  - 600 mm width, 150 mm Plain Concrete Pavement)</t>
  </si>
  <si>
    <t>Type ^ Concrete Curb and Gutter (180 mm reveal ht, Modified Barrier, Integral,  - 600 mm width, 150 mm Plain Concrete Pavement)</t>
  </si>
  <si>
    <t>B174rl^1</t>
  </si>
  <si>
    <t>B174rl^2</t>
  </si>
  <si>
    <t>B174rl^3</t>
  </si>
  <si>
    <t>Type ^ Concrete Curb and Gutter (^ mm reveal ht, Lip Curb, Integral, 600 mm width, 150 mm Plain Concrete Pavement)</t>
  </si>
  <si>
    <t>Type ^ Concrete Curb and Gutter (150 mm reveal ht, Lip Curb, Integral, 600 mm width, 150 mm Plain Concrete Pavement)</t>
  </si>
  <si>
    <t>Type ^ Concrete Curb and Gutter (180 mm reveal ht, Lip Curb, Integral, 600 mm width, 150 mm Plain Concrete Pavement)</t>
  </si>
  <si>
    <t>B178rl^1</t>
  </si>
  <si>
    <t>B178rl^2</t>
  </si>
  <si>
    <t>B178rl^3</t>
  </si>
  <si>
    <t xml:space="preserve">Type ^ Concrete Lip Curb (40 mm reveal ht, Integral) </t>
  </si>
  <si>
    <t>Type ^ Concrete Safety Curb (^ mm reveal ht)</t>
  </si>
  <si>
    <t>Type ^ Concrete Splash Strip (180 mm reveal ht, Monolithic Modified Barrier Curb,  750 mm width)</t>
  </si>
  <si>
    <t>Supply and Installation of Dowel Assemblies ^</t>
  </si>
  <si>
    <t>CW 3310-R18</t>
  </si>
  <si>
    <t>^ Specify diameter of dowels</t>
  </si>
  <si>
    <t>CW 3140-R1</t>
  </si>
  <si>
    <t>Construction of 250 mm Type ^ Concrete Pavement (Reinforced)</t>
  </si>
  <si>
    <t>Construction of 250 mm Type ^ Concrete Pavement (Plain-Dowelled)</t>
  </si>
  <si>
    <t>Construction of 230 mm Type ^ Concrete Pavement (Reinforced)</t>
  </si>
  <si>
    <t>Construction of 230 mm Type ^ Concrete Pavement (Plain-Dowelled)</t>
  </si>
  <si>
    <t>Construction of 200 mm Type ^ Concrete Pavement - (Reinforced)</t>
  </si>
  <si>
    <t>Construction of 200 mm Type ^ Concrete Pavement (Plain-Dowelled)</t>
  </si>
  <si>
    <t>Construction of 150 mm Type ^ Concrete Pavement (Reinforced)</t>
  </si>
  <si>
    <t>Construction of 150 mm Type ^ Concrete Pavement (Plain-Dowelled)</t>
  </si>
  <si>
    <t>Construction of Type ^ Concrete Median Slabs</t>
  </si>
  <si>
    <t>Construction of Monolithic Type ^ Concrete Median Slabs</t>
  </si>
  <si>
    <t>Construction of Type ^ Concrete Safety Medians</t>
  </si>
  <si>
    <t>Construction of Monolithic Type ^ Curb and Sidewalk</t>
  </si>
  <si>
    <t>Construction of Monolithic Type ^ Curb and Sidewalk with Blockouts</t>
  </si>
  <si>
    <t>Construction of Monolithic Type ^ Concrete Bull-noses</t>
  </si>
  <si>
    <t>Construction of 250 mm Type ^ Concrete Pavement for Early Opening ^  (Reinforced)</t>
  </si>
  <si>
    <t>^  specify neither 24 nor 72 hour, add "Slip Form Paving" if specified</t>
  </si>
  <si>
    <t>Construction of 250 mm Type ^ Concrete Pavement for Early Opening ^ (Plain-Dowelled)</t>
  </si>
  <si>
    <t>Construction of 230 mm Type ^ Concrete Pavement for Early Opening ^ (Reinforced)</t>
  </si>
  <si>
    <t>Construction of 230 mm Type ^ Concrete Pavement for Early Opening ^ (Plain-Dowelled)</t>
  </si>
  <si>
    <t>Construction of 200 mm Type ^ Concrete Pavement for Early Opening ^ (Reinforced)</t>
  </si>
  <si>
    <t>Construction of 200 mm Type ^ Concrete Pavement for Early Opening ^ (Plain-Dowelled)</t>
  </si>
  <si>
    <t>Construction of 150 mm Type ^ Concrete Pavement for Early Opening ^ (Reinforced)</t>
  </si>
  <si>
    <t>Construction of 150 mm Type ^ Concrete Pavement for Early Opening ^  (Plain-Dowelled)</t>
  </si>
  <si>
    <t>Construction of  Barrier (^ mm ht, Type ^, Dowelled)</t>
  </si>
  <si>
    <t>Construction of  Barrier (150 mm ht, Type ^, Dowelled)</t>
  </si>
  <si>
    <t>Construction of  Barrier (180 mm ht, Type ^, Dowelled)</t>
  </si>
  <si>
    <t>Construction of Barrier (^ mm ht, Type ^, Separate)</t>
  </si>
  <si>
    <t>Construction of Barrier (150 mm ht, Type ^, Separate)</t>
  </si>
  <si>
    <t>Construction of Barrier (180 mm ht, Type ^, Separate)</t>
  </si>
  <si>
    <t>Construction of Barrier (^ mm ht, Type ^, Integral)</t>
  </si>
  <si>
    <t>Construction of Barrier (150 mm ht, Type ^, Integral)</t>
  </si>
  <si>
    <t>Construction of Barrier (180 mm ht, Type ^, Integral)</t>
  </si>
  <si>
    <t>Construction of Modified Barrier (^ mm ht, Type ^ Dowelled)</t>
  </si>
  <si>
    <t>Construction of Modified Barrier (150 mm ht, Type ^, Dowelled)</t>
  </si>
  <si>
    <t>Construction of Modified Barrier (180 mm ht, Type ^, Dowelled)</t>
  </si>
  <si>
    <t>Construction of  Modified Barrier  (^ mm ht, Type ^, Integral)</t>
  </si>
  <si>
    <t>Construction of  Modified Barrier  (150 mm ht, Type ^, Integral)</t>
  </si>
  <si>
    <t>Construction of  Modified Barrier  (180 mm ht, Type ^, Integral)</t>
  </si>
  <si>
    <t>Construction of Curb and Gutter (^mm ht, Barrier, Integral, 600 mm width, 150 mm Plain Type ^ Concrete Pavement)</t>
  </si>
  <si>
    <t>Construction of Curb and Gutter (150 mm ht, Barrier, Integral, 600 mm width, 150 mm Plain Type ^ Concrete Pavement)</t>
  </si>
  <si>
    <t>Construction of Curb and Gutter (180 mm ht, Barrier, Integral, 600 mm width, 150 mm Plain Type ^ Concrete Pavement)</t>
  </si>
  <si>
    <t>Construction of Curb and Gutter (^ mm ht, Modified Barrier, Integral, 600 mm width, 150 mm Plain Type ^ Concrete Pavement)</t>
  </si>
  <si>
    <t>^ height if not  180, add "Slip Form Paving" if specified</t>
  </si>
  <si>
    <t>Construction of Curb and Gutter (150 mm ht, Modified Barrier, Integral, 600 mm width, 150 mm Plain Type ^ Concrete Pavement)</t>
  </si>
  <si>
    <t>Construction of Curb and Gutter (180 mm ht, Modified Barrier, Integral, 600 mm width, 150 mm Plain Type ^ Concrete Pavement)</t>
  </si>
  <si>
    <t>Construction of Curb and Gutter (40 mm ht, Lip Curb, Integral, 600 mm width, 150 mm Plain Type ^ Concrete Pavement)</t>
  </si>
  <si>
    <t>Construction of Curb and Gutter (8-12 mm ht, Curb Ramp,  Integral, 600 mm width, 150 mm Plain Type ^ Concrete Pavement)</t>
  </si>
  <si>
    <t>Construction of  Mountable Curb ^ (Integral)</t>
  </si>
  <si>
    <t>^ height, concrete type, add "Slip Form Paving" if specified</t>
  </si>
  <si>
    <t>Construction of  Mountable Curb (120 mm, Type ^, Integral)</t>
  </si>
  <si>
    <t>Construction of  Lip Curb (125 mm ht, Type ^, Integral)</t>
  </si>
  <si>
    <t>Construction of   Lip Curb (75 mm ht, Type ^, Integral)</t>
  </si>
  <si>
    <t>Construction of   Lip Curb (40 mm ht, Type ^, Integral)</t>
  </si>
  <si>
    <t>Construction of  Curb Ramp (8-12 mm ht, Type ^, Integral)</t>
  </si>
  <si>
    <t>Construction of  Curb Ramp (8-12 mm ht, Type ^, Monolithic)</t>
  </si>
  <si>
    <t>Construction of  Safety Curb (^ mm ht, Type ^)</t>
  </si>
  <si>
    <t>Construction of Splash Strip (180 mm ht, Monolithic Barrier Curb,  750 mm width, Type ^)</t>
  </si>
  <si>
    <t>Construction of Splash Strip (180 mm ht, Monolithic Modified Barrier Curb, 750 mm width, Type ^)</t>
  </si>
  <si>
    <t>Construction of Splash Strip, (Separate, 600 mm width, Type ^)</t>
  </si>
  <si>
    <t xml:space="preserve">CW 3325-R5  </t>
  </si>
  <si>
    <t>^ mm, ^</t>
  </si>
  <si>
    <t>^ specify diameter, type</t>
  </si>
  <si>
    <t>In a Trench, Class ^ Type ^  Bedding, Class 2 Backfill</t>
  </si>
  <si>
    <t>^  Class A bedding or Class B bedding with sand, type 2 or type 3 material and Class 1,2,3,4 or 5 Backfill</t>
  </si>
  <si>
    <t>Trenchless Installation, Class ^ Type ^ Bedding, Class ^ Backfill</t>
  </si>
  <si>
    <t xml:space="preserve">^ Class A bedding or Class B bedding with sand, type 2 or type 3 material and Class 1,2,3,4 or 5 Backfill </t>
  </si>
  <si>
    <t xml:space="preserve">^ mm </t>
  </si>
  <si>
    <t>^ specify diameter</t>
  </si>
  <si>
    <t>Class ^ Backfill</t>
  </si>
  <si>
    <t xml:space="preserve">^ specify diameter </t>
  </si>
  <si>
    <t>^ specify class of backfill 1,2,3,4,5</t>
  </si>
  <si>
    <t>150 mm, ^</t>
  </si>
  <si>
    <t xml:space="preserve">^ specify type of sewer </t>
  </si>
  <si>
    <t>200 mm, ^</t>
  </si>
  <si>
    <t>250 mm, ^</t>
  </si>
  <si>
    <t>300 mm, ^</t>
  </si>
  <si>
    <t>375 mm, ^</t>
  </si>
  <si>
    <t>450 mm, ^</t>
  </si>
  <si>
    <t>600 mm, ^</t>
  </si>
  <si>
    <t xml:space="preserve">^ specify size and type of sewer </t>
  </si>
  <si>
    <t>^ mm Catch Basin Lead</t>
  </si>
  <si>
    <t>^ mm Drainage Connection Pipe</t>
  </si>
  <si>
    <t>^ mm Drainage Connection Inlet Pipe</t>
  </si>
  <si>
    <t>^ mm (Type ^) Connecting Pipe</t>
  </si>
  <si>
    <t>^ specify size and type</t>
  </si>
  <si>
    <t>Connecting to 300 mm  (Type ^ ) Sewer</t>
  </si>
  <si>
    <t>Connecting to 375 mm  (Type ^ ) Sewer</t>
  </si>
  <si>
    <t>Connecting to 450 mm  (Type ^) Sewer</t>
  </si>
  <si>
    <t>Connecting to 525 mm  (Type ^) Sewer</t>
  </si>
  <si>
    <t>Connecting to 600 mm  (Type ^) Sewer</t>
  </si>
  <si>
    <t>Connecting to ^ mm  (Type ^) Sewer</t>
  </si>
  <si>
    <t>^ specify size , "Type" opt. if known</t>
  </si>
  <si>
    <t xml:space="preserve">^ specify size. </t>
  </si>
  <si>
    <t>(250 mm, ^  gauge, ^)</t>
  </si>
  <si>
    <t>^  specify gauge, (Galvinized, Aluminized, or Polymer Coat)</t>
  </si>
  <si>
    <t>(300 mm, ^  gauge, ^)</t>
  </si>
  <si>
    <t>(375 mm,^  gauge, ^)</t>
  </si>
  <si>
    <t>(450 mm,^  gauge, ^)</t>
  </si>
  <si>
    <t>(600 mm,^  gauge, ^)</t>
  </si>
  <si>
    <t>(^ mm, ^  gauge, ^)</t>
  </si>
  <si>
    <t>(375 mm, ^  gauge, ^)</t>
  </si>
  <si>
    <t>(450 mm, ^  gauge, ^)</t>
  </si>
  <si>
    <t>(600 mm, ^  gauge, ^)</t>
  </si>
  <si>
    <t>^ mm</t>
  </si>
  <si>
    <t>(^ mm)</t>
  </si>
  <si>
    <t>^  specify diameter</t>
  </si>
  <si>
    <t>E20</t>
  </si>
  <si>
    <t>Pipe Under Roadway Excavation</t>
  </si>
  <si>
    <t>SD-018</t>
  </si>
  <si>
    <t>Curb Inlet Box Covers</t>
  </si>
  <si>
    <t>Curb Inlet Frames</t>
  </si>
  <si>
    <t>F.19</t>
  </si>
  <si>
    <t>Polyethylene Waterline, ^ mm</t>
  </si>
  <si>
    <t>CW 3510-R10</t>
  </si>
  <si>
    <t>250 mm Type 3 Concrete Pavement (Reinforced)</t>
  </si>
  <si>
    <t>250 mm Type 3 Concrete Pavement (Plain-Dowelled)</t>
  </si>
  <si>
    <t>230 mm Type 3 Concrete Pavement (Reinforced)</t>
  </si>
  <si>
    <t>230 mm Type 3 Concrete Pavement (Plain-Dowelled)</t>
  </si>
  <si>
    <t>200 mm Type 3 Concrete Pavement (Reinforced)</t>
  </si>
  <si>
    <t>200 mm Type 3 Concrete Pavement (Plain-Dowelled)</t>
  </si>
  <si>
    <t>150 mm Type 3 Concrete Pavement (Reinforced)</t>
  </si>
  <si>
    <t>150 mm Type 3 Concrete Pavement (Plain-Dowelled)</t>
  </si>
  <si>
    <t>250 mm Type 3 Concrete Pavement (Type A)</t>
  </si>
  <si>
    <t>250 mm Type 3 Concrete Pavement (Type B)</t>
  </si>
  <si>
    <t>250 mm Type 3 Concrete Pavement (Type C)</t>
  </si>
  <si>
    <t>250 mm Type 3 Concrete Pavement (Type D)</t>
  </si>
  <si>
    <t>230 mm Type 3 Concrete Pavement (Type A)</t>
  </si>
  <si>
    <t>230 mm Type 3 Concrete Pavement (Type B)</t>
  </si>
  <si>
    <t>230 mm Type 3 Concrete Pavement (Type C)</t>
  </si>
  <si>
    <t>230 mm Type 3 Concrete Pavement (Type D)</t>
  </si>
  <si>
    <t>200 mm Type 3 Concrete Pavement (Type A)</t>
  </si>
  <si>
    <t>200 mm Type 3 Concrete Pavement (Type B)</t>
  </si>
  <si>
    <t>200 mm Type 3 Concrete Pavement (Type C)</t>
  </si>
  <si>
    <t>200 mm Type 3 Concrete Pavement (Type D)</t>
  </si>
  <si>
    <t>150 mm Type 3 Concrete Pavement (Type A)</t>
  </si>
  <si>
    <t>150 mm Type 3 Concrete Pavement (Type B)</t>
  </si>
  <si>
    <t>150 mm Type 3 Concrete Pavement (Type C)</t>
  </si>
  <si>
    <t>150 mm Type 3 Concrete Pavement (Type D)</t>
  </si>
  <si>
    <t>250 mm Type 4 Concrete Pavement (Reinforced)</t>
  </si>
  <si>
    <t>250 mm Type 4 Concrete Pavement (Plain-Dowelled)</t>
  </si>
  <si>
    <t>230 mm Type 4 Concrete Pavement (Reinforced)</t>
  </si>
  <si>
    <t>230 mm Type 4 Concrete Pavement (Plain-Dowelled)</t>
  </si>
  <si>
    <t>200 mm Type 4 Concrete Pavement (Reinforced)</t>
  </si>
  <si>
    <t>200 mm Type 4 Concrete Pavement (Plain-Dowelled)</t>
  </si>
  <si>
    <t>150 mm Type 4 Concrete Pavement (Reinforced)</t>
  </si>
  <si>
    <t>150 mm Type 4 Concrete Pavement (Plain-Dowelled)</t>
  </si>
  <si>
    <t>250 mm Type 4 Concrete Pavement (Type A)</t>
  </si>
  <si>
    <t>250 mm Type 4 Concrete Pavement (Type B)</t>
  </si>
  <si>
    <t>250 mm Type 4 Concrete Pavement (Type C)</t>
  </si>
  <si>
    <t>250 mm Type 4 Concrete Pavement (Type D)</t>
  </si>
  <si>
    <t>230 mm Type 4 Concrete Pavement (Type A)</t>
  </si>
  <si>
    <t>230 mm Type 4 Concrete Pavement (Type B)</t>
  </si>
  <si>
    <t>230 mm Type 4 Concrete Pavement (Type C)</t>
  </si>
  <si>
    <t>230 mm Type 4 Concrete Pavement (Type D)</t>
  </si>
  <si>
    <t>200 mm Type 4 Concrete Pavement (Type A)</t>
  </si>
  <si>
    <t>200 mm Type 4 Concrete Pavement (Type B)</t>
  </si>
  <si>
    <t>200 mm Type 4 Concrete Pavement (Type C)</t>
  </si>
  <si>
    <t>200 mm Type 4 Concrete Pavement (Type D)</t>
  </si>
  <si>
    <t>150 mm Type 4 Concrete Pavement (Type A)</t>
  </si>
  <si>
    <t>150 mm Type 4 Concrete Pavement (Type B)</t>
  </si>
  <si>
    <t>150 mm Type 4 Concrete Pavement (Type C)</t>
  </si>
  <si>
    <t>150 mm Type 4 Concrete Pavement (Type D)</t>
  </si>
  <si>
    <t>CW 2140-R5</t>
  </si>
  <si>
    <t>CW 2110-R13</t>
  </si>
  <si>
    <t>l. sum</t>
  </si>
  <si>
    <t>FORM B: PRICES</t>
  </si>
  <si>
    <t>(SEE B9:PRICES)</t>
  </si>
  <si>
    <t>UNIT PRICES</t>
  </si>
  <si>
    <t>SPEC.</t>
  </si>
  <si>
    <t>APPROX.</t>
  </si>
  <si>
    <t>REF.</t>
  </si>
  <si>
    <t>QUANTITY</t>
  </si>
  <si>
    <r>
      <t xml:space="preserve">PART 1      </t>
    </r>
    <r>
      <rPr>
        <b/>
        <i/>
        <sz val="16"/>
        <rFont val="Arial"/>
        <family val="2"/>
      </rPr>
      <t>CITY FUNDED WORK</t>
    </r>
  </si>
  <si>
    <t>ASPHALT RECONSTRUCTION:  LIPTON STREET FROM PALMERSTON AVENUE TO PORTAGE AVENUE</t>
  </si>
  <si>
    <t>50 mm Granular B</t>
  </si>
  <si>
    <t xml:space="preserve">Base Course Material - Granular B </t>
  </si>
  <si>
    <t>A.6</t>
  </si>
  <si>
    <t>ROADWORKS - REMOVALS/RENEWALS</t>
  </si>
  <si>
    <t>A.8</t>
  </si>
  <si>
    <t>A.10</t>
  </si>
  <si>
    <t>Type 5 Concrete 100 mm Sidewalk with Block Outs</t>
  </si>
  <si>
    <t>E11, E14</t>
  </si>
  <si>
    <t>E12</t>
  </si>
  <si>
    <t>CW 3235-R9, E14</t>
  </si>
  <si>
    <t>100 mm Type 5 Concrete Sidewalk</t>
  </si>
  <si>
    <t>Adjustment of Precast Sidewalk Blocks</t>
  </si>
  <si>
    <t>Supply of Precast Sidewalk Blocks</t>
  </si>
  <si>
    <t>CW 3240-R10,
E14</t>
  </si>
  <si>
    <t>Type 2 Concrete Barrier (150 mm reveal ht, Dowelled)</t>
  </si>
  <si>
    <t>ROADWORKS - NEW CONSTRUCTION</t>
  </si>
  <si>
    <t>A.21</t>
  </si>
  <si>
    <t>CW 3310-R18, E14</t>
  </si>
  <si>
    <t>Construction of 200 mm Type 2 Concrete Pavement - (Reinforced)</t>
  </si>
  <si>
    <t>Construction of 150 mm Type 2 Concrete Pavement (Reinforced)</t>
  </si>
  <si>
    <t>Construction of  Modified Barrier  (180 mm ht, Type 2, Integral)</t>
  </si>
  <si>
    <t>Construction of Curb and Gutter (180 mm ht, Barrier, Integral, 600 mm width, 150 mm Plain Type 2 Concrete Pavement)</t>
  </si>
  <si>
    <t>Construction of Curb and Gutter (180 mm ht, Modified Barrier, Integral, 600 mm width, 150 mm Plain Type 2 Concrete Pavement)</t>
  </si>
  <si>
    <t>Construction of Curb and Gutter (40 mm ht, Lip Curb, Integral, 600 mm width, 150 mm Plain Type 2 Concrete Pavement)</t>
  </si>
  <si>
    <t>Construction of Curb and Gutter (8-12 mm ht, Curb Ramp,  Integral, 600 mm width, 150 mm Plain Type 2 Concrete Pavement)</t>
  </si>
  <si>
    <t>Construction of  Curb Ramp (8-12 mm ht, Type 2, Integral)</t>
  </si>
  <si>
    <t>CW 3325-R5, E14</t>
  </si>
  <si>
    <t>A.28</t>
  </si>
  <si>
    <t>250 mm, PVC</t>
  </si>
  <si>
    <t>In a Trench, Class B Sand Bedding, Class 3 Backfill</t>
  </si>
  <si>
    <t>A.30</t>
  </si>
  <si>
    <t>250 mm PVC Connecting Pipe</t>
  </si>
  <si>
    <t>Connecting to 300 mm Combined Sewer</t>
  </si>
  <si>
    <t>A.31</t>
  </si>
  <si>
    <t>A.32</t>
  </si>
  <si>
    <t>A.33</t>
  </si>
  <si>
    <t>A.34</t>
  </si>
  <si>
    <t>A.35</t>
  </si>
  <si>
    <t>Abandoning Existing Sewer Services Under Pavement</t>
  </si>
  <si>
    <t>A.36</t>
  </si>
  <si>
    <t>E13</t>
  </si>
  <si>
    <t>A.37</t>
  </si>
  <si>
    <t>A.38</t>
  </si>
  <si>
    <t>A.39</t>
  </si>
  <si>
    <t>A.40</t>
  </si>
  <si>
    <t>A.41</t>
  </si>
  <si>
    <t>A.42</t>
  </si>
  <si>
    <t>A.43</t>
  </si>
  <si>
    <t>A.44</t>
  </si>
  <si>
    <t>Subtotal:</t>
  </si>
  <si>
    <t>CONCRETE RECONSTRUCTION:  CARLTON STREET / HARGRAVE STREET ALLEY - BOUNDED BY QU'APPELLE AVENUE AND CUMBERLAND AVENUE</t>
  </si>
  <si>
    <t>Base Course Material - Granular B</t>
  </si>
  <si>
    <t>Construction of Modified Barrier  (180 mm ht, Type 2, Integral)</t>
  </si>
  <si>
    <t>Construction of Lip Curb (40 mm ht, Type 2, Integral)</t>
  </si>
  <si>
    <t>CONCRETE RECONSTRUCTION: DONALD STREET / SMITH STREET ALLEY - BOUNDED BY ELLICE AVENUE AND DONALD STREET</t>
  </si>
  <si>
    <t xml:space="preserve">50 mm Granular B </t>
  </si>
  <si>
    <t>C.13</t>
  </si>
  <si>
    <t>C.14</t>
  </si>
  <si>
    <t>C.15</t>
  </si>
  <si>
    <t>Construction of   Lip Curb (40 mm ht, Type 2, Integral)</t>
  </si>
  <si>
    <t>C.16</t>
  </si>
  <si>
    <t>C.17</t>
  </si>
  <si>
    <t>C.18</t>
  </si>
  <si>
    <t>C.19</t>
  </si>
  <si>
    <t>C.20</t>
  </si>
  <si>
    <t>C.21</t>
  </si>
  <si>
    <t>C.22</t>
  </si>
  <si>
    <t>C.23</t>
  </si>
  <si>
    <t>C.24</t>
  </si>
  <si>
    <t>C.25</t>
  </si>
  <si>
    <t>ASPHALT RECONSTRUCTION:  HARGRAVE STREET / DONALD STREET ALLEY - BOUNDED BY ELLICE AVENUE AND CUMBERLAND AVENUE</t>
  </si>
  <si>
    <t>D.5</t>
  </si>
  <si>
    <t>D.6</t>
  </si>
  <si>
    <t>D.7</t>
  </si>
  <si>
    <t>D.8</t>
  </si>
  <si>
    <t>D.9</t>
  </si>
  <si>
    <t xml:space="preserve">CW 3230-R8,
E14
</t>
  </si>
  <si>
    <t>D.10</t>
  </si>
  <si>
    <t>D.11</t>
  </si>
  <si>
    <t>CW 3240-R10, E14</t>
  </si>
  <si>
    <t>Type 2 Concrete Splash Strip, (Separate, 600 mm width)</t>
  </si>
  <si>
    <t>D.12</t>
  </si>
  <si>
    <t>D.13</t>
  </si>
  <si>
    <t>D.14</t>
  </si>
  <si>
    <t>D.15</t>
  </si>
  <si>
    <t>D.16</t>
  </si>
  <si>
    <t>D.17</t>
  </si>
  <si>
    <t>D.18</t>
  </si>
  <si>
    <t>D.19</t>
  </si>
  <si>
    <t>Trenchless Installation, Class B Sand Bedding, Class 3 Backfill</t>
  </si>
  <si>
    <t>D.20</t>
  </si>
  <si>
    <t>D.21</t>
  </si>
  <si>
    <t>Connecting to 300 mm Clay Combined Sewer</t>
  </si>
  <si>
    <t>D.22</t>
  </si>
  <si>
    <t>D.23</t>
  </si>
  <si>
    <t>D.24</t>
  </si>
  <si>
    <t>D.25</t>
  </si>
  <si>
    <t>ASPHALT RECONSTRUCTION:  NOTRE DAME AVENUE / CUMBERLAND AVENUE ALLEY - BOUNDED BY CARLTON STREET AND HARGRAVE STREET</t>
  </si>
  <si>
    <t>Type 2 Concrete Barrier (180 mm reveal ht, Dowelled)</t>
  </si>
  <si>
    <t>CW 3310-R18,
E14</t>
  </si>
  <si>
    <t>TRAFFIC CALMING:  WOLSELEY AVENUE FROM RAGLAN ROAD TO MARYLAND STREET</t>
  </si>
  <si>
    <t>WOLSELEY AVENUE AND CLIFTON STREET</t>
  </si>
  <si>
    <t>Base Course Material - Granular C</t>
  </si>
  <si>
    <t>CW 3230-R8,
E14</t>
  </si>
  <si>
    <t>Type 5 Concrete 100 mm Sidewalk</t>
  </si>
  <si>
    <t>Type 2 Concrete Modified Barrier (150 mm reveal ht, Dowelled)</t>
  </si>
  <si>
    <t>Type 2 Concrete Curb Ramp (8-12 mm reveal ht, Monolithic)</t>
  </si>
  <si>
    <t>F.21</t>
  </si>
  <si>
    <t>F.22</t>
  </si>
  <si>
    <t>F.23</t>
  </si>
  <si>
    <t>F.24</t>
  </si>
  <si>
    <t>F.25</t>
  </si>
  <si>
    <t>WOLSELEY AVENUE AND CAMDEN PLACE</t>
  </si>
  <si>
    <t>F.26</t>
  </si>
  <si>
    <t>F.27</t>
  </si>
  <si>
    <t>F.28</t>
  </si>
  <si>
    <t>F.29</t>
  </si>
  <si>
    <t>F.30</t>
  </si>
  <si>
    <t>F.31</t>
  </si>
  <si>
    <t>F.32</t>
  </si>
  <si>
    <t>F.33</t>
  </si>
  <si>
    <t>F.34</t>
  </si>
  <si>
    <t>F.35</t>
  </si>
  <si>
    <t>F.36</t>
  </si>
  <si>
    <t>F.37</t>
  </si>
  <si>
    <t>F.38</t>
  </si>
  <si>
    <t>F.39</t>
  </si>
  <si>
    <t>F.40</t>
  </si>
  <si>
    <t>F.41</t>
  </si>
  <si>
    <t>F.42</t>
  </si>
  <si>
    <t>F.43</t>
  </si>
  <si>
    <t>F.44</t>
  </si>
  <si>
    <t>F.45</t>
  </si>
  <si>
    <t>F.46</t>
  </si>
  <si>
    <t>F.47</t>
  </si>
  <si>
    <t>F.48</t>
  </si>
  <si>
    <t>F.49</t>
  </si>
  <si>
    <t>F.50</t>
  </si>
  <si>
    <t>F.51</t>
  </si>
  <si>
    <t>F.52</t>
  </si>
  <si>
    <t>F.53</t>
  </si>
  <si>
    <t>F.54</t>
  </si>
  <si>
    <t>WOLSELEY AVENUE AND GARFIELD STREET</t>
  </si>
  <si>
    <t>F.55</t>
  </si>
  <si>
    <t>F.56</t>
  </si>
  <si>
    <t>F.57</t>
  </si>
  <si>
    <t>F.58</t>
  </si>
  <si>
    <t>F.59</t>
  </si>
  <si>
    <t>F.60</t>
  </si>
  <si>
    <t>F.61</t>
  </si>
  <si>
    <t>F.62</t>
  </si>
  <si>
    <t>F.63</t>
  </si>
  <si>
    <t>F.64</t>
  </si>
  <si>
    <t>F.65</t>
  </si>
  <si>
    <t>F.66</t>
  </si>
  <si>
    <t>F.67</t>
  </si>
  <si>
    <t>F.68</t>
  </si>
  <si>
    <t>F.69</t>
  </si>
  <si>
    <t>F.70</t>
  </si>
  <si>
    <t>F.71</t>
  </si>
  <si>
    <t>F.72</t>
  </si>
  <si>
    <t>F.73</t>
  </si>
  <si>
    <t>F.74</t>
  </si>
  <si>
    <t>F.75</t>
  </si>
  <si>
    <t>F.76</t>
  </si>
  <si>
    <t>WOLSELEY AVENUE AND RUBY STREET</t>
  </si>
  <si>
    <t>F.77</t>
  </si>
  <si>
    <t>F.78</t>
  </si>
  <si>
    <t>F.79</t>
  </si>
  <si>
    <t>F.80</t>
  </si>
  <si>
    <t>F.81</t>
  </si>
  <si>
    <t>F.82</t>
  </si>
  <si>
    <t>F.83</t>
  </si>
  <si>
    <t>F.84</t>
  </si>
  <si>
    <t>F.85</t>
  </si>
  <si>
    <t>F.86</t>
  </si>
  <si>
    <t>F.87</t>
  </si>
  <si>
    <t>CW 3240-R10 E14</t>
  </si>
  <si>
    <t>F.88</t>
  </si>
  <si>
    <t>F.89</t>
  </si>
  <si>
    <t>F.90</t>
  </si>
  <si>
    <t>F.91</t>
  </si>
  <si>
    <t>F.92</t>
  </si>
  <si>
    <t>F.93</t>
  </si>
  <si>
    <t>F.94</t>
  </si>
  <si>
    <t>F.95</t>
  </si>
  <si>
    <t>F.96</t>
  </si>
  <si>
    <t>F.97</t>
  </si>
  <si>
    <t>F.98</t>
  </si>
  <si>
    <t>F.99</t>
  </si>
  <si>
    <t>F.100</t>
  </si>
  <si>
    <t>F.101</t>
  </si>
  <si>
    <t>F.102</t>
  </si>
  <si>
    <t>WOLSELEY AVENUE AND LENORE STREET</t>
  </si>
  <si>
    <t>F.103</t>
  </si>
  <si>
    <t>F.104</t>
  </si>
  <si>
    <t>F.105</t>
  </si>
  <si>
    <t>F.106</t>
  </si>
  <si>
    <t>F.107</t>
  </si>
  <si>
    <t>F.108</t>
  </si>
  <si>
    <t>F.109</t>
  </si>
  <si>
    <t>F.110</t>
  </si>
  <si>
    <t>F.111</t>
  </si>
  <si>
    <t>F.112</t>
  </si>
  <si>
    <t>F.113</t>
  </si>
  <si>
    <t>F.114</t>
  </si>
  <si>
    <t>F.115</t>
  </si>
  <si>
    <t>F.116</t>
  </si>
  <si>
    <t>F.117</t>
  </si>
  <si>
    <t>F.118</t>
  </si>
  <si>
    <t>F.119</t>
  </si>
  <si>
    <t>F.120</t>
  </si>
  <si>
    <t>F.121</t>
  </si>
  <si>
    <t>F.122</t>
  </si>
  <si>
    <t>F.123</t>
  </si>
  <si>
    <t>F.124</t>
  </si>
  <si>
    <t>F.125</t>
  </si>
  <si>
    <t>WOLSELEY AVENUE AND ARLINGTON STREET</t>
  </si>
  <si>
    <t>F.126</t>
  </si>
  <si>
    <t>F.127</t>
  </si>
  <si>
    <t>F.128</t>
  </si>
  <si>
    <t>F.129</t>
  </si>
  <si>
    <t>F.130</t>
  </si>
  <si>
    <t>F.131</t>
  </si>
  <si>
    <t>F.132</t>
  </si>
  <si>
    <t>F.133</t>
  </si>
  <si>
    <t>F.134</t>
  </si>
  <si>
    <t>F.135</t>
  </si>
  <si>
    <t>F.136</t>
  </si>
  <si>
    <t>F.137</t>
  </si>
  <si>
    <t>F.138</t>
  </si>
  <si>
    <t>F.139</t>
  </si>
  <si>
    <t>F.140</t>
  </si>
  <si>
    <t>F.141</t>
  </si>
  <si>
    <t>F.142</t>
  </si>
  <si>
    <t>F.143</t>
  </si>
  <si>
    <t>F.144</t>
  </si>
  <si>
    <t>F.145</t>
  </si>
  <si>
    <t>F.146</t>
  </si>
  <si>
    <t>F.147</t>
  </si>
  <si>
    <t>F.148</t>
  </si>
  <si>
    <t>F.149</t>
  </si>
  <si>
    <t>F.150</t>
  </si>
  <si>
    <t>F.151</t>
  </si>
  <si>
    <t>F.152</t>
  </si>
  <si>
    <t>WOLSELEY AVENUE AND CANORA STREET</t>
  </si>
  <si>
    <t>F.153</t>
  </si>
  <si>
    <t>F.154</t>
  </si>
  <si>
    <t>F.155</t>
  </si>
  <si>
    <t>F.156</t>
  </si>
  <si>
    <t>F.157</t>
  </si>
  <si>
    <t>F.158</t>
  </si>
  <si>
    <t>F.159</t>
  </si>
  <si>
    <t>F.160</t>
  </si>
  <si>
    <t>F.161</t>
  </si>
  <si>
    <t>F.162</t>
  </si>
  <si>
    <t>F.163</t>
  </si>
  <si>
    <t>F.164</t>
  </si>
  <si>
    <t>F.165</t>
  </si>
  <si>
    <t>F.166</t>
  </si>
  <si>
    <t>F.167</t>
  </si>
  <si>
    <t>F.168</t>
  </si>
  <si>
    <t>F.169</t>
  </si>
  <si>
    <t>F.170</t>
  </si>
  <si>
    <t>F.171</t>
  </si>
  <si>
    <t>F.172</t>
  </si>
  <si>
    <t>F.173</t>
  </si>
  <si>
    <t>F.174</t>
  </si>
  <si>
    <t>WOLSELEY AVENUE AND WALNUT STREET</t>
  </si>
  <si>
    <t>F.175</t>
  </si>
  <si>
    <t>F.176</t>
  </si>
  <si>
    <t>F.177</t>
  </si>
  <si>
    <t>F.178</t>
  </si>
  <si>
    <t>F.179</t>
  </si>
  <si>
    <t>F.180</t>
  </si>
  <si>
    <t>F.181</t>
  </si>
  <si>
    <t>F.182</t>
  </si>
  <si>
    <t>F.183</t>
  </si>
  <si>
    <t>F.184</t>
  </si>
  <si>
    <t>F.185</t>
  </si>
  <si>
    <t>F.186</t>
  </si>
  <si>
    <t>F.187</t>
  </si>
  <si>
    <t>F.188</t>
  </si>
  <si>
    <t>F.189</t>
  </si>
  <si>
    <t>F.190</t>
  </si>
  <si>
    <t>F.191</t>
  </si>
  <si>
    <t>F.192</t>
  </si>
  <si>
    <t>F.193</t>
  </si>
  <si>
    <t>F.194</t>
  </si>
  <si>
    <t>F.195</t>
  </si>
  <si>
    <t>F.196</t>
  </si>
  <si>
    <t>F.197</t>
  </si>
  <si>
    <t>F.198</t>
  </si>
  <si>
    <t>F.199</t>
  </si>
  <si>
    <t>F.200</t>
  </si>
  <si>
    <t>F.201</t>
  </si>
  <si>
    <t xml:space="preserve">ASPHALT SPEED TABLES </t>
  </si>
  <si>
    <t>F.202</t>
  </si>
  <si>
    <t>Construction of Asphalt Speed Tables</t>
  </si>
  <si>
    <t>E15</t>
  </si>
  <si>
    <t>9 m x 7 m</t>
  </si>
  <si>
    <t>F.203</t>
  </si>
  <si>
    <t>NEIGHBOURHOOD GREENWAY:  ALEXANDER AVENUE FROM ARLINGTON STREET TO PRINCESS STREET</t>
  </si>
  <si>
    <t>G.4</t>
  </si>
  <si>
    <t>G.5</t>
  </si>
  <si>
    <t>G.6</t>
  </si>
  <si>
    <t>G.7</t>
  </si>
  <si>
    <t>G.8</t>
  </si>
  <si>
    <t>G.9</t>
  </si>
  <si>
    <t>G.10</t>
  </si>
  <si>
    <t>Type 2 Concrete Barrier (150 mm reveal ht, Integral)</t>
  </si>
  <si>
    <t>Type 2 Concrete Modified Barrier (150 mm reveal ht, Integral)</t>
  </si>
  <si>
    <t>Type 2 Concrete Curb Ramp (8-12 mm reveal ht, Integral)</t>
  </si>
  <si>
    <t>G.11</t>
  </si>
  <si>
    <t>G.12</t>
  </si>
  <si>
    <t>G.13</t>
  </si>
  <si>
    <t>G.14</t>
  </si>
  <si>
    <t>Construction of Asphalt Speed Humps</t>
  </si>
  <si>
    <t>7.5 m x 4 m</t>
  </si>
  <si>
    <t>G.15</t>
  </si>
  <si>
    <t>G.16</t>
  </si>
  <si>
    <t>G.17</t>
  </si>
  <si>
    <t>G.18</t>
  </si>
  <si>
    <t>G.19</t>
  </si>
  <si>
    <t>NEIGHBOURHOOD GREENWAY:  RUBY STREET / BANNING STREET FROM PALMERSTON AVENUE TO NOTRE DAME AVENUE</t>
  </si>
  <si>
    <t>Type 1 Concrete Barrier (150 mm reveal ht, Dowelled)</t>
  </si>
  <si>
    <t>Construction of Monolithic Type 1 Concrete Median Slabs</t>
  </si>
  <si>
    <t>Construction of Monolithic Type 1 Concrete Bull-noses</t>
  </si>
  <si>
    <t>6.5 m x 4 m</t>
  </si>
  <si>
    <t>NEIGHBOURHOOD GREENWAY:  SCOTIA STREET FROM ANDERSON AVENUE TO ARMSTRONG AVENUE</t>
  </si>
  <si>
    <t>I.1</t>
  </si>
  <si>
    <t>I.2</t>
  </si>
  <si>
    <t>I.3</t>
  </si>
  <si>
    <t>I.4</t>
  </si>
  <si>
    <t>I.5</t>
  </si>
  <si>
    <t>I.6</t>
  </si>
  <si>
    <t>I.7</t>
  </si>
  <si>
    <t>I.8</t>
  </si>
  <si>
    <t>Type 2 Concrete Monolithic Curb and Sidewalk</t>
  </si>
  <si>
    <t>I.9</t>
  </si>
  <si>
    <t>I.10</t>
  </si>
  <si>
    <t>I.11</t>
  </si>
  <si>
    <t>I.12</t>
  </si>
  <si>
    <t>I.13</t>
  </si>
  <si>
    <t>I.14</t>
  </si>
  <si>
    <t>I.15</t>
  </si>
  <si>
    <t>6.5 m x 7m</t>
  </si>
  <si>
    <t>I.16</t>
  </si>
  <si>
    <t>9 m x 4 m</t>
  </si>
  <si>
    <t>I.17</t>
  </si>
  <si>
    <t>I.18</t>
  </si>
  <si>
    <t>I.19</t>
  </si>
  <si>
    <t>I.20</t>
  </si>
  <si>
    <t>I.21</t>
  </si>
  <si>
    <t>I.22</t>
  </si>
  <si>
    <t>I.23</t>
  </si>
  <si>
    <t>Grinding of Exisiting Tree Stumps</t>
  </si>
  <si>
    <t>J</t>
  </si>
  <si>
    <t>WATER AND WASTE WORK</t>
  </si>
  <si>
    <t>LIPTON ST - SEWER REPAIR (MA20014996)</t>
  </si>
  <si>
    <t>J.1</t>
  </si>
  <si>
    <t>300 mm, CS</t>
  </si>
  <si>
    <t>Class 3 Backfill</t>
  </si>
  <si>
    <t>J.2</t>
  </si>
  <si>
    <t>Sewer Inspection (following repair)</t>
  </si>
  <si>
    <t>CW2145-R5</t>
  </si>
  <si>
    <t>LIPTON ST - SEWER REPAIR (MA20015147)</t>
  </si>
  <si>
    <t>J.3</t>
  </si>
  <si>
    <t>J.4</t>
  </si>
  <si>
    <t>J.5</t>
  </si>
  <si>
    <t>LIPTON ST - MANHOLE REPAIR (MH20012511)</t>
  </si>
  <si>
    <t>J.6</t>
  </si>
  <si>
    <t>Replace Existing Manhole</t>
  </si>
  <si>
    <t>Pre-cast Concrete Base and Risers</t>
  </si>
  <si>
    <t>J.7</t>
  </si>
  <si>
    <t>Manhole Inspection (following repair)</t>
  </si>
  <si>
    <t>CW 2145-R5</t>
  </si>
  <si>
    <t>Manhole Inspection</t>
  </si>
  <si>
    <t>LIPTON ST - MANHOLE REPAIR (MH20013654)</t>
  </si>
  <si>
    <t>J.8</t>
  </si>
  <si>
    <t>J.9</t>
  </si>
  <si>
    <t>Repair cracks on wall</t>
  </si>
  <si>
    <t>Grout cracks and crevices</t>
  </si>
  <si>
    <t>J.10</t>
  </si>
  <si>
    <t>Repair benching</t>
  </si>
  <si>
    <t>Concrete benching</t>
  </si>
  <si>
    <t>J.11</t>
  </si>
  <si>
    <r>
      <t xml:space="preserve">PART 2     </t>
    </r>
    <r>
      <rPr>
        <b/>
        <i/>
        <sz val="16"/>
        <rFont val="Arial"/>
        <family val="2"/>
      </rPr>
      <t xml:space="preserve"> MANITOBA HYDRO FUNDED WORK
                 (See B9.6, B17.2.1, B18.6, D3.3-5, D15.2-3, D17.4)</t>
    </r>
  </si>
  <si>
    <t>K</t>
  </si>
  <si>
    <t>STREET LIGHTING INSTALLATION AND ASSOCIATED WORK:  LIPTON STREET FROM PALMERSTON AVENUE TO PORTAGE AVENUE</t>
  </si>
  <si>
    <t>K.1</t>
  </si>
  <si>
    <t>Removal of 25'/35' street light pole and precast, poured in place concrete, steel power installed base or direct buried including davit arm, luminaire and appurtenances.</t>
  </si>
  <si>
    <t>K.2</t>
  </si>
  <si>
    <t>Installation of 50 mm conduit(s) by boring method complete with cable insertion (#4 AL C/N or 1/0 AL Triplex).</t>
  </si>
  <si>
    <t>K.3</t>
  </si>
  <si>
    <t>Installation of 25'/35' pole, davit arm and precast concrete base including luminaire and appurtenances.</t>
  </si>
  <si>
    <t>K.4</t>
  </si>
  <si>
    <t>Installation of one (1) 10' ground rod at every 3rd street light, at the end of every street light circuit and anywhere else as shown on the design drawings. Trench #4 ground wire up to 1 m from rod location to new street light and connect (hammerlock) to top of the ground rod.</t>
  </si>
  <si>
    <t>K.5</t>
  </si>
  <si>
    <t>Install lower 3 m of Cable Guard, ground lug, cable up pole, and first 3 m section of ground rod per Standard CD 315-5.</t>
  </si>
  <si>
    <t>K.6</t>
  </si>
  <si>
    <t>Install fused disconnect for temporary feed and maintain during construction.</t>
  </si>
  <si>
    <t>K.7</t>
  </si>
  <si>
    <t>Installation and connection of externally-mounted relay and PEC per Standards CD 315-12 and CD 315-13.</t>
  </si>
  <si>
    <t>K.8</t>
  </si>
  <si>
    <t>Installation of overhead span of #6 duplex between new or existing streetlight poles and connect luminaire to provide temporary Overhead Feed.</t>
  </si>
  <si>
    <t>K.9</t>
  </si>
  <si>
    <t>Removal of overhead span of #6 duplex between new or existing streetlight poles to remove temporary Overhead Feed.</t>
  </si>
  <si>
    <t>L</t>
  </si>
  <si>
    <t>MOBILIZATION /DEMOBILIZATION</t>
  </si>
  <si>
    <t>L.1</t>
  </si>
  <si>
    <t>Mobilization/Demobilization</t>
  </si>
  <si>
    <t>E2</t>
  </si>
  <si>
    <t>L. sum</t>
  </si>
  <si>
    <t>SUMMARY</t>
  </si>
  <si>
    <t xml:space="preserve"> (total price) PART 1</t>
  </si>
  <si>
    <t xml:space="preserve"> (total price) PART 2</t>
  </si>
  <si>
    <t>Total:</t>
  </si>
  <si>
    <t xml:space="preserve">TOTAL BID PRICE (GST extra)                                                                              (in figures)                                             </t>
  </si>
  <si>
    <t>B155rlA2</t>
  </si>
  <si>
    <t>Supply and Installation of Dowel Assemblies 19.1 mm</t>
  </si>
  <si>
    <t>B155rlB2</t>
  </si>
  <si>
    <t>B155rlA1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</si>
</sst>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7" formatCode="&quot;$&quot;#,##0.00_);\(&quot;$&quot;#,##0.00\)"/>
    <numFmt numFmtId="43" formatCode="_(* #,##0.00_);_(* \(#,##0.00\);_(* &quot;-&quot;??_);_(@_)"/>
    <numFmt numFmtId="164" formatCode="&quot;&quot;;&quot;&quot;;&quot;&quot;;&quot;&quot;"/>
    <numFmt numFmtId="165" formatCode="0;0;&quot;&quot;;@"/>
    <numFmt numFmtId="166" formatCode="#\ ###\ ##0.00;;0;[Red]@"/>
    <numFmt numFmtId="167" formatCode="#\ ###\ ##0.00;;0;@"/>
    <numFmt numFmtId="168" formatCode="0;\-0;0;@"/>
    <numFmt numFmtId="169" formatCode="#\ ###\ ##0.00;;&quot;(in figures)                                 &quot;;@"/>
    <numFmt numFmtId="170" formatCode="#\ ###\ ##0.00;;;@"/>
    <numFmt numFmtId="171" formatCode="#\ ###\ ##0.?;[Red]0;[Red]0;[Red]@"/>
    <numFmt numFmtId="172" formatCode="#\ ###\ ##0.00;;;"/>
    <numFmt numFmtId="173" formatCode="[Red]&quot;Z&quot;;[Red]&quot;Z&quot;;[Red]&quot;Z&quot;;@"/>
    <numFmt numFmtId="174" formatCode="0;0;[Red]&quot;###&quot;;@"/>
    <numFmt numFmtId="175" formatCode="&quot;Subtotal: &quot;#\ ###\ ##0.00;;&quot;Subtotal: Nil&quot;;@"/>
    <numFmt numFmtId="176" formatCode="&quot;$&quot;#,##0.00"/>
    <numFmt numFmtId="177" formatCode="0.0"/>
    <numFmt numFmtId="178" formatCode="0.000"/>
    <numFmt numFmtId="179" formatCode="#,##0.0"/>
    <numFmt numFmtId="180" formatCode="_(* #,##0_);_(* \(#,##0\);_(* &quot;-&quot;??_);_(@_)"/>
  </numFmts>
  <fonts count="72" x14ac:knownFonts="1">
    <font>
      <sz val="10"/>
      <name val="MS Sans Serif"/>
    </font>
    <font>
      <sz val="11"/>
      <color theme="1"/>
      <name val="Calibri"/>
      <family val="2"/>
      <scheme val="minor"/>
    </font>
    <font>
      <sz val="11"/>
      <color theme="1"/>
      <name val="Calibri"/>
      <family val="2"/>
      <scheme val="minor"/>
    </font>
    <font>
      <sz val="20"/>
      <color indexed="8"/>
      <name val="Arial"/>
      <family val="2"/>
    </font>
    <font>
      <sz val="9"/>
      <color indexed="8"/>
      <name val="Arial"/>
      <family val="2"/>
    </font>
    <font>
      <b/>
      <sz val="9"/>
      <color indexed="8"/>
      <name val="Arial"/>
      <family val="2"/>
    </font>
    <font>
      <b/>
      <sz val="10"/>
      <color indexed="8"/>
      <name val="Arial"/>
      <family val="2"/>
    </font>
    <font>
      <b/>
      <u/>
      <sz val="10"/>
      <color indexed="8"/>
      <name val="Arial"/>
      <family val="2"/>
    </font>
    <font>
      <b/>
      <u/>
      <sz val="11"/>
      <color indexed="8"/>
      <name val="Arial"/>
      <family val="2"/>
    </font>
    <font>
      <sz val="9"/>
      <name val="Arial"/>
      <family val="2"/>
    </font>
    <font>
      <b/>
      <sz val="11"/>
      <color indexed="8"/>
      <name val="Arial"/>
      <family val="2"/>
    </font>
    <font>
      <u/>
      <sz val="10"/>
      <color indexed="8"/>
      <name val="Arial"/>
      <family val="2"/>
    </font>
    <font>
      <u/>
      <sz val="9"/>
      <color indexed="8"/>
      <name val="Arial"/>
      <family val="2"/>
    </font>
    <font>
      <b/>
      <sz val="10"/>
      <color indexed="12"/>
      <name val="Arial"/>
      <family val="2"/>
    </font>
    <font>
      <sz val="12"/>
      <name val="Arial"/>
      <family val="2"/>
    </font>
    <font>
      <b/>
      <sz val="12"/>
      <name val="Arial"/>
      <family val="2"/>
    </font>
    <font>
      <sz val="10"/>
      <name val="MS Sans Serif"/>
      <family val="2"/>
    </font>
    <font>
      <b/>
      <i/>
      <sz val="12"/>
      <name val="Arial"/>
      <family val="2"/>
    </font>
    <font>
      <sz val="12"/>
      <name val="Arial"/>
      <family val="2"/>
    </font>
    <font>
      <b/>
      <u/>
      <sz val="16"/>
      <name val="Arial"/>
      <family val="2"/>
    </font>
    <font>
      <b/>
      <u/>
      <sz val="14"/>
      <name val="Arial"/>
      <family val="2"/>
    </font>
    <font>
      <i/>
      <sz val="12"/>
      <name val="Arial"/>
      <family val="2"/>
    </font>
    <font>
      <b/>
      <sz val="14"/>
      <name val="Arial"/>
      <family val="2"/>
    </font>
    <font>
      <sz val="8"/>
      <color indexed="8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name val="Arial"/>
      <family val="2"/>
    </font>
    <font>
      <sz val="12"/>
      <color indexed="8"/>
      <name val="Arial"/>
      <family val="2"/>
    </font>
    <font>
      <sz val="12"/>
      <color indexed="30"/>
      <name val="Arial"/>
      <family val="2"/>
    </font>
    <font>
      <sz val="12"/>
      <color indexed="10"/>
      <name val="Arial"/>
      <family val="2"/>
    </font>
    <font>
      <sz val="9"/>
      <color indexed="81"/>
      <name val="Tahoma"/>
      <family val="2"/>
    </font>
    <font>
      <b/>
      <sz val="9"/>
      <color indexed="81"/>
      <name val="Tahoma"/>
      <family val="2"/>
    </font>
    <font>
      <b/>
      <i/>
      <sz val="12"/>
      <name val="Cambria"/>
      <family val="1"/>
    </font>
    <font>
      <sz val="10"/>
      <name val="Cambria"/>
      <family val="1"/>
    </font>
    <font>
      <sz val="12"/>
      <color rgb="FF0070C0"/>
      <name val="Arial"/>
      <family val="2"/>
    </font>
    <font>
      <sz val="10"/>
      <color theme="1"/>
      <name val="MS Sans Serif"/>
      <family val="2"/>
    </font>
    <font>
      <b/>
      <sz val="10"/>
      <color theme="1"/>
      <name val="MS Sans Serif"/>
      <family val="2"/>
    </font>
    <font>
      <strike/>
      <sz val="10"/>
      <color theme="1"/>
      <name val="Cambria"/>
      <family val="1"/>
    </font>
    <font>
      <sz val="12"/>
      <color rgb="FFFF0000"/>
      <name val="Arial"/>
      <family val="2"/>
    </font>
    <font>
      <b/>
      <sz val="12"/>
      <color rgb="FFFF0000"/>
      <name val="Arial"/>
      <family val="2"/>
    </font>
    <font>
      <strike/>
      <sz val="12"/>
      <name val="Cambria"/>
      <family val="1"/>
    </font>
    <font>
      <sz val="12"/>
      <name val="Arial"/>
      <family val="2"/>
    </font>
    <font>
      <sz val="10"/>
      <color rgb="FFFF0000"/>
      <name val="MS Sans Serif"/>
      <family val="2"/>
    </font>
    <font>
      <strike/>
      <sz val="10"/>
      <name val="Cambria"/>
      <family val="1"/>
    </font>
    <font>
      <strike/>
      <sz val="10"/>
      <name val="MS Sans Serif"/>
      <family val="2"/>
    </font>
    <font>
      <u/>
      <sz val="10"/>
      <name val="MS Sans Serif"/>
    </font>
    <font>
      <sz val="12"/>
      <name val="Cambria"/>
      <family val="1"/>
    </font>
    <font>
      <sz val="13.5"/>
      <name val="MS Sans Serif"/>
      <family val="2"/>
    </font>
    <font>
      <sz val="10"/>
      <name val="MS Sans Serif"/>
    </font>
    <font>
      <sz val="12"/>
      <name val="Arial"/>
      <family val="2"/>
    </font>
    <font>
      <b/>
      <sz val="6"/>
      <color indexed="8"/>
      <name val="Arial"/>
      <family val="2"/>
    </font>
    <font>
      <sz val="6"/>
      <color indexed="8"/>
      <name val="Arial"/>
      <family val="2"/>
    </font>
    <font>
      <b/>
      <i/>
      <sz val="16"/>
      <name val="Arial"/>
      <family val="2"/>
    </font>
    <font>
      <b/>
      <sz val="12"/>
      <color indexed="8"/>
      <name val="Arial"/>
      <family val="2"/>
    </font>
    <font>
      <b/>
      <i/>
      <u/>
      <sz val="12"/>
      <color indexed="8"/>
      <name val="Arial"/>
      <family val="2"/>
    </font>
    <font>
      <b/>
      <u/>
      <sz val="12"/>
      <color indexed="8"/>
      <name val="Arial"/>
      <family val="2"/>
    </font>
    <font>
      <sz val="12"/>
      <color theme="1"/>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9"/>
      </patternFill>
    </fill>
    <fill>
      <patternFill patternType="solid">
        <fgColor indexed="26"/>
      </patternFill>
    </fill>
    <fill>
      <patternFill patternType="solid">
        <fgColor indexed="13"/>
        <bgColor indexed="64"/>
      </patternFill>
    </fill>
    <fill>
      <patternFill patternType="solid">
        <fgColor indexed="9"/>
        <bgColor indexed="9"/>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diagonal/>
    </border>
    <border>
      <left/>
      <right style="thin">
        <color indexed="8"/>
      </right>
      <top/>
      <bottom/>
      <diagonal/>
    </border>
    <border>
      <left style="thin">
        <color indexed="8"/>
      </left>
      <right style="thin">
        <color indexed="8"/>
      </right>
      <top/>
      <bottom/>
      <diagonal/>
    </border>
    <border>
      <left style="thin">
        <color indexed="8"/>
      </left>
      <right/>
      <top style="double">
        <color indexed="8"/>
      </top>
      <bottom/>
      <diagonal/>
    </border>
    <border>
      <left/>
      <right/>
      <top style="double">
        <color indexed="8"/>
      </top>
      <bottom/>
      <diagonal/>
    </border>
    <border>
      <left/>
      <right style="thin">
        <color indexed="8"/>
      </right>
      <top style="double">
        <color indexed="8"/>
      </top>
      <bottom/>
      <diagonal/>
    </border>
    <border>
      <left style="thin">
        <color indexed="8"/>
      </left>
      <right style="thin">
        <color indexed="8"/>
      </right>
      <top style="double">
        <color indexed="8"/>
      </top>
      <bottom/>
      <diagonal/>
    </border>
    <border>
      <left style="thin">
        <color indexed="8"/>
      </left>
      <right style="thin">
        <color indexed="8"/>
      </right>
      <top style="thin">
        <color indexed="8"/>
      </top>
      <bottom style="double">
        <color indexed="8"/>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indexed="64"/>
      </left>
      <right style="thin">
        <color indexed="8"/>
      </right>
      <top/>
      <bottom/>
      <diagonal/>
    </border>
    <border>
      <left style="thin">
        <color indexed="8"/>
      </left>
      <right style="thin">
        <color indexed="64"/>
      </right>
      <top/>
      <bottom/>
      <diagonal/>
    </border>
    <border>
      <left style="thin">
        <color indexed="64"/>
      </left>
      <right style="thin">
        <color indexed="8"/>
      </right>
      <top style="thin">
        <color indexed="8"/>
      </top>
      <bottom style="double">
        <color indexed="8"/>
      </bottom>
      <diagonal/>
    </border>
    <border>
      <left style="thin">
        <color indexed="8"/>
      </left>
      <right style="thin">
        <color indexed="64"/>
      </right>
      <top style="thin">
        <color indexed="8"/>
      </top>
      <bottom style="double">
        <color indexed="8"/>
      </bottom>
      <diagonal/>
    </border>
    <border>
      <left style="thin">
        <color indexed="8"/>
      </left>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top style="thin">
        <color indexed="8"/>
      </top>
      <bottom/>
      <diagonal/>
    </border>
    <border>
      <left style="thin">
        <color indexed="8"/>
      </left>
      <right style="thin">
        <color indexed="8"/>
      </right>
      <top style="double">
        <color indexed="8"/>
      </top>
      <bottom style="double">
        <color indexed="64"/>
      </bottom>
      <diagonal/>
    </border>
    <border>
      <left style="thin">
        <color indexed="8"/>
      </left>
      <right style="thin">
        <color indexed="8"/>
      </right>
      <top style="double">
        <color indexed="8"/>
      </top>
      <bottom style="double">
        <color indexed="8"/>
      </bottom>
      <diagonal/>
    </border>
    <border>
      <left style="thin">
        <color indexed="64"/>
      </left>
      <right/>
      <top style="double">
        <color indexed="64"/>
      </top>
      <bottom/>
      <diagonal/>
    </border>
    <border>
      <left/>
      <right/>
      <top style="double">
        <color indexed="64"/>
      </top>
      <bottom/>
      <diagonal/>
    </border>
    <border>
      <left/>
      <right/>
      <top style="double">
        <color indexed="8"/>
      </top>
      <bottom style="thin">
        <color indexed="64"/>
      </bottom>
      <diagonal/>
    </border>
    <border>
      <left/>
      <right style="thin">
        <color indexed="64"/>
      </right>
      <top style="double">
        <color indexed="8"/>
      </top>
      <bottom style="thin">
        <color indexed="64"/>
      </bottom>
      <diagonal/>
    </border>
    <border>
      <left style="thin">
        <color indexed="64"/>
      </left>
      <right/>
      <top/>
      <bottom style="thin">
        <color indexed="64"/>
      </bottom>
      <diagonal/>
    </border>
  </borders>
  <cellStyleXfs count="81">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3" fillId="0" borderId="0" applyFill="0">
      <alignment horizontal="right" vertical="top"/>
    </xf>
    <xf numFmtId="0" fontId="4" fillId="0" borderId="1" applyFill="0">
      <alignment horizontal="right" vertical="top"/>
    </xf>
    <xf numFmtId="164" fontId="4" fillId="0" borderId="2" applyFill="0">
      <alignment horizontal="right" vertical="top"/>
    </xf>
    <xf numFmtId="0" fontId="4" fillId="0" borderId="1" applyFill="0">
      <alignment horizontal="center" vertical="top" wrapText="1"/>
    </xf>
    <xf numFmtId="0" fontId="6" fillId="0" borderId="3" applyFill="0">
      <alignment horizontal="center" vertical="center" wrapText="1"/>
    </xf>
    <xf numFmtId="0" fontId="4" fillId="0" borderId="1" applyFill="0">
      <alignment horizontal="left" vertical="top" wrapText="1"/>
    </xf>
    <xf numFmtId="0" fontId="7" fillId="0" borderId="1" applyFill="0">
      <alignment horizontal="left" vertical="top" wrapText="1"/>
    </xf>
    <xf numFmtId="165" fontId="8" fillId="0" borderId="4" applyFill="0">
      <alignment horizontal="centerContinuous" wrapText="1"/>
    </xf>
    <xf numFmtId="165" fontId="4" fillId="0" borderId="1" applyFill="0">
      <alignment horizontal="center" vertical="top" wrapText="1"/>
    </xf>
    <xf numFmtId="0" fontId="4" fillId="0" borderId="1" applyFill="0">
      <alignment horizontal="center" wrapText="1"/>
    </xf>
    <xf numFmtId="171" fontId="4" fillId="0" borderId="1" applyFill="0"/>
    <xf numFmtId="166" fontId="4" fillId="0" borderId="1" applyFill="0">
      <alignment horizontal="right"/>
      <protection locked="0"/>
    </xf>
    <xf numFmtId="167" fontId="4" fillId="0" borderId="1" applyFill="0">
      <alignment horizontal="right"/>
      <protection locked="0"/>
    </xf>
    <xf numFmtId="167" fontId="4" fillId="0" borderId="1" applyFill="0"/>
    <xf numFmtId="167" fontId="4" fillId="0" borderId="3" applyFill="0">
      <alignment horizontal="right"/>
    </xf>
    <xf numFmtId="0" fontId="27" fillId="20" borderId="5" applyNumberFormat="0" applyAlignment="0" applyProtection="0"/>
    <xf numFmtId="0" fontId="28" fillId="21" borderId="6" applyNumberFormat="0" applyAlignment="0" applyProtection="0"/>
    <xf numFmtId="0" fontId="5" fillId="0" borderId="1" applyFill="0">
      <alignment horizontal="left" vertical="top"/>
    </xf>
    <xf numFmtId="0" fontId="29" fillId="0" borderId="0" applyNumberFormat="0" applyFill="0" applyBorder="0" applyAlignment="0" applyProtection="0"/>
    <xf numFmtId="0" fontId="30" fillId="4" borderId="0" applyNumberFormat="0" applyBorder="0" applyAlignment="0" applyProtection="0"/>
    <xf numFmtId="0" fontId="31" fillId="0" borderId="7" applyNumberFormat="0" applyFill="0" applyAlignment="0" applyProtection="0"/>
    <xf numFmtId="0" fontId="32" fillId="0" borderId="8" applyNumberForma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34" fillId="7" borderId="5" applyNumberFormat="0" applyAlignment="0" applyProtection="0"/>
    <xf numFmtId="0" fontId="35" fillId="0" borderId="10" applyNumberFormat="0" applyFill="0" applyAlignment="0" applyProtection="0"/>
    <xf numFmtId="0" fontId="36" fillId="22" borderId="0" applyNumberFormat="0" applyBorder="0" applyAlignment="0" applyProtection="0"/>
    <xf numFmtId="0" fontId="16" fillId="0" borderId="0"/>
    <xf numFmtId="0" fontId="18" fillId="23" borderId="0"/>
    <xf numFmtId="0" fontId="16" fillId="0" borderId="0"/>
    <xf numFmtId="0" fontId="14" fillId="24" borderId="11" applyNumberFormat="0" applyFont="0" applyAlignment="0" applyProtection="0"/>
    <xf numFmtId="173" fontId="6" fillId="0" borderId="3" applyNumberFormat="0" applyFont="0" applyFill="0" applyBorder="0" applyAlignment="0" applyProtection="0">
      <alignment horizontal="center" vertical="top" wrapText="1"/>
    </xf>
    <xf numFmtId="0" fontId="37" fillId="20" borderId="12" applyNumberFormat="0" applyAlignment="0" applyProtection="0"/>
    <xf numFmtId="0" fontId="9" fillId="0" borderId="0">
      <alignment horizontal="right"/>
    </xf>
    <xf numFmtId="0" fontId="38" fillId="0" borderId="0" applyNumberFormat="0" applyFill="0" applyBorder="0" applyAlignment="0" applyProtection="0"/>
    <xf numFmtId="0" fontId="4" fillId="0" borderId="0" applyFill="0">
      <alignment horizontal="left"/>
    </xf>
    <xf numFmtId="0" fontId="10" fillId="0" borderId="0" applyFill="0">
      <alignment horizontal="centerContinuous" vertical="center"/>
    </xf>
    <xf numFmtId="170" fontId="13" fillId="0" borderId="0" applyFill="0">
      <alignment horizontal="centerContinuous" vertical="center"/>
    </xf>
    <xf numFmtId="172" fontId="13" fillId="0" borderId="0" applyFill="0">
      <alignment horizontal="centerContinuous" vertical="center"/>
    </xf>
    <xf numFmtId="0" fontId="4" fillId="0" borderId="3">
      <alignment horizontal="centerContinuous" wrapText="1"/>
    </xf>
    <xf numFmtId="168" fontId="11" fillId="0" borderId="0" applyFill="0">
      <alignment horizontal="left"/>
    </xf>
    <xf numFmtId="169" fontId="12" fillId="0" borderId="0" applyFill="0">
      <alignment horizontal="right"/>
    </xf>
    <xf numFmtId="0" fontId="4" fillId="0" borderId="13" applyFill="0"/>
    <xf numFmtId="0" fontId="39" fillId="0" borderId="14" applyNumberFormat="0" applyFill="0" applyAlignment="0" applyProtection="0"/>
    <xf numFmtId="0" fontId="40" fillId="0" borderId="0" applyNumberFormat="0" applyFill="0" applyBorder="0" applyAlignment="0" applyProtection="0"/>
    <xf numFmtId="0" fontId="14" fillId="23" borderId="0"/>
    <xf numFmtId="0" fontId="14" fillId="23" borderId="0"/>
    <xf numFmtId="0" fontId="56" fillId="23" borderId="0"/>
    <xf numFmtId="0" fontId="63" fillId="0" borderId="0"/>
    <xf numFmtId="0" fontId="16" fillId="0" borderId="0"/>
    <xf numFmtId="0" fontId="14" fillId="23" borderId="0"/>
    <xf numFmtId="0" fontId="64" fillId="23" borderId="0"/>
    <xf numFmtId="0" fontId="2" fillId="0" borderId="0"/>
    <xf numFmtId="43" fontId="63" fillId="0" borderId="0" applyFont="0" applyFill="0" applyBorder="0" applyAlignment="0" applyProtection="0"/>
    <xf numFmtId="0" fontId="14" fillId="23" borderId="0"/>
  </cellStyleXfs>
  <cellXfs count="339">
    <xf numFmtId="0" fontId="0" fillId="0" borderId="0" xfId="0"/>
    <xf numFmtId="0" fontId="19" fillId="23" borderId="0" xfId="54" applyFont="1" applyAlignment="1">
      <alignment horizontal="center" vertical="top" wrapText="1"/>
    </xf>
    <xf numFmtId="0" fontId="18" fillId="23" borderId="0" xfId="54"/>
    <xf numFmtId="0" fontId="14" fillId="23" borderId="0" xfId="54" applyFont="1" applyAlignment="1">
      <alignment horizontal="left" vertical="top" wrapText="1"/>
    </xf>
    <xf numFmtId="0" fontId="20" fillId="23" borderId="0" xfId="54" applyFont="1" applyAlignment="1">
      <alignment vertical="top" wrapText="1"/>
    </xf>
    <xf numFmtId="0" fontId="18" fillId="23" borderId="0" xfId="54" applyAlignment="1">
      <alignment vertical="top" wrapText="1"/>
    </xf>
    <xf numFmtId="0" fontId="14" fillId="23" borderId="0" xfId="54" applyFont="1" applyAlignment="1">
      <alignment vertical="top" wrapText="1"/>
    </xf>
    <xf numFmtId="0" fontId="18" fillId="23" borderId="0" xfId="54" applyAlignment="1">
      <alignment horizontal="center" vertical="top" wrapText="1"/>
    </xf>
    <xf numFmtId="0" fontId="18" fillId="23" borderId="0" xfId="54" quotePrefix="1" applyAlignment="1">
      <alignment horizontal="center" vertical="top" wrapText="1"/>
    </xf>
    <xf numFmtId="9" fontId="18" fillId="23" borderId="0" xfId="54" applyNumberFormat="1" applyAlignment="1">
      <alignment horizontal="center" vertical="top" wrapText="1"/>
    </xf>
    <xf numFmtId="10" fontId="18" fillId="23" borderId="0" xfId="54" applyNumberFormat="1" applyAlignment="1">
      <alignment horizontal="center" vertical="top" wrapText="1"/>
    </xf>
    <xf numFmtId="11" fontId="18" fillId="23" borderId="0" xfId="54" applyNumberFormat="1" applyAlignment="1">
      <alignment horizontal="center" vertical="top" wrapText="1"/>
    </xf>
    <xf numFmtId="0" fontId="18" fillId="23" borderId="0" xfId="54" applyAlignment="1">
      <alignment horizontal="center"/>
    </xf>
    <xf numFmtId="0" fontId="22" fillId="23" borderId="0" xfId="54" applyFont="1" applyAlignment="1">
      <alignment vertical="top" wrapText="1"/>
    </xf>
    <xf numFmtId="0" fontId="15" fillId="23" borderId="0" xfId="54" applyFont="1"/>
    <xf numFmtId="176" fontId="14" fillId="26" borderId="0" xfId="0" applyNumberFormat="1" applyFont="1" applyFill="1" applyAlignment="1">
      <alignment vertical="center"/>
    </xf>
    <xf numFmtId="165" fontId="14" fillId="26" borderId="0" xfId="0" applyNumberFormat="1" applyFont="1" applyFill="1" applyAlignment="1">
      <alignment horizontal="center" vertical="center"/>
    </xf>
    <xf numFmtId="0" fontId="16" fillId="0" borderId="0" xfId="0" applyFont="1" applyAlignment="1">
      <alignment horizontal="center" vertical="center"/>
    </xf>
    <xf numFmtId="0" fontId="15" fillId="23" borderId="0" xfId="54" applyFont="1" applyAlignment="1">
      <alignment horizontal="center" wrapText="1"/>
    </xf>
    <xf numFmtId="0" fontId="41" fillId="23" borderId="0" xfId="54" applyFont="1" applyAlignment="1">
      <alignment horizontal="center" wrapText="1"/>
    </xf>
    <xf numFmtId="0" fontId="15" fillId="23" borderId="0" xfId="54" applyFont="1" applyAlignment="1">
      <alignment horizontal="center" vertical="top" wrapText="1"/>
    </xf>
    <xf numFmtId="0" fontId="15" fillId="0" borderId="0" xfId="54" applyFont="1" applyFill="1" applyAlignment="1">
      <alignment horizontal="center" vertical="top" wrapText="1"/>
    </xf>
    <xf numFmtId="0" fontId="49" fillId="23" borderId="0" xfId="54" applyFont="1" applyAlignment="1">
      <alignment vertical="top" wrapText="1"/>
    </xf>
    <xf numFmtId="0" fontId="17" fillId="25" borderId="0" xfId="55" applyFont="1" applyFill="1" applyAlignment="1">
      <alignment wrapText="1"/>
    </xf>
    <xf numFmtId="0" fontId="48" fillId="0" borderId="0" xfId="0" applyFont="1" applyAlignment="1">
      <alignment vertical="center"/>
    </xf>
    <xf numFmtId="0" fontId="50" fillId="27" borderId="0" xfId="0" applyFont="1" applyFill="1"/>
    <xf numFmtId="0" fontId="53" fillId="23" borderId="0" xfId="54" applyFont="1" applyAlignment="1">
      <alignment vertical="top" wrapText="1"/>
    </xf>
    <xf numFmtId="0" fontId="50" fillId="0" borderId="0" xfId="0" applyFont="1"/>
    <xf numFmtId="0" fontId="14" fillId="0" borderId="1" xfId="0" applyFont="1" applyBorder="1" applyAlignment="1">
      <alignment horizontal="center" vertical="top" wrapText="1"/>
    </xf>
    <xf numFmtId="165" fontId="14" fillId="0" borderId="16" xfId="0" applyNumberFormat="1" applyFont="1" applyBorder="1" applyAlignment="1">
      <alignment horizontal="centerContinuous" wrapText="1"/>
    </xf>
    <xf numFmtId="0" fontId="50" fillId="27" borderId="0" xfId="0" applyFont="1" applyFill="1" applyAlignment="1">
      <alignment vertical="top"/>
    </xf>
    <xf numFmtId="0" fontId="51" fillId="27" borderId="0" xfId="0" applyFont="1" applyFill="1" applyAlignment="1">
      <alignment vertical="top"/>
    </xf>
    <xf numFmtId="0" fontId="51" fillId="27" borderId="0" xfId="0" applyFont="1" applyFill="1"/>
    <xf numFmtId="0" fontId="50" fillId="28" borderId="0" xfId="0" applyFont="1" applyFill="1"/>
    <xf numFmtId="0" fontId="52" fillId="27" borderId="0" xfId="0" applyFont="1" applyFill="1"/>
    <xf numFmtId="176" fontId="14" fillId="0" borderId="1" xfId="0" applyNumberFormat="1" applyFont="1" applyBorder="1" applyAlignment="1">
      <alignment vertical="top"/>
    </xf>
    <xf numFmtId="1" fontId="14" fillId="0" borderId="1" xfId="0" applyNumberFormat="1" applyFont="1" applyBorder="1" applyAlignment="1">
      <alignment horizontal="right" vertical="top" wrapText="1"/>
    </xf>
    <xf numFmtId="165" fontId="14" fillId="0" borderId="1" xfId="0" applyNumberFormat="1" applyFont="1" applyBorder="1" applyAlignment="1">
      <alignment horizontal="left" vertical="top" wrapText="1"/>
    </xf>
    <xf numFmtId="174" fontId="14" fillId="0" borderId="1" xfId="0" applyNumberFormat="1" applyFont="1" applyBorder="1" applyAlignment="1">
      <alignment horizontal="left" vertical="top" wrapText="1"/>
    </xf>
    <xf numFmtId="0" fontId="47" fillId="25" borderId="0" xfId="53" applyFont="1" applyFill="1"/>
    <xf numFmtId="0" fontId="17" fillId="25" borderId="0" xfId="53" applyFont="1" applyFill="1" applyAlignment="1">
      <alignment horizontal="center"/>
    </xf>
    <xf numFmtId="0" fontId="17" fillId="25" borderId="0" xfId="53" applyFont="1" applyFill="1"/>
    <xf numFmtId="0" fontId="57" fillId="27" borderId="0" xfId="0" applyFont="1" applyFill="1"/>
    <xf numFmtId="165" fontId="14" fillId="0" borderId="1" xfId="0" applyNumberFormat="1" applyFont="1" applyBorder="1" applyAlignment="1">
      <alignment horizontal="center" vertical="top" wrapText="1"/>
    </xf>
    <xf numFmtId="174" fontId="14" fillId="0" borderId="1" xfId="0" applyNumberFormat="1" applyFont="1" applyBorder="1" applyAlignment="1">
      <alignment horizontal="center" vertical="top" wrapText="1"/>
    </xf>
    <xf numFmtId="0" fontId="16" fillId="0" borderId="13" xfId="0" applyFont="1" applyBorder="1" applyAlignment="1">
      <alignment horizontal="center" vertical="top"/>
    </xf>
    <xf numFmtId="0" fontId="16" fillId="0" borderId="0" xfId="0" applyFont="1" applyAlignment="1">
      <alignment vertical="top" wrapText="1"/>
    </xf>
    <xf numFmtId="0" fontId="14" fillId="0" borderId="15" xfId="0" applyFont="1" applyBorder="1" applyAlignment="1">
      <alignment horizontal="center" wrapText="1"/>
    </xf>
    <xf numFmtId="0" fontId="14" fillId="0" borderId="15" xfId="0" applyFont="1" applyBorder="1" applyAlignment="1">
      <alignment horizontal="centerContinuous" wrapText="1"/>
    </xf>
    <xf numFmtId="174" fontId="15" fillId="0" borderId="16" xfId="0" applyNumberFormat="1" applyFont="1" applyBorder="1" applyAlignment="1">
      <alignment horizontal="center" vertical="center" wrapText="1"/>
    </xf>
    <xf numFmtId="165" fontId="15" fillId="0" borderId="16" xfId="0" applyNumberFormat="1" applyFont="1" applyBorder="1" applyAlignment="1">
      <alignment vertical="center" wrapText="1"/>
    </xf>
    <xf numFmtId="165" fontId="14" fillId="0" borderId="16" xfId="0" applyNumberFormat="1" applyFont="1" applyBorder="1" applyAlignment="1">
      <alignment horizontal="centerContinuous"/>
    </xf>
    <xf numFmtId="167" fontId="14" fillId="0" borderId="16" xfId="0" applyNumberFormat="1" applyFont="1" applyBorder="1" applyAlignment="1">
      <alignment horizontal="centerContinuous"/>
    </xf>
    <xf numFmtId="0" fontId="16" fillId="0" borderId="1" xfId="0" applyFont="1" applyBorder="1" applyAlignment="1">
      <alignment vertical="top" wrapText="1"/>
    </xf>
    <xf numFmtId="165" fontId="14" fillId="0" borderId="17" xfId="0" applyNumberFormat="1" applyFont="1" applyBorder="1" applyAlignment="1">
      <alignment horizontal="left" vertical="top" wrapText="1"/>
    </xf>
    <xf numFmtId="165" fontId="14" fillId="0" borderId="1" xfId="0" applyNumberFormat="1" applyFont="1" applyBorder="1" applyAlignment="1">
      <alignment horizontal="center" vertical="top"/>
    </xf>
    <xf numFmtId="178" fontId="14" fillId="0" borderId="1" xfId="0" applyNumberFormat="1" applyFont="1" applyBorder="1" applyAlignment="1">
      <alignment horizontal="right" vertical="top"/>
    </xf>
    <xf numFmtId="1" fontId="14" fillId="0" borderId="1" xfId="0" applyNumberFormat="1" applyFont="1" applyBorder="1" applyAlignment="1">
      <alignment horizontal="right" vertical="top"/>
    </xf>
    <xf numFmtId="0" fontId="16" fillId="0" borderId="1" xfId="0" applyFont="1" applyBorder="1" applyAlignment="1">
      <alignment vertical="top" wrapText="1" shrinkToFit="1"/>
    </xf>
    <xf numFmtId="165" fontId="14" fillId="0" borderId="18" xfId="0" applyNumberFormat="1" applyFont="1" applyBorder="1" applyAlignment="1">
      <alignment horizontal="center" vertical="top" wrapText="1"/>
    </xf>
    <xf numFmtId="1" fontId="14" fillId="0" borderId="18" xfId="0" applyNumberFormat="1" applyFont="1" applyBorder="1" applyAlignment="1">
      <alignment horizontal="right" vertical="top"/>
    </xf>
    <xf numFmtId="165" fontId="14" fillId="0" borderId="2" xfId="0" applyNumberFormat="1" applyFont="1" applyBorder="1" applyAlignment="1">
      <alignment horizontal="left" vertical="top" wrapText="1"/>
    </xf>
    <xf numFmtId="165" fontId="14" fillId="0" borderId="19" xfId="0" applyNumberFormat="1" applyFont="1" applyBorder="1" applyAlignment="1">
      <alignment horizontal="center" vertical="top" wrapText="1"/>
    </xf>
    <xf numFmtId="0" fontId="14" fillId="0" borderId="2" xfId="0" applyFont="1" applyBorder="1" applyAlignment="1">
      <alignment horizontal="center" vertical="top" wrapText="1"/>
    </xf>
    <xf numFmtId="174" fontId="15" fillId="0" borderId="16" xfId="0" applyNumberFormat="1" applyFont="1" applyBorder="1" applyAlignment="1">
      <alignment horizontal="left" vertical="center" wrapText="1"/>
    </xf>
    <xf numFmtId="174" fontId="14" fillId="0" borderId="1" xfId="0" applyNumberFormat="1" applyFont="1" applyBorder="1" applyAlignment="1">
      <alignment horizontal="right" vertical="top" wrapText="1"/>
    </xf>
    <xf numFmtId="165" fontId="55" fillId="0" borderId="1" xfId="0" applyNumberFormat="1" applyFont="1" applyBorder="1" applyAlignment="1">
      <alignment horizontal="left" vertical="top" wrapText="1"/>
    </xf>
    <xf numFmtId="165" fontId="55" fillId="0" borderId="1" xfId="0" applyNumberFormat="1" applyFont="1" applyBorder="1" applyAlignment="1">
      <alignment horizontal="center" vertical="top" wrapText="1"/>
    </xf>
    <xf numFmtId="0" fontId="55" fillId="0" borderId="1" xfId="0" applyFont="1" applyBorder="1" applyAlignment="1">
      <alignment horizontal="center" vertical="top" wrapText="1"/>
    </xf>
    <xf numFmtId="1" fontId="55" fillId="0" borderId="1" xfId="0" applyNumberFormat="1" applyFont="1" applyBorder="1" applyAlignment="1">
      <alignment horizontal="right" vertical="top"/>
    </xf>
    <xf numFmtId="176" fontId="55" fillId="0" borderId="1" xfId="0" applyNumberFormat="1" applyFont="1" applyBorder="1" applyAlignment="1">
      <alignment vertical="top"/>
    </xf>
    <xf numFmtId="0" fontId="58" fillId="0" borderId="1" xfId="0" applyFont="1" applyBorder="1" applyAlignment="1">
      <alignment vertical="top" wrapText="1" shrinkToFit="1"/>
    </xf>
    <xf numFmtId="0" fontId="58" fillId="0" borderId="1" xfId="0" applyFont="1" applyBorder="1" applyAlignment="1">
      <alignment vertical="top" wrapText="1"/>
    </xf>
    <xf numFmtId="174" fontId="14" fillId="0" borderId="1" xfId="0" applyNumberFormat="1" applyFont="1" applyBorder="1" applyAlignment="1">
      <alignment horizontal="left" vertical="top"/>
    </xf>
    <xf numFmtId="0" fontId="59" fillId="0" borderId="1" xfId="0" applyFont="1" applyBorder="1" applyAlignment="1">
      <alignment vertical="top" wrapText="1"/>
    </xf>
    <xf numFmtId="0" fontId="59" fillId="0" borderId="1" xfId="0" applyFont="1" applyBorder="1" applyAlignment="1">
      <alignment vertical="top" wrapText="1" shrinkToFit="1"/>
    </xf>
    <xf numFmtId="174" fontId="55" fillId="0" borderId="1" xfId="0" applyNumberFormat="1" applyFont="1" applyBorder="1" applyAlignment="1">
      <alignment horizontal="right" vertical="top" wrapText="1"/>
    </xf>
    <xf numFmtId="0" fontId="16" fillId="0" borderId="0" xfId="0" applyFont="1"/>
    <xf numFmtId="176" fontId="14" fillId="0" borderId="1" xfId="0" applyNumberFormat="1" applyFont="1" applyBorder="1" applyAlignment="1">
      <alignment vertical="top" wrapText="1"/>
    </xf>
    <xf numFmtId="177" fontId="14" fillId="0" borderId="1" xfId="0" applyNumberFormat="1" applyFont="1" applyBorder="1" applyAlignment="1">
      <alignment horizontal="right" vertical="top" wrapText="1"/>
    </xf>
    <xf numFmtId="0" fontId="16" fillId="0" borderId="1" xfId="0" applyFont="1" applyBorder="1"/>
    <xf numFmtId="165" fontId="14" fillId="0" borderId="1" xfId="53" applyNumberFormat="1" applyFont="1" applyBorder="1" applyAlignment="1">
      <alignment horizontal="left" vertical="top" wrapText="1"/>
    </xf>
    <xf numFmtId="165" fontId="14" fillId="0" borderId="1" xfId="53" applyNumberFormat="1" applyFont="1" applyBorder="1" applyAlignment="1">
      <alignment vertical="top" wrapText="1"/>
    </xf>
    <xf numFmtId="165" fontId="14" fillId="0" borderId="1" xfId="53" applyNumberFormat="1" applyFont="1" applyBorder="1" applyAlignment="1">
      <alignment horizontal="center" vertical="top" wrapText="1"/>
    </xf>
    <xf numFmtId="174" fontId="14" fillId="0" borderId="1" xfId="53" applyNumberFormat="1" applyFont="1" applyBorder="1" applyAlignment="1">
      <alignment horizontal="center" vertical="top" wrapText="1"/>
    </xf>
    <xf numFmtId="0" fontId="14" fillId="0" borderId="1" xfId="53" applyFont="1" applyBorder="1" applyAlignment="1">
      <alignment horizontal="center" vertical="top" wrapText="1"/>
    </xf>
    <xf numFmtId="1" fontId="61" fillId="0" borderId="1" xfId="53" applyNumberFormat="1" applyFont="1" applyBorder="1" applyAlignment="1">
      <alignment horizontal="right" vertical="top" wrapText="1"/>
    </xf>
    <xf numFmtId="176" fontId="61" fillId="0" borderId="1" xfId="53" applyNumberFormat="1" applyFont="1" applyBorder="1" applyAlignment="1">
      <alignment vertical="top"/>
    </xf>
    <xf numFmtId="165" fontId="14" fillId="0" borderId="1" xfId="0" applyNumberFormat="1" applyFont="1" applyBorder="1" applyAlignment="1">
      <alignment vertical="top" wrapText="1"/>
    </xf>
    <xf numFmtId="165" fontId="16" fillId="0" borderId="1" xfId="0" applyNumberFormat="1" applyFont="1" applyBorder="1" applyAlignment="1">
      <alignment horizontal="left" vertical="top" wrapText="1"/>
    </xf>
    <xf numFmtId="1" fontId="14" fillId="0" borderId="18" xfId="0" applyNumberFormat="1" applyFont="1" applyBorder="1" applyAlignment="1">
      <alignment horizontal="right" vertical="top" wrapText="1"/>
    </xf>
    <xf numFmtId="165" fontId="14" fillId="0" borderId="18" xfId="0" applyNumberFormat="1" applyFont="1" applyBorder="1" applyAlignment="1">
      <alignment horizontal="left" vertical="top" wrapText="1"/>
    </xf>
    <xf numFmtId="174" fontId="14" fillId="0" borderId="1" xfId="53" applyNumberFormat="1" applyFont="1" applyBorder="1" applyAlignment="1">
      <alignment horizontal="left" vertical="top" wrapText="1"/>
    </xf>
    <xf numFmtId="1" fontId="14" fillId="0" borderId="1" xfId="53" applyNumberFormat="1" applyFont="1" applyBorder="1" applyAlignment="1">
      <alignment horizontal="right" vertical="top" wrapText="1"/>
    </xf>
    <xf numFmtId="176" fontId="14" fillId="0" borderId="1" xfId="53" applyNumberFormat="1" applyFont="1" applyBorder="1" applyAlignment="1">
      <alignment vertical="top"/>
    </xf>
    <xf numFmtId="0" fontId="62" fillId="0" borderId="1" xfId="0" applyFont="1" applyBorder="1" applyAlignment="1">
      <alignment vertical="top" wrapText="1"/>
    </xf>
    <xf numFmtId="174" fontId="14" fillId="0" borderId="2" xfId="0" applyNumberFormat="1" applyFont="1" applyBorder="1" applyAlignment="1">
      <alignment horizontal="left" vertical="top" wrapText="1"/>
    </xf>
    <xf numFmtId="1" fontId="14" fillId="0" borderId="19" xfId="0" applyNumberFormat="1" applyFont="1" applyBorder="1" applyAlignment="1">
      <alignment horizontal="right" vertical="top"/>
    </xf>
    <xf numFmtId="176" fontId="14" fillId="0" borderId="2" xfId="0" applyNumberFormat="1" applyFont="1" applyBorder="1" applyAlignment="1">
      <alignment vertical="top"/>
    </xf>
    <xf numFmtId="0" fontId="16" fillId="0" borderId="2" xfId="0" applyFont="1" applyBorder="1" applyAlignment="1">
      <alignment vertical="top" wrapText="1"/>
    </xf>
    <xf numFmtId="0" fontId="16" fillId="0" borderId="0" xfId="0" applyFont="1" applyAlignment="1">
      <alignment wrapText="1"/>
    </xf>
    <xf numFmtId="0" fontId="15" fillId="0" borderId="0" xfId="54" applyFont="1" applyFill="1" applyAlignment="1">
      <alignment vertical="top" wrapText="1"/>
    </xf>
    <xf numFmtId="176" fontId="14" fillId="0" borderId="1" xfId="0" applyNumberFormat="1" applyFont="1" applyBorder="1" applyAlignment="1" applyProtection="1">
      <alignment vertical="top"/>
      <protection locked="0"/>
    </xf>
    <xf numFmtId="176" fontId="61" fillId="0" borderId="1" xfId="53" applyNumberFormat="1" applyFont="1" applyBorder="1" applyAlignment="1" applyProtection="1">
      <alignment vertical="top"/>
      <protection locked="0"/>
    </xf>
    <xf numFmtId="176" fontId="14" fillId="0" borderId="1" xfId="53" applyNumberFormat="1" applyFont="1" applyBorder="1" applyAlignment="1" applyProtection="1">
      <alignment vertical="top"/>
      <protection locked="0"/>
    </xf>
    <xf numFmtId="175" fontId="15" fillId="0" borderId="16" xfId="0" applyNumberFormat="1" applyFont="1" applyBorder="1" applyAlignment="1">
      <alignment horizontal="center"/>
    </xf>
    <xf numFmtId="0" fontId="14" fillId="0" borderId="16" xfId="0" applyFont="1" applyBorder="1" applyAlignment="1">
      <alignment vertical="center"/>
    </xf>
    <xf numFmtId="175" fontId="14" fillId="0" borderId="1" xfId="0" applyNumberFormat="1" applyFont="1" applyBorder="1" applyAlignment="1">
      <alignment horizontal="center" vertical="top"/>
    </xf>
    <xf numFmtId="4" fontId="14" fillId="0" borderId="1" xfId="0" applyNumberFormat="1" applyFont="1" applyBorder="1" applyAlignment="1">
      <alignment horizontal="center" vertical="top" wrapText="1"/>
    </xf>
    <xf numFmtId="0" fontId="14" fillId="0" borderId="1" xfId="0" applyFont="1" applyBorder="1" applyAlignment="1">
      <alignment vertical="center"/>
    </xf>
    <xf numFmtId="4" fontId="14" fillId="0" borderId="2" xfId="0" applyNumberFormat="1" applyFont="1" applyBorder="1" applyAlignment="1">
      <alignment horizontal="center" vertical="top"/>
    </xf>
    <xf numFmtId="4" fontId="14" fillId="0" borderId="1" xfId="0" applyNumberFormat="1" applyFont="1" applyBorder="1" applyAlignment="1">
      <alignment horizontal="center" vertical="top"/>
    </xf>
    <xf numFmtId="0" fontId="14" fillId="0" borderId="0" xfId="0" applyFont="1" applyAlignment="1">
      <alignment vertical="top" wrapText="1"/>
    </xf>
    <xf numFmtId="179" fontId="14" fillId="0" borderId="1" xfId="0" applyNumberFormat="1" applyFont="1" applyBorder="1" applyAlignment="1">
      <alignment horizontal="center" vertical="top"/>
    </xf>
    <xf numFmtId="179" fontId="14" fillId="0" borderId="1" xfId="0" applyNumberFormat="1" applyFont="1" applyBorder="1" applyAlignment="1">
      <alignment horizontal="center" vertical="top" wrapText="1"/>
    </xf>
    <xf numFmtId="179" fontId="14" fillId="0" borderId="1" xfId="0" applyNumberFormat="1" applyFont="1" applyBorder="1" applyAlignment="1">
      <alignment horizontal="left" vertical="top" wrapText="1"/>
    </xf>
    <xf numFmtId="4" fontId="55" fillId="0" borderId="1" xfId="0" applyNumberFormat="1" applyFont="1" applyBorder="1" applyAlignment="1">
      <alignment horizontal="center" vertical="top"/>
    </xf>
    <xf numFmtId="3" fontId="14" fillId="0" borderId="1" xfId="0" applyNumberFormat="1" applyFont="1" applyBorder="1" applyAlignment="1">
      <alignment vertical="top"/>
    </xf>
    <xf numFmtId="4" fontId="14" fillId="0" borderId="1" xfId="53" applyNumberFormat="1" applyFont="1" applyBorder="1" applyAlignment="1">
      <alignment horizontal="center" vertical="top" wrapText="1"/>
    </xf>
    <xf numFmtId="0" fontId="14" fillId="0" borderId="2" xfId="0" applyFont="1" applyBorder="1" applyAlignment="1">
      <alignment vertical="center"/>
    </xf>
    <xf numFmtId="176" fontId="14" fillId="0" borderId="1" xfId="71" applyNumberFormat="1" applyFill="1" applyBorder="1" applyAlignment="1" applyProtection="1">
      <alignment vertical="top"/>
      <protection locked="0"/>
    </xf>
    <xf numFmtId="7" fontId="65" fillId="23" borderId="0" xfId="71" applyNumberFormat="1" applyFont="1" applyAlignment="1">
      <alignment horizontal="centerContinuous" vertical="center"/>
    </xf>
    <xf numFmtId="1" fontId="15" fillId="23" borderId="0" xfId="71" applyNumberFormat="1" applyFont="1" applyAlignment="1">
      <alignment horizontal="centerContinuous" vertical="top"/>
    </xf>
    <xf numFmtId="0" fontId="15" fillId="23" borderId="0" xfId="71" applyFont="1" applyAlignment="1">
      <alignment horizontal="centerContinuous" vertical="center"/>
    </xf>
    <xf numFmtId="0" fontId="14" fillId="23" borderId="0" xfId="71"/>
    <xf numFmtId="7" fontId="66" fillId="23" borderId="0" xfId="71" applyNumberFormat="1" applyFont="1" applyAlignment="1">
      <alignment horizontal="centerContinuous" vertical="center"/>
    </xf>
    <xf numFmtId="1" fontId="14" fillId="23" borderId="0" xfId="71" applyNumberFormat="1" applyAlignment="1">
      <alignment horizontal="centerContinuous" vertical="top"/>
    </xf>
    <xf numFmtId="0" fontId="14" fillId="23" borderId="0" xfId="71" applyAlignment="1">
      <alignment horizontal="centerContinuous" vertical="center"/>
    </xf>
    <xf numFmtId="7" fontId="14" fillId="23" borderId="0" xfId="71" applyNumberFormat="1" applyAlignment="1">
      <alignment horizontal="right"/>
    </xf>
    <xf numFmtId="0" fontId="14" fillId="23" borderId="0" xfId="71" applyAlignment="1">
      <alignment vertical="top"/>
    </xf>
    <xf numFmtId="7" fontId="14" fillId="23" borderId="0" xfId="71" applyNumberFormat="1" applyAlignment="1">
      <alignment vertical="center"/>
    </xf>
    <xf numFmtId="2" fontId="14" fillId="23" borderId="0" xfId="71" applyNumberFormat="1"/>
    <xf numFmtId="7" fontId="14" fillId="23" borderId="20" xfId="71" applyNumberFormat="1" applyBorder="1" applyAlignment="1">
      <alignment horizontal="center"/>
    </xf>
    <xf numFmtId="0" fontId="14" fillId="23" borderId="20" xfId="71" applyBorder="1" applyAlignment="1">
      <alignment horizontal="center" vertical="top"/>
    </xf>
    <xf numFmtId="0" fontId="14" fillId="23" borderId="21" xfId="71" applyBorder="1" applyAlignment="1">
      <alignment horizontal="center"/>
    </xf>
    <xf numFmtId="0" fontId="14" fillId="23" borderId="20" xfId="71" applyBorder="1" applyAlignment="1">
      <alignment horizontal="center"/>
    </xf>
    <xf numFmtId="0" fontId="14" fillId="23" borderId="22" xfId="71" applyBorder="1" applyAlignment="1">
      <alignment horizontal="center"/>
    </xf>
    <xf numFmtId="7" fontId="14" fillId="23" borderId="22" xfId="71" applyNumberFormat="1" applyBorder="1" applyAlignment="1">
      <alignment horizontal="right"/>
    </xf>
    <xf numFmtId="7" fontId="14" fillId="23" borderId="23" xfId="71" applyNumberFormat="1" applyBorder="1" applyAlignment="1">
      <alignment horizontal="right"/>
    </xf>
    <xf numFmtId="0" fontId="14" fillId="23" borderId="24" xfId="71" applyBorder="1" applyAlignment="1">
      <alignment vertical="top"/>
    </xf>
    <xf numFmtId="0" fontId="14" fillId="23" borderId="25" xfId="71" applyBorder="1"/>
    <xf numFmtId="0" fontId="14" fillId="23" borderId="24" xfId="71" applyBorder="1" applyAlignment="1">
      <alignment horizontal="center"/>
    </xf>
    <xf numFmtId="0" fontId="14" fillId="23" borderId="26" xfId="71" applyBorder="1"/>
    <xf numFmtId="7" fontId="14" fillId="23" borderId="26" xfId="71" applyNumberFormat="1" applyBorder="1" applyAlignment="1">
      <alignment horizontal="right"/>
    </xf>
    <xf numFmtId="0" fontId="14" fillId="23" borderId="24" xfId="71" applyBorder="1" applyAlignment="1">
      <alignment horizontal="right"/>
    </xf>
    <xf numFmtId="7" fontId="14" fillId="23" borderId="27" xfId="71" applyNumberFormat="1" applyBorder="1" applyAlignment="1">
      <alignment horizontal="right"/>
    </xf>
    <xf numFmtId="0" fontId="14" fillId="23" borderId="27" xfId="71" applyBorder="1" applyAlignment="1">
      <alignment vertical="top"/>
    </xf>
    <xf numFmtId="0" fontId="14" fillId="23" borderId="0" xfId="71" applyAlignment="1">
      <alignment horizontal="center"/>
    </xf>
    <xf numFmtId="7" fontId="14" fillId="23" borderId="28" xfId="71" applyNumberFormat="1" applyBorder="1" applyAlignment="1">
      <alignment horizontal="right"/>
    </xf>
    <xf numFmtId="0" fontId="14" fillId="23" borderId="29" xfId="71" applyBorder="1" applyAlignment="1">
      <alignment horizontal="right"/>
    </xf>
    <xf numFmtId="7" fontId="14" fillId="23" borderId="33" xfId="71" applyNumberFormat="1" applyBorder="1" applyAlignment="1">
      <alignment horizontal="right"/>
    </xf>
    <xf numFmtId="0" fontId="14" fillId="23" borderId="33" xfId="71" applyBorder="1" applyAlignment="1">
      <alignment horizontal="right"/>
    </xf>
    <xf numFmtId="7" fontId="14" fillId="23" borderId="27" xfId="71" applyNumberFormat="1" applyBorder="1" applyAlignment="1">
      <alignment horizontal="right" vertical="center"/>
    </xf>
    <xf numFmtId="0" fontId="68" fillId="23" borderId="29" xfId="71" applyFont="1" applyBorder="1" applyAlignment="1">
      <alignment horizontal="center" vertical="center"/>
    </xf>
    <xf numFmtId="7" fontId="14" fillId="23" borderId="29" xfId="71" applyNumberFormat="1" applyBorder="1" applyAlignment="1">
      <alignment horizontal="right" vertical="center"/>
    </xf>
    <xf numFmtId="0" fontId="14" fillId="23" borderId="0" xfId="71" applyAlignment="1">
      <alignment vertical="center"/>
    </xf>
    <xf numFmtId="0" fontId="68" fillId="23" borderId="29" xfId="71" applyFont="1" applyBorder="1" applyAlignment="1">
      <alignment vertical="top"/>
    </xf>
    <xf numFmtId="165" fontId="68" fillId="26" borderId="29" xfId="71" applyNumberFormat="1" applyFont="1" applyFill="1" applyBorder="1" applyAlignment="1">
      <alignment horizontal="left" vertical="center"/>
    </xf>
    <xf numFmtId="1" fontId="14" fillId="23" borderId="27" xfId="71" applyNumberFormat="1" applyBorder="1" applyAlignment="1">
      <alignment horizontal="center" vertical="top"/>
    </xf>
    <xf numFmtId="0" fontId="14" fillId="23" borderId="27" xfId="71" applyBorder="1" applyAlignment="1">
      <alignment horizontal="center" vertical="top"/>
    </xf>
    <xf numFmtId="7" fontId="14" fillId="23" borderId="29" xfId="71" applyNumberFormat="1" applyBorder="1" applyAlignment="1">
      <alignment horizontal="right"/>
    </xf>
    <xf numFmtId="4" fontId="14" fillId="28" borderId="1" xfId="71" applyNumberFormat="1" applyFill="1" applyBorder="1" applyAlignment="1">
      <alignment horizontal="center" vertical="top" wrapText="1"/>
    </xf>
    <xf numFmtId="174" fontId="14" fillId="0" borderId="1" xfId="71" applyNumberFormat="1" applyFill="1" applyBorder="1" applyAlignment="1">
      <alignment horizontal="left" vertical="top" wrapText="1"/>
    </xf>
    <xf numFmtId="165" fontId="14" fillId="0" borderId="1" xfId="71" applyNumberFormat="1" applyFill="1" applyBorder="1" applyAlignment="1">
      <alignment horizontal="left" vertical="top" wrapText="1"/>
    </xf>
    <xf numFmtId="165" fontId="14" fillId="0" borderId="1" xfId="71" applyNumberFormat="1" applyFill="1" applyBorder="1" applyAlignment="1">
      <alignment horizontal="center" vertical="top" wrapText="1"/>
    </xf>
    <xf numFmtId="0" fontId="14" fillId="0" borderId="1" xfId="71" applyFill="1" applyBorder="1" applyAlignment="1">
      <alignment horizontal="center" vertical="top" wrapText="1"/>
    </xf>
    <xf numFmtId="176" fontId="14" fillId="23" borderId="1" xfId="71" applyNumberFormat="1" applyBorder="1" applyAlignment="1">
      <alignment vertical="top"/>
    </xf>
    <xf numFmtId="175" fontId="14" fillId="28" borderId="1" xfId="71" applyNumberFormat="1" applyFill="1" applyBorder="1" applyAlignment="1">
      <alignment horizontal="center" vertical="top"/>
    </xf>
    <xf numFmtId="175" fontId="14" fillId="27" borderId="1" xfId="71" applyNumberFormat="1" applyFill="1" applyBorder="1" applyAlignment="1">
      <alignment horizontal="center" vertical="top"/>
    </xf>
    <xf numFmtId="174" fontId="14" fillId="23" borderId="1" xfId="71" applyNumberFormat="1" applyBorder="1" applyAlignment="1">
      <alignment horizontal="center" vertical="top" wrapText="1"/>
    </xf>
    <xf numFmtId="165" fontId="14" fillId="23" borderId="1" xfId="71" applyNumberFormat="1" applyBorder="1" applyAlignment="1">
      <alignment horizontal="left" vertical="top" wrapText="1"/>
    </xf>
    <xf numFmtId="165" fontId="14" fillId="23" borderId="1" xfId="71" applyNumberFormat="1" applyBorder="1" applyAlignment="1">
      <alignment horizontal="center" vertical="top" wrapText="1"/>
    </xf>
    <xf numFmtId="174" fontId="14" fillId="0" borderId="1" xfId="71" applyNumberFormat="1" applyFill="1" applyBorder="1" applyAlignment="1">
      <alignment horizontal="center" vertical="top" wrapText="1"/>
    </xf>
    <xf numFmtId="0" fontId="68" fillId="0" borderId="29" xfId="71" applyFont="1" applyFill="1" applyBorder="1" applyAlignment="1">
      <alignment vertical="top"/>
    </xf>
    <xf numFmtId="165" fontId="68" fillId="0" borderId="29" xfId="71" applyNumberFormat="1" applyFont="1" applyFill="1" applyBorder="1" applyAlignment="1">
      <alignment horizontal="left" vertical="center" wrapText="1"/>
    </xf>
    <xf numFmtId="1" fontId="14" fillId="0" borderId="27" xfId="71" applyNumberFormat="1" applyFill="1" applyBorder="1" applyAlignment="1">
      <alignment horizontal="center" vertical="top"/>
    </xf>
    <xf numFmtId="0" fontId="14" fillId="0" borderId="27" xfId="71" applyFill="1" applyBorder="1" applyAlignment="1">
      <alignment horizontal="center" vertical="top"/>
    </xf>
    <xf numFmtId="4" fontId="14" fillId="28" borderId="1" xfId="71" applyNumberFormat="1" applyFill="1" applyBorder="1" applyAlignment="1">
      <alignment horizontal="center" vertical="top"/>
    </xf>
    <xf numFmtId="4" fontId="14" fillId="27" borderId="1" xfId="71" applyNumberFormat="1" applyFill="1" applyBorder="1" applyAlignment="1">
      <alignment horizontal="center" vertical="top"/>
    </xf>
    <xf numFmtId="174" fontId="14" fillId="23" borderId="1" xfId="71" applyNumberFormat="1" applyBorder="1" applyAlignment="1">
      <alignment horizontal="left" vertical="top" wrapText="1"/>
    </xf>
    <xf numFmtId="0" fontId="14" fillId="23" borderId="1" xfId="71" applyBorder="1" applyAlignment="1">
      <alignment horizontal="center" vertical="top" wrapText="1"/>
    </xf>
    <xf numFmtId="176" fontId="14" fillId="27" borderId="1" xfId="71" applyNumberFormat="1" applyFill="1" applyBorder="1" applyAlignment="1" applyProtection="1">
      <alignment vertical="top"/>
      <protection locked="0"/>
    </xf>
    <xf numFmtId="176" fontId="14" fillId="0" borderId="1" xfId="71" applyNumberFormat="1" applyFill="1" applyBorder="1" applyAlignment="1">
      <alignment vertical="top"/>
    </xf>
    <xf numFmtId="174" fontId="14" fillId="0" borderId="1" xfId="71" applyNumberFormat="1" applyFill="1" applyBorder="1" applyAlignment="1">
      <alignment horizontal="right" vertical="top" wrapText="1"/>
    </xf>
    <xf numFmtId="4" fontId="14" fillId="27" borderId="1" xfId="71" applyNumberFormat="1" applyFill="1" applyBorder="1" applyAlignment="1">
      <alignment horizontal="center" vertical="top" wrapText="1"/>
    </xf>
    <xf numFmtId="0" fontId="16" fillId="0" borderId="0" xfId="71" applyFont="1" applyFill="1"/>
    <xf numFmtId="165" fontId="14" fillId="0" borderId="1" xfId="71" applyNumberFormat="1" applyFill="1" applyBorder="1" applyAlignment="1">
      <alignment vertical="top" wrapText="1"/>
    </xf>
    <xf numFmtId="4" fontId="14" fillId="0" borderId="1" xfId="71" applyNumberFormat="1" applyFill="1" applyBorder="1" applyAlignment="1">
      <alignment horizontal="center" vertical="top" wrapText="1"/>
    </xf>
    <xf numFmtId="165" fontId="14" fillId="0" borderId="18" xfId="71" applyNumberFormat="1" applyFill="1" applyBorder="1" applyAlignment="1">
      <alignment horizontal="center" vertical="top" wrapText="1"/>
    </xf>
    <xf numFmtId="165" fontId="14" fillId="0" borderId="18" xfId="71" applyNumberFormat="1" applyFill="1" applyBorder="1" applyAlignment="1">
      <alignment horizontal="left" vertical="top" wrapText="1"/>
    </xf>
    <xf numFmtId="4" fontId="14" fillId="28" borderId="1" xfId="53" applyNumberFormat="1" applyFont="1" applyFill="1" applyBorder="1" applyAlignment="1">
      <alignment horizontal="center" vertical="top" wrapText="1"/>
    </xf>
    <xf numFmtId="0" fontId="14" fillId="0" borderId="29" xfId="71" applyFill="1" applyBorder="1" applyAlignment="1">
      <alignment horizontal="left" vertical="top"/>
    </xf>
    <xf numFmtId="0" fontId="14" fillId="0" borderId="27" xfId="71" applyFill="1" applyBorder="1" applyAlignment="1">
      <alignment vertical="top"/>
    </xf>
    <xf numFmtId="7" fontId="14" fillId="23" borderId="34" xfId="71" applyNumberFormat="1" applyBorder="1" applyAlignment="1">
      <alignment horizontal="right"/>
    </xf>
    <xf numFmtId="0" fontId="68" fillId="0" borderId="34" xfId="71" applyFont="1" applyFill="1" applyBorder="1" applyAlignment="1">
      <alignment horizontal="center" vertical="center"/>
    </xf>
    <xf numFmtId="7" fontId="14" fillId="0" borderId="34" xfId="71" applyNumberFormat="1" applyFill="1" applyBorder="1" applyAlignment="1">
      <alignment horizontal="right"/>
    </xf>
    <xf numFmtId="0" fontId="68" fillId="0" borderId="29" xfId="71" applyFont="1" applyFill="1" applyBorder="1" applyAlignment="1">
      <alignment horizontal="center" vertical="center"/>
    </xf>
    <xf numFmtId="7" fontId="14" fillId="0" borderId="27" xfId="71" applyNumberFormat="1" applyFill="1" applyBorder="1" applyAlignment="1">
      <alignment horizontal="right" vertical="center"/>
    </xf>
    <xf numFmtId="165" fontId="68" fillId="0" borderId="29" xfId="71" applyNumberFormat="1" applyFont="1" applyFill="1" applyBorder="1" applyAlignment="1">
      <alignment horizontal="left" vertical="center"/>
    </xf>
    <xf numFmtId="7" fontId="14" fillId="0" borderId="34" xfId="71" applyNumberFormat="1" applyFill="1" applyBorder="1" applyAlignment="1">
      <alignment horizontal="right" vertical="center"/>
    </xf>
    <xf numFmtId="7" fontId="14" fillId="23" borderId="34" xfId="71" applyNumberFormat="1" applyBorder="1" applyAlignment="1">
      <alignment horizontal="right" vertical="center"/>
    </xf>
    <xf numFmtId="174" fontId="14" fillId="23" borderId="1" xfId="71" applyNumberFormat="1" applyBorder="1" applyAlignment="1">
      <alignment horizontal="right" vertical="top" wrapText="1"/>
    </xf>
    <xf numFmtId="165" fontId="14" fillId="23" borderId="1" xfId="71" applyNumberFormat="1" applyBorder="1" applyAlignment="1">
      <alignment vertical="top" wrapText="1"/>
    </xf>
    <xf numFmtId="1" fontId="14" fillId="0" borderId="27" xfId="71" applyNumberFormat="1" applyFill="1" applyBorder="1" applyAlignment="1">
      <alignment vertical="top"/>
    </xf>
    <xf numFmtId="4" fontId="14" fillId="0" borderId="1" xfId="71" applyNumberFormat="1" applyFill="1" applyBorder="1" applyAlignment="1">
      <alignment horizontal="center" vertical="top"/>
    </xf>
    <xf numFmtId="174" fontId="14" fillId="27" borderId="1" xfId="71" applyNumberFormat="1" applyFill="1" applyBorder="1" applyAlignment="1">
      <alignment horizontal="right" vertical="top" wrapText="1"/>
    </xf>
    <xf numFmtId="165" fontId="14" fillId="27" borderId="1" xfId="71" applyNumberFormat="1" applyFill="1" applyBorder="1" applyAlignment="1">
      <alignment horizontal="left" vertical="top" wrapText="1"/>
    </xf>
    <xf numFmtId="165" fontId="14" fillId="27" borderId="1" xfId="71" applyNumberFormat="1" applyFill="1" applyBorder="1" applyAlignment="1">
      <alignment horizontal="center" vertical="top" wrapText="1"/>
    </xf>
    <xf numFmtId="0" fontId="14" fillId="27" borderId="1" xfId="71" applyFill="1" applyBorder="1" applyAlignment="1">
      <alignment horizontal="center" vertical="top" wrapText="1"/>
    </xf>
    <xf numFmtId="176" fontId="14" fillId="27" borderId="1" xfId="71" applyNumberFormat="1" applyFill="1" applyBorder="1" applyAlignment="1">
      <alignment vertical="top"/>
    </xf>
    <xf numFmtId="7" fontId="14" fillId="23" borderId="0" xfId="71" applyNumberFormat="1" applyAlignment="1">
      <alignment horizontal="center" vertical="center"/>
    </xf>
    <xf numFmtId="7" fontId="14" fillId="23" borderId="0" xfId="71" applyNumberFormat="1" applyAlignment="1">
      <alignment horizontal="right" vertical="center"/>
    </xf>
    <xf numFmtId="0" fontId="14" fillId="0" borderId="0" xfId="71" applyFill="1" applyAlignment="1">
      <alignment horizontal="center" vertical="top" wrapText="1"/>
    </xf>
    <xf numFmtId="1" fontId="70" fillId="0" borderId="27" xfId="71" quotePrefix="1" applyNumberFormat="1" applyFont="1" applyFill="1" applyBorder="1" applyAlignment="1">
      <alignment horizontal="left" vertical="center" wrapText="1"/>
    </xf>
    <xf numFmtId="175" fontId="14" fillId="0" borderId="1" xfId="71" applyNumberFormat="1" applyFill="1" applyBorder="1" applyAlignment="1">
      <alignment horizontal="center" vertical="top"/>
    </xf>
    <xf numFmtId="174" fontId="14" fillId="0" borderId="1" xfId="71" applyNumberFormat="1" applyFill="1" applyBorder="1" applyAlignment="1">
      <alignment horizontal="left" vertical="top"/>
    </xf>
    <xf numFmtId="0" fontId="14" fillId="0" borderId="29" xfId="71" applyFill="1" applyBorder="1" applyAlignment="1">
      <alignment horizontal="center" vertical="top"/>
    </xf>
    <xf numFmtId="0" fontId="14" fillId="0" borderId="29" xfId="71" applyFill="1" applyBorder="1" applyAlignment="1">
      <alignment vertical="top"/>
    </xf>
    <xf numFmtId="4" fontId="14" fillId="28" borderId="0" xfId="71" applyNumberFormat="1" applyFill="1" applyAlignment="1">
      <alignment horizontal="center" vertical="top" wrapText="1"/>
    </xf>
    <xf numFmtId="174" fontId="14" fillId="0" borderId="0" xfId="71" applyNumberFormat="1" applyFill="1" applyAlignment="1">
      <alignment horizontal="center" vertical="top" wrapText="1"/>
    </xf>
    <xf numFmtId="7" fontId="14" fillId="28" borderId="27" xfId="71" applyNumberFormat="1" applyFill="1" applyBorder="1" applyAlignment="1">
      <alignment horizontal="right" vertical="center"/>
    </xf>
    <xf numFmtId="7" fontId="14" fillId="0" borderId="29" xfId="71" applyNumberFormat="1" applyFill="1" applyBorder="1" applyAlignment="1">
      <alignment horizontal="right" vertical="center"/>
    </xf>
    <xf numFmtId="0" fontId="16" fillId="23" borderId="0" xfId="71" applyFont="1"/>
    <xf numFmtId="7" fontId="14" fillId="28" borderId="34" xfId="71" applyNumberFormat="1" applyFill="1" applyBorder="1" applyAlignment="1">
      <alignment horizontal="right" vertical="center"/>
    </xf>
    <xf numFmtId="0" fontId="68" fillId="23" borderId="29" xfId="71" quotePrefix="1" applyFont="1" applyBorder="1" applyAlignment="1">
      <alignment horizontal="center" vertical="center"/>
    </xf>
    <xf numFmtId="4" fontId="14" fillId="28" borderId="0" xfId="71" applyNumberFormat="1" applyFill="1" applyAlignment="1">
      <alignment horizontal="center" vertical="top"/>
    </xf>
    <xf numFmtId="0" fontId="68" fillId="23" borderId="34" xfId="71" applyFont="1" applyBorder="1" applyAlignment="1">
      <alignment horizontal="center" vertical="center"/>
    </xf>
    <xf numFmtId="7" fontId="14" fillId="0" borderId="27" xfId="80" applyNumberFormat="1" applyFill="1" applyBorder="1" applyAlignment="1">
      <alignment horizontal="right"/>
    </xf>
    <xf numFmtId="0" fontId="68" fillId="0" borderId="29" xfId="80" applyFont="1" applyFill="1" applyBorder="1" applyAlignment="1">
      <alignment vertical="top"/>
    </xf>
    <xf numFmtId="165" fontId="68" fillId="0" borderId="29" xfId="80" applyNumberFormat="1" applyFont="1" applyFill="1" applyBorder="1" applyAlignment="1">
      <alignment horizontal="left" vertical="center"/>
    </xf>
    <xf numFmtId="1" fontId="14" fillId="0" borderId="27" xfId="80" applyNumberFormat="1" applyFill="1" applyBorder="1" applyAlignment="1">
      <alignment horizontal="center" vertical="top"/>
    </xf>
    <xf numFmtId="0" fontId="14" fillId="0" borderId="27" xfId="80" applyFill="1" applyBorder="1" applyAlignment="1">
      <alignment horizontal="center" vertical="top"/>
    </xf>
    <xf numFmtId="4" fontId="71" fillId="0" borderId="1" xfId="80" applyNumberFormat="1" applyFont="1" applyFill="1" applyBorder="1" applyAlignment="1">
      <alignment horizontal="center" vertical="top" wrapText="1"/>
    </xf>
    <xf numFmtId="174" fontId="71" fillId="0" borderId="1" xfId="80" applyNumberFormat="1" applyFont="1" applyFill="1" applyBorder="1" applyAlignment="1">
      <alignment horizontal="left" vertical="top" wrapText="1"/>
    </xf>
    <xf numFmtId="165" fontId="71" fillId="0" borderId="1" xfId="80" applyNumberFormat="1" applyFont="1" applyFill="1" applyBorder="1" applyAlignment="1">
      <alignment horizontal="left" vertical="top" wrapText="1"/>
    </xf>
    <xf numFmtId="165" fontId="71" fillId="0" borderId="1" xfId="80" applyNumberFormat="1" applyFont="1" applyFill="1" applyBorder="1" applyAlignment="1">
      <alignment horizontal="center" vertical="top" wrapText="1"/>
    </xf>
    <xf numFmtId="0" fontId="71" fillId="0" borderId="1" xfId="80" applyFont="1" applyFill="1" applyBorder="1" applyAlignment="1">
      <alignment horizontal="center" vertical="top" wrapText="1"/>
    </xf>
    <xf numFmtId="4" fontId="14" fillId="23" borderId="1" xfId="71" applyNumberFormat="1" applyBorder="1" applyAlignment="1">
      <alignment horizontal="center" vertical="top" wrapText="1"/>
    </xf>
    <xf numFmtId="174" fontId="71" fillId="0" borderId="1" xfId="80" applyNumberFormat="1" applyFont="1" applyFill="1" applyBorder="1" applyAlignment="1">
      <alignment horizontal="center" vertical="top" wrapText="1"/>
    </xf>
    <xf numFmtId="174" fontId="14" fillId="0" borderId="1" xfId="76" applyNumberFormat="1" applyFill="1" applyBorder="1" applyAlignment="1">
      <alignment horizontal="right" vertical="top" wrapText="1"/>
    </xf>
    <xf numFmtId="165" fontId="14" fillId="0" borderId="1" xfId="76" applyNumberFormat="1" applyFill="1" applyBorder="1" applyAlignment="1">
      <alignment horizontal="left" vertical="top" wrapText="1"/>
    </xf>
    <xf numFmtId="165" fontId="14" fillId="0" borderId="1" xfId="76" applyNumberFormat="1" applyFill="1" applyBorder="1" applyAlignment="1">
      <alignment horizontal="center" vertical="top" wrapText="1"/>
    </xf>
    <xf numFmtId="0" fontId="14" fillId="0" borderId="1" xfId="76" applyFill="1" applyBorder="1" applyAlignment="1">
      <alignment horizontal="center" vertical="top" wrapText="1"/>
    </xf>
    <xf numFmtId="176" fontId="71" fillId="0" borderId="1" xfId="80" applyNumberFormat="1" applyFont="1" applyFill="1" applyBorder="1" applyAlignment="1" applyProtection="1">
      <alignment vertical="top"/>
      <protection locked="0"/>
    </xf>
    <xf numFmtId="176" fontId="71" fillId="0" borderId="1" xfId="80" applyNumberFormat="1" applyFont="1" applyFill="1" applyBorder="1" applyAlignment="1">
      <alignment vertical="top"/>
    </xf>
    <xf numFmtId="165" fontId="14" fillId="0" borderId="1" xfId="75" applyNumberFormat="1" applyFont="1" applyBorder="1" applyAlignment="1">
      <alignment horizontal="left" vertical="top" wrapText="1"/>
    </xf>
    <xf numFmtId="165" fontId="14" fillId="0" borderId="1" xfId="75" applyNumberFormat="1" applyFont="1" applyBorder="1" applyAlignment="1">
      <alignment horizontal="center" vertical="top" wrapText="1"/>
    </xf>
    <xf numFmtId="174" fontId="71" fillId="23" borderId="1" xfId="71" applyNumberFormat="1" applyFont="1" applyBorder="1" applyAlignment="1">
      <alignment horizontal="left" vertical="top" wrapText="1"/>
    </xf>
    <xf numFmtId="165" fontId="71" fillId="23" borderId="1" xfId="71" applyNumberFormat="1" applyFont="1" applyBorder="1" applyAlignment="1">
      <alignment vertical="top" wrapText="1"/>
    </xf>
    <xf numFmtId="165" fontId="71" fillId="23" borderId="1" xfId="71" applyNumberFormat="1" applyFont="1" applyBorder="1" applyAlignment="1">
      <alignment horizontal="center" vertical="top" wrapText="1"/>
    </xf>
    <xf numFmtId="174" fontId="71" fillId="23" borderId="1" xfId="71" applyNumberFormat="1" applyFont="1" applyBorder="1" applyAlignment="1">
      <alignment horizontal="center" vertical="top" wrapText="1"/>
    </xf>
    <xf numFmtId="165" fontId="71" fillId="0" borderId="1" xfId="75" applyNumberFormat="1" applyFont="1" applyBorder="1" applyAlignment="1">
      <alignment horizontal="left" vertical="top" wrapText="1"/>
    </xf>
    <xf numFmtId="165" fontId="71" fillId="0" borderId="1" xfId="75" applyNumberFormat="1" applyFont="1" applyBorder="1" applyAlignment="1">
      <alignment horizontal="center" vertical="top" wrapText="1"/>
    </xf>
    <xf numFmtId="0" fontId="14" fillId="23" borderId="29" xfId="71" applyBorder="1" applyAlignment="1">
      <alignment horizontal="right" vertical="top"/>
    </xf>
    <xf numFmtId="0" fontId="14" fillId="23" borderId="27" xfId="71" applyBorder="1" applyAlignment="1">
      <alignment horizontal="right"/>
    </xf>
    <xf numFmtId="0" fontId="14" fillId="23" borderId="27" xfId="71" applyBorder="1" applyAlignment="1">
      <alignment horizontal="right" vertical="center"/>
    </xf>
    <xf numFmtId="0" fontId="68" fillId="23" borderId="38" xfId="71" applyFont="1" applyBorder="1" applyAlignment="1">
      <alignment horizontal="center" vertical="center"/>
    </xf>
    <xf numFmtId="7" fontId="14" fillId="23" borderId="39" xfId="71" applyNumberFormat="1" applyBorder="1" applyAlignment="1">
      <alignment horizontal="right" vertical="center"/>
    </xf>
    <xf numFmtId="176" fontId="71" fillId="27" borderId="1" xfId="71" applyNumberFormat="1" applyFont="1" applyFill="1" applyBorder="1" applyAlignment="1" applyProtection="1">
      <alignment vertical="top"/>
      <protection locked="0"/>
    </xf>
    <xf numFmtId="176" fontId="71" fillId="0" borderId="1" xfId="71" applyNumberFormat="1" applyFont="1" applyFill="1" applyBorder="1" applyAlignment="1">
      <alignment vertical="top"/>
    </xf>
    <xf numFmtId="0" fontId="68" fillId="23" borderId="40" xfId="71" applyFont="1" applyBorder="1" applyAlignment="1">
      <alignment horizontal="center" vertical="center"/>
    </xf>
    <xf numFmtId="7" fontId="14" fillId="23" borderId="41" xfId="71" applyNumberFormat="1" applyBorder="1" applyAlignment="1">
      <alignment horizontal="right" vertical="center"/>
    </xf>
    <xf numFmtId="0" fontId="14" fillId="23" borderId="42" xfId="71" applyBorder="1" applyAlignment="1">
      <alignment vertical="top"/>
    </xf>
    <xf numFmtId="0" fontId="41" fillId="23" borderId="43" xfId="71" applyFont="1" applyBorder="1" applyAlignment="1">
      <alignment horizontal="centerContinuous"/>
    </xf>
    <xf numFmtId="0" fontId="14" fillId="23" borderId="43" xfId="71" applyBorder="1" applyAlignment="1">
      <alignment horizontal="centerContinuous"/>
    </xf>
    <xf numFmtId="0" fontId="14" fillId="23" borderId="44" xfId="71" applyBorder="1" applyAlignment="1">
      <alignment horizontal="right"/>
    </xf>
    <xf numFmtId="0" fontId="14" fillId="23" borderId="0" xfId="71" applyAlignment="1">
      <alignment horizontal="right" vertical="center"/>
    </xf>
    <xf numFmtId="0" fontId="14" fillId="23" borderId="47" xfId="71" applyBorder="1" applyAlignment="1">
      <alignment horizontal="right" vertical="center"/>
    </xf>
    <xf numFmtId="0" fontId="14" fillId="23" borderId="0" xfId="71" applyAlignment="1">
      <alignment horizontal="right"/>
    </xf>
    <xf numFmtId="0" fontId="68" fillId="23" borderId="51" xfId="71" applyFont="1" applyBorder="1" applyAlignment="1">
      <alignment horizontal="center"/>
    </xf>
    <xf numFmtId="1" fontId="70" fillId="23" borderId="52" xfId="71" applyNumberFormat="1" applyFont="1" applyBorder="1" applyAlignment="1">
      <alignment horizontal="left"/>
    </xf>
    <xf numFmtId="1" fontId="14" fillId="23" borderId="52" xfId="71" applyNumberFormat="1" applyBorder="1" applyAlignment="1">
      <alignment horizontal="center"/>
    </xf>
    <xf numFmtId="1" fontId="14" fillId="23" borderId="52" xfId="71" applyNumberFormat="1" applyBorder="1"/>
    <xf numFmtId="7" fontId="15" fillId="23" borderId="53" xfId="71" applyNumberFormat="1" applyFont="1" applyBorder="1" applyAlignment="1">
      <alignment horizontal="right"/>
    </xf>
    <xf numFmtId="7" fontId="14" fillId="23" borderId="53" xfId="71" applyNumberFormat="1" applyBorder="1" applyAlignment="1">
      <alignment horizontal="right"/>
    </xf>
    <xf numFmtId="7" fontId="14" fillId="23" borderId="24" xfId="71" applyNumberFormat="1" applyBorder="1" applyAlignment="1">
      <alignment horizontal="right" vertical="center"/>
    </xf>
    <xf numFmtId="7" fontId="14" fillId="23" borderId="55" xfId="71" applyNumberFormat="1" applyBorder="1" applyAlignment="1">
      <alignment horizontal="right"/>
    </xf>
    <xf numFmtId="0" fontId="68" fillId="23" borderId="30" xfId="71" applyFont="1" applyBorder="1" applyAlignment="1">
      <alignment horizontal="center"/>
    </xf>
    <xf numFmtId="7" fontId="15" fillId="23" borderId="33" xfId="71" applyNumberFormat="1" applyFont="1" applyBorder="1" applyAlignment="1">
      <alignment horizontal="right"/>
    </xf>
    <xf numFmtId="0" fontId="68" fillId="23" borderId="55" xfId="71" applyFont="1" applyBorder="1" applyAlignment="1">
      <alignment horizontal="center" vertical="center"/>
    </xf>
    <xf numFmtId="7" fontId="15" fillId="23" borderId="56" xfId="71" applyNumberFormat="1" applyFont="1" applyBorder="1" applyAlignment="1">
      <alignment horizontal="right"/>
    </xf>
    <xf numFmtId="7" fontId="14" fillId="23" borderId="56" xfId="71" applyNumberFormat="1" applyBorder="1" applyAlignment="1">
      <alignment horizontal="right"/>
    </xf>
    <xf numFmtId="0" fontId="14" fillId="23" borderId="61" xfId="71" applyBorder="1" applyAlignment="1">
      <alignment vertical="top"/>
    </xf>
    <xf numFmtId="0" fontId="14" fillId="23" borderId="13" xfId="71" applyBorder="1"/>
    <xf numFmtId="0" fontId="14" fillId="23" borderId="13" xfId="71" applyBorder="1" applyAlignment="1">
      <alignment horizontal="center"/>
    </xf>
    <xf numFmtId="7" fontId="14" fillId="23" borderId="13" xfId="71" applyNumberFormat="1" applyBorder="1" applyAlignment="1">
      <alignment horizontal="right"/>
    </xf>
    <xf numFmtId="0" fontId="14" fillId="23" borderId="19" xfId="71" applyBorder="1" applyAlignment="1">
      <alignment horizontal="right"/>
    </xf>
    <xf numFmtId="180" fontId="15" fillId="23" borderId="0" xfId="79" applyNumberFormat="1" applyFont="1" applyFill="1" applyAlignment="1">
      <alignment horizontal="centerContinuous" vertical="center"/>
    </xf>
    <xf numFmtId="180" fontId="14" fillId="23" borderId="0" xfId="79" applyNumberFormat="1" applyFont="1" applyFill="1" applyAlignment="1">
      <alignment horizontal="centerContinuous" vertical="center"/>
    </xf>
    <xf numFmtId="180" fontId="14" fillId="23" borderId="0" xfId="79" applyNumberFormat="1" applyFont="1" applyFill="1"/>
    <xf numFmtId="180" fontId="14" fillId="23" borderId="22" xfId="79" applyNumberFormat="1" applyFont="1" applyFill="1" applyBorder="1" applyAlignment="1">
      <alignment horizontal="center"/>
    </xf>
    <xf numFmtId="180" fontId="14" fillId="23" borderId="26" xfId="79" applyNumberFormat="1" applyFont="1" applyFill="1" applyBorder="1" applyAlignment="1">
      <alignment horizontal="center"/>
    </xf>
    <xf numFmtId="180" fontId="14" fillId="23" borderId="28" xfId="79" applyNumberFormat="1" applyFont="1" applyFill="1" applyBorder="1" applyAlignment="1">
      <alignment horizontal="center"/>
    </xf>
    <xf numFmtId="180" fontId="14" fillId="23" borderId="27" xfId="79" applyNumberFormat="1" applyFont="1" applyFill="1" applyBorder="1" applyAlignment="1">
      <alignment horizontal="center" vertical="top"/>
    </xf>
    <xf numFmtId="180" fontId="14" fillId="0" borderId="1" xfId="79" applyNumberFormat="1" applyFont="1" applyFill="1" applyBorder="1" applyAlignment="1">
      <alignment horizontal="right" vertical="top"/>
    </xf>
    <xf numFmtId="180" fontId="14" fillId="0" borderId="1" xfId="79" applyNumberFormat="1" applyFont="1" applyFill="1" applyBorder="1" applyAlignment="1">
      <alignment horizontal="right" vertical="top" wrapText="1"/>
    </xf>
    <xf numFmtId="180" fontId="14" fillId="0" borderId="18" xfId="79" applyNumberFormat="1" applyFont="1" applyFill="1" applyBorder="1" applyAlignment="1">
      <alignment horizontal="right" vertical="top" wrapText="1"/>
    </xf>
    <xf numFmtId="180" fontId="14" fillId="0" borderId="1" xfId="79" applyNumberFormat="1" applyFont="1" applyBorder="1" applyAlignment="1">
      <alignment horizontal="right" vertical="top" wrapText="1"/>
    </xf>
    <xf numFmtId="180" fontId="71" fillId="0" borderId="1" xfId="79" applyNumberFormat="1" applyFont="1" applyFill="1" applyBorder="1" applyAlignment="1">
      <alignment horizontal="right" vertical="top" wrapText="1"/>
    </xf>
    <xf numFmtId="180" fontId="14" fillId="23" borderId="43" xfId="79" applyNumberFormat="1" applyFont="1" applyFill="1" applyBorder="1" applyAlignment="1">
      <alignment horizontal="centerContinuous"/>
    </xf>
    <xf numFmtId="180" fontId="14" fillId="23" borderId="52" xfId="79" applyNumberFormat="1" applyFont="1" applyFill="1" applyBorder="1"/>
    <xf numFmtId="180" fontId="14" fillId="23" borderId="13" xfId="79" applyNumberFormat="1" applyFont="1" applyFill="1" applyBorder="1"/>
    <xf numFmtId="39" fontId="14" fillId="0" borderId="1" xfId="79" applyNumberFormat="1" applyFont="1" applyFill="1" applyBorder="1" applyAlignment="1">
      <alignment horizontal="right" vertical="top" wrapText="1"/>
    </xf>
    <xf numFmtId="39" fontId="71" fillId="0" borderId="1" xfId="79" applyNumberFormat="1" applyFont="1" applyFill="1" applyBorder="1" applyAlignment="1">
      <alignment horizontal="right" vertical="top" wrapText="1"/>
    </xf>
    <xf numFmtId="1" fontId="70" fillId="23" borderId="48" xfId="71" applyNumberFormat="1" applyFont="1" applyBorder="1" applyAlignment="1">
      <alignment horizontal="left" vertical="center" wrapText="1"/>
    </xf>
    <xf numFmtId="0" fontId="14" fillId="23" borderId="49" xfId="71" applyBorder="1" applyAlignment="1">
      <alignment vertical="center" wrapText="1"/>
    </xf>
    <xf numFmtId="0" fontId="14" fillId="23" borderId="50" xfId="71" applyBorder="1" applyAlignment="1">
      <alignment vertical="center" wrapText="1"/>
    </xf>
    <xf numFmtId="0" fontId="41" fillId="23" borderId="54" xfId="71" applyFont="1" applyBorder="1" applyAlignment="1">
      <alignment vertical="center" wrapText="1"/>
    </xf>
    <xf numFmtId="0" fontId="14" fillId="23" borderId="21" xfId="71" applyBorder="1" applyAlignment="1">
      <alignment vertical="center" wrapText="1"/>
    </xf>
    <xf numFmtId="0" fontId="14" fillId="23" borderId="22" xfId="71" applyBorder="1" applyAlignment="1">
      <alignment vertical="center" wrapText="1"/>
    </xf>
    <xf numFmtId="0" fontId="14" fillId="23" borderId="57" xfId="71" applyBorder="1"/>
    <xf numFmtId="0" fontId="14" fillId="23" borderId="58" xfId="71" applyBorder="1"/>
    <xf numFmtId="7" fontId="14" fillId="23" borderId="59" xfId="71" applyNumberFormat="1" applyBorder="1" applyAlignment="1">
      <alignment horizontal="center"/>
    </xf>
    <xf numFmtId="0" fontId="14" fillId="23" borderId="60" xfId="71" applyBorder="1"/>
    <xf numFmtId="1" fontId="69" fillId="23" borderId="27" xfId="71" applyNumberFormat="1" applyFont="1" applyBorder="1" applyAlignment="1">
      <alignment horizontal="left" vertical="center" wrapText="1"/>
    </xf>
    <xf numFmtId="0" fontId="14" fillId="23" borderId="0" xfId="71" applyAlignment="1">
      <alignment vertical="center" wrapText="1"/>
    </xf>
    <xf numFmtId="0" fontId="14" fillId="23" borderId="28" xfId="71" applyBorder="1" applyAlignment="1">
      <alignment vertical="center" wrapText="1"/>
    </xf>
    <xf numFmtId="1" fontId="69" fillId="23" borderId="35" xfId="71" applyNumberFormat="1" applyFont="1" applyBorder="1" applyAlignment="1">
      <alignment horizontal="left" vertical="center" wrapText="1"/>
    </xf>
    <xf numFmtId="0" fontId="14" fillId="23" borderId="36" xfId="71" applyBorder="1" applyAlignment="1">
      <alignment vertical="center" wrapText="1"/>
    </xf>
    <xf numFmtId="0" fontId="14" fillId="23" borderId="37" xfId="71" applyBorder="1" applyAlignment="1">
      <alignment vertical="center" wrapText="1"/>
    </xf>
    <xf numFmtId="0" fontId="41" fillId="23" borderId="45" xfId="71" applyFont="1" applyBorder="1" applyAlignment="1">
      <alignment vertical="center"/>
    </xf>
    <xf numFmtId="0" fontId="14" fillId="23" borderId="46" xfId="71" applyBorder="1" applyAlignment="1">
      <alignment vertical="center"/>
    </xf>
    <xf numFmtId="1" fontId="70" fillId="23" borderId="35" xfId="71" applyNumberFormat="1" applyFont="1" applyBorder="1" applyAlignment="1">
      <alignment horizontal="left" vertical="center" wrapText="1"/>
    </xf>
    <xf numFmtId="1" fontId="69" fillId="0" borderId="35" xfId="71" applyNumberFormat="1" applyFont="1" applyFill="1" applyBorder="1" applyAlignment="1">
      <alignment horizontal="left" vertical="center" wrapText="1"/>
    </xf>
    <xf numFmtId="0" fontId="14" fillId="0" borderId="36" xfId="71" applyFill="1" applyBorder="1" applyAlignment="1">
      <alignment vertical="center" wrapText="1"/>
    </xf>
    <xf numFmtId="0" fontId="14" fillId="0" borderId="37" xfId="71" applyFill="1" applyBorder="1" applyAlignment="1">
      <alignment vertical="center" wrapText="1"/>
    </xf>
    <xf numFmtId="1" fontId="69" fillId="0" borderId="30" xfId="71" quotePrefix="1" applyNumberFormat="1" applyFont="1" applyFill="1" applyBorder="1" applyAlignment="1">
      <alignment horizontal="left" vertical="center" wrapText="1"/>
    </xf>
    <xf numFmtId="0" fontId="14" fillId="0" borderId="31" xfId="71" applyFill="1" applyBorder="1" applyAlignment="1">
      <alignment vertical="center" wrapText="1"/>
    </xf>
    <xf numFmtId="0" fontId="14" fillId="0" borderId="32" xfId="71" applyFill="1" applyBorder="1" applyAlignment="1">
      <alignment vertical="center" wrapText="1"/>
    </xf>
    <xf numFmtId="1" fontId="69" fillId="23" borderId="30" xfId="71" quotePrefix="1" applyNumberFormat="1" applyFont="1" applyBorder="1" applyAlignment="1">
      <alignment horizontal="left" vertical="center" wrapText="1"/>
    </xf>
    <xf numFmtId="0" fontId="14" fillId="23" borderId="31" xfId="71" applyBorder="1" applyAlignment="1">
      <alignment vertical="center" wrapText="1"/>
    </xf>
    <xf numFmtId="0" fontId="14" fillId="23" borderId="32" xfId="71" applyBorder="1" applyAlignment="1">
      <alignment vertical="center" wrapText="1"/>
    </xf>
    <xf numFmtId="0" fontId="41" fillId="23" borderId="30" xfId="71" applyFont="1" applyBorder="1" applyAlignment="1">
      <alignment vertical="top" wrapText="1"/>
    </xf>
    <xf numFmtId="0" fontId="14" fillId="23" borderId="31" xfId="71" applyBorder="1" applyAlignment="1">
      <alignment wrapText="1"/>
    </xf>
    <xf numFmtId="0" fontId="14" fillId="23" borderId="32" xfId="71" applyBorder="1" applyAlignment="1">
      <alignment wrapText="1"/>
    </xf>
    <xf numFmtId="0" fontId="41" fillId="23" borderId="30" xfId="71" applyFont="1" applyBorder="1" applyAlignment="1">
      <alignment vertical="top"/>
    </xf>
    <xf numFmtId="0" fontId="14" fillId="23" borderId="31" xfId="71" applyBorder="1"/>
    <xf numFmtId="0" fontId="14" fillId="23" borderId="32" xfId="71" applyBorder="1"/>
    <xf numFmtId="1" fontId="69" fillId="23" borderId="27" xfId="71" quotePrefix="1" applyNumberFormat="1" applyFont="1" applyBorder="1" applyAlignment="1">
      <alignment horizontal="left" vertical="center" wrapText="1"/>
    </xf>
  </cellXfs>
  <cellStyles count="8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igLine" xfId="26" xr:uid="{00000000-0005-0000-0000-000019000000}"/>
    <cellStyle name="Blank" xfId="27" xr:uid="{00000000-0005-0000-0000-00001A000000}"/>
    <cellStyle name="BLine" xfId="28" xr:uid="{00000000-0005-0000-0000-00001B000000}"/>
    <cellStyle name="C2" xfId="29" xr:uid="{00000000-0005-0000-0000-00001C000000}"/>
    <cellStyle name="C2Sctn" xfId="30" xr:uid="{00000000-0005-0000-0000-00001D000000}"/>
    <cellStyle name="C3" xfId="31" xr:uid="{00000000-0005-0000-0000-00001E000000}"/>
    <cellStyle name="C3Rem" xfId="32" xr:uid="{00000000-0005-0000-0000-00001F000000}"/>
    <cellStyle name="C3Sctn" xfId="33" xr:uid="{00000000-0005-0000-0000-000020000000}"/>
    <cellStyle name="C4" xfId="34" xr:uid="{00000000-0005-0000-0000-000021000000}"/>
    <cellStyle name="C5" xfId="35" xr:uid="{00000000-0005-0000-0000-000022000000}"/>
    <cellStyle name="C6" xfId="36" xr:uid="{00000000-0005-0000-0000-000023000000}"/>
    <cellStyle name="C7" xfId="37" xr:uid="{00000000-0005-0000-0000-000024000000}"/>
    <cellStyle name="C7Create" xfId="38" xr:uid="{00000000-0005-0000-0000-000025000000}"/>
    <cellStyle name="C8" xfId="39" xr:uid="{00000000-0005-0000-0000-000026000000}"/>
    <cellStyle name="C8Sctn" xfId="40" xr:uid="{00000000-0005-0000-0000-000027000000}"/>
    <cellStyle name="Calculation" xfId="41" builtinId="22" customBuiltin="1"/>
    <cellStyle name="Check Cell" xfId="42" builtinId="23" customBuiltin="1"/>
    <cellStyle name="Comma" xfId="79" builtinId="3"/>
    <cellStyle name="Continued" xfId="43" xr:uid="{00000000-0005-0000-0000-00002A000000}"/>
    <cellStyle name="Explanatory Text" xfId="44" builtinId="53" customBuiltin="1"/>
    <cellStyle name="Good" xfId="45" builtinId="26" customBuiltin="1"/>
    <cellStyle name="Heading 1" xfId="46" builtinId="16" customBuiltin="1"/>
    <cellStyle name="Heading 2" xfId="47" builtinId="17" customBuiltin="1"/>
    <cellStyle name="Heading 3" xfId="48" builtinId="18" customBuiltin="1"/>
    <cellStyle name="Heading 4" xfId="49" builtinId="19" customBuiltin="1"/>
    <cellStyle name="Input" xfId="50" builtinId="20" customBuiltin="1"/>
    <cellStyle name="Linked Cell" xfId="51" builtinId="24" customBuiltin="1"/>
    <cellStyle name="Neutral" xfId="52" builtinId="28" customBuiltin="1"/>
    <cellStyle name="Normal" xfId="0" builtinId="0"/>
    <cellStyle name="Normal 2" xfId="53" xr:uid="{00000000-0005-0000-0000-000035000000}"/>
    <cellStyle name="Normal 2 4" xfId="75" xr:uid="{5D6CB844-E1BB-4C5F-A251-B5CE45C6661D}"/>
    <cellStyle name="Normal 3" xfId="71" xr:uid="{00000000-0005-0000-0000-000036000000}"/>
    <cellStyle name="Normal 3 2" xfId="72" xr:uid="{00000000-0005-0000-0000-000037000000}"/>
    <cellStyle name="Normal 3 3" xfId="76" xr:uid="{F7D610A6-F1B0-43CA-882E-01E7C7BBFB3F}"/>
    <cellStyle name="Normal 4" xfId="73" xr:uid="{239962EF-43CF-4B36-9850-DA4DA2FEFADD}"/>
    <cellStyle name="Normal 5" xfId="77" xr:uid="{4127A6B3-BF58-47DE-9414-5BEF173491C3}"/>
    <cellStyle name="Normal 5 2" xfId="78" xr:uid="{8BB8583B-83D7-4848-AE3C-BE6E5CEF99F8}"/>
    <cellStyle name="Normal 6" xfId="74" xr:uid="{C3E37452-A8E4-4781-8BCA-F77D2758683C}"/>
    <cellStyle name="Normal 6 2" xfId="80" xr:uid="{35640972-6B3D-4425-9B54-EE5C81FC4EAF}"/>
    <cellStyle name="Normal_E-Prices Instructions-Checking Tools" xfId="54" xr:uid="{00000000-0005-0000-0000-000038000000}"/>
    <cellStyle name="Normal_Surface Works Pay Items" xfId="55" xr:uid="{00000000-0005-0000-0000-000039000000}"/>
    <cellStyle name="Note" xfId="56" builtinId="10" customBuiltin="1"/>
    <cellStyle name="Null" xfId="57" xr:uid="{00000000-0005-0000-0000-00003B000000}"/>
    <cellStyle name="Output" xfId="58" builtinId="21" customBuiltin="1"/>
    <cellStyle name="Regular" xfId="59" xr:uid="{00000000-0005-0000-0000-00003D000000}"/>
    <cellStyle name="Title" xfId="60" builtinId="15" customBuiltin="1"/>
    <cellStyle name="TitleA" xfId="61" xr:uid="{00000000-0005-0000-0000-00003F000000}"/>
    <cellStyle name="TitleC" xfId="62" xr:uid="{00000000-0005-0000-0000-000040000000}"/>
    <cellStyle name="TitleE8" xfId="63" xr:uid="{00000000-0005-0000-0000-000041000000}"/>
    <cellStyle name="TitleE8x" xfId="64" xr:uid="{00000000-0005-0000-0000-000042000000}"/>
    <cellStyle name="TitleF" xfId="65" xr:uid="{00000000-0005-0000-0000-000043000000}"/>
    <cellStyle name="TitleT" xfId="66" xr:uid="{00000000-0005-0000-0000-000044000000}"/>
    <cellStyle name="TitleYC89" xfId="67" xr:uid="{00000000-0005-0000-0000-000045000000}"/>
    <cellStyle name="TitleZ" xfId="68" xr:uid="{00000000-0005-0000-0000-000046000000}"/>
    <cellStyle name="Total" xfId="69" builtinId="25" customBuiltin="1"/>
    <cellStyle name="Warning Text" xfId="70" builtinId="11" customBuiltin="1"/>
  </cellStyles>
  <dxfs count="544">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strike val="0"/>
      </font>
      <fill>
        <patternFill>
          <bgColor rgb="FFFF0000"/>
        </patternFill>
      </fill>
      <border>
        <left style="thin">
          <color rgb="FFFFFF00"/>
        </left>
        <right style="thin">
          <color rgb="FFFFFF00"/>
        </right>
        <top style="thin">
          <color rgb="FFFFFF00"/>
        </top>
        <bottom style="thin">
          <color rgb="FFFFFF00"/>
        </bottom>
      </border>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strike val="0"/>
      </font>
      <fill>
        <patternFill>
          <bgColor rgb="FFFF0000"/>
        </patternFill>
      </fill>
      <border>
        <left style="thin">
          <color rgb="FFFFFF00"/>
        </left>
        <right style="thin">
          <color rgb="FFFFFF00"/>
        </right>
        <top style="thin">
          <color rgb="FFFFFF00"/>
        </top>
        <bottom style="thin">
          <color rgb="FFFFFF00"/>
        </bottom>
      </border>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spayne\My%20Documents\Specs\E-Prices%20Instructions-Checking%20Too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spayne/My%20Documents/Specs/E-Prices%20Instructions-Checking%20Too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DCS\Projects\TRN\60723294_COW_24-R-05\400_Technical\435_Tender_Documents\218-2024\218-2024_Form%20B_Engineer's_Estim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umber formats"/>
      <sheetName val="Sample"/>
      <sheetName val="ITEMS "/>
      <sheetName val="Checking Tools"/>
    </sheetNames>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 B - PRICES"/>
      <sheetName val="FORM B -(2 Part w cond funds)"/>
      <sheetName val="SAMPLE 1"/>
      <sheetName val="SAMPLE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5"/>
  <sheetViews>
    <sheetView showGridLines="0" defaultGridColor="0" colorId="8" zoomScale="75" zoomScaleNormal="75" zoomScaleSheetLayoutView="75" workbookViewId="0">
      <selection activeCell="A11" sqref="A11"/>
    </sheetView>
  </sheetViews>
  <sheetFormatPr defaultColWidth="11.42578125" defaultRowHeight="15.75" x14ac:dyDescent="0.25"/>
  <cols>
    <col min="1" max="1" width="124.28515625" style="5" customWidth="1"/>
    <col min="2" max="2" width="23.42578125" style="18" customWidth="1"/>
    <col min="3" max="16384" width="11.42578125" style="2"/>
  </cols>
  <sheetData>
    <row r="1" spans="1:2" ht="20.25" x14ac:dyDescent="0.3">
      <c r="A1" s="1" t="s">
        <v>621</v>
      </c>
      <c r="B1" s="19" t="s">
        <v>887</v>
      </c>
    </row>
    <row r="2" spans="1:2" ht="20.25" x14ac:dyDescent="0.25">
      <c r="A2" s="1"/>
    </row>
    <row r="3" spans="1:2" ht="38.450000000000003" customHeight="1" x14ac:dyDescent="0.2">
      <c r="A3" s="3" t="s">
        <v>698</v>
      </c>
      <c r="B3" s="20"/>
    </row>
    <row r="4" spans="1:2" ht="18" x14ac:dyDescent="0.2">
      <c r="A4" s="4" t="s">
        <v>622</v>
      </c>
      <c r="B4" s="20"/>
    </row>
    <row r="5" spans="1:2" ht="32.450000000000003" customHeight="1" x14ac:dyDescent="0.2">
      <c r="A5" s="6" t="s">
        <v>1262</v>
      </c>
      <c r="B5" s="20"/>
    </row>
    <row r="6" spans="1:2" ht="30.75" customHeight="1" x14ac:dyDescent="0.2">
      <c r="A6" s="6" t="s">
        <v>28</v>
      </c>
      <c r="B6" s="20"/>
    </row>
    <row r="7" spans="1:2" ht="24.6" customHeight="1" x14ac:dyDescent="0.2">
      <c r="A7" s="4" t="s">
        <v>623</v>
      </c>
      <c r="B7" s="20"/>
    </row>
    <row r="8" spans="1:2" ht="45.75" customHeight="1" x14ac:dyDescent="0.2">
      <c r="A8" s="6" t="s">
        <v>912</v>
      </c>
      <c r="B8" s="20"/>
    </row>
    <row r="9" spans="1:2" ht="58.9" customHeight="1" x14ac:dyDescent="0.2">
      <c r="A9" s="6" t="s">
        <v>913</v>
      </c>
      <c r="B9" s="21"/>
    </row>
    <row r="10" spans="1:2" ht="21.6" customHeight="1" x14ac:dyDescent="0.2">
      <c r="A10" s="4" t="s">
        <v>624</v>
      </c>
      <c r="B10" s="20"/>
    </row>
    <row r="11" spans="1:2" ht="40.9" customHeight="1" x14ac:dyDescent="0.2">
      <c r="A11" s="6" t="s">
        <v>1222</v>
      </c>
      <c r="B11" s="20"/>
    </row>
    <row r="12" spans="1:2" ht="75.599999999999994" customHeight="1" x14ac:dyDescent="0.2">
      <c r="A12" s="6" t="s">
        <v>1223</v>
      </c>
      <c r="B12" s="20"/>
    </row>
    <row r="13" spans="1:2" ht="113.45" customHeight="1" x14ac:dyDescent="0.2">
      <c r="A13" s="6" t="s">
        <v>1238</v>
      </c>
      <c r="B13" s="20"/>
    </row>
    <row r="14" spans="1:2" ht="21" customHeight="1" x14ac:dyDescent="0.2">
      <c r="A14" s="4" t="s">
        <v>18</v>
      </c>
      <c r="B14" s="20"/>
    </row>
    <row r="15" spans="1:2" s="14" customFormat="1" ht="63.6" customHeight="1" x14ac:dyDescent="0.25">
      <c r="A15" s="6" t="s">
        <v>956</v>
      </c>
      <c r="B15" s="20"/>
    </row>
    <row r="16" spans="1:2" ht="21" customHeight="1" x14ac:dyDescent="0.2">
      <c r="A16" s="4" t="s">
        <v>625</v>
      </c>
      <c r="B16" s="20"/>
    </row>
    <row r="17" spans="1:4" ht="30.6" customHeight="1" x14ac:dyDescent="0.2">
      <c r="A17" s="5" t="s">
        <v>890</v>
      </c>
      <c r="B17" s="20"/>
    </row>
    <row r="18" spans="1:4" ht="43.9" customHeight="1" x14ac:dyDescent="0.2">
      <c r="A18" s="6" t="s">
        <v>1224</v>
      </c>
      <c r="B18" s="20"/>
    </row>
    <row r="19" spans="1:4" ht="47.45" customHeight="1" x14ac:dyDescent="0.2">
      <c r="A19" s="13" t="s">
        <v>891</v>
      </c>
      <c r="B19" s="20"/>
    </row>
    <row r="20" spans="1:4" ht="51.6" customHeight="1" x14ac:dyDescent="0.2">
      <c r="A20" s="6" t="s">
        <v>892</v>
      </c>
      <c r="B20" s="20"/>
    </row>
    <row r="21" spans="1:4" ht="33" customHeight="1" x14ac:dyDescent="0.2">
      <c r="A21" s="4" t="s">
        <v>627</v>
      </c>
      <c r="B21" s="101"/>
      <c r="C21" s="101"/>
      <c r="D21" s="101"/>
    </row>
    <row r="22" spans="1:4" ht="69" customHeight="1" x14ac:dyDescent="0.2">
      <c r="A22" s="6" t="s">
        <v>1225</v>
      </c>
      <c r="B22" s="101"/>
      <c r="C22" s="101"/>
      <c r="D22" s="101"/>
    </row>
    <row r="23" spans="1:4" ht="21" customHeight="1" x14ac:dyDescent="0.2">
      <c r="A23" s="5" t="s">
        <v>893</v>
      </c>
      <c r="B23" s="20"/>
    </row>
    <row r="24" spans="1:4" ht="17.45" customHeight="1" x14ac:dyDescent="0.2">
      <c r="A24" s="5" t="s">
        <v>29</v>
      </c>
      <c r="B24" s="20"/>
    </row>
    <row r="25" spans="1:4" ht="30" x14ac:dyDescent="0.2">
      <c r="A25" s="6" t="s">
        <v>915</v>
      </c>
      <c r="B25" s="21"/>
    </row>
    <row r="26" spans="1:4" ht="47.45" customHeight="1" x14ac:dyDescent="0.2">
      <c r="A26" s="6" t="s">
        <v>916</v>
      </c>
      <c r="B26" s="21"/>
    </row>
    <row r="27" spans="1:4" ht="63.6" customHeight="1" x14ac:dyDescent="0.2">
      <c r="A27" s="26" t="s">
        <v>1243</v>
      </c>
      <c r="B27" s="21"/>
    </row>
    <row r="28" spans="1:4" ht="47.45" customHeight="1" x14ac:dyDescent="0.2">
      <c r="A28" s="26" t="s">
        <v>1242</v>
      </c>
      <c r="B28" s="21"/>
    </row>
    <row r="29" spans="1:4" ht="30" customHeight="1" x14ac:dyDescent="0.2">
      <c r="A29" s="4" t="s">
        <v>626</v>
      </c>
      <c r="B29" s="21"/>
    </row>
    <row r="30" spans="1:4" ht="30" customHeight="1" x14ac:dyDescent="0.2">
      <c r="A30" s="6" t="s">
        <v>13</v>
      </c>
      <c r="B30" s="21"/>
    </row>
    <row r="31" spans="1:4" ht="29.45" customHeight="1" x14ac:dyDescent="0.2">
      <c r="A31" s="4" t="s">
        <v>628</v>
      </c>
      <c r="B31" s="101"/>
      <c r="C31" s="101"/>
      <c r="D31" s="101"/>
    </row>
    <row r="32" spans="1:4" ht="38.450000000000003" customHeight="1" x14ac:dyDescent="0.2">
      <c r="A32" s="5" t="s">
        <v>873</v>
      </c>
      <c r="B32" s="20"/>
    </row>
    <row r="33" spans="1:2" ht="45" x14ac:dyDescent="0.2">
      <c r="A33" s="6" t="s">
        <v>4</v>
      </c>
      <c r="B33" s="20"/>
    </row>
    <row r="35" spans="1:2" x14ac:dyDescent="0.25">
      <c r="A35" s="22" t="s">
        <v>914</v>
      </c>
    </row>
  </sheetData>
  <phoneticPr fontId="18" type="noConversion"/>
  <pageMargins left="0.6" right="0.46" top="0.66" bottom="1" header="0.5" footer="0.5"/>
  <pageSetup scale="65" orientation="portrait" r:id="rId1"/>
  <headerFooter alignWithMargins="0">
    <oddHeader>&amp;L&amp;D&amp;RPage &amp;P of &amp;N</oddHeader>
    <oddFooter>&amp;L&amp;F- &amp;A</oddFooter>
  </headerFooter>
  <rowBreaks count="1" manualBreakCount="1">
    <brk id="20"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3285B-5CC9-485C-9159-32ED7CD67D0D}">
  <dimension ref="A1:O650"/>
  <sheetViews>
    <sheetView showGridLines="0" showZeros="0" view="pageBreakPreview" topLeftCell="A253" zoomScale="70" zoomScaleNormal="70" zoomScaleSheetLayoutView="70" workbookViewId="0">
      <selection activeCell="A263" sqref="A263"/>
    </sheetView>
  </sheetViews>
  <sheetFormatPr defaultColWidth="8.85546875" defaultRowHeight="12.75" x14ac:dyDescent="0.2"/>
  <cols>
    <col min="1" max="1" width="11.28515625" style="77" customWidth="1"/>
    <col min="2" max="2" width="9" style="77" customWidth="1"/>
    <col min="3" max="3" width="38.85546875" style="100" customWidth="1"/>
    <col min="4" max="4" width="17.42578125" style="77" customWidth="1"/>
    <col min="5" max="5" width="8.28515625" style="77" customWidth="1"/>
    <col min="6" max="7" width="12" style="77" customWidth="1"/>
    <col min="8" max="8" width="17" style="77" customWidth="1"/>
    <col min="9" max="9" width="43.42578125" style="46" customWidth="1"/>
    <col min="10" max="10" width="13.140625" style="27" customWidth="1"/>
    <col min="11" max="11" width="54.7109375" style="27" customWidth="1"/>
    <col min="12" max="12" width="13" style="27" customWidth="1"/>
    <col min="13" max="13" width="13.140625" style="27" customWidth="1"/>
    <col min="14" max="14" width="12.5703125" style="27" customWidth="1"/>
    <col min="15" max="15" width="11.140625" style="27" customWidth="1"/>
    <col min="16" max="16384" width="8.85546875" style="27"/>
  </cols>
  <sheetData>
    <row r="1" spans="1:15" s="25" customFormat="1" ht="30.6" customHeight="1" x14ac:dyDescent="0.2">
      <c r="A1" s="77"/>
      <c r="B1" s="45"/>
      <c r="C1" s="45"/>
      <c r="D1" s="45"/>
      <c r="E1" s="45"/>
      <c r="F1" s="45"/>
      <c r="G1" s="45"/>
      <c r="H1" s="45"/>
      <c r="I1" s="46"/>
    </row>
    <row r="2" spans="1:15" s="25" customFormat="1" ht="32.450000000000003" customHeight="1" thickBot="1" x14ac:dyDescent="0.3">
      <c r="A2" s="47" t="s">
        <v>203</v>
      </c>
      <c r="B2" s="47" t="s">
        <v>174</v>
      </c>
      <c r="C2" s="48" t="s">
        <v>175</v>
      </c>
      <c r="D2" s="48" t="s">
        <v>414</v>
      </c>
      <c r="E2" s="48" t="s">
        <v>176</v>
      </c>
      <c r="F2" s="48" t="s">
        <v>185</v>
      </c>
      <c r="G2" s="48" t="s">
        <v>172</v>
      </c>
      <c r="H2" s="47" t="s">
        <v>177</v>
      </c>
      <c r="I2" s="48" t="s">
        <v>315</v>
      </c>
      <c r="J2" s="39" t="s">
        <v>1263</v>
      </c>
      <c r="K2" s="23" t="s">
        <v>1264</v>
      </c>
      <c r="L2" s="40" t="s">
        <v>1265</v>
      </c>
      <c r="M2" s="41" t="s">
        <v>1266</v>
      </c>
      <c r="N2" s="40" t="s">
        <v>1267</v>
      </c>
      <c r="O2" s="41" t="s">
        <v>1268</v>
      </c>
    </row>
    <row r="3" spans="1:15" s="25" customFormat="1" ht="36" customHeight="1" thickTop="1" x14ac:dyDescent="0.25">
      <c r="A3" s="105"/>
      <c r="B3" s="49" t="s">
        <v>608</v>
      </c>
      <c r="C3" s="50" t="s">
        <v>196</v>
      </c>
      <c r="D3" s="51"/>
      <c r="E3" s="51"/>
      <c r="F3" s="51"/>
      <c r="G3" s="106"/>
      <c r="H3" s="52"/>
      <c r="I3" s="53"/>
      <c r="J3" s="24" t="str">
        <f t="shared" ref="J3:J66" ca="1" si="0">IF(CELL("protect",$G3)=1, "LOCKED", "")</f>
        <v>LOCKED</v>
      </c>
      <c r="K3" s="15" t="str">
        <f>CLEAN(CONCATENATE(TRIM($A3),TRIM($C3),IF(LEFT($D3)&lt;&gt;"E",TRIM($D3),),TRIM($E3)))</f>
        <v>EARTH AND BASE WORKS</v>
      </c>
      <c r="L3" s="16">
        <f>MATCH(K3,'Pay Items'!$K$1:$K$649,0)</f>
        <v>3</v>
      </c>
      <c r="M3" s="17" t="str">
        <f t="shared" ref="M3:M66" ca="1" si="1">CELL("format",$F3)</f>
        <v>F0</v>
      </c>
      <c r="N3" s="17" t="str">
        <f t="shared" ref="N3:N66" ca="1" si="2">CELL("format",$G3)</f>
        <v>G</v>
      </c>
      <c r="O3" s="17" t="str">
        <f t="shared" ref="O3:O66" ca="1" si="3">CELL("format",$H3)</f>
        <v>F2</v>
      </c>
    </row>
    <row r="4" spans="1:15" s="25" customFormat="1" ht="30" customHeight="1" x14ac:dyDescent="0.2">
      <c r="A4" s="107" t="s">
        <v>246</v>
      </c>
      <c r="B4" s="38" t="s">
        <v>197</v>
      </c>
      <c r="C4" s="54" t="s">
        <v>490</v>
      </c>
      <c r="D4" s="43" t="s">
        <v>587</v>
      </c>
      <c r="E4" s="55" t="s">
        <v>565</v>
      </c>
      <c r="F4" s="56"/>
      <c r="G4" s="102"/>
      <c r="H4" s="35">
        <f t="shared" ref="H4:H9" si="4">ROUND(G4*F4,2)</f>
        <v>0</v>
      </c>
      <c r="I4" s="53"/>
      <c r="J4" s="24" t="str">
        <f t="shared" ca="1" si="0"/>
        <v/>
      </c>
      <c r="K4" s="15" t="str">
        <f t="shared" ref="K4:K67" si="5">CLEAN(CONCATENATE(TRIM($A4),TRIM($C4),IF(LEFT($D4)&lt;&gt;"E",TRIM($D4),),TRIM($E4)))</f>
        <v>A001Clearing and GrubbingCW 3010-R4ha</v>
      </c>
      <c r="L4" s="16">
        <f>MATCH(K4,'Pay Items'!$K$1:$K$649,0)</f>
        <v>4</v>
      </c>
      <c r="M4" s="17" t="str">
        <f t="shared" ca="1" si="1"/>
        <v>F3</v>
      </c>
      <c r="N4" s="17" t="str">
        <f t="shared" ca="1" si="2"/>
        <v>C2</v>
      </c>
      <c r="O4" s="17" t="str">
        <f t="shared" ca="1" si="3"/>
        <v>C2</v>
      </c>
    </row>
    <row r="5" spans="1:15" s="25" customFormat="1" ht="30" customHeight="1" x14ac:dyDescent="0.2">
      <c r="A5" s="108" t="s">
        <v>438</v>
      </c>
      <c r="B5" s="38" t="s">
        <v>184</v>
      </c>
      <c r="C5" s="37" t="s">
        <v>100</v>
      </c>
      <c r="D5" s="43" t="s">
        <v>1296</v>
      </c>
      <c r="E5" s="28" t="s">
        <v>179</v>
      </c>
      <c r="F5" s="57"/>
      <c r="G5" s="102"/>
      <c r="H5" s="35">
        <f t="shared" si="4"/>
        <v>0</v>
      </c>
      <c r="I5" s="58"/>
      <c r="J5" s="24" t="str">
        <f t="shared" ca="1" si="0"/>
        <v/>
      </c>
      <c r="K5" s="15" t="str">
        <f t="shared" si="5"/>
        <v>A002Stripping and Stockpiling TopsoilCW 3110-R22m³</v>
      </c>
      <c r="L5" s="16">
        <f>MATCH(K5,'Pay Items'!$K$1:$K$649,0)</f>
        <v>5</v>
      </c>
      <c r="M5" s="17" t="str">
        <f t="shared" ca="1" si="1"/>
        <v>F0</v>
      </c>
      <c r="N5" s="17" t="str">
        <f t="shared" ca="1" si="2"/>
        <v>C2</v>
      </c>
      <c r="O5" s="17" t="str">
        <f t="shared" ca="1" si="3"/>
        <v>C2</v>
      </c>
    </row>
    <row r="6" spans="1:15" s="25" customFormat="1" ht="30" customHeight="1" x14ac:dyDescent="0.2">
      <c r="A6" s="108" t="s">
        <v>439</v>
      </c>
      <c r="B6" s="38" t="s">
        <v>101</v>
      </c>
      <c r="C6" s="37" t="s">
        <v>104</v>
      </c>
      <c r="D6" s="43" t="s">
        <v>1296</v>
      </c>
      <c r="E6" s="28" t="s">
        <v>179</v>
      </c>
      <c r="F6" s="57"/>
      <c r="G6" s="102"/>
      <c r="H6" s="35">
        <f t="shared" si="4"/>
        <v>0</v>
      </c>
      <c r="I6" s="53"/>
      <c r="J6" s="24" t="str">
        <f t="shared" ca="1" si="0"/>
        <v/>
      </c>
      <c r="K6" s="15" t="str">
        <f t="shared" si="5"/>
        <v>A003ExcavationCW 3110-R22m³</v>
      </c>
      <c r="L6" s="16">
        <f>MATCH(K6,'Pay Items'!$K$1:$K$649,0)</f>
        <v>6</v>
      </c>
      <c r="M6" s="17" t="str">
        <f t="shared" ca="1" si="1"/>
        <v>F0</v>
      </c>
      <c r="N6" s="17" t="str">
        <f t="shared" ca="1" si="2"/>
        <v>C2</v>
      </c>
      <c r="O6" s="17" t="str">
        <f t="shared" ca="1" si="3"/>
        <v>C2</v>
      </c>
    </row>
    <row r="7" spans="1:15" s="25" customFormat="1" ht="30" customHeight="1" x14ac:dyDescent="0.2">
      <c r="A7" s="107" t="s">
        <v>247</v>
      </c>
      <c r="B7" s="38" t="s">
        <v>102</v>
      </c>
      <c r="C7" s="37" t="s">
        <v>93</v>
      </c>
      <c r="D7" s="43" t="s">
        <v>1297</v>
      </c>
      <c r="E7" s="28" t="s">
        <v>178</v>
      </c>
      <c r="F7" s="57"/>
      <c r="G7" s="102"/>
      <c r="H7" s="35">
        <f t="shared" si="4"/>
        <v>0</v>
      </c>
      <c r="I7" s="53"/>
      <c r="J7" s="24" t="str">
        <f t="shared" ca="1" si="0"/>
        <v/>
      </c>
      <c r="K7" s="15" t="str">
        <f t="shared" si="5"/>
        <v>A004Sub-Grade CompactionCW 3110-R22m²</v>
      </c>
      <c r="L7" s="16">
        <f>MATCH(K7,'Pay Items'!$K$1:$K$649,0)</f>
        <v>7</v>
      </c>
      <c r="M7" s="17" t="str">
        <f t="shared" ca="1" si="1"/>
        <v>F0</v>
      </c>
      <c r="N7" s="17" t="str">
        <f t="shared" ca="1" si="2"/>
        <v>C2</v>
      </c>
      <c r="O7" s="17" t="str">
        <f t="shared" ca="1" si="3"/>
        <v>C2</v>
      </c>
    </row>
    <row r="8" spans="1:15" s="25" customFormat="1" ht="40.15" customHeight="1" x14ac:dyDescent="0.2">
      <c r="A8" s="108" t="s">
        <v>248</v>
      </c>
      <c r="B8" s="38" t="s">
        <v>117</v>
      </c>
      <c r="C8" s="37" t="s">
        <v>1077</v>
      </c>
      <c r="D8" s="43" t="s">
        <v>1297</v>
      </c>
      <c r="E8" s="28" t="s">
        <v>179</v>
      </c>
      <c r="F8" s="57"/>
      <c r="G8" s="102"/>
      <c r="H8" s="35">
        <f t="shared" si="4"/>
        <v>0</v>
      </c>
      <c r="I8" s="58"/>
      <c r="J8" s="24" t="str">
        <f t="shared" ca="1" si="0"/>
        <v/>
      </c>
      <c r="K8" s="15" t="str">
        <f t="shared" si="5"/>
        <v>A005Supplying and Placing Suitable Site Sub-grade MaterialCW 3110-R22m³</v>
      </c>
      <c r="L8" s="16">
        <f>MATCH(K8,'Pay Items'!$K$1:$K$649,0)</f>
        <v>8</v>
      </c>
      <c r="M8" s="17" t="str">
        <f t="shared" ca="1" si="1"/>
        <v>F0</v>
      </c>
      <c r="N8" s="17" t="str">
        <f t="shared" ca="1" si="2"/>
        <v>C2</v>
      </c>
      <c r="O8" s="17" t="str">
        <f t="shared" ca="1" si="3"/>
        <v>C2</v>
      </c>
    </row>
    <row r="9" spans="1:15" s="25" customFormat="1" ht="30" customHeight="1" x14ac:dyDescent="0.2">
      <c r="A9" s="107" t="s">
        <v>1078</v>
      </c>
      <c r="B9" s="38" t="s">
        <v>114</v>
      </c>
      <c r="C9" s="37" t="s">
        <v>400</v>
      </c>
      <c r="D9" s="43" t="s">
        <v>1297</v>
      </c>
      <c r="E9" s="28" t="s">
        <v>179</v>
      </c>
      <c r="F9" s="57"/>
      <c r="G9" s="102"/>
      <c r="H9" s="35">
        <f t="shared" si="4"/>
        <v>0</v>
      </c>
      <c r="I9" s="58"/>
      <c r="J9" s="24" t="str">
        <f t="shared" ca="1" si="0"/>
        <v/>
      </c>
      <c r="K9" s="15" t="str">
        <f t="shared" si="5"/>
        <v>A005AImported Fill MaterialCW 3110-R22m³</v>
      </c>
      <c r="L9" s="16">
        <f>MATCH(K9,'Pay Items'!$K$1:$K$649,0)</f>
        <v>9</v>
      </c>
      <c r="M9" s="17" t="str">
        <f t="shared" ca="1" si="1"/>
        <v>F0</v>
      </c>
      <c r="N9" s="17" t="str">
        <f t="shared" ca="1" si="2"/>
        <v>C2</v>
      </c>
      <c r="O9" s="17" t="str">
        <f t="shared" ca="1" si="3"/>
        <v>C2</v>
      </c>
    </row>
    <row r="10" spans="1:15" s="25" customFormat="1" ht="32.450000000000003" customHeight="1" x14ac:dyDescent="0.2">
      <c r="A10" s="107" t="s">
        <v>249</v>
      </c>
      <c r="B10" s="38" t="s">
        <v>103</v>
      </c>
      <c r="C10" s="37" t="s">
        <v>1079</v>
      </c>
      <c r="D10" s="43" t="s">
        <v>1297</v>
      </c>
      <c r="E10" s="28"/>
      <c r="F10" s="57"/>
      <c r="G10" s="109"/>
      <c r="H10" s="35"/>
      <c r="I10" s="53" t="s">
        <v>1080</v>
      </c>
      <c r="J10" s="24" t="str">
        <f t="shared" ca="1" si="0"/>
        <v>LOCKED</v>
      </c>
      <c r="K10" s="15" t="str">
        <f t="shared" si="5"/>
        <v>A007Supplying and Placing Sub-base MaterialCW 3110-R22</v>
      </c>
      <c r="L10" s="16">
        <f>MATCH(K10,'Pay Items'!$K$1:$K$649,0)</f>
        <v>10</v>
      </c>
      <c r="M10" s="17" t="str">
        <f t="shared" ca="1" si="1"/>
        <v>F0</v>
      </c>
      <c r="N10" s="17" t="str">
        <f t="shared" ca="1" si="2"/>
        <v>G</v>
      </c>
      <c r="O10" s="17" t="str">
        <f t="shared" ca="1" si="3"/>
        <v>C2</v>
      </c>
    </row>
    <row r="11" spans="1:15" s="25" customFormat="1" ht="30" customHeight="1" x14ac:dyDescent="0.2">
      <c r="A11" s="107" t="s">
        <v>1081</v>
      </c>
      <c r="B11" s="44" t="s">
        <v>350</v>
      </c>
      <c r="C11" s="37" t="s">
        <v>1082</v>
      </c>
      <c r="D11" s="43" t="s">
        <v>173</v>
      </c>
      <c r="E11" s="28" t="s">
        <v>180</v>
      </c>
      <c r="F11" s="57"/>
      <c r="G11" s="102"/>
      <c r="H11" s="35">
        <f t="shared" ref="H11:H26" si="6">ROUND(G11*F11,2)</f>
        <v>0</v>
      </c>
      <c r="I11" s="53" t="s">
        <v>1083</v>
      </c>
      <c r="J11" s="24" t="str">
        <f t="shared" ca="1" si="0"/>
        <v/>
      </c>
      <c r="K11" s="15" t="str">
        <f t="shared" si="5"/>
        <v>A007A150 mm Granular A Limestonetonne</v>
      </c>
      <c r="L11" s="16">
        <f>MATCH(K11,'Pay Items'!$K$1:$K$649,0)</f>
        <v>11</v>
      </c>
      <c r="M11" s="17" t="str">
        <f t="shared" ca="1" si="1"/>
        <v>F0</v>
      </c>
      <c r="N11" s="17" t="str">
        <f t="shared" ca="1" si="2"/>
        <v>C2</v>
      </c>
      <c r="O11" s="17" t="str">
        <f t="shared" ca="1" si="3"/>
        <v>C2</v>
      </c>
    </row>
    <row r="12" spans="1:15" s="25" customFormat="1" ht="34.15" customHeight="1" x14ac:dyDescent="0.2">
      <c r="A12" s="107" t="s">
        <v>1084</v>
      </c>
      <c r="B12" s="44" t="s">
        <v>350</v>
      </c>
      <c r="C12" s="37" t="s">
        <v>1298</v>
      </c>
      <c r="D12" s="43" t="s">
        <v>173</v>
      </c>
      <c r="E12" s="28" t="s">
        <v>180</v>
      </c>
      <c r="F12" s="57"/>
      <c r="G12" s="102"/>
      <c r="H12" s="35">
        <f t="shared" si="6"/>
        <v>0</v>
      </c>
      <c r="I12" s="53" t="s">
        <v>1239</v>
      </c>
      <c r="J12" s="24" t="str">
        <f t="shared" ca="1" si="0"/>
        <v/>
      </c>
      <c r="K12" s="15" t="str">
        <f t="shared" si="5"/>
        <v>A007A250 mm Granular A ^tonne</v>
      </c>
      <c r="L12" s="16">
        <f>MATCH(K12,'Pay Items'!$K$1:$K$649,0)</f>
        <v>12</v>
      </c>
      <c r="M12" s="17" t="str">
        <f t="shared" ca="1" si="1"/>
        <v>F0</v>
      </c>
      <c r="N12" s="17" t="str">
        <f t="shared" ca="1" si="2"/>
        <v>C2</v>
      </c>
      <c r="O12" s="17" t="str">
        <f t="shared" ca="1" si="3"/>
        <v>C2</v>
      </c>
    </row>
    <row r="13" spans="1:15" s="25" customFormat="1" ht="30" customHeight="1" x14ac:dyDescent="0.2">
      <c r="A13" s="107" t="s">
        <v>1085</v>
      </c>
      <c r="B13" s="44" t="s">
        <v>350</v>
      </c>
      <c r="C13" s="37" t="s">
        <v>1086</v>
      </c>
      <c r="D13" s="43" t="s">
        <v>173</v>
      </c>
      <c r="E13" s="28" t="s">
        <v>180</v>
      </c>
      <c r="F13" s="57"/>
      <c r="G13" s="102"/>
      <c r="H13" s="35">
        <f t="shared" si="6"/>
        <v>0</v>
      </c>
      <c r="I13" s="53" t="s">
        <v>1087</v>
      </c>
      <c r="J13" s="24" t="str">
        <f t="shared" ca="1" si="0"/>
        <v/>
      </c>
      <c r="K13" s="15" t="str">
        <f t="shared" si="5"/>
        <v>A007B150 mm Granular B Limestonetonne</v>
      </c>
      <c r="L13" s="16">
        <f>MATCH(K13,'Pay Items'!$K$1:$K$649,0)</f>
        <v>13</v>
      </c>
      <c r="M13" s="17" t="str">
        <f t="shared" ca="1" si="1"/>
        <v>F0</v>
      </c>
      <c r="N13" s="17" t="str">
        <f t="shared" ca="1" si="2"/>
        <v>C2</v>
      </c>
      <c r="O13" s="17" t="str">
        <f t="shared" ca="1" si="3"/>
        <v>C2</v>
      </c>
    </row>
    <row r="14" spans="1:15" s="25" customFormat="1" ht="30" customHeight="1" x14ac:dyDescent="0.2">
      <c r="A14" s="107" t="s">
        <v>1088</v>
      </c>
      <c r="B14" s="44" t="s">
        <v>350</v>
      </c>
      <c r="C14" s="37" t="s">
        <v>1089</v>
      </c>
      <c r="D14" s="43" t="s">
        <v>173</v>
      </c>
      <c r="E14" s="28" t="s">
        <v>180</v>
      </c>
      <c r="F14" s="57"/>
      <c r="G14" s="102"/>
      <c r="H14" s="35">
        <f t="shared" si="6"/>
        <v>0</v>
      </c>
      <c r="I14" s="53" t="s">
        <v>1087</v>
      </c>
      <c r="J14" s="24" t="str">
        <f t="shared" ca="1" si="0"/>
        <v/>
      </c>
      <c r="K14" s="15" t="str">
        <f t="shared" si="5"/>
        <v>A007B250 mm Granular B Recycled Concretetonne</v>
      </c>
      <c r="L14" s="16">
        <f>MATCH(K14,'Pay Items'!$K$1:$K$649,0)</f>
        <v>14</v>
      </c>
      <c r="M14" s="17" t="str">
        <f t="shared" ca="1" si="1"/>
        <v>F0</v>
      </c>
      <c r="N14" s="17" t="str">
        <f t="shared" ca="1" si="2"/>
        <v>C2</v>
      </c>
      <c r="O14" s="17" t="str">
        <f t="shared" ca="1" si="3"/>
        <v>C2</v>
      </c>
    </row>
    <row r="15" spans="1:15" s="25" customFormat="1" ht="30" customHeight="1" x14ac:dyDescent="0.2">
      <c r="A15" s="107" t="s">
        <v>1090</v>
      </c>
      <c r="B15" s="44" t="s">
        <v>350</v>
      </c>
      <c r="C15" s="37" t="s">
        <v>1299</v>
      </c>
      <c r="D15" s="43" t="s">
        <v>173</v>
      </c>
      <c r="E15" s="28" t="s">
        <v>180</v>
      </c>
      <c r="F15" s="57"/>
      <c r="G15" s="102"/>
      <c r="H15" s="35">
        <f t="shared" si="6"/>
        <v>0</v>
      </c>
      <c r="I15" s="53" t="s">
        <v>1240</v>
      </c>
      <c r="J15" s="24" t="str">
        <f t="shared" ca="1" si="0"/>
        <v/>
      </c>
      <c r="K15" s="15" t="str">
        <f t="shared" si="5"/>
        <v>A007B350 mm Granular B ^tonne</v>
      </c>
      <c r="L15" s="16">
        <f>MATCH(K15,'Pay Items'!$K$1:$K$649,0)</f>
        <v>15</v>
      </c>
      <c r="M15" s="17" t="str">
        <f t="shared" ca="1" si="1"/>
        <v>F0</v>
      </c>
      <c r="N15" s="17" t="str">
        <f t="shared" ca="1" si="2"/>
        <v>C2</v>
      </c>
      <c r="O15" s="17" t="str">
        <f t="shared" ca="1" si="3"/>
        <v>C2</v>
      </c>
    </row>
    <row r="16" spans="1:15" s="25" customFormat="1" ht="30" customHeight="1" x14ac:dyDescent="0.2">
      <c r="A16" s="107" t="s">
        <v>1091</v>
      </c>
      <c r="B16" s="44" t="s">
        <v>350</v>
      </c>
      <c r="C16" s="37" t="s">
        <v>1092</v>
      </c>
      <c r="D16" s="43" t="s">
        <v>173</v>
      </c>
      <c r="E16" s="28" t="s">
        <v>180</v>
      </c>
      <c r="F16" s="57"/>
      <c r="G16" s="102"/>
      <c r="H16" s="35">
        <f t="shared" si="6"/>
        <v>0</v>
      </c>
      <c r="I16" s="53" t="s">
        <v>1093</v>
      </c>
      <c r="J16" s="24" t="str">
        <f t="shared" ca="1" si="0"/>
        <v/>
      </c>
      <c r="K16" s="15" t="str">
        <f t="shared" si="5"/>
        <v>A007C150 mm Granular C Limestonetonne</v>
      </c>
      <c r="L16" s="16">
        <f>MATCH(K16,'Pay Items'!$K$1:$K$649,0)</f>
        <v>16</v>
      </c>
      <c r="M16" s="17" t="str">
        <f t="shared" ca="1" si="1"/>
        <v>F0</v>
      </c>
      <c r="N16" s="17" t="str">
        <f t="shared" ca="1" si="2"/>
        <v>C2</v>
      </c>
      <c r="O16" s="17" t="str">
        <f t="shared" ca="1" si="3"/>
        <v>C2</v>
      </c>
    </row>
    <row r="17" spans="1:15" s="25" customFormat="1" ht="30" customHeight="1" x14ac:dyDescent="0.2">
      <c r="A17" s="107" t="s">
        <v>1094</v>
      </c>
      <c r="B17" s="44" t="s">
        <v>350</v>
      </c>
      <c r="C17" s="37" t="s">
        <v>1095</v>
      </c>
      <c r="D17" s="43" t="s">
        <v>173</v>
      </c>
      <c r="E17" s="28" t="s">
        <v>180</v>
      </c>
      <c r="F17" s="57"/>
      <c r="G17" s="102"/>
      <c r="H17" s="35">
        <f t="shared" si="6"/>
        <v>0</v>
      </c>
      <c r="I17" s="53" t="s">
        <v>1096</v>
      </c>
      <c r="J17" s="24" t="str">
        <f t="shared" ca="1" si="0"/>
        <v/>
      </c>
      <c r="K17" s="15" t="str">
        <f t="shared" si="5"/>
        <v>A007C250 mm Granular C Recycled Concretetonne</v>
      </c>
      <c r="L17" s="16">
        <f>MATCH(K17,'Pay Items'!$K$1:$K$649,0)</f>
        <v>17</v>
      </c>
      <c r="M17" s="17" t="str">
        <f t="shared" ca="1" si="1"/>
        <v>F0</v>
      </c>
      <c r="N17" s="17" t="str">
        <f t="shared" ca="1" si="2"/>
        <v>C2</v>
      </c>
      <c r="O17" s="17" t="str">
        <f t="shared" ca="1" si="3"/>
        <v>C2</v>
      </c>
    </row>
    <row r="18" spans="1:15" s="25" customFormat="1" ht="36" customHeight="1" x14ac:dyDescent="0.2">
      <c r="A18" s="107" t="s">
        <v>1097</v>
      </c>
      <c r="B18" s="44" t="s">
        <v>350</v>
      </c>
      <c r="C18" s="37" t="s">
        <v>1300</v>
      </c>
      <c r="D18" s="43" t="s">
        <v>173</v>
      </c>
      <c r="E18" s="28" t="s">
        <v>180</v>
      </c>
      <c r="F18" s="57"/>
      <c r="G18" s="102"/>
      <c r="H18" s="35">
        <f t="shared" si="6"/>
        <v>0</v>
      </c>
      <c r="I18" s="53" t="s">
        <v>1241</v>
      </c>
      <c r="J18" s="24" t="str">
        <f t="shared" ca="1" si="0"/>
        <v/>
      </c>
      <c r="K18" s="15" t="str">
        <f t="shared" si="5"/>
        <v>A007C350 mm Granular C ^tonne</v>
      </c>
      <c r="L18" s="16">
        <f>MATCH(K18,'Pay Items'!$K$1:$K$649,0)</f>
        <v>18</v>
      </c>
      <c r="M18" s="17" t="str">
        <f t="shared" ca="1" si="1"/>
        <v>F0</v>
      </c>
      <c r="N18" s="17" t="str">
        <f t="shared" ca="1" si="2"/>
        <v>C2</v>
      </c>
      <c r="O18" s="17" t="str">
        <f t="shared" ca="1" si="3"/>
        <v>C2</v>
      </c>
    </row>
    <row r="19" spans="1:15" s="25" customFormat="1" ht="30" customHeight="1" x14ac:dyDescent="0.2">
      <c r="A19" s="107" t="s">
        <v>1098</v>
      </c>
      <c r="B19" s="44" t="s">
        <v>351</v>
      </c>
      <c r="C19" s="37" t="s">
        <v>1099</v>
      </c>
      <c r="D19" s="43" t="s">
        <v>173</v>
      </c>
      <c r="E19" s="28" t="s">
        <v>180</v>
      </c>
      <c r="F19" s="57"/>
      <c r="G19" s="102"/>
      <c r="H19" s="35">
        <f t="shared" si="6"/>
        <v>0</v>
      </c>
      <c r="I19" s="53" t="s">
        <v>1083</v>
      </c>
      <c r="J19" s="24" t="str">
        <f t="shared" ca="1" si="0"/>
        <v/>
      </c>
      <c r="K19" s="15" t="str">
        <f t="shared" si="5"/>
        <v>A008A1100 mm Granular A Limestonetonne</v>
      </c>
      <c r="L19" s="16">
        <f>MATCH(K19,'Pay Items'!$K$1:$K$649,0)</f>
        <v>19</v>
      </c>
      <c r="M19" s="17" t="str">
        <f t="shared" ca="1" si="1"/>
        <v>F0</v>
      </c>
      <c r="N19" s="17" t="str">
        <f t="shared" ca="1" si="2"/>
        <v>C2</v>
      </c>
      <c r="O19" s="17" t="str">
        <f t="shared" ca="1" si="3"/>
        <v>C2</v>
      </c>
    </row>
    <row r="20" spans="1:15" s="25" customFormat="1" ht="30" customHeight="1" x14ac:dyDescent="0.2">
      <c r="A20" s="107" t="s">
        <v>1100</v>
      </c>
      <c r="B20" s="44" t="s">
        <v>351</v>
      </c>
      <c r="C20" s="37" t="s">
        <v>1301</v>
      </c>
      <c r="D20" s="43" t="s">
        <v>173</v>
      </c>
      <c r="E20" s="28" t="s">
        <v>180</v>
      </c>
      <c r="F20" s="57"/>
      <c r="G20" s="102"/>
      <c r="H20" s="35">
        <f t="shared" si="6"/>
        <v>0</v>
      </c>
      <c r="I20" s="53" t="s">
        <v>1239</v>
      </c>
      <c r="J20" s="24" t="str">
        <f t="shared" ca="1" si="0"/>
        <v/>
      </c>
      <c r="K20" s="15" t="str">
        <f t="shared" si="5"/>
        <v>A008A2100 mm Granular A ^tonne</v>
      </c>
      <c r="L20" s="16">
        <f>MATCH(K20,'Pay Items'!$K$1:$K$649,0)</f>
        <v>20</v>
      </c>
      <c r="M20" s="17" t="str">
        <f t="shared" ca="1" si="1"/>
        <v>F0</v>
      </c>
      <c r="N20" s="17" t="str">
        <f t="shared" ca="1" si="2"/>
        <v>C2</v>
      </c>
      <c r="O20" s="17" t="str">
        <f t="shared" ca="1" si="3"/>
        <v>C2</v>
      </c>
    </row>
    <row r="21" spans="1:15" s="25" customFormat="1" ht="30" customHeight="1" x14ac:dyDescent="0.2">
      <c r="A21" s="107" t="s">
        <v>1101</v>
      </c>
      <c r="B21" s="44" t="s">
        <v>351</v>
      </c>
      <c r="C21" s="37" t="s">
        <v>1102</v>
      </c>
      <c r="D21" s="43" t="s">
        <v>173</v>
      </c>
      <c r="E21" s="28" t="s">
        <v>180</v>
      </c>
      <c r="F21" s="57"/>
      <c r="G21" s="102"/>
      <c r="H21" s="35">
        <f t="shared" si="6"/>
        <v>0</v>
      </c>
      <c r="I21" s="53" t="s">
        <v>1087</v>
      </c>
      <c r="J21" s="24" t="str">
        <f t="shared" ca="1" si="0"/>
        <v/>
      </c>
      <c r="K21" s="15" t="str">
        <f t="shared" si="5"/>
        <v>A008B1100 mm Granular B Limestonetonne</v>
      </c>
      <c r="L21" s="16">
        <f>MATCH(K21,'Pay Items'!$K$1:$K$649,0)</f>
        <v>21</v>
      </c>
      <c r="M21" s="17" t="str">
        <f t="shared" ca="1" si="1"/>
        <v>F0</v>
      </c>
      <c r="N21" s="17" t="str">
        <f t="shared" ca="1" si="2"/>
        <v>C2</v>
      </c>
      <c r="O21" s="17" t="str">
        <f t="shared" ca="1" si="3"/>
        <v>C2</v>
      </c>
    </row>
    <row r="22" spans="1:15" s="25" customFormat="1" ht="30" customHeight="1" x14ac:dyDescent="0.2">
      <c r="A22" s="107" t="s">
        <v>1103</v>
      </c>
      <c r="B22" s="44" t="s">
        <v>351</v>
      </c>
      <c r="C22" s="37" t="s">
        <v>1104</v>
      </c>
      <c r="D22" s="43" t="s">
        <v>173</v>
      </c>
      <c r="E22" s="28" t="s">
        <v>180</v>
      </c>
      <c r="F22" s="57"/>
      <c r="G22" s="102"/>
      <c r="H22" s="35">
        <f t="shared" si="6"/>
        <v>0</v>
      </c>
      <c r="I22" s="53" t="s">
        <v>1087</v>
      </c>
      <c r="J22" s="24" t="str">
        <f t="shared" ca="1" si="0"/>
        <v/>
      </c>
      <c r="K22" s="15" t="str">
        <f t="shared" si="5"/>
        <v>A008B2100 mm Granular B Recycled Concretetonne</v>
      </c>
      <c r="L22" s="16">
        <f>MATCH(K22,'Pay Items'!$K$1:$K$649,0)</f>
        <v>22</v>
      </c>
      <c r="M22" s="17" t="str">
        <f t="shared" ca="1" si="1"/>
        <v>F0</v>
      </c>
      <c r="N22" s="17" t="str">
        <f t="shared" ca="1" si="2"/>
        <v>C2</v>
      </c>
      <c r="O22" s="17" t="str">
        <f t="shared" ca="1" si="3"/>
        <v>C2</v>
      </c>
    </row>
    <row r="23" spans="1:15" s="25" customFormat="1" ht="30" customHeight="1" x14ac:dyDescent="0.2">
      <c r="A23" s="107" t="s">
        <v>1105</v>
      </c>
      <c r="B23" s="44" t="s">
        <v>351</v>
      </c>
      <c r="C23" s="37" t="s">
        <v>1302</v>
      </c>
      <c r="D23" s="43" t="s">
        <v>173</v>
      </c>
      <c r="E23" s="28" t="s">
        <v>180</v>
      </c>
      <c r="F23" s="57"/>
      <c r="G23" s="102"/>
      <c r="H23" s="35">
        <f t="shared" si="6"/>
        <v>0</v>
      </c>
      <c r="I23" s="53" t="s">
        <v>1240</v>
      </c>
      <c r="J23" s="24" t="str">
        <f t="shared" ca="1" si="0"/>
        <v/>
      </c>
      <c r="K23" s="15" t="str">
        <f t="shared" si="5"/>
        <v>A008B3100 mm Granular B ^tonne</v>
      </c>
      <c r="L23" s="16">
        <f>MATCH(K23,'Pay Items'!$K$1:$K$649,0)</f>
        <v>23</v>
      </c>
      <c r="M23" s="17" t="str">
        <f t="shared" ca="1" si="1"/>
        <v>F0</v>
      </c>
      <c r="N23" s="17" t="str">
        <f t="shared" ca="1" si="2"/>
        <v>C2</v>
      </c>
      <c r="O23" s="17" t="str">
        <f t="shared" ca="1" si="3"/>
        <v>C2</v>
      </c>
    </row>
    <row r="24" spans="1:15" s="25" customFormat="1" ht="30" customHeight="1" x14ac:dyDescent="0.2">
      <c r="A24" s="107" t="s">
        <v>1106</v>
      </c>
      <c r="B24" s="44" t="s">
        <v>351</v>
      </c>
      <c r="C24" s="37" t="s">
        <v>1107</v>
      </c>
      <c r="D24" s="43" t="s">
        <v>173</v>
      </c>
      <c r="E24" s="28" t="s">
        <v>180</v>
      </c>
      <c r="F24" s="57"/>
      <c r="G24" s="102"/>
      <c r="H24" s="35">
        <f t="shared" si="6"/>
        <v>0</v>
      </c>
      <c r="I24" s="53" t="s">
        <v>1093</v>
      </c>
      <c r="J24" s="24" t="str">
        <f t="shared" ca="1" si="0"/>
        <v/>
      </c>
      <c r="K24" s="15" t="str">
        <f t="shared" si="5"/>
        <v>A008C1100 mm Granular C Limestonetonne</v>
      </c>
      <c r="L24" s="16">
        <f>MATCH(K24,'Pay Items'!$K$1:$K$649,0)</f>
        <v>24</v>
      </c>
      <c r="M24" s="17" t="str">
        <f t="shared" ca="1" si="1"/>
        <v>F0</v>
      </c>
      <c r="N24" s="17" t="str">
        <f t="shared" ca="1" si="2"/>
        <v>C2</v>
      </c>
      <c r="O24" s="17" t="str">
        <f t="shared" ca="1" si="3"/>
        <v>C2</v>
      </c>
    </row>
    <row r="25" spans="1:15" s="25" customFormat="1" ht="30" customHeight="1" x14ac:dyDescent="0.2">
      <c r="A25" s="107" t="s">
        <v>1108</v>
      </c>
      <c r="B25" s="44" t="s">
        <v>351</v>
      </c>
      <c r="C25" s="37" t="s">
        <v>1109</v>
      </c>
      <c r="D25" s="43" t="s">
        <v>173</v>
      </c>
      <c r="E25" s="28" t="s">
        <v>180</v>
      </c>
      <c r="F25" s="57"/>
      <c r="G25" s="102"/>
      <c r="H25" s="35">
        <f t="shared" si="6"/>
        <v>0</v>
      </c>
      <c r="I25" s="53" t="s">
        <v>1096</v>
      </c>
      <c r="J25" s="24" t="str">
        <f t="shared" ca="1" si="0"/>
        <v/>
      </c>
      <c r="K25" s="15" t="str">
        <f t="shared" si="5"/>
        <v>A008C2100 mm Granular C Recycled Concretetonne</v>
      </c>
      <c r="L25" s="16">
        <f>MATCH(K25,'Pay Items'!$K$1:$K$649,0)</f>
        <v>25</v>
      </c>
      <c r="M25" s="17" t="str">
        <f t="shared" ca="1" si="1"/>
        <v>F0</v>
      </c>
      <c r="N25" s="17" t="str">
        <f t="shared" ca="1" si="2"/>
        <v>C2</v>
      </c>
      <c r="O25" s="17" t="str">
        <f t="shared" ca="1" si="3"/>
        <v>C2</v>
      </c>
    </row>
    <row r="26" spans="1:15" s="25" customFormat="1" ht="30" customHeight="1" x14ac:dyDescent="0.2">
      <c r="A26" s="107" t="s">
        <v>1110</v>
      </c>
      <c r="B26" s="44" t="s">
        <v>351</v>
      </c>
      <c r="C26" s="37" t="s">
        <v>1303</v>
      </c>
      <c r="D26" s="43" t="s">
        <v>173</v>
      </c>
      <c r="E26" s="28" t="s">
        <v>180</v>
      </c>
      <c r="F26" s="57"/>
      <c r="G26" s="102"/>
      <c r="H26" s="35">
        <f t="shared" si="6"/>
        <v>0</v>
      </c>
      <c r="I26" s="53" t="s">
        <v>1241</v>
      </c>
      <c r="J26" s="24" t="str">
        <f t="shared" ca="1" si="0"/>
        <v/>
      </c>
      <c r="K26" s="15" t="str">
        <f t="shared" si="5"/>
        <v>A008C3100 mm Granular C ^tonne</v>
      </c>
      <c r="L26" s="16">
        <f>MATCH(K26,'Pay Items'!$K$1:$K$649,0)</f>
        <v>26</v>
      </c>
      <c r="M26" s="17" t="str">
        <f t="shared" ca="1" si="1"/>
        <v>F0</v>
      </c>
      <c r="N26" s="17" t="str">
        <f t="shared" ca="1" si="2"/>
        <v>C2</v>
      </c>
      <c r="O26" s="17" t="str">
        <f t="shared" ca="1" si="3"/>
        <v>C2</v>
      </c>
    </row>
    <row r="27" spans="1:15" s="25" customFormat="1" ht="38.450000000000003" customHeight="1" x14ac:dyDescent="0.2">
      <c r="A27" s="107" t="s">
        <v>250</v>
      </c>
      <c r="B27" s="38" t="s">
        <v>105</v>
      </c>
      <c r="C27" s="37" t="s">
        <v>319</v>
      </c>
      <c r="D27" s="43" t="s">
        <v>1296</v>
      </c>
      <c r="E27" s="28"/>
      <c r="F27" s="57"/>
      <c r="G27" s="109"/>
      <c r="H27" s="35"/>
      <c r="I27" s="53" t="s">
        <v>1111</v>
      </c>
      <c r="J27" s="24" t="str">
        <f t="shared" ca="1" si="0"/>
        <v>LOCKED</v>
      </c>
      <c r="K27" s="15" t="str">
        <f t="shared" si="5"/>
        <v>A010Supplying and Placing Base Course MaterialCW 3110-R22</v>
      </c>
      <c r="L27" s="16">
        <f>MATCH(K27,'Pay Items'!$K$1:$K$649,0)</f>
        <v>27</v>
      </c>
      <c r="M27" s="17" t="str">
        <f t="shared" ca="1" si="1"/>
        <v>F0</v>
      </c>
      <c r="N27" s="17" t="str">
        <f t="shared" ca="1" si="2"/>
        <v>G</v>
      </c>
      <c r="O27" s="17" t="str">
        <f t="shared" ca="1" si="3"/>
        <v>C2</v>
      </c>
    </row>
    <row r="28" spans="1:15" s="25" customFormat="1" ht="36" customHeight="1" x14ac:dyDescent="0.2">
      <c r="A28" s="107" t="s">
        <v>1112</v>
      </c>
      <c r="B28" s="44" t="s">
        <v>350</v>
      </c>
      <c r="C28" s="37" t="s">
        <v>1113</v>
      </c>
      <c r="D28" s="43" t="s">
        <v>173</v>
      </c>
      <c r="E28" s="28" t="s">
        <v>179</v>
      </c>
      <c r="F28" s="57"/>
      <c r="G28" s="102"/>
      <c r="H28" s="35">
        <f t="shared" ref="H28:H40" si="7">ROUND(G28*F28,2)</f>
        <v>0</v>
      </c>
      <c r="I28" s="53" t="s">
        <v>1083</v>
      </c>
      <c r="J28" s="24" t="str">
        <f t="shared" ca="1" si="0"/>
        <v/>
      </c>
      <c r="K28" s="15" t="str">
        <f t="shared" si="5"/>
        <v>A010A1Base Course Material - Granular A Limestonem³</v>
      </c>
      <c r="L28" s="16">
        <f>MATCH(K28,'Pay Items'!$K$1:$K$649,0)</f>
        <v>28</v>
      </c>
      <c r="M28" s="17" t="str">
        <f t="shared" ca="1" si="1"/>
        <v>F0</v>
      </c>
      <c r="N28" s="17" t="str">
        <f t="shared" ca="1" si="2"/>
        <v>C2</v>
      </c>
      <c r="O28" s="17" t="str">
        <f t="shared" ca="1" si="3"/>
        <v>C2</v>
      </c>
    </row>
    <row r="29" spans="1:15" s="25" customFormat="1" ht="34.9" customHeight="1" x14ac:dyDescent="0.2">
      <c r="A29" s="107" t="s">
        <v>1114</v>
      </c>
      <c r="B29" s="44" t="s">
        <v>350</v>
      </c>
      <c r="C29" s="37" t="s">
        <v>1304</v>
      </c>
      <c r="D29" s="43" t="s">
        <v>173</v>
      </c>
      <c r="E29" s="28" t="s">
        <v>179</v>
      </c>
      <c r="F29" s="57"/>
      <c r="G29" s="102"/>
      <c r="H29" s="35">
        <f t="shared" si="7"/>
        <v>0</v>
      </c>
      <c r="I29" s="53" t="s">
        <v>1239</v>
      </c>
      <c r="J29" s="24" t="str">
        <f t="shared" ca="1" si="0"/>
        <v/>
      </c>
      <c r="K29" s="15" t="str">
        <f t="shared" si="5"/>
        <v>A010A2Base Course Material - Granular A ^m³</v>
      </c>
      <c r="L29" s="16">
        <f>MATCH(K29,'Pay Items'!$K$1:$K$649,0)</f>
        <v>29</v>
      </c>
      <c r="M29" s="17" t="str">
        <f t="shared" ca="1" si="1"/>
        <v>F0</v>
      </c>
      <c r="N29" s="17" t="str">
        <f t="shared" ca="1" si="2"/>
        <v>C2</v>
      </c>
      <c r="O29" s="17" t="str">
        <f t="shared" ca="1" si="3"/>
        <v>C2</v>
      </c>
    </row>
    <row r="30" spans="1:15" s="25" customFormat="1" ht="35.25" customHeight="1" x14ac:dyDescent="0.2">
      <c r="A30" s="107" t="s">
        <v>1115</v>
      </c>
      <c r="B30" s="44" t="s">
        <v>350</v>
      </c>
      <c r="C30" s="37" t="s">
        <v>1116</v>
      </c>
      <c r="D30" s="43" t="s">
        <v>173</v>
      </c>
      <c r="E30" s="28" t="s">
        <v>179</v>
      </c>
      <c r="F30" s="57"/>
      <c r="G30" s="102"/>
      <c r="H30" s="35">
        <f t="shared" si="7"/>
        <v>0</v>
      </c>
      <c r="I30" s="53" t="s">
        <v>1087</v>
      </c>
      <c r="J30" s="24" t="str">
        <f t="shared" ca="1" si="0"/>
        <v/>
      </c>
      <c r="K30" s="15" t="str">
        <f t="shared" si="5"/>
        <v>A010B1Base Course Material - Granular B Limestonem³</v>
      </c>
      <c r="L30" s="16">
        <f>MATCH(K30,'Pay Items'!$K$1:$K$649,0)</f>
        <v>30</v>
      </c>
      <c r="M30" s="17" t="str">
        <f t="shared" ca="1" si="1"/>
        <v>F0</v>
      </c>
      <c r="N30" s="17" t="str">
        <f t="shared" ca="1" si="2"/>
        <v>C2</v>
      </c>
      <c r="O30" s="17" t="str">
        <f t="shared" ca="1" si="3"/>
        <v>C2</v>
      </c>
    </row>
    <row r="31" spans="1:15" s="25" customFormat="1" ht="35.25" customHeight="1" x14ac:dyDescent="0.2">
      <c r="A31" s="107" t="s">
        <v>1117</v>
      </c>
      <c r="B31" s="44" t="s">
        <v>350</v>
      </c>
      <c r="C31" s="37" t="s">
        <v>1118</v>
      </c>
      <c r="D31" s="43" t="s">
        <v>173</v>
      </c>
      <c r="E31" s="28" t="s">
        <v>179</v>
      </c>
      <c r="F31" s="57"/>
      <c r="G31" s="102"/>
      <c r="H31" s="35">
        <f t="shared" si="7"/>
        <v>0</v>
      </c>
      <c r="I31" s="53" t="s">
        <v>1087</v>
      </c>
      <c r="J31" s="24" t="str">
        <f t="shared" ca="1" si="0"/>
        <v/>
      </c>
      <c r="K31" s="15" t="str">
        <f t="shared" si="5"/>
        <v>A010B2Base Course Material - Granular B Recycled Concretem³</v>
      </c>
      <c r="L31" s="16">
        <f>MATCH(K31,'Pay Items'!$K$1:$K$649,0)</f>
        <v>31</v>
      </c>
      <c r="M31" s="17" t="str">
        <f t="shared" ca="1" si="1"/>
        <v>F0</v>
      </c>
      <c r="N31" s="17" t="str">
        <f t="shared" ca="1" si="2"/>
        <v>C2</v>
      </c>
      <c r="O31" s="17" t="str">
        <f t="shared" ca="1" si="3"/>
        <v>C2</v>
      </c>
    </row>
    <row r="32" spans="1:15" s="25" customFormat="1" ht="30" customHeight="1" x14ac:dyDescent="0.2">
      <c r="A32" s="107" t="s">
        <v>1119</v>
      </c>
      <c r="B32" s="44" t="s">
        <v>350</v>
      </c>
      <c r="C32" s="37" t="s">
        <v>1305</v>
      </c>
      <c r="D32" s="43" t="s">
        <v>173</v>
      </c>
      <c r="E32" s="28" t="s">
        <v>179</v>
      </c>
      <c r="F32" s="57"/>
      <c r="G32" s="102"/>
      <c r="H32" s="35">
        <f t="shared" si="7"/>
        <v>0</v>
      </c>
      <c r="I32" s="53" t="s">
        <v>1240</v>
      </c>
      <c r="J32" s="24" t="str">
        <f t="shared" ca="1" si="0"/>
        <v/>
      </c>
      <c r="K32" s="15" t="str">
        <f t="shared" si="5"/>
        <v>A010B3Base Course Material - Granular B ^m³</v>
      </c>
      <c r="L32" s="16">
        <f>MATCH(K32,'Pay Items'!$K$1:$K$649,0)</f>
        <v>32</v>
      </c>
      <c r="M32" s="17" t="str">
        <f t="shared" ca="1" si="1"/>
        <v>F0</v>
      </c>
      <c r="N32" s="17" t="str">
        <f t="shared" ca="1" si="2"/>
        <v>C2</v>
      </c>
      <c r="O32" s="17" t="str">
        <f t="shared" ca="1" si="3"/>
        <v>C2</v>
      </c>
    </row>
    <row r="33" spans="1:15" s="25" customFormat="1" ht="36.75" customHeight="1" x14ac:dyDescent="0.2">
      <c r="A33" s="107" t="s">
        <v>1120</v>
      </c>
      <c r="B33" s="44" t="s">
        <v>350</v>
      </c>
      <c r="C33" s="37" t="s">
        <v>1121</v>
      </c>
      <c r="D33" s="43" t="s">
        <v>173</v>
      </c>
      <c r="E33" s="28" t="s">
        <v>179</v>
      </c>
      <c r="F33" s="57"/>
      <c r="G33" s="102"/>
      <c r="H33" s="35">
        <f t="shared" si="7"/>
        <v>0</v>
      </c>
      <c r="I33" s="53" t="s">
        <v>1093</v>
      </c>
      <c r="J33" s="24" t="str">
        <f t="shared" ca="1" si="0"/>
        <v/>
      </c>
      <c r="K33" s="15" t="str">
        <f t="shared" si="5"/>
        <v>A010C1Base Course Material - Granular C Limestonem³</v>
      </c>
      <c r="L33" s="16">
        <f>MATCH(K33,'Pay Items'!$K$1:$K$649,0)</f>
        <v>33</v>
      </c>
      <c r="M33" s="17" t="str">
        <f t="shared" ca="1" si="1"/>
        <v>F0</v>
      </c>
      <c r="N33" s="17" t="str">
        <f t="shared" ca="1" si="2"/>
        <v>C2</v>
      </c>
      <c r="O33" s="17" t="str">
        <f t="shared" ca="1" si="3"/>
        <v>C2</v>
      </c>
    </row>
    <row r="34" spans="1:15" s="25" customFormat="1" ht="36.75" customHeight="1" x14ac:dyDescent="0.2">
      <c r="A34" s="107" t="s">
        <v>1122</v>
      </c>
      <c r="B34" s="44" t="s">
        <v>350</v>
      </c>
      <c r="C34" s="37" t="s">
        <v>1123</v>
      </c>
      <c r="D34" s="43" t="s">
        <v>173</v>
      </c>
      <c r="E34" s="28" t="s">
        <v>179</v>
      </c>
      <c r="F34" s="57"/>
      <c r="G34" s="102"/>
      <c r="H34" s="35">
        <f t="shared" si="7"/>
        <v>0</v>
      </c>
      <c r="I34" s="53" t="s">
        <v>1096</v>
      </c>
      <c r="J34" s="24" t="str">
        <f t="shared" ca="1" si="0"/>
        <v/>
      </c>
      <c r="K34" s="15" t="str">
        <f t="shared" si="5"/>
        <v>A010C2Base Course Material - Granular C Recycled Concretem³</v>
      </c>
      <c r="L34" s="16">
        <f>MATCH(K34,'Pay Items'!$K$1:$K$649,0)</f>
        <v>34</v>
      </c>
      <c r="M34" s="17" t="str">
        <f t="shared" ca="1" si="1"/>
        <v>F0</v>
      </c>
      <c r="N34" s="17" t="str">
        <f t="shared" ca="1" si="2"/>
        <v>C2</v>
      </c>
      <c r="O34" s="17" t="str">
        <f t="shared" ca="1" si="3"/>
        <v>C2</v>
      </c>
    </row>
    <row r="35" spans="1:15" s="25" customFormat="1" ht="30" customHeight="1" x14ac:dyDescent="0.2">
      <c r="A35" s="107" t="s">
        <v>1124</v>
      </c>
      <c r="B35" s="44" t="s">
        <v>350</v>
      </c>
      <c r="C35" s="37" t="s">
        <v>1306</v>
      </c>
      <c r="D35" s="43" t="s">
        <v>173</v>
      </c>
      <c r="E35" s="28" t="s">
        <v>179</v>
      </c>
      <c r="F35" s="57"/>
      <c r="G35" s="102"/>
      <c r="H35" s="35">
        <f t="shared" si="7"/>
        <v>0</v>
      </c>
      <c r="I35" s="53" t="s">
        <v>1241</v>
      </c>
      <c r="J35" s="24" t="str">
        <f t="shared" ca="1" si="0"/>
        <v/>
      </c>
      <c r="K35" s="15" t="str">
        <f t="shared" si="5"/>
        <v>A010C3Base Course Material - Granular C ^m³</v>
      </c>
      <c r="L35" s="16">
        <f>MATCH(K35,'Pay Items'!$K$1:$K$649,0)</f>
        <v>35</v>
      </c>
      <c r="M35" s="17" t="str">
        <f t="shared" ca="1" si="1"/>
        <v>F0</v>
      </c>
      <c r="N35" s="17" t="str">
        <f t="shared" ca="1" si="2"/>
        <v>C2</v>
      </c>
      <c r="O35" s="17" t="str">
        <f t="shared" ca="1" si="3"/>
        <v>C2</v>
      </c>
    </row>
    <row r="36" spans="1:15" s="25" customFormat="1" ht="30" customHeight="1" x14ac:dyDescent="0.2">
      <c r="A36" s="108" t="s">
        <v>251</v>
      </c>
      <c r="B36" s="38" t="s">
        <v>106</v>
      </c>
      <c r="C36" s="37" t="s">
        <v>115</v>
      </c>
      <c r="D36" s="43" t="s">
        <v>1296</v>
      </c>
      <c r="E36" s="28" t="s">
        <v>179</v>
      </c>
      <c r="F36" s="57"/>
      <c r="G36" s="102"/>
      <c r="H36" s="35">
        <f t="shared" si="7"/>
        <v>0</v>
      </c>
      <c r="I36" s="53"/>
      <c r="J36" s="24" t="str">
        <f t="shared" ca="1" si="0"/>
        <v/>
      </c>
      <c r="K36" s="15" t="str">
        <f t="shared" si="5"/>
        <v>A011Asphalt Cuttings Base Course MaterialCW 3110-R22m³</v>
      </c>
      <c r="L36" s="16">
        <f>MATCH(K36,'Pay Items'!$K$1:$K$649,0)</f>
        <v>36</v>
      </c>
      <c r="M36" s="17" t="str">
        <f t="shared" ca="1" si="1"/>
        <v>F0</v>
      </c>
      <c r="N36" s="17" t="str">
        <f t="shared" ca="1" si="2"/>
        <v>C2</v>
      </c>
      <c r="O36" s="17" t="str">
        <f t="shared" ca="1" si="3"/>
        <v>C2</v>
      </c>
    </row>
    <row r="37" spans="1:15" s="25" customFormat="1" ht="30" customHeight="1" x14ac:dyDescent="0.2">
      <c r="A37" s="108" t="s">
        <v>252</v>
      </c>
      <c r="B37" s="38" t="s">
        <v>107</v>
      </c>
      <c r="C37" s="37" t="s">
        <v>108</v>
      </c>
      <c r="D37" s="43" t="s">
        <v>1296</v>
      </c>
      <c r="E37" s="28" t="s">
        <v>178</v>
      </c>
      <c r="F37" s="57"/>
      <c r="G37" s="102"/>
      <c r="H37" s="35">
        <f t="shared" si="7"/>
        <v>0</v>
      </c>
      <c r="I37" s="53" t="s">
        <v>605</v>
      </c>
      <c r="J37" s="24" t="str">
        <f t="shared" ca="1" si="0"/>
        <v/>
      </c>
      <c r="K37" s="15" t="str">
        <f t="shared" si="5"/>
        <v>A012Grading of BoulevardsCW 3110-R22m²</v>
      </c>
      <c r="L37" s="16">
        <f>MATCH(K37,'Pay Items'!$K$1:$K$649,0)</f>
        <v>37</v>
      </c>
      <c r="M37" s="17" t="str">
        <f t="shared" ca="1" si="1"/>
        <v>F0</v>
      </c>
      <c r="N37" s="17" t="str">
        <f t="shared" ca="1" si="2"/>
        <v>C2</v>
      </c>
      <c r="O37" s="17" t="str">
        <f t="shared" ca="1" si="3"/>
        <v>C2</v>
      </c>
    </row>
    <row r="38" spans="1:15" s="25" customFormat="1" ht="30" customHeight="1" x14ac:dyDescent="0.2">
      <c r="A38" s="107" t="s">
        <v>253</v>
      </c>
      <c r="B38" s="38" t="s">
        <v>109</v>
      </c>
      <c r="C38" s="37" t="s">
        <v>320</v>
      </c>
      <c r="D38" s="43" t="s">
        <v>1297</v>
      </c>
      <c r="E38" s="28" t="s">
        <v>178</v>
      </c>
      <c r="F38" s="57"/>
      <c r="G38" s="102"/>
      <c r="H38" s="35">
        <f t="shared" si="7"/>
        <v>0</v>
      </c>
      <c r="I38" s="53"/>
      <c r="J38" s="24" t="str">
        <f t="shared" ca="1" si="0"/>
        <v/>
      </c>
      <c r="K38" s="15" t="str">
        <f t="shared" si="5"/>
        <v>A013Ditch GradingCW 3110-R22m²</v>
      </c>
      <c r="L38" s="16">
        <f>MATCH(K38,'Pay Items'!$K$1:$K$649,0)</f>
        <v>38</v>
      </c>
      <c r="M38" s="17" t="str">
        <f t="shared" ca="1" si="1"/>
        <v>F0</v>
      </c>
      <c r="N38" s="17" t="str">
        <f t="shared" ca="1" si="2"/>
        <v>C2</v>
      </c>
      <c r="O38" s="17" t="str">
        <f t="shared" ca="1" si="3"/>
        <v>C2</v>
      </c>
    </row>
    <row r="39" spans="1:15" s="25" customFormat="1" ht="30" customHeight="1" x14ac:dyDescent="0.2">
      <c r="A39" s="108" t="s">
        <v>254</v>
      </c>
      <c r="B39" s="38" t="s">
        <v>111</v>
      </c>
      <c r="C39" s="37" t="s">
        <v>110</v>
      </c>
      <c r="D39" s="43" t="s">
        <v>1297</v>
      </c>
      <c r="E39" s="28" t="s">
        <v>179</v>
      </c>
      <c r="F39" s="57"/>
      <c r="G39" s="102"/>
      <c r="H39" s="35">
        <f t="shared" si="7"/>
        <v>0</v>
      </c>
      <c r="I39" s="58"/>
      <c r="J39" s="24" t="str">
        <f t="shared" ca="1" si="0"/>
        <v/>
      </c>
      <c r="K39" s="15" t="str">
        <f t="shared" si="5"/>
        <v>A014Boulevard ExcavationCW 3110-R22m³</v>
      </c>
      <c r="L39" s="16">
        <f>MATCH(K39,'Pay Items'!$K$1:$K$649,0)</f>
        <v>39</v>
      </c>
      <c r="M39" s="17" t="str">
        <f t="shared" ca="1" si="1"/>
        <v>F0</v>
      </c>
      <c r="N39" s="17" t="str">
        <f t="shared" ca="1" si="2"/>
        <v>C2</v>
      </c>
      <c r="O39" s="17" t="str">
        <f t="shared" ca="1" si="3"/>
        <v>C2</v>
      </c>
    </row>
    <row r="40" spans="1:15" s="25" customFormat="1" ht="30" customHeight="1" x14ac:dyDescent="0.2">
      <c r="A40" s="108" t="s">
        <v>440</v>
      </c>
      <c r="B40" s="38" t="s">
        <v>112</v>
      </c>
      <c r="C40" s="37" t="s">
        <v>307</v>
      </c>
      <c r="D40" s="43" t="s">
        <v>1297</v>
      </c>
      <c r="E40" s="28" t="s">
        <v>179</v>
      </c>
      <c r="F40" s="57"/>
      <c r="G40" s="102"/>
      <c r="H40" s="35">
        <f t="shared" si="7"/>
        <v>0</v>
      </c>
      <c r="I40" s="58"/>
      <c r="J40" s="24" t="str">
        <f t="shared" ca="1" si="0"/>
        <v/>
      </c>
      <c r="K40" s="15" t="str">
        <f t="shared" si="5"/>
        <v>A015Ditch ExcavationCW 3110-R22m³</v>
      </c>
      <c r="L40" s="16">
        <f>MATCH(K40,'Pay Items'!$K$1:$K$649,0)</f>
        <v>40</v>
      </c>
      <c r="M40" s="17" t="str">
        <f t="shared" ca="1" si="1"/>
        <v>F0</v>
      </c>
      <c r="N40" s="17" t="str">
        <f t="shared" ca="1" si="2"/>
        <v>C2</v>
      </c>
      <c r="O40" s="17" t="str">
        <f t="shared" ca="1" si="3"/>
        <v>C2</v>
      </c>
    </row>
    <row r="41" spans="1:15" s="25" customFormat="1" ht="30" customHeight="1" x14ac:dyDescent="0.2">
      <c r="A41" s="107" t="s">
        <v>255</v>
      </c>
      <c r="B41" s="38" t="s">
        <v>113</v>
      </c>
      <c r="C41" s="37" t="s">
        <v>321</v>
      </c>
      <c r="D41" s="43" t="s">
        <v>1297</v>
      </c>
      <c r="E41" s="28"/>
      <c r="F41" s="57"/>
      <c r="G41" s="109"/>
      <c r="H41" s="35"/>
      <c r="I41" s="53"/>
      <c r="J41" s="24" t="str">
        <f t="shared" ca="1" si="0"/>
        <v>LOCKED</v>
      </c>
      <c r="K41" s="15" t="str">
        <f t="shared" si="5"/>
        <v>A016Removal of Existing Concrete BasesCW 3110-R22</v>
      </c>
      <c r="L41" s="16">
        <f>MATCH(K41,'Pay Items'!$K$1:$K$649,0)</f>
        <v>41</v>
      </c>
      <c r="M41" s="17" t="str">
        <f t="shared" ca="1" si="1"/>
        <v>F0</v>
      </c>
      <c r="N41" s="17" t="str">
        <f t="shared" ca="1" si="2"/>
        <v>G</v>
      </c>
      <c r="O41" s="17" t="str">
        <f t="shared" ca="1" si="3"/>
        <v>C2</v>
      </c>
    </row>
    <row r="42" spans="1:15" s="25" customFormat="1" ht="30" customHeight="1" x14ac:dyDescent="0.2">
      <c r="A42" s="108" t="s">
        <v>256</v>
      </c>
      <c r="B42" s="44" t="s">
        <v>350</v>
      </c>
      <c r="C42" s="37" t="s">
        <v>877</v>
      </c>
      <c r="D42" s="43" t="s">
        <v>173</v>
      </c>
      <c r="E42" s="28" t="s">
        <v>181</v>
      </c>
      <c r="F42" s="57"/>
      <c r="G42" s="102"/>
      <c r="H42" s="35">
        <f>ROUND(G42*F42,2)</f>
        <v>0</v>
      </c>
      <c r="I42" s="53"/>
      <c r="J42" s="24" t="str">
        <f t="shared" ca="1" si="0"/>
        <v/>
      </c>
      <c r="K42" s="15" t="str">
        <f t="shared" si="5"/>
        <v>A017600 mm Diameter or Lesseach</v>
      </c>
      <c r="L42" s="16">
        <f>MATCH(K42,'Pay Items'!$K$1:$K$649,0)</f>
        <v>42</v>
      </c>
      <c r="M42" s="17" t="str">
        <f t="shared" ca="1" si="1"/>
        <v>F0</v>
      </c>
      <c r="N42" s="17" t="str">
        <f t="shared" ca="1" si="2"/>
        <v>C2</v>
      </c>
      <c r="O42" s="17" t="str">
        <f t="shared" ca="1" si="3"/>
        <v>C2</v>
      </c>
    </row>
    <row r="43" spans="1:15" s="25" customFormat="1" ht="30" customHeight="1" x14ac:dyDescent="0.2">
      <c r="A43" s="108" t="s">
        <v>441</v>
      </c>
      <c r="B43" s="44" t="s">
        <v>351</v>
      </c>
      <c r="C43" s="37" t="s">
        <v>322</v>
      </c>
      <c r="D43" s="43" t="s">
        <v>173</v>
      </c>
      <c r="E43" s="28" t="s">
        <v>181</v>
      </c>
      <c r="F43" s="57"/>
      <c r="G43" s="102"/>
      <c r="H43" s="35">
        <f>ROUND(G43*F43,2)</f>
        <v>0</v>
      </c>
      <c r="I43" s="53"/>
      <c r="J43" s="24" t="str">
        <f t="shared" ca="1" si="0"/>
        <v/>
      </c>
      <c r="K43" s="15" t="str">
        <f t="shared" si="5"/>
        <v>A018Greater than 600 mm Diametereach</v>
      </c>
      <c r="L43" s="16">
        <f>MATCH(K43,'Pay Items'!$K$1:$K$649,0)</f>
        <v>43</v>
      </c>
      <c r="M43" s="17" t="str">
        <f t="shared" ca="1" si="1"/>
        <v>F0</v>
      </c>
      <c r="N43" s="17" t="str">
        <f t="shared" ca="1" si="2"/>
        <v>C2</v>
      </c>
      <c r="O43" s="17" t="str">
        <f t="shared" ca="1" si="3"/>
        <v>C2</v>
      </c>
    </row>
    <row r="44" spans="1:15" s="25" customFormat="1" ht="30" customHeight="1" x14ac:dyDescent="0.2">
      <c r="A44" s="108" t="s">
        <v>257</v>
      </c>
      <c r="B44" s="38" t="s">
        <v>308</v>
      </c>
      <c r="C44" s="37" t="s">
        <v>323</v>
      </c>
      <c r="D44" s="43" t="s">
        <v>1297</v>
      </c>
      <c r="E44" s="28" t="s">
        <v>180</v>
      </c>
      <c r="F44" s="57"/>
      <c r="G44" s="102"/>
      <c r="H44" s="35">
        <f>ROUND(G44*F44,2)</f>
        <v>0</v>
      </c>
      <c r="I44" s="58"/>
      <c r="J44" s="24" t="str">
        <f t="shared" ca="1" si="0"/>
        <v/>
      </c>
      <c r="K44" s="15" t="str">
        <f t="shared" si="5"/>
        <v>A020Supplying and Placing LimeCW 3110-R22tonne</v>
      </c>
      <c r="L44" s="16">
        <f>MATCH(K44,'Pay Items'!$K$1:$K$649,0)</f>
        <v>44</v>
      </c>
      <c r="M44" s="17" t="str">
        <f t="shared" ca="1" si="1"/>
        <v>F0</v>
      </c>
      <c r="N44" s="17" t="str">
        <f t="shared" ca="1" si="2"/>
        <v>C2</v>
      </c>
      <c r="O44" s="17" t="str">
        <f t="shared" ca="1" si="3"/>
        <v>C2</v>
      </c>
    </row>
    <row r="45" spans="1:15" s="25" customFormat="1" ht="37.5" customHeight="1" x14ac:dyDescent="0.2">
      <c r="A45" s="108" t="s">
        <v>258</v>
      </c>
      <c r="B45" s="38" t="s">
        <v>309</v>
      </c>
      <c r="C45" s="37" t="s">
        <v>324</v>
      </c>
      <c r="D45" s="43" t="s">
        <v>1297</v>
      </c>
      <c r="E45" s="28" t="s">
        <v>180</v>
      </c>
      <c r="F45" s="57"/>
      <c r="G45" s="102"/>
      <c r="H45" s="35">
        <f>ROUND(G45*F45,2)</f>
        <v>0</v>
      </c>
      <c r="I45" s="58"/>
      <c r="J45" s="24" t="str">
        <f t="shared" ca="1" si="0"/>
        <v/>
      </c>
      <c r="K45" s="15" t="str">
        <f t="shared" si="5"/>
        <v>A021Supplying and Placing Portland CementCW 3110-R22tonne</v>
      </c>
      <c r="L45" s="16">
        <f>MATCH(K45,'Pay Items'!$K$1:$K$649,0)</f>
        <v>45</v>
      </c>
      <c r="M45" s="17" t="str">
        <f t="shared" ca="1" si="1"/>
        <v>F0</v>
      </c>
      <c r="N45" s="17" t="str">
        <f t="shared" ca="1" si="2"/>
        <v>C2</v>
      </c>
      <c r="O45" s="17" t="str">
        <f t="shared" ca="1" si="3"/>
        <v>C2</v>
      </c>
    </row>
    <row r="46" spans="1:15" s="25" customFormat="1" ht="33" customHeight="1" x14ac:dyDescent="0.2">
      <c r="A46" s="107" t="s">
        <v>259</v>
      </c>
      <c r="B46" s="38" t="s">
        <v>739</v>
      </c>
      <c r="C46" s="37" t="s">
        <v>1125</v>
      </c>
      <c r="D46" s="43" t="s">
        <v>1126</v>
      </c>
      <c r="E46" s="28"/>
      <c r="F46" s="57"/>
      <c r="G46" s="35"/>
      <c r="H46" s="35"/>
      <c r="I46" s="53"/>
      <c r="J46" s="24" t="str">
        <f t="shared" ca="1" si="0"/>
        <v>LOCKED</v>
      </c>
      <c r="K46" s="15" t="str">
        <f t="shared" si="5"/>
        <v>A022Geotextile FabricCW 3130-R5</v>
      </c>
      <c r="L46" s="16">
        <f>MATCH(K46,'Pay Items'!$K$1:$K$649,0)</f>
        <v>46</v>
      </c>
      <c r="M46" s="17" t="str">
        <f t="shared" ca="1" si="1"/>
        <v>F0</v>
      </c>
      <c r="N46" s="17" t="str">
        <f t="shared" ca="1" si="2"/>
        <v>C2</v>
      </c>
      <c r="O46" s="17" t="str">
        <f t="shared" ca="1" si="3"/>
        <v>C2</v>
      </c>
    </row>
    <row r="47" spans="1:15" s="25" customFormat="1" ht="30" customHeight="1" x14ac:dyDescent="0.2">
      <c r="A47" s="107" t="s">
        <v>1127</v>
      </c>
      <c r="B47" s="44" t="s">
        <v>350</v>
      </c>
      <c r="C47" s="37" t="s">
        <v>1128</v>
      </c>
      <c r="D47" s="43" t="s">
        <v>173</v>
      </c>
      <c r="E47" s="28" t="s">
        <v>178</v>
      </c>
      <c r="F47" s="57"/>
      <c r="G47" s="102"/>
      <c r="H47" s="35">
        <f>ROUND(G47*F47,2)</f>
        <v>0</v>
      </c>
      <c r="I47" s="53"/>
      <c r="J47" s="24" t="str">
        <f t="shared" ca="1" si="0"/>
        <v/>
      </c>
      <c r="K47" s="15" t="str">
        <f t="shared" si="5"/>
        <v>A022A1Separation Fabricm²</v>
      </c>
      <c r="L47" s="16">
        <f>MATCH(K47,'Pay Items'!$K$1:$K$649,0)</f>
        <v>47</v>
      </c>
      <c r="M47" s="17" t="str">
        <f t="shared" ca="1" si="1"/>
        <v>F0</v>
      </c>
      <c r="N47" s="17" t="str">
        <f t="shared" ca="1" si="2"/>
        <v>C2</v>
      </c>
      <c r="O47" s="17" t="str">
        <f t="shared" ca="1" si="3"/>
        <v>C2</v>
      </c>
    </row>
    <row r="48" spans="1:15" s="25" customFormat="1" ht="30" customHeight="1" x14ac:dyDescent="0.2">
      <c r="A48" s="107" t="s">
        <v>1129</v>
      </c>
      <c r="B48" s="44" t="s">
        <v>351</v>
      </c>
      <c r="C48" s="37" t="s">
        <v>1130</v>
      </c>
      <c r="D48" s="43" t="s">
        <v>173</v>
      </c>
      <c r="E48" s="28" t="s">
        <v>178</v>
      </c>
      <c r="F48" s="57"/>
      <c r="G48" s="102"/>
      <c r="H48" s="35">
        <f>ROUND(G48*F48,2)</f>
        <v>0</v>
      </c>
      <c r="I48" s="53"/>
      <c r="J48" s="24" t="str">
        <f t="shared" ca="1" si="0"/>
        <v/>
      </c>
      <c r="K48" s="15" t="str">
        <f t="shared" si="5"/>
        <v>A022A2Separation/Filtration Fabricm²</v>
      </c>
      <c r="L48" s="16">
        <f>MATCH(K48,'Pay Items'!$K$1:$K$649,0)</f>
        <v>48</v>
      </c>
      <c r="M48" s="17" t="str">
        <f t="shared" ca="1" si="1"/>
        <v>F0</v>
      </c>
      <c r="N48" s="17" t="str">
        <f t="shared" ca="1" si="2"/>
        <v>C2</v>
      </c>
      <c r="O48" s="17" t="str">
        <f t="shared" ca="1" si="3"/>
        <v>C2</v>
      </c>
    </row>
    <row r="49" spans="1:15" s="25" customFormat="1" ht="30" customHeight="1" x14ac:dyDescent="0.2">
      <c r="A49" s="107" t="s">
        <v>1131</v>
      </c>
      <c r="B49" s="44" t="s">
        <v>352</v>
      </c>
      <c r="C49" s="37" t="s">
        <v>1132</v>
      </c>
      <c r="D49" s="43" t="s">
        <v>173</v>
      </c>
      <c r="E49" s="28" t="s">
        <v>178</v>
      </c>
      <c r="F49" s="57"/>
      <c r="G49" s="102"/>
      <c r="H49" s="35">
        <f>ROUND(G49*F49,2)</f>
        <v>0</v>
      </c>
      <c r="I49" s="53"/>
      <c r="J49" s="24" t="str">
        <f t="shared" ca="1" si="0"/>
        <v/>
      </c>
      <c r="K49" s="15" t="str">
        <f t="shared" si="5"/>
        <v>A022A3Stabilization Fabricm²</v>
      </c>
      <c r="L49" s="16">
        <f>MATCH(K49,'Pay Items'!$K$1:$K$649,0)</f>
        <v>49</v>
      </c>
      <c r="M49" s="17" t="str">
        <f t="shared" ca="1" si="1"/>
        <v>F0</v>
      </c>
      <c r="N49" s="17" t="str">
        <f t="shared" ca="1" si="2"/>
        <v>C2</v>
      </c>
      <c r="O49" s="17" t="str">
        <f t="shared" ca="1" si="3"/>
        <v>C2</v>
      </c>
    </row>
    <row r="50" spans="1:15" s="25" customFormat="1" ht="36.6" customHeight="1" x14ac:dyDescent="0.2">
      <c r="A50" s="107" t="s">
        <v>1133</v>
      </c>
      <c r="B50" s="38" t="s">
        <v>502</v>
      </c>
      <c r="C50" s="37" t="s">
        <v>729</v>
      </c>
      <c r="D50" s="43" t="s">
        <v>1134</v>
      </c>
      <c r="E50" s="28"/>
      <c r="F50" s="57"/>
      <c r="G50" s="109"/>
      <c r="H50" s="35"/>
      <c r="I50" s="53"/>
      <c r="J50" s="24" t="str">
        <f t="shared" ca="1" si="0"/>
        <v>LOCKED</v>
      </c>
      <c r="K50" s="15" t="str">
        <f t="shared" si="5"/>
        <v>A022A4Supply and Install GeogridCW 3135-R2</v>
      </c>
      <c r="L50" s="16">
        <f>MATCH(K50,'Pay Items'!$K$1:$K$649,0)</f>
        <v>50</v>
      </c>
      <c r="M50" s="17" t="str">
        <f t="shared" ca="1" si="1"/>
        <v>F0</v>
      </c>
      <c r="N50" s="17" t="str">
        <f t="shared" ca="1" si="2"/>
        <v>G</v>
      </c>
      <c r="O50" s="17" t="str">
        <f t="shared" ca="1" si="3"/>
        <v>C2</v>
      </c>
    </row>
    <row r="51" spans="1:15" s="25" customFormat="1" ht="30" customHeight="1" x14ac:dyDescent="0.2">
      <c r="A51" s="107" t="s">
        <v>1135</v>
      </c>
      <c r="B51" s="44" t="s">
        <v>350</v>
      </c>
      <c r="C51" s="37" t="s">
        <v>1136</v>
      </c>
      <c r="D51" s="43" t="s">
        <v>173</v>
      </c>
      <c r="E51" s="28" t="s">
        <v>178</v>
      </c>
      <c r="F51" s="57"/>
      <c r="G51" s="102"/>
      <c r="H51" s="35">
        <f>ROUND(G51*F51,2)</f>
        <v>0</v>
      </c>
      <c r="I51" s="53"/>
      <c r="J51" s="24" t="str">
        <f t="shared" ca="1" si="0"/>
        <v/>
      </c>
      <c r="K51" s="15" t="str">
        <f t="shared" si="5"/>
        <v>A022A5Class A Geogridm²</v>
      </c>
      <c r="L51" s="16">
        <f>MATCH(K51,'Pay Items'!$K$1:$K$649,0)</f>
        <v>51</v>
      </c>
      <c r="M51" s="17" t="str">
        <f t="shared" ca="1" si="1"/>
        <v>F0</v>
      </c>
      <c r="N51" s="17" t="str">
        <f t="shared" ca="1" si="2"/>
        <v>C2</v>
      </c>
      <c r="O51" s="17" t="str">
        <f t="shared" ca="1" si="3"/>
        <v>C2</v>
      </c>
    </row>
    <row r="52" spans="1:15" s="25" customFormat="1" ht="30" customHeight="1" x14ac:dyDescent="0.2">
      <c r="A52" s="107" t="s">
        <v>1137</v>
      </c>
      <c r="B52" s="44" t="s">
        <v>351</v>
      </c>
      <c r="C52" s="37" t="s">
        <v>1138</v>
      </c>
      <c r="D52" s="43" t="s">
        <v>173</v>
      </c>
      <c r="E52" s="28" t="s">
        <v>178</v>
      </c>
      <c r="F52" s="57"/>
      <c r="G52" s="102"/>
      <c r="H52" s="35">
        <f>ROUND(G52*F52,2)</f>
        <v>0</v>
      </c>
      <c r="I52" s="53"/>
      <c r="J52" s="24" t="str">
        <f t="shared" ca="1" si="0"/>
        <v/>
      </c>
      <c r="K52" s="15" t="str">
        <f t="shared" si="5"/>
        <v>A022A6Class B Geogridm²</v>
      </c>
      <c r="L52" s="16">
        <f>MATCH(K52,'Pay Items'!$K$1:$K$649,0)</f>
        <v>52</v>
      </c>
      <c r="M52" s="17" t="str">
        <f t="shared" ca="1" si="1"/>
        <v>F0</v>
      </c>
      <c r="N52" s="17" t="str">
        <f t="shared" ca="1" si="2"/>
        <v>C2</v>
      </c>
      <c r="O52" s="17" t="str">
        <f t="shared" ca="1" si="3"/>
        <v>C2</v>
      </c>
    </row>
    <row r="53" spans="1:15" s="25" customFormat="1" ht="30" customHeight="1" x14ac:dyDescent="0.2">
      <c r="A53" s="107" t="s">
        <v>1139</v>
      </c>
      <c r="B53" s="44" t="s">
        <v>352</v>
      </c>
      <c r="C53" s="37" t="s">
        <v>1140</v>
      </c>
      <c r="D53" s="43" t="s">
        <v>173</v>
      </c>
      <c r="E53" s="28" t="s">
        <v>178</v>
      </c>
      <c r="F53" s="57"/>
      <c r="G53" s="102"/>
      <c r="H53" s="35">
        <f>ROUND(G53*F53,2)</f>
        <v>0</v>
      </c>
      <c r="I53" s="53"/>
      <c r="J53" s="24" t="str">
        <f t="shared" ca="1" si="0"/>
        <v/>
      </c>
      <c r="K53" s="15" t="str">
        <f t="shared" si="5"/>
        <v>A022A7Geotextile/Class A Geogrid Compositem²</v>
      </c>
      <c r="L53" s="16">
        <f>MATCH(K53,'Pay Items'!$K$1:$K$649,0)</f>
        <v>53</v>
      </c>
      <c r="M53" s="17" t="str">
        <f t="shared" ca="1" si="1"/>
        <v>F0</v>
      </c>
      <c r="N53" s="17" t="str">
        <f t="shared" ca="1" si="2"/>
        <v>C2</v>
      </c>
      <c r="O53" s="17" t="str">
        <f t="shared" ca="1" si="3"/>
        <v>C2</v>
      </c>
    </row>
    <row r="54" spans="1:15" s="25" customFormat="1" ht="30" customHeight="1" x14ac:dyDescent="0.2">
      <c r="A54" s="107" t="s">
        <v>1141</v>
      </c>
      <c r="B54" s="44" t="s">
        <v>353</v>
      </c>
      <c r="C54" s="37" t="s">
        <v>1142</v>
      </c>
      <c r="D54" s="43" t="s">
        <v>173</v>
      </c>
      <c r="E54" s="28" t="s">
        <v>178</v>
      </c>
      <c r="F54" s="57"/>
      <c r="G54" s="102"/>
      <c r="H54" s="35">
        <f>ROUND(G54*F54,2)</f>
        <v>0</v>
      </c>
      <c r="I54" s="53"/>
      <c r="J54" s="24" t="str">
        <f t="shared" ca="1" si="0"/>
        <v/>
      </c>
      <c r="K54" s="15" t="str">
        <f t="shared" si="5"/>
        <v>A022A8Geotextile/Class B Geogrid Compositem²</v>
      </c>
      <c r="L54" s="16">
        <f>MATCH(K54,'Pay Items'!$K$1:$K$649,0)</f>
        <v>54</v>
      </c>
      <c r="M54" s="17" t="str">
        <f t="shared" ca="1" si="1"/>
        <v>F0</v>
      </c>
      <c r="N54" s="17" t="str">
        <f t="shared" ca="1" si="2"/>
        <v>C2</v>
      </c>
      <c r="O54" s="17" t="str">
        <f t="shared" ca="1" si="3"/>
        <v>C2</v>
      </c>
    </row>
    <row r="55" spans="1:15" s="25" customFormat="1" ht="30" customHeight="1" x14ac:dyDescent="0.2">
      <c r="A55" s="108" t="s">
        <v>260</v>
      </c>
      <c r="B55" s="38" t="s">
        <v>503</v>
      </c>
      <c r="C55" s="37" t="s">
        <v>325</v>
      </c>
      <c r="D55" s="43" t="s">
        <v>588</v>
      </c>
      <c r="E55" s="28" t="s">
        <v>178</v>
      </c>
      <c r="F55" s="57"/>
      <c r="G55" s="102"/>
      <c r="H55" s="35">
        <f>ROUND(G55*F55,2)</f>
        <v>0</v>
      </c>
      <c r="I55" s="53"/>
      <c r="J55" s="24" t="str">
        <f t="shared" ca="1" si="0"/>
        <v/>
      </c>
      <c r="K55" s="15" t="str">
        <f t="shared" si="5"/>
        <v>A023Preparation of Existing RoadwayCW 3150-R4m²</v>
      </c>
      <c r="L55" s="16">
        <f>MATCH(K55,'Pay Items'!$K$1:$K$649,0)</f>
        <v>55</v>
      </c>
      <c r="M55" s="17" t="str">
        <f t="shared" ca="1" si="1"/>
        <v>F0</v>
      </c>
      <c r="N55" s="17" t="str">
        <f t="shared" ca="1" si="2"/>
        <v>C2</v>
      </c>
      <c r="O55" s="17" t="str">
        <f t="shared" ca="1" si="3"/>
        <v>C2</v>
      </c>
    </row>
    <row r="56" spans="1:15" s="25" customFormat="1" ht="30" customHeight="1" x14ac:dyDescent="0.2">
      <c r="A56" s="108" t="s">
        <v>261</v>
      </c>
      <c r="B56" s="38" t="s">
        <v>504</v>
      </c>
      <c r="C56" s="37" t="s">
        <v>326</v>
      </c>
      <c r="D56" s="43" t="s">
        <v>588</v>
      </c>
      <c r="E56" s="28"/>
      <c r="F56" s="57"/>
      <c r="G56" s="109"/>
      <c r="H56" s="35"/>
      <c r="I56" s="53"/>
      <c r="J56" s="24" t="str">
        <f t="shared" ca="1" si="0"/>
        <v>LOCKED</v>
      </c>
      <c r="K56" s="15" t="str">
        <f t="shared" si="5"/>
        <v>A024Surfacing MaterialCW 3150-R4</v>
      </c>
      <c r="L56" s="16">
        <f>MATCH(K56,'Pay Items'!$K$1:$K$649,0)</f>
        <v>56</v>
      </c>
      <c r="M56" s="17" t="str">
        <f t="shared" ca="1" si="1"/>
        <v>F0</v>
      </c>
      <c r="N56" s="17" t="str">
        <f t="shared" ca="1" si="2"/>
        <v>G</v>
      </c>
      <c r="O56" s="17" t="str">
        <f t="shared" ca="1" si="3"/>
        <v>C2</v>
      </c>
    </row>
    <row r="57" spans="1:15" s="25" customFormat="1" ht="30" customHeight="1" x14ac:dyDescent="0.2">
      <c r="A57" s="107" t="s">
        <v>306</v>
      </c>
      <c r="B57" s="44" t="s">
        <v>350</v>
      </c>
      <c r="C57" s="37" t="s">
        <v>327</v>
      </c>
      <c r="D57" s="43" t="s">
        <v>173</v>
      </c>
      <c r="E57" s="28" t="s">
        <v>180</v>
      </c>
      <c r="F57" s="57"/>
      <c r="G57" s="102"/>
      <c r="H57" s="35">
        <f>ROUND(G57*F57,2)</f>
        <v>0</v>
      </c>
      <c r="I57" s="53"/>
      <c r="J57" s="24" t="str">
        <f t="shared" ca="1" si="0"/>
        <v/>
      </c>
      <c r="K57" s="15" t="str">
        <f t="shared" si="5"/>
        <v>A025Granulartonne</v>
      </c>
      <c r="L57" s="16">
        <f>MATCH(K57,'Pay Items'!$K$1:$K$649,0)</f>
        <v>57</v>
      </c>
      <c r="M57" s="17" t="str">
        <f t="shared" ca="1" si="1"/>
        <v>F0</v>
      </c>
      <c r="N57" s="17" t="str">
        <f t="shared" ca="1" si="2"/>
        <v>C2</v>
      </c>
      <c r="O57" s="17" t="str">
        <f t="shared" ca="1" si="3"/>
        <v>C2</v>
      </c>
    </row>
    <row r="58" spans="1:15" s="25" customFormat="1" ht="30" customHeight="1" x14ac:dyDescent="0.2">
      <c r="A58" s="108" t="s">
        <v>491</v>
      </c>
      <c r="B58" s="44" t="s">
        <v>351</v>
      </c>
      <c r="C58" s="37" t="s">
        <v>328</v>
      </c>
      <c r="D58" s="43" t="s">
        <v>173</v>
      </c>
      <c r="E58" s="28" t="s">
        <v>180</v>
      </c>
      <c r="F58" s="57"/>
      <c r="G58" s="102"/>
      <c r="H58" s="35">
        <f>ROUND(G58*F58,2)</f>
        <v>0</v>
      </c>
      <c r="I58" s="53"/>
      <c r="J58" s="24" t="str">
        <f t="shared" ca="1" si="0"/>
        <v/>
      </c>
      <c r="K58" s="15" t="str">
        <f t="shared" si="5"/>
        <v>A026Limestonetonne</v>
      </c>
      <c r="L58" s="16">
        <f>MATCH(K58,'Pay Items'!$K$1:$K$649,0)</f>
        <v>58</v>
      </c>
      <c r="M58" s="17" t="str">
        <f t="shared" ca="1" si="1"/>
        <v>F0</v>
      </c>
      <c r="N58" s="17" t="str">
        <f t="shared" ca="1" si="2"/>
        <v>C2</v>
      </c>
      <c r="O58" s="17" t="str">
        <f t="shared" ca="1" si="3"/>
        <v>C2</v>
      </c>
    </row>
    <row r="59" spans="1:15" s="25" customFormat="1" ht="30" customHeight="1" x14ac:dyDescent="0.2">
      <c r="A59" s="108" t="s">
        <v>495</v>
      </c>
      <c r="B59" s="38" t="s">
        <v>505</v>
      </c>
      <c r="C59" s="37" t="s">
        <v>566</v>
      </c>
      <c r="D59" s="43" t="s">
        <v>589</v>
      </c>
      <c r="E59" s="28" t="s">
        <v>179</v>
      </c>
      <c r="F59" s="57"/>
      <c r="G59" s="102"/>
      <c r="H59" s="35">
        <f>ROUND(G59*F59,2)</f>
        <v>0</v>
      </c>
      <c r="I59" s="53"/>
      <c r="J59" s="24" t="str">
        <f t="shared" ca="1" si="0"/>
        <v/>
      </c>
      <c r="K59" s="15" t="str">
        <f t="shared" si="5"/>
        <v>A027Topsoil ExcavationCW 3170-R3m³</v>
      </c>
      <c r="L59" s="16">
        <f>MATCH(K59,'Pay Items'!$K$1:$K$649,0)</f>
        <v>59</v>
      </c>
      <c r="M59" s="17" t="str">
        <f t="shared" ca="1" si="1"/>
        <v>F0</v>
      </c>
      <c r="N59" s="17" t="str">
        <f t="shared" ca="1" si="2"/>
        <v>C2</v>
      </c>
      <c r="O59" s="17" t="str">
        <f t="shared" ca="1" si="3"/>
        <v>C2</v>
      </c>
    </row>
    <row r="60" spans="1:15" s="25" customFormat="1" ht="38.25" customHeight="1" x14ac:dyDescent="0.2">
      <c r="A60" s="107" t="s">
        <v>496</v>
      </c>
      <c r="B60" s="38" t="s">
        <v>730</v>
      </c>
      <c r="C60" s="37" t="s">
        <v>492</v>
      </c>
      <c r="D60" s="43" t="s">
        <v>589</v>
      </c>
      <c r="E60" s="28" t="s">
        <v>179</v>
      </c>
      <c r="F60" s="57"/>
      <c r="G60" s="102"/>
      <c r="H60" s="35">
        <f>ROUND(G60*F60,2)</f>
        <v>0</v>
      </c>
      <c r="I60" s="53"/>
      <c r="J60" s="24" t="str">
        <f t="shared" ca="1" si="0"/>
        <v/>
      </c>
      <c r="K60" s="15" t="str">
        <f t="shared" si="5"/>
        <v>A028Common Excavation- Suitable site materialCW 3170-R3m³</v>
      </c>
      <c r="L60" s="16">
        <f>MATCH(K60,'Pay Items'!$K$1:$K$649,0)</f>
        <v>60</v>
      </c>
      <c r="M60" s="17" t="str">
        <f t="shared" ca="1" si="1"/>
        <v>F0</v>
      </c>
      <c r="N60" s="17" t="str">
        <f t="shared" ca="1" si="2"/>
        <v>C2</v>
      </c>
      <c r="O60" s="17" t="str">
        <f t="shared" ca="1" si="3"/>
        <v>C2</v>
      </c>
    </row>
    <row r="61" spans="1:15" s="25" customFormat="1" ht="36.75" customHeight="1" x14ac:dyDescent="0.2">
      <c r="A61" s="108" t="s">
        <v>497</v>
      </c>
      <c r="B61" s="38" t="s">
        <v>731</v>
      </c>
      <c r="C61" s="37" t="s">
        <v>493</v>
      </c>
      <c r="D61" s="43" t="s">
        <v>589</v>
      </c>
      <c r="E61" s="28" t="s">
        <v>179</v>
      </c>
      <c r="F61" s="57"/>
      <c r="G61" s="102"/>
      <c r="H61" s="35">
        <f>ROUND(G61*F61,2)</f>
        <v>0</v>
      </c>
      <c r="I61" s="53"/>
      <c r="J61" s="24" t="str">
        <f t="shared" ca="1" si="0"/>
        <v/>
      </c>
      <c r="K61" s="15" t="str">
        <f t="shared" si="5"/>
        <v>A029Common Excavation- Unsuitable site materialCW 3170-R3m³</v>
      </c>
      <c r="L61" s="16">
        <f>MATCH(K61,'Pay Items'!$K$1:$K$649,0)</f>
        <v>61</v>
      </c>
      <c r="M61" s="17" t="str">
        <f t="shared" ca="1" si="1"/>
        <v>F0</v>
      </c>
      <c r="N61" s="17" t="str">
        <f t="shared" ca="1" si="2"/>
        <v>C2</v>
      </c>
      <c r="O61" s="17" t="str">
        <f t="shared" ca="1" si="3"/>
        <v>C2</v>
      </c>
    </row>
    <row r="62" spans="1:15" s="25" customFormat="1" ht="30" customHeight="1" x14ac:dyDescent="0.2">
      <c r="A62" s="108" t="s">
        <v>498</v>
      </c>
      <c r="B62" s="38" t="s">
        <v>965</v>
      </c>
      <c r="C62" s="37" t="s">
        <v>494</v>
      </c>
      <c r="D62" s="43" t="s">
        <v>589</v>
      </c>
      <c r="E62" s="28"/>
      <c r="F62" s="57"/>
      <c r="G62" s="109"/>
      <c r="H62" s="35"/>
      <c r="I62" s="53"/>
      <c r="J62" s="24" t="str">
        <f t="shared" ca="1" si="0"/>
        <v>LOCKED</v>
      </c>
      <c r="K62" s="15" t="str">
        <f t="shared" si="5"/>
        <v>A030Fill MaterialCW 3170-R3</v>
      </c>
      <c r="L62" s="16">
        <f>MATCH(K62,'Pay Items'!$K$1:$K$649,0)</f>
        <v>62</v>
      </c>
      <c r="M62" s="17" t="str">
        <f t="shared" ca="1" si="1"/>
        <v>F0</v>
      </c>
      <c r="N62" s="17" t="str">
        <f t="shared" ca="1" si="2"/>
        <v>G</v>
      </c>
      <c r="O62" s="17" t="str">
        <f t="shared" ca="1" si="3"/>
        <v>C2</v>
      </c>
    </row>
    <row r="63" spans="1:15" s="25" customFormat="1" ht="30" customHeight="1" x14ac:dyDescent="0.2">
      <c r="A63" s="107" t="s">
        <v>499</v>
      </c>
      <c r="B63" s="44" t="s">
        <v>350</v>
      </c>
      <c r="C63" s="37" t="s">
        <v>506</v>
      </c>
      <c r="D63" s="59"/>
      <c r="E63" s="28" t="s">
        <v>179</v>
      </c>
      <c r="F63" s="60"/>
      <c r="G63" s="102"/>
      <c r="H63" s="35">
        <f>ROUND(G63*F63,2)</f>
        <v>0</v>
      </c>
      <c r="I63" s="53"/>
      <c r="J63" s="24" t="str">
        <f t="shared" ca="1" si="0"/>
        <v/>
      </c>
      <c r="K63" s="15" t="str">
        <f t="shared" si="5"/>
        <v>A031Placing Suitable Site Materialm³</v>
      </c>
      <c r="L63" s="16">
        <f>MATCH(K63,'Pay Items'!$K$1:$K$649,0)</f>
        <v>63</v>
      </c>
      <c r="M63" s="17" t="str">
        <f t="shared" ca="1" si="1"/>
        <v>F0</v>
      </c>
      <c r="N63" s="17" t="str">
        <f t="shared" ca="1" si="2"/>
        <v>C2</v>
      </c>
      <c r="O63" s="17" t="str">
        <f t="shared" ca="1" si="3"/>
        <v>C2</v>
      </c>
    </row>
    <row r="64" spans="1:15" s="25" customFormat="1" ht="43.9" customHeight="1" x14ac:dyDescent="0.2">
      <c r="A64" s="108" t="s">
        <v>500</v>
      </c>
      <c r="B64" s="44" t="s">
        <v>351</v>
      </c>
      <c r="C64" s="37" t="s">
        <v>507</v>
      </c>
      <c r="D64" s="59"/>
      <c r="E64" s="28" t="s">
        <v>179</v>
      </c>
      <c r="F64" s="60"/>
      <c r="G64" s="102"/>
      <c r="H64" s="35">
        <f>ROUND(G64*F64,2)</f>
        <v>0</v>
      </c>
      <c r="I64" s="53"/>
      <c r="J64" s="24" t="str">
        <f t="shared" ca="1" si="0"/>
        <v/>
      </c>
      <c r="K64" s="15" t="str">
        <f t="shared" si="5"/>
        <v>A032Supplying and Placing Clay Borrow Materialm³</v>
      </c>
      <c r="L64" s="16">
        <f>MATCH(K64,'Pay Items'!$K$1:$K$649,0)</f>
        <v>64</v>
      </c>
      <c r="M64" s="17" t="str">
        <f t="shared" ca="1" si="1"/>
        <v>F0</v>
      </c>
      <c r="N64" s="17" t="str">
        <f t="shared" ca="1" si="2"/>
        <v>C2</v>
      </c>
      <c r="O64" s="17" t="str">
        <f t="shared" ca="1" si="3"/>
        <v>C2</v>
      </c>
    </row>
    <row r="65" spans="1:15" s="25" customFormat="1" ht="43.9" customHeight="1" x14ac:dyDescent="0.2">
      <c r="A65" s="108" t="s">
        <v>501</v>
      </c>
      <c r="B65" s="44" t="s">
        <v>352</v>
      </c>
      <c r="C65" s="37" t="s">
        <v>567</v>
      </c>
      <c r="D65" s="59"/>
      <c r="E65" s="28" t="s">
        <v>179</v>
      </c>
      <c r="F65" s="60"/>
      <c r="G65" s="102"/>
      <c r="H65" s="35">
        <f>ROUND(G65*F65,2)</f>
        <v>0</v>
      </c>
      <c r="I65" s="53"/>
      <c r="J65" s="24" t="str">
        <f t="shared" ca="1" si="0"/>
        <v/>
      </c>
      <c r="K65" s="15" t="str">
        <f t="shared" si="5"/>
        <v>A033Supplying and Placing Imported Materialm³</v>
      </c>
      <c r="L65" s="16">
        <f>MATCH(K65,'Pay Items'!$K$1:$K$649,0)</f>
        <v>65</v>
      </c>
      <c r="M65" s="17" t="str">
        <f t="shared" ca="1" si="1"/>
        <v>F0</v>
      </c>
      <c r="N65" s="17" t="str">
        <f t="shared" ca="1" si="2"/>
        <v>C2</v>
      </c>
      <c r="O65" s="17" t="str">
        <f t="shared" ca="1" si="3"/>
        <v>C2</v>
      </c>
    </row>
    <row r="66" spans="1:15" s="25" customFormat="1" ht="43.9" customHeight="1" x14ac:dyDescent="0.2">
      <c r="A66" s="107" t="s">
        <v>509</v>
      </c>
      <c r="B66" s="38" t="s">
        <v>966</v>
      </c>
      <c r="C66" s="37" t="s">
        <v>508</v>
      </c>
      <c r="D66" s="43" t="s">
        <v>589</v>
      </c>
      <c r="E66" s="28" t="s">
        <v>178</v>
      </c>
      <c r="F66" s="57"/>
      <c r="G66" s="102"/>
      <c r="H66" s="35">
        <f>ROUND(G66*F66,2)</f>
        <v>0</v>
      </c>
      <c r="I66" s="53"/>
      <c r="J66" s="24" t="str">
        <f t="shared" ca="1" si="0"/>
        <v/>
      </c>
      <c r="K66" s="15" t="str">
        <f t="shared" si="5"/>
        <v>A034Preparation of Existing Ground SurfaceCW 3170-R3m²</v>
      </c>
      <c r="L66" s="16">
        <f>MATCH(K66,'Pay Items'!$K$1:$K$649,0)</f>
        <v>66</v>
      </c>
      <c r="M66" s="17" t="str">
        <f t="shared" ca="1" si="1"/>
        <v>F0</v>
      </c>
      <c r="N66" s="17" t="str">
        <f t="shared" ca="1" si="2"/>
        <v>C2</v>
      </c>
      <c r="O66" s="17" t="str">
        <f t="shared" ca="1" si="3"/>
        <v>C2</v>
      </c>
    </row>
    <row r="67" spans="1:15" s="25" customFormat="1" ht="39.950000000000003" customHeight="1" thickBot="1" x14ac:dyDescent="0.25">
      <c r="A67" s="110" t="s">
        <v>509</v>
      </c>
      <c r="B67" s="38" t="s">
        <v>204</v>
      </c>
      <c r="C67" s="61" t="s">
        <v>205</v>
      </c>
      <c r="D67" s="62"/>
      <c r="E67" s="63"/>
      <c r="F67" s="60"/>
      <c r="G67" s="109"/>
      <c r="H67" s="35">
        <f>SUM(H3:H66)</f>
        <v>0</v>
      </c>
      <c r="I67" s="53"/>
      <c r="J67" s="24" t="str">
        <f t="shared" ref="J67:J130" ca="1" si="8">IF(CELL("protect",$G67)=1, "LOCKED", "")</f>
        <v>LOCKED</v>
      </c>
      <c r="K67" s="15" t="str">
        <f t="shared" si="5"/>
        <v>A034LAST USED CODE FOR SECTION</v>
      </c>
      <c r="L67" s="16">
        <f>MATCH(K67,'Pay Items'!$K$1:$K$649,0)</f>
        <v>67</v>
      </c>
      <c r="M67" s="17" t="str">
        <f t="shared" ref="M67:M130" ca="1" si="9">CELL("format",$F67)</f>
        <v>F0</v>
      </c>
      <c r="N67" s="17" t="str">
        <f t="shared" ref="N67:N130" ca="1" si="10">CELL("format",$G67)</f>
        <v>G</v>
      </c>
      <c r="O67" s="17" t="str">
        <f t="shared" ref="O67:O130" ca="1" si="11">CELL("format",$H67)</f>
        <v>C2</v>
      </c>
    </row>
    <row r="68" spans="1:15" s="25" customFormat="1" ht="43.9" customHeight="1" thickTop="1" x14ac:dyDescent="0.25">
      <c r="A68" s="105"/>
      <c r="B68" s="64" t="s">
        <v>609</v>
      </c>
      <c r="C68" s="50" t="s">
        <v>699</v>
      </c>
      <c r="D68" s="29"/>
      <c r="E68" s="29"/>
      <c r="F68" s="29"/>
      <c r="G68" s="106"/>
      <c r="H68" s="52"/>
      <c r="I68" s="53"/>
      <c r="J68" s="24" t="str">
        <f t="shared" ca="1" si="8"/>
        <v>LOCKED</v>
      </c>
      <c r="K68" s="15" t="str">
        <f t="shared" ref="K68:K131" si="12">CLEAN(CONCATENATE(TRIM($A68),TRIM($C68),IF(LEFT($D68)&lt;&gt;"E",TRIM($D68),),TRIM($E68)))</f>
        <v>ROADWORK - REMOVALS/RENEWALS</v>
      </c>
      <c r="L68" s="16">
        <f>MATCH(K68,'Pay Items'!$K$1:$K$649,0)</f>
        <v>68</v>
      </c>
      <c r="M68" s="17" t="str">
        <f t="shared" ca="1" si="9"/>
        <v>F0</v>
      </c>
      <c r="N68" s="17" t="str">
        <f t="shared" ca="1" si="10"/>
        <v>G</v>
      </c>
      <c r="O68" s="17" t="str">
        <f t="shared" ca="1" si="11"/>
        <v>F2</v>
      </c>
    </row>
    <row r="69" spans="1:15" s="25" customFormat="1" ht="30" customHeight="1" x14ac:dyDescent="0.2">
      <c r="A69" s="111" t="s">
        <v>371</v>
      </c>
      <c r="B69" s="38" t="s">
        <v>150</v>
      </c>
      <c r="C69" s="37" t="s">
        <v>316</v>
      </c>
      <c r="D69" s="43" t="s">
        <v>1296</v>
      </c>
      <c r="E69" s="28"/>
      <c r="F69" s="57"/>
      <c r="G69" s="109"/>
      <c r="H69" s="35"/>
      <c r="I69" s="53"/>
      <c r="J69" s="24" t="str">
        <f t="shared" ca="1" si="8"/>
        <v>LOCKED</v>
      </c>
      <c r="K69" s="15" t="str">
        <f t="shared" si="12"/>
        <v>B001Pavement RemovalCW 3110-R22</v>
      </c>
      <c r="L69" s="16">
        <f>MATCH(K69,'Pay Items'!$K$1:$K$649,0)</f>
        <v>69</v>
      </c>
      <c r="M69" s="17" t="str">
        <f t="shared" ca="1" si="9"/>
        <v>F0</v>
      </c>
      <c r="N69" s="17" t="str">
        <f t="shared" ca="1" si="10"/>
        <v>G</v>
      </c>
      <c r="O69" s="17" t="str">
        <f t="shared" ca="1" si="11"/>
        <v>C2</v>
      </c>
    </row>
    <row r="70" spans="1:15" s="25" customFormat="1" ht="30" customHeight="1" x14ac:dyDescent="0.2">
      <c r="A70" s="111" t="s">
        <v>442</v>
      </c>
      <c r="B70" s="44" t="s">
        <v>350</v>
      </c>
      <c r="C70" s="37" t="s">
        <v>317</v>
      </c>
      <c r="D70" s="43" t="s">
        <v>173</v>
      </c>
      <c r="E70" s="28" t="s">
        <v>178</v>
      </c>
      <c r="F70" s="57"/>
      <c r="G70" s="102"/>
      <c r="H70" s="35">
        <f>ROUND(G70*F70,2)</f>
        <v>0</v>
      </c>
      <c r="I70" s="53"/>
      <c r="J70" s="24" t="str">
        <f t="shared" ca="1" si="8"/>
        <v/>
      </c>
      <c r="K70" s="15" t="str">
        <f t="shared" si="12"/>
        <v>B002Concrete Pavementm²</v>
      </c>
      <c r="L70" s="16">
        <f>MATCH(K70,'Pay Items'!$K$1:$K$649,0)</f>
        <v>70</v>
      </c>
      <c r="M70" s="17" t="str">
        <f t="shared" ca="1" si="9"/>
        <v>F0</v>
      </c>
      <c r="N70" s="17" t="str">
        <f t="shared" ca="1" si="10"/>
        <v>C2</v>
      </c>
      <c r="O70" s="17" t="str">
        <f t="shared" ca="1" si="11"/>
        <v>C2</v>
      </c>
    </row>
    <row r="71" spans="1:15" s="25" customFormat="1" ht="30" customHeight="1" x14ac:dyDescent="0.2">
      <c r="A71" s="111" t="s">
        <v>262</v>
      </c>
      <c r="B71" s="44" t="s">
        <v>351</v>
      </c>
      <c r="C71" s="37" t="s">
        <v>318</v>
      </c>
      <c r="D71" s="43" t="s">
        <v>173</v>
      </c>
      <c r="E71" s="28" t="s">
        <v>178</v>
      </c>
      <c r="F71" s="57"/>
      <c r="G71" s="102"/>
      <c r="H71" s="35">
        <f>ROUND(G71*F71,2)</f>
        <v>0</v>
      </c>
      <c r="I71" s="58"/>
      <c r="J71" s="24" t="str">
        <f t="shared" ca="1" si="8"/>
        <v/>
      </c>
      <c r="K71" s="15" t="str">
        <f t="shared" si="12"/>
        <v>B003Asphalt Pavementm²</v>
      </c>
      <c r="L71" s="16">
        <f>MATCH(K71,'Pay Items'!$K$1:$K$649,0)</f>
        <v>71</v>
      </c>
      <c r="M71" s="17" t="str">
        <f t="shared" ca="1" si="9"/>
        <v>F0</v>
      </c>
      <c r="N71" s="17" t="str">
        <f t="shared" ca="1" si="10"/>
        <v>C2</v>
      </c>
      <c r="O71" s="17" t="str">
        <f t="shared" ca="1" si="11"/>
        <v>C2</v>
      </c>
    </row>
    <row r="72" spans="1:15" s="25" customFormat="1" ht="33" customHeight="1" x14ac:dyDescent="0.2">
      <c r="A72" s="111" t="s">
        <v>263</v>
      </c>
      <c r="B72" s="38" t="s">
        <v>151</v>
      </c>
      <c r="C72" s="37" t="s">
        <v>462</v>
      </c>
      <c r="D72" s="43" t="s">
        <v>921</v>
      </c>
      <c r="E72" s="28"/>
      <c r="F72" s="57"/>
      <c r="G72" s="109"/>
      <c r="H72" s="35"/>
      <c r="I72" s="53"/>
      <c r="J72" s="24" t="str">
        <f t="shared" ca="1" si="8"/>
        <v>LOCKED</v>
      </c>
      <c r="K72" s="15" t="str">
        <f t="shared" si="12"/>
        <v>B004Slab ReplacementCW 3230-R8</v>
      </c>
      <c r="L72" s="16">
        <f>MATCH(K72,'Pay Items'!$K$1:$K$649,0)</f>
        <v>72</v>
      </c>
      <c r="M72" s="17" t="str">
        <f t="shared" ca="1" si="9"/>
        <v>F0</v>
      </c>
      <c r="N72" s="17" t="str">
        <f t="shared" ca="1" si="10"/>
        <v>G</v>
      </c>
      <c r="O72" s="17" t="str">
        <f t="shared" ca="1" si="11"/>
        <v>C2</v>
      </c>
    </row>
    <row r="73" spans="1:15" s="25" customFormat="1" ht="39.75" customHeight="1" x14ac:dyDescent="0.2">
      <c r="A73" s="111" t="s">
        <v>264</v>
      </c>
      <c r="B73" s="44" t="s">
        <v>350</v>
      </c>
      <c r="C73" s="37" t="s">
        <v>1307</v>
      </c>
      <c r="D73" s="43" t="s">
        <v>173</v>
      </c>
      <c r="E73" s="28" t="s">
        <v>178</v>
      </c>
      <c r="F73" s="57"/>
      <c r="G73" s="102"/>
      <c r="H73" s="35">
        <f>ROUND(G73*F73,2)</f>
        <v>0</v>
      </c>
      <c r="I73" s="58"/>
      <c r="J73" s="24" t="str">
        <f t="shared" ca="1" si="8"/>
        <v/>
      </c>
      <c r="K73" s="15" t="str">
        <f t="shared" si="12"/>
        <v>B005250 mm Type ^ Concrete Pavement (Reinforced)m²</v>
      </c>
      <c r="L73" s="16">
        <f>MATCH(K73,'Pay Items'!$K$1:$K$649,0)</f>
        <v>73</v>
      </c>
      <c r="M73" s="17" t="str">
        <f t="shared" ca="1" si="9"/>
        <v>F0</v>
      </c>
      <c r="N73" s="17" t="str">
        <f t="shared" ca="1" si="10"/>
        <v>C2</v>
      </c>
      <c r="O73" s="17" t="str">
        <f t="shared" ca="1" si="11"/>
        <v>C2</v>
      </c>
    </row>
    <row r="74" spans="1:15" s="25" customFormat="1" ht="30" customHeight="1" x14ac:dyDescent="0.2">
      <c r="A74" s="111" t="s">
        <v>265</v>
      </c>
      <c r="B74" s="44"/>
      <c r="C74" s="37" t="s">
        <v>606</v>
      </c>
      <c r="D74" s="43"/>
      <c r="E74" s="28"/>
      <c r="F74" s="57"/>
      <c r="G74" s="35"/>
      <c r="H74" s="35"/>
      <c r="I74" s="58"/>
      <c r="J74" s="24" t="str">
        <f t="shared" ca="1" si="8"/>
        <v>LOCKED</v>
      </c>
      <c r="K74" s="15" t="str">
        <f t="shared" si="12"/>
        <v>B006Pay Item Removed</v>
      </c>
      <c r="L74" s="16">
        <f>MATCH(K74,'Pay Items'!$K$1:$K$649,0)</f>
        <v>74</v>
      </c>
      <c r="M74" s="17" t="str">
        <f t="shared" ca="1" si="9"/>
        <v>F0</v>
      </c>
      <c r="N74" s="17" t="str">
        <f t="shared" ca="1" si="10"/>
        <v>C2</v>
      </c>
      <c r="O74" s="17" t="str">
        <f t="shared" ca="1" si="11"/>
        <v>C2</v>
      </c>
    </row>
    <row r="75" spans="1:15" s="25" customFormat="1" ht="43.9" customHeight="1" x14ac:dyDescent="0.2">
      <c r="A75" s="111" t="s">
        <v>266</v>
      </c>
      <c r="B75" s="44" t="s">
        <v>351</v>
      </c>
      <c r="C75" s="37" t="s">
        <v>1308</v>
      </c>
      <c r="D75" s="43" t="s">
        <v>173</v>
      </c>
      <c r="E75" s="28" t="s">
        <v>178</v>
      </c>
      <c r="F75" s="57"/>
      <c r="G75" s="102"/>
      <c r="H75" s="35">
        <f>ROUND(G75*F75,2)</f>
        <v>0</v>
      </c>
      <c r="I75" s="58"/>
      <c r="J75" s="24" t="str">
        <f t="shared" ca="1" si="8"/>
        <v/>
      </c>
      <c r="K75" s="15" t="str">
        <f t="shared" si="12"/>
        <v>B007250 mm Type ^ Concrete Pavement (Plain-Dowelled)m²</v>
      </c>
      <c r="L75" s="16">
        <f>MATCH(K75,'Pay Items'!$K$1:$K$649,0)</f>
        <v>75</v>
      </c>
      <c r="M75" s="17" t="str">
        <f t="shared" ca="1" si="9"/>
        <v>F0</v>
      </c>
      <c r="N75" s="17" t="str">
        <f t="shared" ca="1" si="10"/>
        <v>C2</v>
      </c>
      <c r="O75" s="17" t="str">
        <f t="shared" ca="1" si="11"/>
        <v>C2</v>
      </c>
    </row>
    <row r="76" spans="1:15" s="25" customFormat="1" ht="43.9" customHeight="1" x14ac:dyDescent="0.2">
      <c r="A76" s="111" t="s">
        <v>267</v>
      </c>
      <c r="B76" s="44" t="s">
        <v>352</v>
      </c>
      <c r="C76" s="37" t="s">
        <v>1309</v>
      </c>
      <c r="D76" s="43" t="s">
        <v>173</v>
      </c>
      <c r="E76" s="28" t="s">
        <v>178</v>
      </c>
      <c r="F76" s="57"/>
      <c r="G76" s="102"/>
      <c r="H76" s="35">
        <f>ROUND(G76*F76,2)</f>
        <v>0</v>
      </c>
      <c r="I76" s="58"/>
      <c r="J76" s="24" t="str">
        <f t="shared" ca="1" si="8"/>
        <v/>
      </c>
      <c r="K76" s="15" t="str">
        <f t="shared" si="12"/>
        <v>B008230 mm Type ^ Concrete Pavement (Reinforced)m²</v>
      </c>
      <c r="L76" s="16">
        <f>MATCH(K76,'Pay Items'!$K$1:$K$649,0)</f>
        <v>76</v>
      </c>
      <c r="M76" s="17" t="str">
        <f t="shared" ca="1" si="9"/>
        <v>F0</v>
      </c>
      <c r="N76" s="17" t="str">
        <f t="shared" ca="1" si="10"/>
        <v>C2</v>
      </c>
      <c r="O76" s="17" t="str">
        <f t="shared" ca="1" si="11"/>
        <v>C2</v>
      </c>
    </row>
    <row r="77" spans="1:15" s="25" customFormat="1" ht="30" customHeight="1" x14ac:dyDescent="0.2">
      <c r="A77" s="111" t="s">
        <v>268</v>
      </c>
      <c r="B77" s="44"/>
      <c r="C77" s="37" t="s">
        <v>606</v>
      </c>
      <c r="D77" s="43"/>
      <c r="E77" s="28"/>
      <c r="F77" s="57"/>
      <c r="G77" s="35"/>
      <c r="H77" s="35"/>
      <c r="I77" s="58"/>
      <c r="J77" s="24" t="str">
        <f t="shared" ca="1" si="8"/>
        <v>LOCKED</v>
      </c>
      <c r="K77" s="15" t="str">
        <f t="shared" si="12"/>
        <v>B009Pay Item Removed</v>
      </c>
      <c r="L77" s="16">
        <f>MATCH(K77,'Pay Items'!$K$1:$K$649,0)</f>
        <v>77</v>
      </c>
      <c r="M77" s="17" t="str">
        <f t="shared" ca="1" si="9"/>
        <v>F0</v>
      </c>
      <c r="N77" s="17" t="str">
        <f t="shared" ca="1" si="10"/>
        <v>C2</v>
      </c>
      <c r="O77" s="17" t="str">
        <f t="shared" ca="1" si="11"/>
        <v>C2</v>
      </c>
    </row>
    <row r="78" spans="1:15" s="25" customFormat="1" ht="43.9" customHeight="1" x14ac:dyDescent="0.2">
      <c r="A78" s="111" t="s">
        <v>269</v>
      </c>
      <c r="B78" s="44" t="s">
        <v>353</v>
      </c>
      <c r="C78" s="37" t="s">
        <v>1310</v>
      </c>
      <c r="D78" s="43" t="s">
        <v>173</v>
      </c>
      <c r="E78" s="28" t="s">
        <v>178</v>
      </c>
      <c r="F78" s="57"/>
      <c r="G78" s="102"/>
      <c r="H78" s="35">
        <f>ROUND(G78*F78,2)</f>
        <v>0</v>
      </c>
      <c r="I78" s="58"/>
      <c r="J78" s="24" t="str">
        <f t="shared" ca="1" si="8"/>
        <v/>
      </c>
      <c r="K78" s="15" t="str">
        <f t="shared" si="12"/>
        <v>B010230 mm Type ^ Concrete Pavement (Plain-Dowelled)m²</v>
      </c>
      <c r="L78" s="16">
        <f>MATCH(K78,'Pay Items'!$K$1:$K$649,0)</f>
        <v>78</v>
      </c>
      <c r="M78" s="17" t="str">
        <f t="shared" ca="1" si="9"/>
        <v>F0</v>
      </c>
      <c r="N78" s="17" t="str">
        <f t="shared" ca="1" si="10"/>
        <v>C2</v>
      </c>
      <c r="O78" s="17" t="str">
        <f t="shared" ca="1" si="11"/>
        <v>C2</v>
      </c>
    </row>
    <row r="79" spans="1:15" s="25" customFormat="1" ht="43.9" customHeight="1" x14ac:dyDescent="0.2">
      <c r="A79" s="111" t="s">
        <v>270</v>
      </c>
      <c r="B79" s="44" t="s">
        <v>354</v>
      </c>
      <c r="C79" s="37" t="s">
        <v>1311</v>
      </c>
      <c r="D79" s="43" t="s">
        <v>173</v>
      </c>
      <c r="E79" s="28" t="s">
        <v>178</v>
      </c>
      <c r="F79" s="57"/>
      <c r="G79" s="102"/>
      <c r="H79" s="35">
        <f>ROUND(G79*F79,2)</f>
        <v>0</v>
      </c>
      <c r="I79" s="58"/>
      <c r="J79" s="24" t="str">
        <f t="shared" ca="1" si="8"/>
        <v/>
      </c>
      <c r="K79" s="15" t="str">
        <f t="shared" si="12"/>
        <v>B011200 mm Type ^ Concrete Pavement (Reinforced)m²</v>
      </c>
      <c r="L79" s="16">
        <f>MATCH(K79,'Pay Items'!$K$1:$K$649,0)</f>
        <v>79</v>
      </c>
      <c r="M79" s="17" t="str">
        <f t="shared" ca="1" si="9"/>
        <v>F0</v>
      </c>
      <c r="N79" s="17" t="str">
        <f t="shared" ca="1" si="10"/>
        <v>C2</v>
      </c>
      <c r="O79" s="17" t="str">
        <f t="shared" ca="1" si="11"/>
        <v>C2</v>
      </c>
    </row>
    <row r="80" spans="1:15" s="25" customFormat="1" ht="30" customHeight="1" x14ac:dyDescent="0.2">
      <c r="A80" s="111" t="s">
        <v>271</v>
      </c>
      <c r="B80" s="65"/>
      <c r="C80" s="37" t="s">
        <v>606</v>
      </c>
      <c r="D80" s="43"/>
      <c r="E80" s="28"/>
      <c r="F80" s="57"/>
      <c r="G80" s="35"/>
      <c r="H80" s="35"/>
      <c r="I80" s="58"/>
      <c r="J80" s="24" t="str">
        <f t="shared" ca="1" si="8"/>
        <v>LOCKED</v>
      </c>
      <c r="K80" s="15" t="str">
        <f t="shared" si="12"/>
        <v>B012Pay Item Removed</v>
      </c>
      <c r="L80" s="16">
        <f>MATCH(K80,'Pay Items'!$K$1:$K$649,0)</f>
        <v>80</v>
      </c>
      <c r="M80" s="17" t="str">
        <f t="shared" ca="1" si="9"/>
        <v>F0</v>
      </c>
      <c r="N80" s="17" t="str">
        <f t="shared" ca="1" si="10"/>
        <v>C2</v>
      </c>
      <c r="O80" s="17" t="str">
        <f t="shared" ca="1" si="11"/>
        <v>C2</v>
      </c>
    </row>
    <row r="81" spans="1:15" s="25" customFormat="1" ht="43.9" customHeight="1" x14ac:dyDescent="0.2">
      <c r="A81" s="111" t="s">
        <v>272</v>
      </c>
      <c r="B81" s="44" t="s">
        <v>355</v>
      </c>
      <c r="C81" s="37" t="s">
        <v>1312</v>
      </c>
      <c r="D81" s="43" t="s">
        <v>173</v>
      </c>
      <c r="E81" s="28" t="s">
        <v>178</v>
      </c>
      <c r="F81" s="57"/>
      <c r="G81" s="102"/>
      <c r="H81" s="35">
        <f>ROUND(G81*F81,2)</f>
        <v>0</v>
      </c>
      <c r="I81" s="53"/>
      <c r="J81" s="24" t="str">
        <f t="shared" ca="1" si="8"/>
        <v/>
      </c>
      <c r="K81" s="15" t="str">
        <f t="shared" si="12"/>
        <v>B013200 mm Type ^ Concrete Pavement (Plain-Dowelled)m²</v>
      </c>
      <c r="L81" s="16">
        <f>MATCH(K81,'Pay Items'!$K$1:$K$649,0)</f>
        <v>81</v>
      </c>
      <c r="M81" s="17" t="str">
        <f t="shared" ca="1" si="9"/>
        <v>F0</v>
      </c>
      <c r="N81" s="17" t="str">
        <f t="shared" ca="1" si="10"/>
        <v>C2</v>
      </c>
      <c r="O81" s="17" t="str">
        <f t="shared" ca="1" si="11"/>
        <v>C2</v>
      </c>
    </row>
    <row r="82" spans="1:15" s="25" customFormat="1" ht="43.9" customHeight="1" x14ac:dyDescent="0.2">
      <c r="A82" s="111" t="s">
        <v>273</v>
      </c>
      <c r="B82" s="44" t="s">
        <v>356</v>
      </c>
      <c r="C82" s="37" t="s">
        <v>1313</v>
      </c>
      <c r="D82" s="43" t="s">
        <v>173</v>
      </c>
      <c r="E82" s="28" t="s">
        <v>178</v>
      </c>
      <c r="F82" s="57"/>
      <c r="G82" s="102"/>
      <c r="H82" s="35">
        <f>ROUND(G82*F82,2)</f>
        <v>0</v>
      </c>
      <c r="I82" s="53"/>
      <c r="J82" s="24" t="str">
        <f t="shared" ca="1" si="8"/>
        <v/>
      </c>
      <c r="K82" s="15" t="str">
        <f t="shared" si="12"/>
        <v>B014150 mm Type ^ Concrete Pavement (Reinforced)m²</v>
      </c>
      <c r="L82" s="16">
        <f>MATCH(K82,'Pay Items'!$K$1:$K$649,0)</f>
        <v>82</v>
      </c>
      <c r="M82" s="17" t="str">
        <f t="shared" ca="1" si="9"/>
        <v>F0</v>
      </c>
      <c r="N82" s="17" t="str">
        <f t="shared" ca="1" si="10"/>
        <v>C2</v>
      </c>
      <c r="O82" s="17" t="str">
        <f t="shared" ca="1" si="11"/>
        <v>C2</v>
      </c>
    </row>
    <row r="83" spans="1:15" s="25" customFormat="1" ht="30" customHeight="1" x14ac:dyDescent="0.2">
      <c r="A83" s="111" t="s">
        <v>274</v>
      </c>
      <c r="B83" s="44"/>
      <c r="C83" s="37" t="s">
        <v>606</v>
      </c>
      <c r="D83" s="43"/>
      <c r="E83" s="28"/>
      <c r="F83" s="57"/>
      <c r="G83" s="35"/>
      <c r="H83" s="35"/>
      <c r="I83" s="58"/>
      <c r="J83" s="24" t="str">
        <f t="shared" ca="1" si="8"/>
        <v>LOCKED</v>
      </c>
      <c r="K83" s="15" t="str">
        <f t="shared" si="12"/>
        <v>B015Pay Item Removed</v>
      </c>
      <c r="L83" s="16">
        <f>MATCH(K83,'Pay Items'!$K$1:$K$649,0)</f>
        <v>83</v>
      </c>
      <c r="M83" s="17" t="str">
        <f t="shared" ca="1" si="9"/>
        <v>F0</v>
      </c>
      <c r="N83" s="17" t="str">
        <f t="shared" ca="1" si="10"/>
        <v>C2</v>
      </c>
      <c r="O83" s="17" t="str">
        <f t="shared" ca="1" si="11"/>
        <v>C2</v>
      </c>
    </row>
    <row r="84" spans="1:15" s="25" customFormat="1" ht="43.9" customHeight="1" x14ac:dyDescent="0.2">
      <c r="A84" s="111" t="s">
        <v>275</v>
      </c>
      <c r="B84" s="44" t="s">
        <v>357</v>
      </c>
      <c r="C84" s="37" t="s">
        <v>1314</v>
      </c>
      <c r="D84" s="43" t="s">
        <v>173</v>
      </c>
      <c r="E84" s="28" t="s">
        <v>178</v>
      </c>
      <c r="F84" s="57"/>
      <c r="G84" s="102"/>
      <c r="H84" s="35">
        <f>ROUND(G84*F84,2)</f>
        <v>0</v>
      </c>
      <c r="I84" s="58"/>
      <c r="J84" s="24" t="str">
        <f t="shared" ca="1" si="8"/>
        <v/>
      </c>
      <c r="K84" s="15" t="str">
        <f t="shared" si="12"/>
        <v>B016150 mm Type ^ Concrete Pavement (Plain-Dowelled)m²</v>
      </c>
      <c r="L84" s="16">
        <f>MATCH(K84,'Pay Items'!$K$1:$K$649,0)</f>
        <v>84</v>
      </c>
      <c r="M84" s="17" t="str">
        <f t="shared" ca="1" si="9"/>
        <v>F0</v>
      </c>
      <c r="N84" s="17" t="str">
        <f t="shared" ca="1" si="10"/>
        <v>C2</v>
      </c>
      <c r="O84" s="17" t="str">
        <f t="shared" ca="1" si="11"/>
        <v>C2</v>
      </c>
    </row>
    <row r="85" spans="1:15" s="25" customFormat="1" ht="32.25" customHeight="1" x14ac:dyDescent="0.2">
      <c r="A85" s="111" t="s">
        <v>276</v>
      </c>
      <c r="B85" s="38" t="s">
        <v>152</v>
      </c>
      <c r="C85" s="37" t="s">
        <v>463</v>
      </c>
      <c r="D85" s="43" t="s">
        <v>1315</v>
      </c>
      <c r="E85" s="28"/>
      <c r="F85" s="57"/>
      <c r="G85" s="109"/>
      <c r="H85" s="35"/>
      <c r="I85" s="53"/>
      <c r="J85" s="24" t="str">
        <f t="shared" ca="1" si="8"/>
        <v>LOCKED</v>
      </c>
      <c r="K85" s="15" t="str">
        <f t="shared" si="12"/>
        <v>B017Partial Slab PatchesCW 3230-R8</v>
      </c>
      <c r="L85" s="16">
        <f>MATCH(K85,'Pay Items'!$K$1:$K$649,0)</f>
        <v>85</v>
      </c>
      <c r="M85" s="17" t="str">
        <f t="shared" ca="1" si="9"/>
        <v>F0</v>
      </c>
      <c r="N85" s="17" t="str">
        <f t="shared" ca="1" si="10"/>
        <v>G</v>
      </c>
      <c r="O85" s="17" t="str">
        <f t="shared" ca="1" si="11"/>
        <v>C2</v>
      </c>
    </row>
    <row r="86" spans="1:15" s="25" customFormat="1" ht="43.9" customHeight="1" x14ac:dyDescent="0.2">
      <c r="A86" s="111" t="s">
        <v>277</v>
      </c>
      <c r="B86" s="44" t="s">
        <v>350</v>
      </c>
      <c r="C86" s="37" t="s">
        <v>1316</v>
      </c>
      <c r="D86" s="43" t="s">
        <v>173</v>
      </c>
      <c r="E86" s="28" t="s">
        <v>178</v>
      </c>
      <c r="F86" s="57"/>
      <c r="G86" s="102"/>
      <c r="H86" s="35">
        <f t="shared" ref="H86:H101" si="13">ROUND(G86*F86,2)</f>
        <v>0</v>
      </c>
      <c r="I86" s="53"/>
      <c r="J86" s="24" t="str">
        <f t="shared" ca="1" si="8"/>
        <v/>
      </c>
      <c r="K86" s="15" t="str">
        <f t="shared" si="12"/>
        <v>B018250 mm Type ^ Concrete Pavement (Type A)m²</v>
      </c>
      <c r="L86" s="16">
        <f>MATCH(K86,'Pay Items'!$K$1:$K$649,0)</f>
        <v>86</v>
      </c>
      <c r="M86" s="17" t="str">
        <f t="shared" ca="1" si="9"/>
        <v>F0</v>
      </c>
      <c r="N86" s="17" t="str">
        <f t="shared" ca="1" si="10"/>
        <v>C2</v>
      </c>
      <c r="O86" s="17" t="str">
        <f t="shared" ca="1" si="11"/>
        <v>C2</v>
      </c>
    </row>
    <row r="87" spans="1:15" s="25" customFormat="1" ht="43.9" customHeight="1" x14ac:dyDescent="0.2">
      <c r="A87" s="111" t="s">
        <v>278</v>
      </c>
      <c r="B87" s="44" t="s">
        <v>351</v>
      </c>
      <c r="C87" s="37" t="s">
        <v>1317</v>
      </c>
      <c r="D87" s="43" t="s">
        <v>173</v>
      </c>
      <c r="E87" s="28" t="s">
        <v>178</v>
      </c>
      <c r="F87" s="57"/>
      <c r="G87" s="102"/>
      <c r="H87" s="35">
        <f t="shared" si="13"/>
        <v>0</v>
      </c>
      <c r="I87" s="53"/>
      <c r="J87" s="24" t="str">
        <f t="shared" ca="1" si="8"/>
        <v/>
      </c>
      <c r="K87" s="15" t="str">
        <f t="shared" si="12"/>
        <v>B019250 mm Type ^ Concrete Pavement (Type B)m²</v>
      </c>
      <c r="L87" s="16">
        <f>MATCH(K87,'Pay Items'!$K$1:$K$649,0)</f>
        <v>87</v>
      </c>
      <c r="M87" s="17" t="str">
        <f t="shared" ca="1" si="9"/>
        <v>F0</v>
      </c>
      <c r="N87" s="17" t="str">
        <f t="shared" ca="1" si="10"/>
        <v>C2</v>
      </c>
      <c r="O87" s="17" t="str">
        <f t="shared" ca="1" si="11"/>
        <v>C2</v>
      </c>
    </row>
    <row r="88" spans="1:15" s="25" customFormat="1" ht="43.9" customHeight="1" x14ac:dyDescent="0.2">
      <c r="A88" s="111" t="s">
        <v>279</v>
      </c>
      <c r="B88" s="44" t="s">
        <v>352</v>
      </c>
      <c r="C88" s="37" t="s">
        <v>1318</v>
      </c>
      <c r="D88" s="43" t="s">
        <v>173</v>
      </c>
      <c r="E88" s="28" t="s">
        <v>178</v>
      </c>
      <c r="F88" s="57"/>
      <c r="G88" s="102"/>
      <c r="H88" s="35">
        <f t="shared" si="13"/>
        <v>0</v>
      </c>
      <c r="I88" s="53"/>
      <c r="J88" s="24" t="str">
        <f t="shared" ca="1" si="8"/>
        <v/>
      </c>
      <c r="K88" s="15" t="str">
        <f t="shared" si="12"/>
        <v>B020250 mm Type ^ Concrete Pavement (Type C)m²</v>
      </c>
      <c r="L88" s="16">
        <f>MATCH(K88,'Pay Items'!$K$1:$K$649,0)</f>
        <v>88</v>
      </c>
      <c r="M88" s="17" t="str">
        <f t="shared" ca="1" si="9"/>
        <v>F0</v>
      </c>
      <c r="N88" s="17" t="str">
        <f t="shared" ca="1" si="10"/>
        <v>C2</v>
      </c>
      <c r="O88" s="17" t="str">
        <f t="shared" ca="1" si="11"/>
        <v>C2</v>
      </c>
    </row>
    <row r="89" spans="1:15" s="25" customFormat="1" ht="43.9" customHeight="1" x14ac:dyDescent="0.2">
      <c r="A89" s="111" t="s">
        <v>280</v>
      </c>
      <c r="B89" s="44" t="s">
        <v>353</v>
      </c>
      <c r="C89" s="37" t="s">
        <v>1319</v>
      </c>
      <c r="D89" s="43" t="s">
        <v>173</v>
      </c>
      <c r="E89" s="28" t="s">
        <v>178</v>
      </c>
      <c r="F89" s="57"/>
      <c r="G89" s="102"/>
      <c r="H89" s="35">
        <f t="shared" si="13"/>
        <v>0</v>
      </c>
      <c r="I89" s="53"/>
      <c r="J89" s="24" t="str">
        <f t="shared" ca="1" si="8"/>
        <v/>
      </c>
      <c r="K89" s="15" t="str">
        <f t="shared" si="12"/>
        <v>B021250 mm Type ^ Concrete Pavement (Type D)m²</v>
      </c>
      <c r="L89" s="16">
        <f>MATCH(K89,'Pay Items'!$K$1:$K$649,0)</f>
        <v>89</v>
      </c>
      <c r="M89" s="17" t="str">
        <f t="shared" ca="1" si="9"/>
        <v>F0</v>
      </c>
      <c r="N89" s="17" t="str">
        <f t="shared" ca="1" si="10"/>
        <v>C2</v>
      </c>
      <c r="O89" s="17" t="str">
        <f t="shared" ca="1" si="11"/>
        <v>C2</v>
      </c>
    </row>
    <row r="90" spans="1:15" s="25" customFormat="1" ht="43.9" customHeight="1" x14ac:dyDescent="0.2">
      <c r="A90" s="111" t="s">
        <v>281</v>
      </c>
      <c r="B90" s="44" t="s">
        <v>354</v>
      </c>
      <c r="C90" s="37" t="s">
        <v>1320</v>
      </c>
      <c r="D90" s="43" t="s">
        <v>173</v>
      </c>
      <c r="E90" s="28" t="s">
        <v>178</v>
      </c>
      <c r="F90" s="57"/>
      <c r="G90" s="102"/>
      <c r="H90" s="35">
        <f t="shared" si="13"/>
        <v>0</v>
      </c>
      <c r="I90" s="53"/>
      <c r="J90" s="24" t="str">
        <f t="shared" ca="1" si="8"/>
        <v/>
      </c>
      <c r="K90" s="15" t="str">
        <f t="shared" si="12"/>
        <v>B022230 mm Type ^ Concrete Pavement (Type A)m²</v>
      </c>
      <c r="L90" s="16">
        <f>MATCH(K90,'Pay Items'!$K$1:$K$649,0)</f>
        <v>90</v>
      </c>
      <c r="M90" s="17" t="str">
        <f t="shared" ca="1" si="9"/>
        <v>F0</v>
      </c>
      <c r="N90" s="17" t="str">
        <f t="shared" ca="1" si="10"/>
        <v>C2</v>
      </c>
      <c r="O90" s="17" t="str">
        <f t="shared" ca="1" si="11"/>
        <v>C2</v>
      </c>
    </row>
    <row r="91" spans="1:15" s="25" customFormat="1" ht="43.9" customHeight="1" x14ac:dyDescent="0.2">
      <c r="A91" s="111" t="s">
        <v>282</v>
      </c>
      <c r="B91" s="44" t="s">
        <v>355</v>
      </c>
      <c r="C91" s="37" t="s">
        <v>1321</v>
      </c>
      <c r="D91" s="43" t="s">
        <v>173</v>
      </c>
      <c r="E91" s="28" t="s">
        <v>178</v>
      </c>
      <c r="F91" s="57"/>
      <c r="G91" s="102"/>
      <c r="H91" s="35">
        <f t="shared" si="13"/>
        <v>0</v>
      </c>
      <c r="I91" s="53"/>
      <c r="J91" s="24" t="str">
        <f t="shared" ca="1" si="8"/>
        <v/>
      </c>
      <c r="K91" s="15" t="str">
        <f t="shared" si="12"/>
        <v>B023230 mm Type ^ Concrete Pavement (Type B)m²</v>
      </c>
      <c r="L91" s="16">
        <f>MATCH(K91,'Pay Items'!$K$1:$K$649,0)</f>
        <v>91</v>
      </c>
      <c r="M91" s="17" t="str">
        <f t="shared" ca="1" si="9"/>
        <v>F0</v>
      </c>
      <c r="N91" s="17" t="str">
        <f t="shared" ca="1" si="10"/>
        <v>C2</v>
      </c>
      <c r="O91" s="17" t="str">
        <f t="shared" ca="1" si="11"/>
        <v>C2</v>
      </c>
    </row>
    <row r="92" spans="1:15" s="25" customFormat="1" ht="43.9" customHeight="1" x14ac:dyDescent="0.2">
      <c r="A92" s="111" t="s">
        <v>283</v>
      </c>
      <c r="B92" s="44" t="s">
        <v>356</v>
      </c>
      <c r="C92" s="37" t="s">
        <v>1322</v>
      </c>
      <c r="D92" s="43" t="s">
        <v>173</v>
      </c>
      <c r="E92" s="28" t="s">
        <v>178</v>
      </c>
      <c r="F92" s="57"/>
      <c r="G92" s="102"/>
      <c r="H92" s="35">
        <f t="shared" si="13"/>
        <v>0</v>
      </c>
      <c r="I92" s="53"/>
      <c r="J92" s="24" t="str">
        <f t="shared" ca="1" si="8"/>
        <v/>
      </c>
      <c r="K92" s="15" t="str">
        <f t="shared" si="12"/>
        <v>B024230 mm Type ^ Concrete Pavement (Type C)m²</v>
      </c>
      <c r="L92" s="16">
        <f>MATCH(K92,'Pay Items'!$K$1:$K$649,0)</f>
        <v>92</v>
      </c>
      <c r="M92" s="17" t="str">
        <f t="shared" ca="1" si="9"/>
        <v>F0</v>
      </c>
      <c r="N92" s="17" t="str">
        <f t="shared" ca="1" si="10"/>
        <v>C2</v>
      </c>
      <c r="O92" s="17" t="str">
        <f t="shared" ca="1" si="11"/>
        <v>C2</v>
      </c>
    </row>
    <row r="93" spans="1:15" s="25" customFormat="1" ht="43.9" customHeight="1" x14ac:dyDescent="0.2">
      <c r="A93" s="111" t="s">
        <v>284</v>
      </c>
      <c r="B93" s="44" t="s">
        <v>357</v>
      </c>
      <c r="C93" s="37" t="s">
        <v>1323</v>
      </c>
      <c r="D93" s="43" t="s">
        <v>173</v>
      </c>
      <c r="E93" s="28" t="s">
        <v>178</v>
      </c>
      <c r="F93" s="57"/>
      <c r="G93" s="102"/>
      <c r="H93" s="35">
        <f t="shared" si="13"/>
        <v>0</v>
      </c>
      <c r="I93" s="53"/>
      <c r="J93" s="24" t="str">
        <f t="shared" ca="1" si="8"/>
        <v/>
      </c>
      <c r="K93" s="15" t="str">
        <f t="shared" si="12"/>
        <v>B025230 mm Type ^ Concrete Pavement (Type D)m²</v>
      </c>
      <c r="L93" s="16">
        <f>MATCH(K93,'Pay Items'!$K$1:$K$649,0)</f>
        <v>93</v>
      </c>
      <c r="M93" s="17" t="str">
        <f t="shared" ca="1" si="9"/>
        <v>F0</v>
      </c>
      <c r="N93" s="17" t="str">
        <f t="shared" ca="1" si="10"/>
        <v>C2</v>
      </c>
      <c r="O93" s="17" t="str">
        <f t="shared" ca="1" si="11"/>
        <v>C2</v>
      </c>
    </row>
    <row r="94" spans="1:15" s="25" customFormat="1" ht="43.9" customHeight="1" x14ac:dyDescent="0.2">
      <c r="A94" s="111" t="s">
        <v>285</v>
      </c>
      <c r="B94" s="44" t="s">
        <v>358</v>
      </c>
      <c r="C94" s="37" t="s">
        <v>1324</v>
      </c>
      <c r="D94" s="43" t="s">
        <v>173</v>
      </c>
      <c r="E94" s="28" t="s">
        <v>178</v>
      </c>
      <c r="F94" s="57"/>
      <c r="G94" s="102"/>
      <c r="H94" s="35">
        <f t="shared" si="13"/>
        <v>0</v>
      </c>
      <c r="I94" s="53"/>
      <c r="J94" s="24" t="str">
        <f t="shared" ca="1" si="8"/>
        <v/>
      </c>
      <c r="K94" s="15" t="str">
        <f t="shared" si="12"/>
        <v>B026200 mm Type ^ Concrete Pavement (Type A)m²</v>
      </c>
      <c r="L94" s="16">
        <f>MATCH(K94,'Pay Items'!$K$1:$K$649,0)</f>
        <v>94</v>
      </c>
      <c r="M94" s="17" t="str">
        <f t="shared" ca="1" si="9"/>
        <v>F0</v>
      </c>
      <c r="N94" s="17" t="str">
        <f t="shared" ca="1" si="10"/>
        <v>C2</v>
      </c>
      <c r="O94" s="17" t="str">
        <f t="shared" ca="1" si="11"/>
        <v>C2</v>
      </c>
    </row>
    <row r="95" spans="1:15" s="25" customFormat="1" ht="43.9" customHeight="1" x14ac:dyDescent="0.2">
      <c r="A95" s="111" t="s">
        <v>286</v>
      </c>
      <c r="B95" s="44" t="s">
        <v>360</v>
      </c>
      <c r="C95" s="37" t="s">
        <v>1325</v>
      </c>
      <c r="D95" s="43" t="s">
        <v>173</v>
      </c>
      <c r="E95" s="28" t="s">
        <v>178</v>
      </c>
      <c r="F95" s="57"/>
      <c r="G95" s="102"/>
      <c r="H95" s="35">
        <f t="shared" si="13"/>
        <v>0</v>
      </c>
      <c r="I95" s="53"/>
      <c r="J95" s="24" t="str">
        <f t="shared" ca="1" si="8"/>
        <v/>
      </c>
      <c r="K95" s="15" t="str">
        <f t="shared" si="12"/>
        <v>B027200 mm Type ^ Concrete Pavement (Type B)m²</v>
      </c>
      <c r="L95" s="16">
        <f>MATCH(K95,'Pay Items'!$K$1:$K$649,0)</f>
        <v>95</v>
      </c>
      <c r="M95" s="17" t="str">
        <f t="shared" ca="1" si="9"/>
        <v>F0</v>
      </c>
      <c r="N95" s="17" t="str">
        <f t="shared" ca="1" si="10"/>
        <v>C2</v>
      </c>
      <c r="O95" s="17" t="str">
        <f t="shared" ca="1" si="11"/>
        <v>C2</v>
      </c>
    </row>
    <row r="96" spans="1:15" s="25" customFormat="1" ht="43.9" customHeight="1" x14ac:dyDescent="0.2">
      <c r="A96" s="111" t="s">
        <v>287</v>
      </c>
      <c r="B96" s="44" t="s">
        <v>359</v>
      </c>
      <c r="C96" s="37" t="s">
        <v>1326</v>
      </c>
      <c r="D96" s="43" t="s">
        <v>173</v>
      </c>
      <c r="E96" s="28" t="s">
        <v>178</v>
      </c>
      <c r="F96" s="57"/>
      <c r="G96" s="102"/>
      <c r="H96" s="35">
        <f t="shared" si="13"/>
        <v>0</v>
      </c>
      <c r="I96" s="53"/>
      <c r="J96" s="24" t="str">
        <f t="shared" ca="1" si="8"/>
        <v/>
      </c>
      <c r="K96" s="15" t="str">
        <f t="shared" si="12"/>
        <v>B028200 mm Type ^ Concrete Pavement (Type C)m²</v>
      </c>
      <c r="L96" s="16">
        <f>MATCH(K96,'Pay Items'!$K$1:$K$649,0)</f>
        <v>96</v>
      </c>
      <c r="M96" s="17" t="str">
        <f t="shared" ca="1" si="9"/>
        <v>F0</v>
      </c>
      <c r="N96" s="17" t="str">
        <f t="shared" ca="1" si="10"/>
        <v>C2</v>
      </c>
      <c r="O96" s="17" t="str">
        <f t="shared" ca="1" si="11"/>
        <v>C2</v>
      </c>
    </row>
    <row r="97" spans="1:15" s="25" customFormat="1" ht="43.9" customHeight="1" x14ac:dyDescent="0.2">
      <c r="A97" s="111" t="s">
        <v>288</v>
      </c>
      <c r="B97" s="44" t="s">
        <v>207</v>
      </c>
      <c r="C97" s="37" t="s">
        <v>1327</v>
      </c>
      <c r="D97" s="43" t="s">
        <v>173</v>
      </c>
      <c r="E97" s="28" t="s">
        <v>178</v>
      </c>
      <c r="F97" s="57"/>
      <c r="G97" s="102"/>
      <c r="H97" s="35">
        <f t="shared" si="13"/>
        <v>0</v>
      </c>
      <c r="I97" s="53"/>
      <c r="J97" s="24" t="str">
        <f t="shared" ca="1" si="8"/>
        <v/>
      </c>
      <c r="K97" s="15" t="str">
        <f t="shared" si="12"/>
        <v>B029200 mm Type ^ Concrete Pavement (Type D)m²</v>
      </c>
      <c r="L97" s="16">
        <f>MATCH(K97,'Pay Items'!$K$1:$K$649,0)</f>
        <v>97</v>
      </c>
      <c r="M97" s="17" t="str">
        <f t="shared" ca="1" si="9"/>
        <v>F0</v>
      </c>
      <c r="N97" s="17" t="str">
        <f t="shared" ca="1" si="10"/>
        <v>C2</v>
      </c>
      <c r="O97" s="17" t="str">
        <f t="shared" ca="1" si="11"/>
        <v>C2</v>
      </c>
    </row>
    <row r="98" spans="1:15" s="25" customFormat="1" ht="43.9" customHeight="1" x14ac:dyDescent="0.2">
      <c r="A98" s="111" t="s">
        <v>289</v>
      </c>
      <c r="B98" s="44" t="s">
        <v>361</v>
      </c>
      <c r="C98" s="37" t="s">
        <v>1328</v>
      </c>
      <c r="D98" s="43" t="s">
        <v>173</v>
      </c>
      <c r="E98" s="28" t="s">
        <v>178</v>
      </c>
      <c r="F98" s="57"/>
      <c r="G98" s="102"/>
      <c r="H98" s="35">
        <f t="shared" si="13"/>
        <v>0</v>
      </c>
      <c r="I98" s="53"/>
      <c r="J98" s="24" t="str">
        <f t="shared" ca="1" si="8"/>
        <v/>
      </c>
      <c r="K98" s="15" t="str">
        <f t="shared" si="12"/>
        <v>B030150 mm Type ^ Concrete Pavement (Type A)m²</v>
      </c>
      <c r="L98" s="16">
        <f>MATCH(K98,'Pay Items'!$K$1:$K$649,0)</f>
        <v>98</v>
      </c>
      <c r="M98" s="17" t="str">
        <f t="shared" ca="1" si="9"/>
        <v>F0</v>
      </c>
      <c r="N98" s="17" t="str">
        <f t="shared" ca="1" si="10"/>
        <v>C2</v>
      </c>
      <c r="O98" s="17" t="str">
        <f t="shared" ca="1" si="11"/>
        <v>C2</v>
      </c>
    </row>
    <row r="99" spans="1:15" s="25" customFormat="1" ht="43.9" customHeight="1" x14ac:dyDescent="0.2">
      <c r="A99" s="111" t="s">
        <v>290</v>
      </c>
      <c r="B99" s="44" t="s">
        <v>451</v>
      </c>
      <c r="C99" s="37" t="s">
        <v>1329</v>
      </c>
      <c r="D99" s="43" t="s">
        <v>173</v>
      </c>
      <c r="E99" s="28" t="s">
        <v>178</v>
      </c>
      <c r="F99" s="57"/>
      <c r="G99" s="102"/>
      <c r="H99" s="35">
        <f t="shared" si="13"/>
        <v>0</v>
      </c>
      <c r="I99" s="53"/>
      <c r="J99" s="24" t="str">
        <f t="shared" ca="1" si="8"/>
        <v/>
      </c>
      <c r="K99" s="15" t="str">
        <f t="shared" si="12"/>
        <v>B031150 mm Type ^ Concrete Pavement (Type B)m²</v>
      </c>
      <c r="L99" s="16">
        <f>MATCH(K99,'Pay Items'!$K$1:$K$649,0)</f>
        <v>99</v>
      </c>
      <c r="M99" s="17" t="str">
        <f t="shared" ca="1" si="9"/>
        <v>F0</v>
      </c>
      <c r="N99" s="17" t="str">
        <f t="shared" ca="1" si="10"/>
        <v>C2</v>
      </c>
      <c r="O99" s="17" t="str">
        <f t="shared" ca="1" si="11"/>
        <v>C2</v>
      </c>
    </row>
    <row r="100" spans="1:15" s="25" customFormat="1" ht="43.9" customHeight="1" x14ac:dyDescent="0.2">
      <c r="A100" s="111" t="s">
        <v>291</v>
      </c>
      <c r="B100" s="44" t="s">
        <v>452</v>
      </c>
      <c r="C100" s="37" t="s">
        <v>1330</v>
      </c>
      <c r="D100" s="43" t="s">
        <v>173</v>
      </c>
      <c r="E100" s="28" t="s">
        <v>178</v>
      </c>
      <c r="F100" s="57"/>
      <c r="G100" s="102"/>
      <c r="H100" s="35">
        <f t="shared" si="13"/>
        <v>0</v>
      </c>
      <c r="I100" s="53"/>
      <c r="J100" s="24" t="str">
        <f t="shared" ca="1" si="8"/>
        <v/>
      </c>
      <c r="K100" s="15" t="str">
        <f t="shared" si="12"/>
        <v>B032150 mm Type ^ Concrete Pavement (Type C)m²</v>
      </c>
      <c r="L100" s="16">
        <f>MATCH(K100,'Pay Items'!$K$1:$K$649,0)</f>
        <v>100</v>
      </c>
      <c r="M100" s="17" t="str">
        <f t="shared" ca="1" si="9"/>
        <v>F0</v>
      </c>
      <c r="N100" s="17" t="str">
        <f t="shared" ca="1" si="10"/>
        <v>C2</v>
      </c>
      <c r="O100" s="17" t="str">
        <f t="shared" ca="1" si="11"/>
        <v>C2</v>
      </c>
    </row>
    <row r="101" spans="1:15" s="25" customFormat="1" ht="43.9" customHeight="1" x14ac:dyDescent="0.2">
      <c r="A101" s="111" t="s">
        <v>292</v>
      </c>
      <c r="B101" s="44" t="s">
        <v>453</v>
      </c>
      <c r="C101" s="37" t="s">
        <v>1331</v>
      </c>
      <c r="D101" s="43" t="s">
        <v>173</v>
      </c>
      <c r="E101" s="28" t="s">
        <v>178</v>
      </c>
      <c r="F101" s="57"/>
      <c r="G101" s="102"/>
      <c r="H101" s="35">
        <f t="shared" si="13"/>
        <v>0</v>
      </c>
      <c r="I101" s="53"/>
      <c r="J101" s="24" t="str">
        <f t="shared" ca="1" si="8"/>
        <v/>
      </c>
      <c r="K101" s="15" t="str">
        <f t="shared" si="12"/>
        <v>B033150 mm Type ^ Concrete Pavement (Type D)m²</v>
      </c>
      <c r="L101" s="16">
        <f>MATCH(K101,'Pay Items'!$K$1:$K$649,0)</f>
        <v>101</v>
      </c>
      <c r="M101" s="17" t="str">
        <f t="shared" ca="1" si="9"/>
        <v>F0</v>
      </c>
      <c r="N101" s="17" t="str">
        <f t="shared" ca="1" si="10"/>
        <v>C2</v>
      </c>
      <c r="O101" s="17" t="str">
        <f t="shared" ca="1" si="11"/>
        <v>C2</v>
      </c>
    </row>
    <row r="102" spans="1:15" s="25" customFormat="1" ht="43.9" customHeight="1" x14ac:dyDescent="0.2">
      <c r="A102" s="111" t="s">
        <v>740</v>
      </c>
      <c r="B102" s="38" t="s">
        <v>153</v>
      </c>
      <c r="C102" s="37" t="s">
        <v>464</v>
      </c>
      <c r="D102" s="43" t="s">
        <v>1315</v>
      </c>
      <c r="E102" s="28"/>
      <c r="F102" s="57"/>
      <c r="G102" s="109"/>
      <c r="H102" s="35"/>
      <c r="I102" s="53"/>
      <c r="J102" s="24" t="str">
        <f t="shared" ca="1" si="8"/>
        <v>LOCKED</v>
      </c>
      <c r="K102" s="15" t="str">
        <f t="shared" si="12"/>
        <v>B034-24Slab Replacement - Early Opening (24 hour)CW 3230-R8</v>
      </c>
      <c r="L102" s="16">
        <f>MATCH(K102,'Pay Items'!$K$1:$K$649,0)</f>
        <v>102</v>
      </c>
      <c r="M102" s="17" t="str">
        <f t="shared" ca="1" si="9"/>
        <v>F0</v>
      </c>
      <c r="N102" s="17" t="str">
        <f t="shared" ca="1" si="10"/>
        <v>G</v>
      </c>
      <c r="O102" s="17" t="str">
        <f t="shared" ca="1" si="11"/>
        <v>C2</v>
      </c>
    </row>
    <row r="103" spans="1:15" s="25" customFormat="1" ht="43.9" customHeight="1" x14ac:dyDescent="0.2">
      <c r="A103" s="111" t="s">
        <v>741</v>
      </c>
      <c r="B103" s="44" t="s">
        <v>350</v>
      </c>
      <c r="C103" s="37" t="s">
        <v>1540</v>
      </c>
      <c r="D103" s="43" t="s">
        <v>173</v>
      </c>
      <c r="E103" s="28" t="s">
        <v>178</v>
      </c>
      <c r="F103" s="57"/>
      <c r="G103" s="102"/>
      <c r="H103" s="35">
        <f>ROUND(G103*F103,2)</f>
        <v>0</v>
      </c>
      <c r="I103" s="58"/>
      <c r="J103" s="24" t="str">
        <f t="shared" ca="1" si="8"/>
        <v/>
      </c>
      <c r="K103" s="15" t="str">
        <f t="shared" si="12"/>
        <v>B035-24250 mm Type 3 Concrete Pavement (Reinforced)m²</v>
      </c>
      <c r="L103" s="16">
        <f>MATCH(K103,'Pay Items'!$K$1:$K$649,0)</f>
        <v>103</v>
      </c>
      <c r="M103" s="17" t="str">
        <f t="shared" ca="1" si="9"/>
        <v>F0</v>
      </c>
      <c r="N103" s="17" t="str">
        <f t="shared" ca="1" si="10"/>
        <v>C2</v>
      </c>
      <c r="O103" s="17" t="str">
        <f t="shared" ca="1" si="11"/>
        <v>C2</v>
      </c>
    </row>
    <row r="104" spans="1:15" s="34" customFormat="1" ht="30" customHeight="1" x14ac:dyDescent="0.2">
      <c r="A104" s="111" t="s">
        <v>293</v>
      </c>
      <c r="B104" s="44"/>
      <c r="C104" s="37" t="s">
        <v>606</v>
      </c>
      <c r="D104" s="67"/>
      <c r="E104" s="68"/>
      <c r="F104" s="69"/>
      <c r="G104" s="70"/>
      <c r="H104" s="70"/>
      <c r="I104" s="71"/>
      <c r="J104" s="24" t="str">
        <f t="shared" ca="1" si="8"/>
        <v>LOCKED</v>
      </c>
      <c r="K104" s="15" t="str">
        <f t="shared" si="12"/>
        <v>B036Pay Item Removed</v>
      </c>
      <c r="L104" s="16">
        <f>MATCH(K104,'Pay Items'!$K$1:$K$649,0)</f>
        <v>104</v>
      </c>
      <c r="M104" s="17" t="str">
        <f t="shared" ca="1" si="9"/>
        <v>F0</v>
      </c>
      <c r="N104" s="17" t="str">
        <f t="shared" ca="1" si="10"/>
        <v>C2</v>
      </c>
      <c r="O104" s="17" t="str">
        <f t="shared" ca="1" si="11"/>
        <v>C2</v>
      </c>
    </row>
    <row r="105" spans="1:15" s="25" customFormat="1" ht="43.9" customHeight="1" x14ac:dyDescent="0.2">
      <c r="A105" s="111" t="s">
        <v>742</v>
      </c>
      <c r="B105" s="44" t="s">
        <v>351</v>
      </c>
      <c r="C105" s="37" t="s">
        <v>1541</v>
      </c>
      <c r="D105" s="43" t="s">
        <v>173</v>
      </c>
      <c r="E105" s="28" t="s">
        <v>178</v>
      </c>
      <c r="F105" s="57"/>
      <c r="G105" s="102"/>
      <c r="H105" s="35">
        <f>ROUND(G105*F105,2)</f>
        <v>0</v>
      </c>
      <c r="I105" s="58"/>
      <c r="J105" s="24" t="str">
        <f t="shared" ca="1" si="8"/>
        <v/>
      </c>
      <c r="K105" s="15" t="str">
        <f t="shared" si="12"/>
        <v>B037-24250 mm Type 3 Concrete Pavement (Plain-Dowelled)m²</v>
      </c>
      <c r="L105" s="16">
        <f>MATCH(K105,'Pay Items'!$K$1:$K$649,0)</f>
        <v>105</v>
      </c>
      <c r="M105" s="17" t="str">
        <f t="shared" ca="1" si="9"/>
        <v>F0</v>
      </c>
      <c r="N105" s="17" t="str">
        <f t="shared" ca="1" si="10"/>
        <v>C2</v>
      </c>
      <c r="O105" s="17" t="str">
        <f t="shared" ca="1" si="11"/>
        <v>C2</v>
      </c>
    </row>
    <row r="106" spans="1:15" s="25" customFormat="1" ht="43.9" customHeight="1" x14ac:dyDescent="0.2">
      <c r="A106" s="111" t="s">
        <v>743</v>
      </c>
      <c r="B106" s="44" t="s">
        <v>352</v>
      </c>
      <c r="C106" s="37" t="s">
        <v>1542</v>
      </c>
      <c r="D106" s="43" t="s">
        <v>173</v>
      </c>
      <c r="E106" s="28" t="s">
        <v>178</v>
      </c>
      <c r="F106" s="57"/>
      <c r="G106" s="102"/>
      <c r="H106" s="35">
        <f>ROUND(G106*F106,2)</f>
        <v>0</v>
      </c>
      <c r="I106" s="58"/>
      <c r="J106" s="24" t="str">
        <f t="shared" ca="1" si="8"/>
        <v/>
      </c>
      <c r="K106" s="15" t="str">
        <f t="shared" si="12"/>
        <v>B038-24230 mm Type 3 Concrete Pavement (Reinforced)m²</v>
      </c>
      <c r="L106" s="16">
        <f>MATCH(K106,'Pay Items'!$K$1:$K$649,0)</f>
        <v>106</v>
      </c>
      <c r="M106" s="17" t="str">
        <f t="shared" ca="1" si="9"/>
        <v>F0</v>
      </c>
      <c r="N106" s="17" t="str">
        <f t="shared" ca="1" si="10"/>
        <v>C2</v>
      </c>
      <c r="O106" s="17" t="str">
        <f t="shared" ca="1" si="11"/>
        <v>C2</v>
      </c>
    </row>
    <row r="107" spans="1:15" s="34" customFormat="1" ht="30" customHeight="1" x14ac:dyDescent="0.2">
      <c r="A107" s="111" t="s">
        <v>294</v>
      </c>
      <c r="B107" s="44"/>
      <c r="C107" s="37" t="s">
        <v>606</v>
      </c>
      <c r="D107" s="67"/>
      <c r="E107" s="68"/>
      <c r="F107" s="69"/>
      <c r="G107" s="70"/>
      <c r="H107" s="70"/>
      <c r="I107" s="71"/>
      <c r="J107" s="24" t="str">
        <f t="shared" ca="1" si="8"/>
        <v>LOCKED</v>
      </c>
      <c r="K107" s="15" t="str">
        <f t="shared" si="12"/>
        <v>B039Pay Item Removed</v>
      </c>
      <c r="L107" s="16">
        <f>MATCH(K107,'Pay Items'!$K$1:$K$649,0)</f>
        <v>107</v>
      </c>
      <c r="M107" s="17" t="str">
        <f t="shared" ca="1" si="9"/>
        <v>F0</v>
      </c>
      <c r="N107" s="17" t="str">
        <f t="shared" ca="1" si="10"/>
        <v>C2</v>
      </c>
      <c r="O107" s="17" t="str">
        <f t="shared" ca="1" si="11"/>
        <v>C2</v>
      </c>
    </row>
    <row r="108" spans="1:15" s="25" customFormat="1" ht="43.9" customHeight="1" x14ac:dyDescent="0.2">
      <c r="A108" s="111" t="s">
        <v>744</v>
      </c>
      <c r="B108" s="44" t="s">
        <v>353</v>
      </c>
      <c r="C108" s="37" t="s">
        <v>1543</v>
      </c>
      <c r="D108" s="43" t="s">
        <v>173</v>
      </c>
      <c r="E108" s="28" t="s">
        <v>178</v>
      </c>
      <c r="F108" s="57"/>
      <c r="G108" s="102"/>
      <c r="H108" s="35">
        <f>ROUND(G108*F108,2)</f>
        <v>0</v>
      </c>
      <c r="I108" s="58"/>
      <c r="J108" s="24" t="str">
        <f t="shared" ca="1" si="8"/>
        <v/>
      </c>
      <c r="K108" s="15" t="str">
        <f t="shared" si="12"/>
        <v>B040-24230 mm Type 3 Concrete Pavement (Plain-Dowelled)m²</v>
      </c>
      <c r="L108" s="16">
        <f>MATCH(K108,'Pay Items'!$K$1:$K$649,0)</f>
        <v>108</v>
      </c>
      <c r="M108" s="17" t="str">
        <f t="shared" ca="1" si="9"/>
        <v>F0</v>
      </c>
      <c r="N108" s="17" t="str">
        <f t="shared" ca="1" si="10"/>
        <v>C2</v>
      </c>
      <c r="O108" s="17" t="str">
        <f t="shared" ca="1" si="11"/>
        <v>C2</v>
      </c>
    </row>
    <row r="109" spans="1:15" s="25" customFormat="1" ht="43.9" customHeight="1" x14ac:dyDescent="0.2">
      <c r="A109" s="111" t="s">
        <v>745</v>
      </c>
      <c r="B109" s="44" t="s">
        <v>354</v>
      </c>
      <c r="C109" s="37" t="s">
        <v>1544</v>
      </c>
      <c r="D109" s="43" t="s">
        <v>173</v>
      </c>
      <c r="E109" s="28" t="s">
        <v>178</v>
      </c>
      <c r="F109" s="57"/>
      <c r="G109" s="102"/>
      <c r="H109" s="35">
        <f>ROUND(G109*F109,2)</f>
        <v>0</v>
      </c>
      <c r="I109" s="58"/>
      <c r="J109" s="24" t="str">
        <f t="shared" ca="1" si="8"/>
        <v/>
      </c>
      <c r="K109" s="15" t="str">
        <f t="shared" si="12"/>
        <v>B041-24200 mm Type 3 Concrete Pavement (Reinforced)m²</v>
      </c>
      <c r="L109" s="16">
        <f>MATCH(K109,'Pay Items'!$K$1:$K$649,0)</f>
        <v>109</v>
      </c>
      <c r="M109" s="17" t="str">
        <f t="shared" ca="1" si="9"/>
        <v>F0</v>
      </c>
      <c r="N109" s="17" t="str">
        <f t="shared" ca="1" si="10"/>
        <v>C2</v>
      </c>
      <c r="O109" s="17" t="str">
        <f t="shared" ca="1" si="11"/>
        <v>C2</v>
      </c>
    </row>
    <row r="110" spans="1:15" s="25" customFormat="1" ht="30" customHeight="1" x14ac:dyDescent="0.2">
      <c r="A110" s="111" t="s">
        <v>295</v>
      </c>
      <c r="B110" s="44"/>
      <c r="C110" s="37" t="s">
        <v>606</v>
      </c>
      <c r="D110" s="43"/>
      <c r="E110" s="28"/>
      <c r="F110" s="57"/>
      <c r="G110" s="35"/>
      <c r="H110" s="35"/>
      <c r="I110" s="58"/>
      <c r="J110" s="24" t="str">
        <f t="shared" ca="1" si="8"/>
        <v>LOCKED</v>
      </c>
      <c r="K110" s="15" t="str">
        <f t="shared" si="12"/>
        <v>B042Pay Item Removed</v>
      </c>
      <c r="L110" s="16">
        <f>MATCH(K110,'Pay Items'!$K$1:$K$649,0)</f>
        <v>110</v>
      </c>
      <c r="M110" s="17" t="str">
        <f t="shared" ca="1" si="9"/>
        <v>F0</v>
      </c>
      <c r="N110" s="17" t="str">
        <f t="shared" ca="1" si="10"/>
        <v>C2</v>
      </c>
      <c r="O110" s="17" t="str">
        <f t="shared" ca="1" si="11"/>
        <v>C2</v>
      </c>
    </row>
    <row r="111" spans="1:15" s="25" customFormat="1" ht="43.9" customHeight="1" x14ac:dyDescent="0.2">
      <c r="A111" s="111" t="s">
        <v>746</v>
      </c>
      <c r="B111" s="44" t="s">
        <v>355</v>
      </c>
      <c r="C111" s="37" t="s">
        <v>1545</v>
      </c>
      <c r="D111" s="43" t="s">
        <v>173</v>
      </c>
      <c r="E111" s="28" t="s">
        <v>178</v>
      </c>
      <c r="F111" s="57"/>
      <c r="G111" s="102"/>
      <c r="H111" s="35">
        <f>ROUND(G111*F111,2)</f>
        <v>0</v>
      </c>
      <c r="I111" s="58"/>
      <c r="J111" s="24" t="str">
        <f t="shared" ca="1" si="8"/>
        <v/>
      </c>
      <c r="K111" s="15" t="str">
        <f t="shared" si="12"/>
        <v>B043-24200 mm Type 3 Concrete Pavement (Plain-Dowelled)m²</v>
      </c>
      <c r="L111" s="16">
        <f>MATCH(K111,'Pay Items'!$K$1:$K$649,0)</f>
        <v>111</v>
      </c>
      <c r="M111" s="17" t="str">
        <f t="shared" ca="1" si="9"/>
        <v>F0</v>
      </c>
      <c r="N111" s="17" t="str">
        <f t="shared" ca="1" si="10"/>
        <v>C2</v>
      </c>
      <c r="O111" s="17" t="str">
        <f t="shared" ca="1" si="11"/>
        <v>C2</v>
      </c>
    </row>
    <row r="112" spans="1:15" s="25" customFormat="1" ht="43.9" customHeight="1" x14ac:dyDescent="0.2">
      <c r="A112" s="111" t="s">
        <v>747</v>
      </c>
      <c r="B112" s="44" t="s">
        <v>356</v>
      </c>
      <c r="C112" s="37" t="s">
        <v>1546</v>
      </c>
      <c r="D112" s="43" t="s">
        <v>173</v>
      </c>
      <c r="E112" s="28" t="s">
        <v>178</v>
      </c>
      <c r="F112" s="57"/>
      <c r="G112" s="102"/>
      <c r="H112" s="35">
        <f>ROUND(G112*F112,2)</f>
        <v>0</v>
      </c>
      <c r="I112" s="58"/>
      <c r="J112" s="24" t="str">
        <f t="shared" ca="1" si="8"/>
        <v/>
      </c>
      <c r="K112" s="15" t="str">
        <f t="shared" si="12"/>
        <v>B044-24150 mm Type 3 Concrete Pavement (Reinforced)m²</v>
      </c>
      <c r="L112" s="16">
        <f>MATCH(K112,'Pay Items'!$K$1:$K$649,0)</f>
        <v>112</v>
      </c>
      <c r="M112" s="17" t="str">
        <f t="shared" ca="1" si="9"/>
        <v>F0</v>
      </c>
      <c r="N112" s="17" t="str">
        <f t="shared" ca="1" si="10"/>
        <v>C2</v>
      </c>
      <c r="O112" s="17" t="str">
        <f t="shared" ca="1" si="11"/>
        <v>C2</v>
      </c>
    </row>
    <row r="113" spans="1:15" s="25" customFormat="1" ht="30" customHeight="1" x14ac:dyDescent="0.2">
      <c r="A113" s="111" t="s">
        <v>296</v>
      </c>
      <c r="B113" s="44"/>
      <c r="C113" s="37" t="s">
        <v>606</v>
      </c>
      <c r="D113" s="43"/>
      <c r="E113" s="28"/>
      <c r="F113" s="57"/>
      <c r="G113" s="35"/>
      <c r="H113" s="35"/>
      <c r="I113" s="58"/>
      <c r="J113" s="24" t="str">
        <f t="shared" ca="1" si="8"/>
        <v>LOCKED</v>
      </c>
      <c r="K113" s="15" t="str">
        <f t="shared" si="12"/>
        <v>B045Pay Item Removed</v>
      </c>
      <c r="L113" s="16">
        <f>MATCH(K113,'Pay Items'!$K$1:$K$649,0)</f>
        <v>113</v>
      </c>
      <c r="M113" s="17" t="str">
        <f t="shared" ca="1" si="9"/>
        <v>F0</v>
      </c>
      <c r="N113" s="17" t="str">
        <f t="shared" ca="1" si="10"/>
        <v>C2</v>
      </c>
      <c r="O113" s="17" t="str">
        <f t="shared" ca="1" si="11"/>
        <v>C2</v>
      </c>
    </row>
    <row r="114" spans="1:15" s="25" customFormat="1" ht="43.9" customHeight="1" x14ac:dyDescent="0.2">
      <c r="A114" s="111" t="s">
        <v>748</v>
      </c>
      <c r="B114" s="44" t="s">
        <v>357</v>
      </c>
      <c r="C114" s="37" t="s">
        <v>1547</v>
      </c>
      <c r="D114" s="43" t="s">
        <v>173</v>
      </c>
      <c r="E114" s="28" t="s">
        <v>178</v>
      </c>
      <c r="F114" s="57"/>
      <c r="G114" s="102"/>
      <c r="H114" s="35">
        <f>ROUND(G114*F114,2)</f>
        <v>0</v>
      </c>
      <c r="I114" s="58"/>
      <c r="J114" s="24" t="str">
        <f t="shared" ca="1" si="8"/>
        <v/>
      </c>
      <c r="K114" s="15" t="str">
        <f t="shared" si="12"/>
        <v>B046-24150 mm Type 3 Concrete Pavement (Plain-Dowelled)m²</v>
      </c>
      <c r="L114" s="16">
        <f>MATCH(K114,'Pay Items'!$K$1:$K$649,0)</f>
        <v>114</v>
      </c>
      <c r="M114" s="17" t="str">
        <f t="shared" ca="1" si="9"/>
        <v>F0</v>
      </c>
      <c r="N114" s="17" t="str">
        <f t="shared" ca="1" si="10"/>
        <v>C2</v>
      </c>
      <c r="O114" s="17" t="str">
        <f t="shared" ca="1" si="11"/>
        <v>C2</v>
      </c>
    </row>
    <row r="115" spans="1:15" s="25" customFormat="1" ht="43.9" customHeight="1" x14ac:dyDescent="0.2">
      <c r="A115" s="111" t="s">
        <v>749</v>
      </c>
      <c r="B115" s="38" t="s">
        <v>154</v>
      </c>
      <c r="C115" s="37" t="s">
        <v>465</v>
      </c>
      <c r="D115" s="43" t="s">
        <v>921</v>
      </c>
      <c r="E115" s="28"/>
      <c r="F115" s="57"/>
      <c r="G115" s="109"/>
      <c r="H115" s="35"/>
      <c r="I115" s="53"/>
      <c r="J115" s="24" t="str">
        <f t="shared" ca="1" si="8"/>
        <v>LOCKED</v>
      </c>
      <c r="K115" s="15" t="str">
        <f t="shared" si="12"/>
        <v>B047-24Partial Slab Patches - Early Opening (24 hour)CW 3230-R8</v>
      </c>
      <c r="L115" s="16">
        <f>MATCH(K115,'Pay Items'!$K$1:$K$649,0)</f>
        <v>115</v>
      </c>
      <c r="M115" s="17" t="str">
        <f t="shared" ca="1" si="9"/>
        <v>F0</v>
      </c>
      <c r="N115" s="17" t="str">
        <f t="shared" ca="1" si="10"/>
        <v>G</v>
      </c>
      <c r="O115" s="17" t="str">
        <f t="shared" ca="1" si="11"/>
        <v>C2</v>
      </c>
    </row>
    <row r="116" spans="1:15" s="25" customFormat="1" ht="43.9" customHeight="1" x14ac:dyDescent="0.2">
      <c r="A116" s="111" t="s">
        <v>750</v>
      </c>
      <c r="B116" s="44" t="s">
        <v>350</v>
      </c>
      <c r="C116" s="37" t="s">
        <v>1548</v>
      </c>
      <c r="D116" s="43" t="s">
        <v>173</v>
      </c>
      <c r="E116" s="28" t="s">
        <v>178</v>
      </c>
      <c r="F116" s="57"/>
      <c r="G116" s="102"/>
      <c r="H116" s="35">
        <f t="shared" ref="H116:H131" si="14">ROUND(G116*F116,2)</f>
        <v>0</v>
      </c>
      <c r="I116" s="53"/>
      <c r="J116" s="24" t="str">
        <f t="shared" ca="1" si="8"/>
        <v/>
      </c>
      <c r="K116" s="15" t="str">
        <f t="shared" si="12"/>
        <v>B048-24250 mm Type 3 Concrete Pavement (Type A)m²</v>
      </c>
      <c r="L116" s="16">
        <f>MATCH(K116,'Pay Items'!$K$1:$K$649,0)</f>
        <v>116</v>
      </c>
      <c r="M116" s="17" t="str">
        <f t="shared" ca="1" si="9"/>
        <v>F0</v>
      </c>
      <c r="N116" s="17" t="str">
        <f t="shared" ca="1" si="10"/>
        <v>C2</v>
      </c>
      <c r="O116" s="17" t="str">
        <f t="shared" ca="1" si="11"/>
        <v>C2</v>
      </c>
    </row>
    <row r="117" spans="1:15" s="25" customFormat="1" ht="43.9" customHeight="1" x14ac:dyDescent="0.2">
      <c r="A117" s="111" t="s">
        <v>751</v>
      </c>
      <c r="B117" s="44" t="s">
        <v>351</v>
      </c>
      <c r="C117" s="37" t="s">
        <v>1549</v>
      </c>
      <c r="D117" s="43" t="s">
        <v>173</v>
      </c>
      <c r="E117" s="28" t="s">
        <v>178</v>
      </c>
      <c r="F117" s="57"/>
      <c r="G117" s="102"/>
      <c r="H117" s="35">
        <f t="shared" si="14"/>
        <v>0</v>
      </c>
      <c r="I117" s="53"/>
      <c r="J117" s="24" t="str">
        <f t="shared" ca="1" si="8"/>
        <v/>
      </c>
      <c r="K117" s="15" t="str">
        <f t="shared" si="12"/>
        <v>B049-24250 mm Type 3 Concrete Pavement (Type B)m²</v>
      </c>
      <c r="L117" s="16">
        <f>MATCH(K117,'Pay Items'!$K$1:$K$649,0)</f>
        <v>117</v>
      </c>
      <c r="M117" s="17" t="str">
        <f t="shared" ca="1" si="9"/>
        <v>F0</v>
      </c>
      <c r="N117" s="17" t="str">
        <f t="shared" ca="1" si="10"/>
        <v>C2</v>
      </c>
      <c r="O117" s="17" t="str">
        <f t="shared" ca="1" si="11"/>
        <v>C2</v>
      </c>
    </row>
    <row r="118" spans="1:15" s="25" customFormat="1" ht="43.9" customHeight="1" x14ac:dyDescent="0.2">
      <c r="A118" s="111" t="s">
        <v>752</v>
      </c>
      <c r="B118" s="44" t="s">
        <v>352</v>
      </c>
      <c r="C118" s="37" t="s">
        <v>1550</v>
      </c>
      <c r="D118" s="43" t="s">
        <v>173</v>
      </c>
      <c r="E118" s="28" t="s">
        <v>178</v>
      </c>
      <c r="F118" s="57"/>
      <c r="G118" s="102"/>
      <c r="H118" s="35">
        <f t="shared" si="14"/>
        <v>0</v>
      </c>
      <c r="I118" s="53"/>
      <c r="J118" s="24" t="str">
        <f t="shared" ca="1" si="8"/>
        <v/>
      </c>
      <c r="K118" s="15" t="str">
        <f t="shared" si="12"/>
        <v>B050-24250 mm Type 3 Concrete Pavement (Type C)m²</v>
      </c>
      <c r="L118" s="16">
        <f>MATCH(K118,'Pay Items'!$K$1:$K$649,0)</f>
        <v>118</v>
      </c>
      <c r="M118" s="17" t="str">
        <f t="shared" ca="1" si="9"/>
        <v>F0</v>
      </c>
      <c r="N118" s="17" t="str">
        <f t="shared" ca="1" si="10"/>
        <v>C2</v>
      </c>
      <c r="O118" s="17" t="str">
        <f t="shared" ca="1" si="11"/>
        <v>C2</v>
      </c>
    </row>
    <row r="119" spans="1:15" s="25" customFormat="1" ht="43.9" customHeight="1" x14ac:dyDescent="0.2">
      <c r="A119" s="111" t="s">
        <v>753</v>
      </c>
      <c r="B119" s="44" t="s">
        <v>353</v>
      </c>
      <c r="C119" s="37" t="s">
        <v>1551</v>
      </c>
      <c r="D119" s="43" t="s">
        <v>173</v>
      </c>
      <c r="E119" s="28" t="s">
        <v>178</v>
      </c>
      <c r="F119" s="57"/>
      <c r="G119" s="102"/>
      <c r="H119" s="35">
        <f t="shared" si="14"/>
        <v>0</v>
      </c>
      <c r="I119" s="53"/>
      <c r="J119" s="24" t="str">
        <f t="shared" ca="1" si="8"/>
        <v/>
      </c>
      <c r="K119" s="15" t="str">
        <f t="shared" si="12"/>
        <v>B051-24250 mm Type 3 Concrete Pavement (Type D)m²</v>
      </c>
      <c r="L119" s="16">
        <f>MATCH(K119,'Pay Items'!$K$1:$K$649,0)</f>
        <v>119</v>
      </c>
      <c r="M119" s="17" t="str">
        <f t="shared" ca="1" si="9"/>
        <v>F0</v>
      </c>
      <c r="N119" s="17" t="str">
        <f t="shared" ca="1" si="10"/>
        <v>C2</v>
      </c>
      <c r="O119" s="17" t="str">
        <f t="shared" ca="1" si="11"/>
        <v>C2</v>
      </c>
    </row>
    <row r="120" spans="1:15" s="25" customFormat="1" ht="43.9" customHeight="1" x14ac:dyDescent="0.2">
      <c r="A120" s="111" t="s">
        <v>754</v>
      </c>
      <c r="B120" s="44" t="s">
        <v>354</v>
      </c>
      <c r="C120" s="37" t="s">
        <v>1552</v>
      </c>
      <c r="D120" s="43" t="s">
        <v>173</v>
      </c>
      <c r="E120" s="28" t="s">
        <v>178</v>
      </c>
      <c r="F120" s="57"/>
      <c r="G120" s="102"/>
      <c r="H120" s="35">
        <f t="shared" si="14"/>
        <v>0</v>
      </c>
      <c r="I120" s="53"/>
      <c r="J120" s="24" t="str">
        <f t="shared" ca="1" si="8"/>
        <v/>
      </c>
      <c r="K120" s="15" t="str">
        <f t="shared" si="12"/>
        <v>B052-24230 mm Type 3 Concrete Pavement (Type A)m²</v>
      </c>
      <c r="L120" s="16">
        <f>MATCH(K120,'Pay Items'!$K$1:$K$649,0)</f>
        <v>120</v>
      </c>
      <c r="M120" s="17" t="str">
        <f t="shared" ca="1" si="9"/>
        <v>F0</v>
      </c>
      <c r="N120" s="17" t="str">
        <f t="shared" ca="1" si="10"/>
        <v>C2</v>
      </c>
      <c r="O120" s="17" t="str">
        <f t="shared" ca="1" si="11"/>
        <v>C2</v>
      </c>
    </row>
    <row r="121" spans="1:15" s="25" customFormat="1" ht="43.9" customHeight="1" x14ac:dyDescent="0.2">
      <c r="A121" s="111" t="s">
        <v>755</v>
      </c>
      <c r="B121" s="44" t="s">
        <v>355</v>
      </c>
      <c r="C121" s="37" t="s">
        <v>1553</v>
      </c>
      <c r="D121" s="43" t="s">
        <v>173</v>
      </c>
      <c r="E121" s="28" t="s">
        <v>178</v>
      </c>
      <c r="F121" s="57"/>
      <c r="G121" s="102"/>
      <c r="H121" s="35">
        <f t="shared" si="14"/>
        <v>0</v>
      </c>
      <c r="I121" s="53"/>
      <c r="J121" s="24" t="str">
        <f t="shared" ca="1" si="8"/>
        <v/>
      </c>
      <c r="K121" s="15" t="str">
        <f t="shared" si="12"/>
        <v>B053-24230 mm Type 3 Concrete Pavement (Type B)m²</v>
      </c>
      <c r="L121" s="16">
        <f>MATCH(K121,'Pay Items'!$K$1:$K$649,0)</f>
        <v>121</v>
      </c>
      <c r="M121" s="17" t="str">
        <f t="shared" ca="1" si="9"/>
        <v>F0</v>
      </c>
      <c r="N121" s="17" t="str">
        <f t="shared" ca="1" si="10"/>
        <v>C2</v>
      </c>
      <c r="O121" s="17" t="str">
        <f t="shared" ca="1" si="11"/>
        <v>C2</v>
      </c>
    </row>
    <row r="122" spans="1:15" s="25" customFormat="1" ht="43.9" customHeight="1" x14ac:dyDescent="0.2">
      <c r="A122" s="111" t="s">
        <v>756</v>
      </c>
      <c r="B122" s="44" t="s">
        <v>356</v>
      </c>
      <c r="C122" s="37" t="s">
        <v>1554</v>
      </c>
      <c r="D122" s="43" t="s">
        <v>173</v>
      </c>
      <c r="E122" s="28" t="s">
        <v>178</v>
      </c>
      <c r="F122" s="57"/>
      <c r="G122" s="102"/>
      <c r="H122" s="35">
        <f t="shared" si="14"/>
        <v>0</v>
      </c>
      <c r="I122" s="53"/>
      <c r="J122" s="24" t="str">
        <f t="shared" ca="1" si="8"/>
        <v/>
      </c>
      <c r="K122" s="15" t="str">
        <f t="shared" si="12"/>
        <v>B054-24230 mm Type 3 Concrete Pavement (Type C)m²</v>
      </c>
      <c r="L122" s="16">
        <f>MATCH(K122,'Pay Items'!$K$1:$K$649,0)</f>
        <v>122</v>
      </c>
      <c r="M122" s="17" t="str">
        <f t="shared" ca="1" si="9"/>
        <v>F0</v>
      </c>
      <c r="N122" s="17" t="str">
        <f t="shared" ca="1" si="10"/>
        <v>C2</v>
      </c>
      <c r="O122" s="17" t="str">
        <f t="shared" ca="1" si="11"/>
        <v>C2</v>
      </c>
    </row>
    <row r="123" spans="1:15" s="25" customFormat="1" ht="43.9" customHeight="1" x14ac:dyDescent="0.2">
      <c r="A123" s="111" t="s">
        <v>757</v>
      </c>
      <c r="B123" s="44" t="s">
        <v>357</v>
      </c>
      <c r="C123" s="37" t="s">
        <v>1555</v>
      </c>
      <c r="D123" s="43" t="s">
        <v>173</v>
      </c>
      <c r="E123" s="28" t="s">
        <v>178</v>
      </c>
      <c r="F123" s="57"/>
      <c r="G123" s="102"/>
      <c r="H123" s="35">
        <f t="shared" si="14"/>
        <v>0</v>
      </c>
      <c r="I123" s="53"/>
      <c r="J123" s="24" t="str">
        <f t="shared" ca="1" si="8"/>
        <v/>
      </c>
      <c r="K123" s="15" t="str">
        <f t="shared" si="12"/>
        <v>B055-24230 mm Type 3 Concrete Pavement (Type D)m²</v>
      </c>
      <c r="L123" s="16">
        <f>MATCH(K123,'Pay Items'!$K$1:$K$649,0)</f>
        <v>123</v>
      </c>
      <c r="M123" s="17" t="str">
        <f t="shared" ca="1" si="9"/>
        <v>F0</v>
      </c>
      <c r="N123" s="17" t="str">
        <f t="shared" ca="1" si="10"/>
        <v>C2</v>
      </c>
      <c r="O123" s="17" t="str">
        <f t="shared" ca="1" si="11"/>
        <v>C2</v>
      </c>
    </row>
    <row r="124" spans="1:15" s="25" customFormat="1" ht="43.9" customHeight="1" x14ac:dyDescent="0.2">
      <c r="A124" s="111" t="s">
        <v>758</v>
      </c>
      <c r="B124" s="44" t="s">
        <v>358</v>
      </c>
      <c r="C124" s="37" t="s">
        <v>1556</v>
      </c>
      <c r="D124" s="43" t="s">
        <v>173</v>
      </c>
      <c r="E124" s="28" t="s">
        <v>178</v>
      </c>
      <c r="F124" s="57"/>
      <c r="G124" s="102"/>
      <c r="H124" s="35">
        <f t="shared" si="14"/>
        <v>0</v>
      </c>
      <c r="I124" s="53"/>
      <c r="J124" s="24" t="str">
        <f t="shared" ca="1" si="8"/>
        <v/>
      </c>
      <c r="K124" s="15" t="str">
        <f t="shared" si="12"/>
        <v>B056-24200 mm Type 3 Concrete Pavement (Type A)m²</v>
      </c>
      <c r="L124" s="16">
        <f>MATCH(K124,'Pay Items'!$K$1:$K$649,0)</f>
        <v>124</v>
      </c>
      <c r="M124" s="17" t="str">
        <f t="shared" ca="1" si="9"/>
        <v>F0</v>
      </c>
      <c r="N124" s="17" t="str">
        <f t="shared" ca="1" si="10"/>
        <v>C2</v>
      </c>
      <c r="O124" s="17" t="str">
        <f t="shared" ca="1" si="11"/>
        <v>C2</v>
      </c>
    </row>
    <row r="125" spans="1:15" s="25" customFormat="1" ht="43.9" customHeight="1" x14ac:dyDescent="0.2">
      <c r="A125" s="111" t="s">
        <v>759</v>
      </c>
      <c r="B125" s="44" t="s">
        <v>360</v>
      </c>
      <c r="C125" s="37" t="s">
        <v>1557</v>
      </c>
      <c r="D125" s="43" t="s">
        <v>173</v>
      </c>
      <c r="E125" s="28" t="s">
        <v>178</v>
      </c>
      <c r="F125" s="57"/>
      <c r="G125" s="102"/>
      <c r="H125" s="35">
        <f t="shared" si="14"/>
        <v>0</v>
      </c>
      <c r="I125" s="53"/>
      <c r="J125" s="24" t="str">
        <f t="shared" ca="1" si="8"/>
        <v/>
      </c>
      <c r="K125" s="15" t="str">
        <f t="shared" si="12"/>
        <v>B057-24200 mm Type 3 Concrete Pavement (Type B)m²</v>
      </c>
      <c r="L125" s="16">
        <f>MATCH(K125,'Pay Items'!$K$1:$K$649,0)</f>
        <v>125</v>
      </c>
      <c r="M125" s="17" t="str">
        <f t="shared" ca="1" si="9"/>
        <v>F0</v>
      </c>
      <c r="N125" s="17" t="str">
        <f t="shared" ca="1" si="10"/>
        <v>C2</v>
      </c>
      <c r="O125" s="17" t="str">
        <f t="shared" ca="1" si="11"/>
        <v>C2</v>
      </c>
    </row>
    <row r="126" spans="1:15" s="25" customFormat="1" ht="43.9" customHeight="1" x14ac:dyDescent="0.2">
      <c r="A126" s="111" t="s">
        <v>760</v>
      </c>
      <c r="B126" s="44" t="s">
        <v>359</v>
      </c>
      <c r="C126" s="37" t="s">
        <v>1558</v>
      </c>
      <c r="D126" s="43" t="s">
        <v>173</v>
      </c>
      <c r="E126" s="28" t="s">
        <v>178</v>
      </c>
      <c r="F126" s="57"/>
      <c r="G126" s="102"/>
      <c r="H126" s="35">
        <f t="shared" si="14"/>
        <v>0</v>
      </c>
      <c r="I126" s="58"/>
      <c r="J126" s="24" t="str">
        <f t="shared" ca="1" si="8"/>
        <v/>
      </c>
      <c r="K126" s="15" t="str">
        <f t="shared" si="12"/>
        <v>B058-24200 mm Type 3 Concrete Pavement (Type C)m²</v>
      </c>
      <c r="L126" s="16">
        <f>MATCH(K126,'Pay Items'!$K$1:$K$649,0)</f>
        <v>126</v>
      </c>
      <c r="M126" s="17" t="str">
        <f t="shared" ca="1" si="9"/>
        <v>F0</v>
      </c>
      <c r="N126" s="17" t="str">
        <f t="shared" ca="1" si="10"/>
        <v>C2</v>
      </c>
      <c r="O126" s="17" t="str">
        <f t="shared" ca="1" si="11"/>
        <v>C2</v>
      </c>
    </row>
    <row r="127" spans="1:15" s="25" customFormat="1" ht="43.9" customHeight="1" x14ac:dyDescent="0.2">
      <c r="A127" s="111" t="s">
        <v>761</v>
      </c>
      <c r="B127" s="44" t="s">
        <v>207</v>
      </c>
      <c r="C127" s="37" t="s">
        <v>1559</v>
      </c>
      <c r="D127" s="43" t="s">
        <v>173</v>
      </c>
      <c r="E127" s="28" t="s">
        <v>178</v>
      </c>
      <c r="F127" s="57"/>
      <c r="G127" s="102"/>
      <c r="H127" s="35">
        <f t="shared" si="14"/>
        <v>0</v>
      </c>
      <c r="I127" s="58"/>
      <c r="J127" s="24" t="str">
        <f t="shared" ca="1" si="8"/>
        <v/>
      </c>
      <c r="K127" s="15" t="str">
        <f t="shared" si="12"/>
        <v>B059-24200 mm Type 3 Concrete Pavement (Type D)m²</v>
      </c>
      <c r="L127" s="16">
        <f>MATCH(K127,'Pay Items'!$K$1:$K$649,0)</f>
        <v>127</v>
      </c>
      <c r="M127" s="17" t="str">
        <f t="shared" ca="1" si="9"/>
        <v>F0</v>
      </c>
      <c r="N127" s="17" t="str">
        <f t="shared" ca="1" si="10"/>
        <v>C2</v>
      </c>
      <c r="O127" s="17" t="str">
        <f t="shared" ca="1" si="11"/>
        <v>C2</v>
      </c>
    </row>
    <row r="128" spans="1:15" s="25" customFormat="1" ht="43.9" customHeight="1" x14ac:dyDescent="0.2">
      <c r="A128" s="111" t="s">
        <v>762</v>
      </c>
      <c r="B128" s="44" t="s">
        <v>361</v>
      </c>
      <c r="C128" s="37" t="s">
        <v>1560</v>
      </c>
      <c r="D128" s="43" t="s">
        <v>173</v>
      </c>
      <c r="E128" s="28" t="s">
        <v>178</v>
      </c>
      <c r="F128" s="57"/>
      <c r="G128" s="102"/>
      <c r="H128" s="35">
        <f t="shared" si="14"/>
        <v>0</v>
      </c>
      <c r="I128" s="58"/>
      <c r="J128" s="24" t="str">
        <f t="shared" ca="1" si="8"/>
        <v/>
      </c>
      <c r="K128" s="15" t="str">
        <f t="shared" si="12"/>
        <v>B060-24150 mm Type 3 Concrete Pavement (Type A)m²</v>
      </c>
      <c r="L128" s="16">
        <f>MATCH(K128,'Pay Items'!$K$1:$K$649,0)</f>
        <v>128</v>
      </c>
      <c r="M128" s="17" t="str">
        <f t="shared" ca="1" si="9"/>
        <v>F0</v>
      </c>
      <c r="N128" s="17" t="str">
        <f t="shared" ca="1" si="10"/>
        <v>C2</v>
      </c>
      <c r="O128" s="17" t="str">
        <f t="shared" ca="1" si="11"/>
        <v>C2</v>
      </c>
    </row>
    <row r="129" spans="1:15" s="25" customFormat="1" ht="43.9" customHeight="1" x14ac:dyDescent="0.2">
      <c r="A129" s="111" t="s">
        <v>763</v>
      </c>
      <c r="B129" s="44" t="s">
        <v>451</v>
      </c>
      <c r="C129" s="37" t="s">
        <v>1561</v>
      </c>
      <c r="D129" s="43" t="s">
        <v>173</v>
      </c>
      <c r="E129" s="28" t="s">
        <v>178</v>
      </c>
      <c r="F129" s="57"/>
      <c r="G129" s="102"/>
      <c r="H129" s="35">
        <f t="shared" si="14"/>
        <v>0</v>
      </c>
      <c r="I129" s="58"/>
      <c r="J129" s="24" t="str">
        <f t="shared" ca="1" si="8"/>
        <v/>
      </c>
      <c r="K129" s="15" t="str">
        <f t="shared" si="12"/>
        <v>B061-24150 mm Type 3 Concrete Pavement (Type B)m²</v>
      </c>
      <c r="L129" s="16">
        <f>MATCH(K129,'Pay Items'!$K$1:$K$649,0)</f>
        <v>129</v>
      </c>
      <c r="M129" s="17" t="str">
        <f t="shared" ca="1" si="9"/>
        <v>F0</v>
      </c>
      <c r="N129" s="17" t="str">
        <f t="shared" ca="1" si="10"/>
        <v>C2</v>
      </c>
      <c r="O129" s="17" t="str">
        <f t="shared" ca="1" si="11"/>
        <v>C2</v>
      </c>
    </row>
    <row r="130" spans="1:15" s="25" customFormat="1" ht="43.9" customHeight="1" x14ac:dyDescent="0.2">
      <c r="A130" s="111" t="s">
        <v>764</v>
      </c>
      <c r="B130" s="44" t="s">
        <v>452</v>
      </c>
      <c r="C130" s="37" t="s">
        <v>1562</v>
      </c>
      <c r="D130" s="43" t="s">
        <v>173</v>
      </c>
      <c r="E130" s="28" t="s">
        <v>178</v>
      </c>
      <c r="F130" s="57"/>
      <c r="G130" s="102"/>
      <c r="H130" s="35">
        <f t="shared" si="14"/>
        <v>0</v>
      </c>
      <c r="I130" s="58"/>
      <c r="J130" s="24" t="str">
        <f t="shared" ca="1" si="8"/>
        <v/>
      </c>
      <c r="K130" s="15" t="str">
        <f t="shared" si="12"/>
        <v>B062-24150 mm Type 3 Concrete Pavement (Type C)m²</v>
      </c>
      <c r="L130" s="16">
        <f>MATCH(K130,'Pay Items'!$K$1:$K$649,0)</f>
        <v>130</v>
      </c>
      <c r="M130" s="17" t="str">
        <f t="shared" ca="1" si="9"/>
        <v>F0</v>
      </c>
      <c r="N130" s="17" t="str">
        <f t="shared" ca="1" si="10"/>
        <v>C2</v>
      </c>
      <c r="O130" s="17" t="str">
        <f t="shared" ca="1" si="11"/>
        <v>C2</v>
      </c>
    </row>
    <row r="131" spans="1:15" s="25" customFormat="1" ht="43.9" customHeight="1" x14ac:dyDescent="0.2">
      <c r="A131" s="111" t="s">
        <v>765</v>
      </c>
      <c r="B131" s="44" t="s">
        <v>453</v>
      </c>
      <c r="C131" s="37" t="s">
        <v>1563</v>
      </c>
      <c r="D131" s="43" t="s">
        <v>173</v>
      </c>
      <c r="E131" s="28" t="s">
        <v>178</v>
      </c>
      <c r="F131" s="57"/>
      <c r="G131" s="102"/>
      <c r="H131" s="35">
        <f t="shared" si="14"/>
        <v>0</v>
      </c>
      <c r="I131" s="58"/>
      <c r="J131" s="24" t="str">
        <f t="shared" ref="J131:J194" ca="1" si="15">IF(CELL("protect",$G131)=1, "LOCKED", "")</f>
        <v/>
      </c>
      <c r="K131" s="15" t="str">
        <f t="shared" si="12"/>
        <v>B063-24150 mm Type 3 Concrete Pavement (Type D)m²</v>
      </c>
      <c r="L131" s="16">
        <f>MATCH(K131,'Pay Items'!$K$1:$K$649,0)</f>
        <v>131</v>
      </c>
      <c r="M131" s="17" t="str">
        <f t="shared" ref="M131:M194" ca="1" si="16">CELL("format",$F131)</f>
        <v>F0</v>
      </c>
      <c r="N131" s="17" t="str">
        <f t="shared" ref="N131:N194" ca="1" si="17">CELL("format",$G131)</f>
        <v>C2</v>
      </c>
      <c r="O131" s="17" t="str">
        <f t="shared" ref="O131:O194" ca="1" si="18">CELL("format",$H131)</f>
        <v>C2</v>
      </c>
    </row>
    <row r="132" spans="1:15" s="25" customFormat="1" ht="43.9" customHeight="1" x14ac:dyDescent="0.2">
      <c r="A132" s="111" t="s">
        <v>766</v>
      </c>
      <c r="B132" s="38" t="s">
        <v>159</v>
      </c>
      <c r="C132" s="37" t="s">
        <v>575</v>
      </c>
      <c r="D132" s="43" t="s">
        <v>1315</v>
      </c>
      <c r="E132" s="28"/>
      <c r="F132" s="57"/>
      <c r="G132" s="109"/>
      <c r="H132" s="35"/>
      <c r="I132" s="53"/>
      <c r="J132" s="24" t="str">
        <f t="shared" ca="1" si="15"/>
        <v>LOCKED</v>
      </c>
      <c r="K132" s="15" t="str">
        <f t="shared" ref="K132:K195" si="19">CLEAN(CONCATENATE(TRIM($A132),TRIM($C132),IF(LEFT($D132)&lt;&gt;"E",TRIM($D132),),TRIM($E132)))</f>
        <v>B064-72Slab Replacement - Early Opening (72 hour)CW 3230-R8</v>
      </c>
      <c r="L132" s="16">
        <f>MATCH(K132,'Pay Items'!$K$1:$K$649,0)</f>
        <v>132</v>
      </c>
      <c r="M132" s="17" t="str">
        <f t="shared" ca="1" si="16"/>
        <v>F0</v>
      </c>
      <c r="N132" s="17" t="str">
        <f t="shared" ca="1" si="17"/>
        <v>G</v>
      </c>
      <c r="O132" s="17" t="str">
        <f t="shared" ca="1" si="18"/>
        <v>C2</v>
      </c>
    </row>
    <row r="133" spans="1:15" s="25" customFormat="1" ht="43.9" customHeight="1" x14ac:dyDescent="0.2">
      <c r="A133" s="111" t="s">
        <v>767</v>
      </c>
      <c r="B133" s="44" t="s">
        <v>350</v>
      </c>
      <c r="C133" s="37" t="s">
        <v>1564</v>
      </c>
      <c r="D133" s="43" t="s">
        <v>173</v>
      </c>
      <c r="E133" s="28" t="s">
        <v>178</v>
      </c>
      <c r="F133" s="57"/>
      <c r="G133" s="102"/>
      <c r="H133" s="35">
        <f>ROUND(G133*F133,2)</f>
        <v>0</v>
      </c>
      <c r="I133" s="53"/>
      <c r="J133" s="24" t="str">
        <f t="shared" ca="1" si="15"/>
        <v/>
      </c>
      <c r="K133" s="15" t="str">
        <f t="shared" si="19"/>
        <v>B065-72250 mm Type 4 Concrete Pavement (Reinforced)m²</v>
      </c>
      <c r="L133" s="16">
        <f>MATCH(K133,'Pay Items'!$K$1:$K$649,0)</f>
        <v>133</v>
      </c>
      <c r="M133" s="17" t="str">
        <f t="shared" ca="1" si="16"/>
        <v>F0</v>
      </c>
      <c r="N133" s="17" t="str">
        <f t="shared" ca="1" si="17"/>
        <v>C2</v>
      </c>
      <c r="O133" s="17" t="str">
        <f t="shared" ca="1" si="18"/>
        <v>C2</v>
      </c>
    </row>
    <row r="134" spans="1:15" s="34" customFormat="1" ht="30" customHeight="1" x14ac:dyDescent="0.2">
      <c r="A134" s="111" t="s">
        <v>297</v>
      </c>
      <c r="B134" s="44"/>
      <c r="C134" s="37" t="s">
        <v>606</v>
      </c>
      <c r="D134" s="67"/>
      <c r="E134" s="68"/>
      <c r="F134" s="69"/>
      <c r="G134" s="70"/>
      <c r="H134" s="70"/>
      <c r="I134" s="72"/>
      <c r="J134" s="24" t="str">
        <f t="shared" ca="1" si="15"/>
        <v>LOCKED</v>
      </c>
      <c r="K134" s="15" t="str">
        <f t="shared" si="19"/>
        <v>B066Pay Item Removed</v>
      </c>
      <c r="L134" s="16">
        <f>MATCH(K134,'Pay Items'!$K$1:$K$649,0)</f>
        <v>134</v>
      </c>
      <c r="M134" s="17" t="str">
        <f t="shared" ca="1" si="16"/>
        <v>F0</v>
      </c>
      <c r="N134" s="17" t="str">
        <f t="shared" ca="1" si="17"/>
        <v>C2</v>
      </c>
      <c r="O134" s="17" t="str">
        <f t="shared" ca="1" si="18"/>
        <v>C2</v>
      </c>
    </row>
    <row r="135" spans="1:15" s="25" customFormat="1" ht="43.9" customHeight="1" x14ac:dyDescent="0.2">
      <c r="A135" s="111" t="s">
        <v>768</v>
      </c>
      <c r="B135" s="44" t="s">
        <v>351</v>
      </c>
      <c r="C135" s="37" t="s">
        <v>1565</v>
      </c>
      <c r="D135" s="43" t="s">
        <v>173</v>
      </c>
      <c r="E135" s="28" t="s">
        <v>178</v>
      </c>
      <c r="F135" s="57"/>
      <c r="G135" s="102"/>
      <c r="H135" s="35">
        <f>ROUND(G135*F135,2)</f>
        <v>0</v>
      </c>
      <c r="I135" s="53"/>
      <c r="J135" s="24" t="str">
        <f t="shared" ca="1" si="15"/>
        <v/>
      </c>
      <c r="K135" s="15" t="str">
        <f t="shared" si="19"/>
        <v>B067-72250 mm Type 4 Concrete Pavement (Plain-Dowelled)m²</v>
      </c>
      <c r="L135" s="16">
        <f>MATCH(K135,'Pay Items'!$K$1:$K$649,0)</f>
        <v>135</v>
      </c>
      <c r="M135" s="17" t="str">
        <f t="shared" ca="1" si="16"/>
        <v>F0</v>
      </c>
      <c r="N135" s="17" t="str">
        <f t="shared" ca="1" si="17"/>
        <v>C2</v>
      </c>
      <c r="O135" s="17" t="str">
        <f t="shared" ca="1" si="18"/>
        <v>C2</v>
      </c>
    </row>
    <row r="136" spans="1:15" s="25" customFormat="1" ht="43.9" customHeight="1" x14ac:dyDescent="0.2">
      <c r="A136" s="111" t="s">
        <v>769</v>
      </c>
      <c r="B136" s="44" t="s">
        <v>352</v>
      </c>
      <c r="C136" s="37" t="s">
        <v>1566</v>
      </c>
      <c r="D136" s="43" t="s">
        <v>173</v>
      </c>
      <c r="E136" s="28" t="s">
        <v>178</v>
      </c>
      <c r="F136" s="57"/>
      <c r="G136" s="102"/>
      <c r="H136" s="35">
        <f>ROUND(G136*F136,2)</f>
        <v>0</v>
      </c>
      <c r="I136" s="53"/>
      <c r="J136" s="24" t="str">
        <f t="shared" ca="1" si="15"/>
        <v/>
      </c>
      <c r="K136" s="15" t="str">
        <f t="shared" si="19"/>
        <v>B068-72230 mm Type 4 Concrete Pavement (Reinforced)m²</v>
      </c>
      <c r="L136" s="16">
        <f>MATCH(K136,'Pay Items'!$K$1:$K$649,0)</f>
        <v>136</v>
      </c>
      <c r="M136" s="17" t="str">
        <f t="shared" ca="1" si="16"/>
        <v>F0</v>
      </c>
      <c r="N136" s="17" t="str">
        <f t="shared" ca="1" si="17"/>
        <v>C2</v>
      </c>
      <c r="O136" s="17" t="str">
        <f t="shared" ca="1" si="18"/>
        <v>C2</v>
      </c>
    </row>
    <row r="137" spans="1:15" s="25" customFormat="1" ht="30" customHeight="1" x14ac:dyDescent="0.2">
      <c r="A137" s="111" t="s">
        <v>298</v>
      </c>
      <c r="B137" s="44"/>
      <c r="C137" s="37" t="s">
        <v>606</v>
      </c>
      <c r="D137" s="43"/>
      <c r="E137" s="28"/>
      <c r="F137" s="57"/>
      <c r="G137" s="35"/>
      <c r="H137" s="35"/>
      <c r="I137" s="53"/>
      <c r="J137" s="24" t="str">
        <f t="shared" ca="1" si="15"/>
        <v>LOCKED</v>
      </c>
      <c r="K137" s="15" t="str">
        <f t="shared" si="19"/>
        <v>B069Pay Item Removed</v>
      </c>
      <c r="L137" s="16">
        <f>MATCH(K137,'Pay Items'!$K$1:$K$649,0)</f>
        <v>137</v>
      </c>
      <c r="M137" s="17" t="str">
        <f t="shared" ca="1" si="16"/>
        <v>F0</v>
      </c>
      <c r="N137" s="17" t="str">
        <f t="shared" ca="1" si="17"/>
        <v>C2</v>
      </c>
      <c r="O137" s="17" t="str">
        <f t="shared" ca="1" si="18"/>
        <v>C2</v>
      </c>
    </row>
    <row r="138" spans="1:15" s="25" customFormat="1" ht="43.9" customHeight="1" x14ac:dyDescent="0.2">
      <c r="A138" s="111" t="s">
        <v>770</v>
      </c>
      <c r="B138" s="44" t="s">
        <v>353</v>
      </c>
      <c r="C138" s="37" t="s">
        <v>1567</v>
      </c>
      <c r="D138" s="43" t="s">
        <v>173</v>
      </c>
      <c r="E138" s="28" t="s">
        <v>178</v>
      </c>
      <c r="F138" s="57"/>
      <c r="G138" s="102"/>
      <c r="H138" s="35">
        <f>ROUND(G138*F138,2)</f>
        <v>0</v>
      </c>
      <c r="I138" s="53"/>
      <c r="J138" s="24" t="str">
        <f t="shared" ca="1" si="15"/>
        <v/>
      </c>
      <c r="K138" s="15" t="str">
        <f t="shared" si="19"/>
        <v>B070-72230 mm Type 4 Concrete Pavement (Plain-Dowelled)m²</v>
      </c>
      <c r="L138" s="16">
        <f>MATCH(K138,'Pay Items'!$K$1:$K$649,0)</f>
        <v>138</v>
      </c>
      <c r="M138" s="17" t="str">
        <f t="shared" ca="1" si="16"/>
        <v>F0</v>
      </c>
      <c r="N138" s="17" t="str">
        <f t="shared" ca="1" si="17"/>
        <v>C2</v>
      </c>
      <c r="O138" s="17" t="str">
        <f t="shared" ca="1" si="18"/>
        <v>C2</v>
      </c>
    </row>
    <row r="139" spans="1:15" s="25" customFormat="1" ht="43.9" customHeight="1" x14ac:dyDescent="0.2">
      <c r="A139" s="111" t="s">
        <v>771</v>
      </c>
      <c r="B139" s="44" t="s">
        <v>354</v>
      </c>
      <c r="C139" s="37" t="s">
        <v>1568</v>
      </c>
      <c r="D139" s="43" t="s">
        <v>173</v>
      </c>
      <c r="E139" s="28" t="s">
        <v>178</v>
      </c>
      <c r="F139" s="57"/>
      <c r="G139" s="102"/>
      <c r="H139" s="35">
        <f>ROUND(G139*F139,2)</f>
        <v>0</v>
      </c>
      <c r="I139" s="58"/>
      <c r="J139" s="24" t="str">
        <f t="shared" ca="1" si="15"/>
        <v/>
      </c>
      <c r="K139" s="15" t="str">
        <f t="shared" si="19"/>
        <v>B071-72200 mm Type 4 Concrete Pavement (Reinforced)m²</v>
      </c>
      <c r="L139" s="16">
        <f>MATCH(K139,'Pay Items'!$K$1:$K$649,0)</f>
        <v>139</v>
      </c>
      <c r="M139" s="17" t="str">
        <f t="shared" ca="1" si="16"/>
        <v>F0</v>
      </c>
      <c r="N139" s="17" t="str">
        <f t="shared" ca="1" si="17"/>
        <v>C2</v>
      </c>
      <c r="O139" s="17" t="str">
        <f t="shared" ca="1" si="18"/>
        <v>C2</v>
      </c>
    </row>
    <row r="140" spans="1:15" s="25" customFormat="1" ht="30" customHeight="1" x14ac:dyDescent="0.2">
      <c r="A140" s="111" t="s">
        <v>299</v>
      </c>
      <c r="B140" s="44"/>
      <c r="C140" s="37" t="s">
        <v>606</v>
      </c>
      <c r="D140" s="43"/>
      <c r="E140" s="28"/>
      <c r="F140" s="57"/>
      <c r="G140" s="35"/>
      <c r="H140" s="35"/>
      <c r="I140" s="58"/>
      <c r="J140" s="24" t="str">
        <f t="shared" ca="1" si="15"/>
        <v>LOCKED</v>
      </c>
      <c r="K140" s="15" t="str">
        <f t="shared" si="19"/>
        <v>B072Pay Item Removed</v>
      </c>
      <c r="L140" s="16">
        <f>MATCH(K140,'Pay Items'!$K$1:$K$649,0)</f>
        <v>140</v>
      </c>
      <c r="M140" s="17" t="str">
        <f t="shared" ca="1" si="16"/>
        <v>F0</v>
      </c>
      <c r="N140" s="17" t="str">
        <f t="shared" ca="1" si="17"/>
        <v>C2</v>
      </c>
      <c r="O140" s="17" t="str">
        <f t="shared" ca="1" si="18"/>
        <v>C2</v>
      </c>
    </row>
    <row r="141" spans="1:15" s="25" customFormat="1" ht="43.9" customHeight="1" x14ac:dyDescent="0.2">
      <c r="A141" s="111" t="s">
        <v>772</v>
      </c>
      <c r="B141" s="44" t="s">
        <v>355</v>
      </c>
      <c r="C141" s="37" t="s">
        <v>1569</v>
      </c>
      <c r="D141" s="43" t="s">
        <v>173</v>
      </c>
      <c r="E141" s="28" t="s">
        <v>178</v>
      </c>
      <c r="F141" s="57"/>
      <c r="G141" s="102"/>
      <c r="H141" s="35">
        <f>ROUND(G141*F141,2)</f>
        <v>0</v>
      </c>
      <c r="I141" s="58"/>
      <c r="J141" s="24" t="str">
        <f t="shared" ca="1" si="15"/>
        <v/>
      </c>
      <c r="K141" s="15" t="str">
        <f t="shared" si="19"/>
        <v>B073-72200 mm Type 4 Concrete Pavement (Plain-Dowelled)m²</v>
      </c>
      <c r="L141" s="16">
        <f>MATCH(K141,'Pay Items'!$K$1:$K$649,0)</f>
        <v>141</v>
      </c>
      <c r="M141" s="17" t="str">
        <f t="shared" ca="1" si="16"/>
        <v>F0</v>
      </c>
      <c r="N141" s="17" t="str">
        <f t="shared" ca="1" si="17"/>
        <v>C2</v>
      </c>
      <c r="O141" s="17" t="str">
        <f t="shared" ca="1" si="18"/>
        <v>C2</v>
      </c>
    </row>
    <row r="142" spans="1:15" s="25" customFormat="1" ht="43.9" customHeight="1" x14ac:dyDescent="0.2">
      <c r="A142" s="111" t="s">
        <v>773</v>
      </c>
      <c r="B142" s="44" t="s">
        <v>356</v>
      </c>
      <c r="C142" s="37" t="s">
        <v>1570</v>
      </c>
      <c r="D142" s="43" t="s">
        <v>173</v>
      </c>
      <c r="E142" s="28" t="s">
        <v>178</v>
      </c>
      <c r="F142" s="57"/>
      <c r="G142" s="102"/>
      <c r="H142" s="35">
        <f>ROUND(G142*F142,2)</f>
        <v>0</v>
      </c>
      <c r="I142" s="58"/>
      <c r="J142" s="24" t="str">
        <f t="shared" ca="1" si="15"/>
        <v/>
      </c>
      <c r="K142" s="15" t="str">
        <f t="shared" si="19"/>
        <v>B074-72150 mm Type 4 Concrete Pavement (Reinforced)m²</v>
      </c>
      <c r="L142" s="16">
        <f>MATCH(K142,'Pay Items'!$K$1:$K$649,0)</f>
        <v>142</v>
      </c>
      <c r="M142" s="17" t="str">
        <f t="shared" ca="1" si="16"/>
        <v>F0</v>
      </c>
      <c r="N142" s="17" t="str">
        <f t="shared" ca="1" si="17"/>
        <v>C2</v>
      </c>
      <c r="O142" s="17" t="str">
        <f t="shared" ca="1" si="18"/>
        <v>C2</v>
      </c>
    </row>
    <row r="143" spans="1:15" s="25" customFormat="1" ht="30" customHeight="1" x14ac:dyDescent="0.2">
      <c r="A143" s="111" t="s">
        <v>300</v>
      </c>
      <c r="B143" s="44"/>
      <c r="C143" s="37" t="s">
        <v>606</v>
      </c>
      <c r="D143" s="43"/>
      <c r="E143" s="28"/>
      <c r="F143" s="57"/>
      <c r="G143" s="35"/>
      <c r="H143" s="35"/>
      <c r="I143" s="58"/>
      <c r="J143" s="24" t="str">
        <f t="shared" ca="1" si="15"/>
        <v>LOCKED</v>
      </c>
      <c r="K143" s="15" t="str">
        <f t="shared" si="19"/>
        <v>B075Pay Item Removed</v>
      </c>
      <c r="L143" s="16">
        <f>MATCH(K143,'Pay Items'!$K$1:$K$649,0)</f>
        <v>143</v>
      </c>
      <c r="M143" s="17" t="str">
        <f t="shared" ca="1" si="16"/>
        <v>F0</v>
      </c>
      <c r="N143" s="17" t="str">
        <f t="shared" ca="1" si="17"/>
        <v>C2</v>
      </c>
      <c r="O143" s="17" t="str">
        <f t="shared" ca="1" si="18"/>
        <v>C2</v>
      </c>
    </row>
    <row r="144" spans="1:15" s="25" customFormat="1" ht="43.9" customHeight="1" x14ac:dyDescent="0.2">
      <c r="A144" s="111" t="s">
        <v>774</v>
      </c>
      <c r="B144" s="44" t="s">
        <v>357</v>
      </c>
      <c r="C144" s="37" t="s">
        <v>1571</v>
      </c>
      <c r="D144" s="43" t="s">
        <v>173</v>
      </c>
      <c r="E144" s="28" t="s">
        <v>178</v>
      </c>
      <c r="F144" s="57"/>
      <c r="G144" s="102"/>
      <c r="H144" s="35">
        <f>ROUND(G144*F144,2)</f>
        <v>0</v>
      </c>
      <c r="I144" s="58"/>
      <c r="J144" s="24" t="str">
        <f t="shared" ca="1" si="15"/>
        <v/>
      </c>
      <c r="K144" s="15" t="str">
        <f t="shared" si="19"/>
        <v>B076-72150 mm Type 4 Concrete Pavement (Plain-Dowelled)m²</v>
      </c>
      <c r="L144" s="16">
        <f>MATCH(K144,'Pay Items'!$K$1:$K$649,0)</f>
        <v>144</v>
      </c>
      <c r="M144" s="17" t="str">
        <f t="shared" ca="1" si="16"/>
        <v>F0</v>
      </c>
      <c r="N144" s="17" t="str">
        <f t="shared" ca="1" si="17"/>
        <v>C2</v>
      </c>
      <c r="O144" s="17" t="str">
        <f t="shared" ca="1" si="18"/>
        <v>C2</v>
      </c>
    </row>
    <row r="145" spans="1:15" s="25" customFormat="1" ht="43.9" customHeight="1" x14ac:dyDescent="0.2">
      <c r="A145" s="111" t="s">
        <v>775</v>
      </c>
      <c r="B145" s="73" t="s">
        <v>369</v>
      </c>
      <c r="C145" s="37" t="s">
        <v>466</v>
      </c>
      <c r="D145" s="43" t="s">
        <v>1315</v>
      </c>
      <c r="E145" s="28"/>
      <c r="F145" s="57"/>
      <c r="G145" s="109"/>
      <c r="H145" s="35"/>
      <c r="I145" s="53"/>
      <c r="J145" s="24" t="str">
        <f t="shared" ca="1" si="15"/>
        <v>LOCKED</v>
      </c>
      <c r="K145" s="15" t="str">
        <f t="shared" si="19"/>
        <v>B077-72Partial Slab Patches - Early Opening (72 hour)CW 3230-R8</v>
      </c>
      <c r="L145" s="16">
        <f>MATCH(K145,'Pay Items'!$K$1:$K$649,0)</f>
        <v>145</v>
      </c>
      <c r="M145" s="17" t="str">
        <f t="shared" ca="1" si="16"/>
        <v>F0</v>
      </c>
      <c r="N145" s="17" t="str">
        <f t="shared" ca="1" si="17"/>
        <v>G</v>
      </c>
      <c r="O145" s="17" t="str">
        <f t="shared" ca="1" si="18"/>
        <v>C2</v>
      </c>
    </row>
    <row r="146" spans="1:15" s="25" customFormat="1" ht="43.9" customHeight="1" x14ac:dyDescent="0.2">
      <c r="A146" s="111" t="s">
        <v>776</v>
      </c>
      <c r="B146" s="44" t="s">
        <v>350</v>
      </c>
      <c r="C146" s="37" t="s">
        <v>1572</v>
      </c>
      <c r="D146" s="43" t="s">
        <v>173</v>
      </c>
      <c r="E146" s="28" t="s">
        <v>178</v>
      </c>
      <c r="F146" s="57"/>
      <c r="G146" s="102"/>
      <c r="H146" s="35">
        <f t="shared" ref="H146:H163" si="20">ROUND(G146*F146,2)</f>
        <v>0</v>
      </c>
      <c r="I146" s="53"/>
      <c r="J146" s="24" t="str">
        <f t="shared" ca="1" si="15"/>
        <v/>
      </c>
      <c r="K146" s="15" t="str">
        <f t="shared" si="19"/>
        <v>B078-72250 mm Type 4 Concrete Pavement (Type A)m²</v>
      </c>
      <c r="L146" s="16">
        <f>MATCH(K146,'Pay Items'!$K$1:$K$649,0)</f>
        <v>146</v>
      </c>
      <c r="M146" s="17" t="str">
        <f t="shared" ca="1" si="16"/>
        <v>F0</v>
      </c>
      <c r="N146" s="17" t="str">
        <f t="shared" ca="1" si="17"/>
        <v>C2</v>
      </c>
      <c r="O146" s="17" t="str">
        <f t="shared" ca="1" si="18"/>
        <v>C2</v>
      </c>
    </row>
    <row r="147" spans="1:15" s="25" customFormat="1" ht="43.9" customHeight="1" x14ac:dyDescent="0.2">
      <c r="A147" s="111" t="s">
        <v>777</v>
      </c>
      <c r="B147" s="44" t="s">
        <v>351</v>
      </c>
      <c r="C147" s="37" t="s">
        <v>1573</v>
      </c>
      <c r="D147" s="43" t="s">
        <v>173</v>
      </c>
      <c r="E147" s="28" t="s">
        <v>178</v>
      </c>
      <c r="F147" s="57"/>
      <c r="G147" s="102"/>
      <c r="H147" s="35">
        <f t="shared" si="20"/>
        <v>0</v>
      </c>
      <c r="I147" s="53"/>
      <c r="J147" s="24" t="str">
        <f t="shared" ca="1" si="15"/>
        <v/>
      </c>
      <c r="K147" s="15" t="str">
        <f t="shared" si="19"/>
        <v>B079-72250 mm Type 4 Concrete Pavement (Type B)m²</v>
      </c>
      <c r="L147" s="16">
        <f>MATCH(K147,'Pay Items'!$K$1:$K$649,0)</f>
        <v>147</v>
      </c>
      <c r="M147" s="17" t="str">
        <f t="shared" ca="1" si="16"/>
        <v>F0</v>
      </c>
      <c r="N147" s="17" t="str">
        <f t="shared" ca="1" si="17"/>
        <v>C2</v>
      </c>
      <c r="O147" s="17" t="str">
        <f t="shared" ca="1" si="18"/>
        <v>C2</v>
      </c>
    </row>
    <row r="148" spans="1:15" s="25" customFormat="1" ht="43.9" customHeight="1" x14ac:dyDescent="0.2">
      <c r="A148" s="111" t="s">
        <v>778</v>
      </c>
      <c r="B148" s="44" t="s">
        <v>352</v>
      </c>
      <c r="C148" s="37" t="s">
        <v>1574</v>
      </c>
      <c r="D148" s="43" t="s">
        <v>173</v>
      </c>
      <c r="E148" s="28" t="s">
        <v>178</v>
      </c>
      <c r="F148" s="57"/>
      <c r="G148" s="102"/>
      <c r="H148" s="35">
        <f t="shared" si="20"/>
        <v>0</v>
      </c>
      <c r="I148" s="53"/>
      <c r="J148" s="24" t="str">
        <f t="shared" ca="1" si="15"/>
        <v/>
      </c>
      <c r="K148" s="15" t="str">
        <f t="shared" si="19"/>
        <v>B080-72250 mm Type 4 Concrete Pavement (Type C)m²</v>
      </c>
      <c r="L148" s="16">
        <f>MATCH(K148,'Pay Items'!$K$1:$K$649,0)</f>
        <v>148</v>
      </c>
      <c r="M148" s="17" t="str">
        <f t="shared" ca="1" si="16"/>
        <v>F0</v>
      </c>
      <c r="N148" s="17" t="str">
        <f t="shared" ca="1" si="17"/>
        <v>C2</v>
      </c>
      <c r="O148" s="17" t="str">
        <f t="shared" ca="1" si="18"/>
        <v>C2</v>
      </c>
    </row>
    <row r="149" spans="1:15" s="25" customFormat="1" ht="43.9" customHeight="1" x14ac:dyDescent="0.2">
      <c r="A149" s="111" t="s">
        <v>779</v>
      </c>
      <c r="B149" s="44" t="s">
        <v>353</v>
      </c>
      <c r="C149" s="37" t="s">
        <v>1575</v>
      </c>
      <c r="D149" s="43" t="s">
        <v>173</v>
      </c>
      <c r="E149" s="28" t="s">
        <v>178</v>
      </c>
      <c r="F149" s="57"/>
      <c r="G149" s="102"/>
      <c r="H149" s="35">
        <f t="shared" si="20"/>
        <v>0</v>
      </c>
      <c r="I149" s="53"/>
      <c r="J149" s="24" t="str">
        <f t="shared" ca="1" si="15"/>
        <v/>
      </c>
      <c r="K149" s="15" t="str">
        <f t="shared" si="19"/>
        <v>B081-72250 mm Type 4 Concrete Pavement (Type D)m²</v>
      </c>
      <c r="L149" s="16">
        <f>MATCH(K149,'Pay Items'!$K$1:$K$649,0)</f>
        <v>149</v>
      </c>
      <c r="M149" s="17" t="str">
        <f t="shared" ca="1" si="16"/>
        <v>F0</v>
      </c>
      <c r="N149" s="17" t="str">
        <f t="shared" ca="1" si="17"/>
        <v>C2</v>
      </c>
      <c r="O149" s="17" t="str">
        <f t="shared" ca="1" si="18"/>
        <v>C2</v>
      </c>
    </row>
    <row r="150" spans="1:15" s="25" customFormat="1" ht="43.9" customHeight="1" x14ac:dyDescent="0.2">
      <c r="A150" s="111" t="s">
        <v>780</v>
      </c>
      <c r="B150" s="44" t="s">
        <v>354</v>
      </c>
      <c r="C150" s="37" t="s">
        <v>1576</v>
      </c>
      <c r="D150" s="43" t="s">
        <v>173</v>
      </c>
      <c r="E150" s="28" t="s">
        <v>178</v>
      </c>
      <c r="F150" s="57"/>
      <c r="G150" s="102"/>
      <c r="H150" s="35">
        <f t="shared" si="20"/>
        <v>0</v>
      </c>
      <c r="I150" s="53"/>
      <c r="J150" s="24" t="str">
        <f t="shared" ca="1" si="15"/>
        <v/>
      </c>
      <c r="K150" s="15" t="str">
        <f t="shared" si="19"/>
        <v>B082-72230 mm Type 4 Concrete Pavement (Type A)m²</v>
      </c>
      <c r="L150" s="16">
        <f>MATCH(K150,'Pay Items'!$K$1:$K$649,0)</f>
        <v>150</v>
      </c>
      <c r="M150" s="17" t="str">
        <f t="shared" ca="1" si="16"/>
        <v>F0</v>
      </c>
      <c r="N150" s="17" t="str">
        <f t="shared" ca="1" si="17"/>
        <v>C2</v>
      </c>
      <c r="O150" s="17" t="str">
        <f t="shared" ca="1" si="18"/>
        <v>C2</v>
      </c>
    </row>
    <row r="151" spans="1:15" s="25" customFormat="1" ht="43.9" customHeight="1" x14ac:dyDescent="0.2">
      <c r="A151" s="111" t="s">
        <v>781</v>
      </c>
      <c r="B151" s="44" t="s">
        <v>355</v>
      </c>
      <c r="C151" s="37" t="s">
        <v>1577</v>
      </c>
      <c r="D151" s="43" t="s">
        <v>173</v>
      </c>
      <c r="E151" s="28" t="s">
        <v>178</v>
      </c>
      <c r="F151" s="57"/>
      <c r="G151" s="102"/>
      <c r="H151" s="35">
        <f t="shared" si="20"/>
        <v>0</v>
      </c>
      <c r="I151" s="53"/>
      <c r="J151" s="24" t="str">
        <f t="shared" ca="1" si="15"/>
        <v/>
      </c>
      <c r="K151" s="15" t="str">
        <f t="shared" si="19"/>
        <v>B083-72230 mm Type 4 Concrete Pavement (Type B)m²</v>
      </c>
      <c r="L151" s="16">
        <f>MATCH(K151,'Pay Items'!$K$1:$K$649,0)</f>
        <v>151</v>
      </c>
      <c r="M151" s="17" t="str">
        <f t="shared" ca="1" si="16"/>
        <v>F0</v>
      </c>
      <c r="N151" s="17" t="str">
        <f t="shared" ca="1" si="17"/>
        <v>C2</v>
      </c>
      <c r="O151" s="17" t="str">
        <f t="shared" ca="1" si="18"/>
        <v>C2</v>
      </c>
    </row>
    <row r="152" spans="1:15" s="25" customFormat="1" ht="43.9" customHeight="1" x14ac:dyDescent="0.2">
      <c r="A152" s="111" t="s">
        <v>782</v>
      </c>
      <c r="B152" s="44" t="s">
        <v>356</v>
      </c>
      <c r="C152" s="37" t="s">
        <v>1578</v>
      </c>
      <c r="D152" s="43" t="s">
        <v>173</v>
      </c>
      <c r="E152" s="28" t="s">
        <v>178</v>
      </c>
      <c r="F152" s="57"/>
      <c r="G152" s="102"/>
      <c r="H152" s="35">
        <f t="shared" si="20"/>
        <v>0</v>
      </c>
      <c r="I152" s="53"/>
      <c r="J152" s="24" t="str">
        <f t="shared" ca="1" si="15"/>
        <v/>
      </c>
      <c r="K152" s="15" t="str">
        <f t="shared" si="19"/>
        <v>B084-72230 mm Type 4 Concrete Pavement (Type C)m²</v>
      </c>
      <c r="L152" s="16">
        <f>MATCH(K152,'Pay Items'!$K$1:$K$649,0)</f>
        <v>152</v>
      </c>
      <c r="M152" s="17" t="str">
        <f t="shared" ca="1" si="16"/>
        <v>F0</v>
      </c>
      <c r="N152" s="17" t="str">
        <f t="shared" ca="1" si="17"/>
        <v>C2</v>
      </c>
      <c r="O152" s="17" t="str">
        <f t="shared" ca="1" si="18"/>
        <v>C2</v>
      </c>
    </row>
    <row r="153" spans="1:15" s="25" customFormat="1" ht="43.9" customHeight="1" x14ac:dyDescent="0.2">
      <c r="A153" s="111" t="s">
        <v>783</v>
      </c>
      <c r="B153" s="44" t="s">
        <v>357</v>
      </c>
      <c r="C153" s="37" t="s">
        <v>1579</v>
      </c>
      <c r="D153" s="43" t="s">
        <v>173</v>
      </c>
      <c r="E153" s="28" t="s">
        <v>178</v>
      </c>
      <c r="F153" s="57"/>
      <c r="G153" s="102"/>
      <c r="H153" s="35">
        <f t="shared" si="20"/>
        <v>0</v>
      </c>
      <c r="I153" s="53"/>
      <c r="J153" s="24" t="str">
        <f t="shared" ca="1" si="15"/>
        <v/>
      </c>
      <c r="K153" s="15" t="str">
        <f t="shared" si="19"/>
        <v>B085-72230 mm Type 4 Concrete Pavement (Type D)m²</v>
      </c>
      <c r="L153" s="16">
        <f>MATCH(K153,'Pay Items'!$K$1:$K$649,0)</f>
        <v>153</v>
      </c>
      <c r="M153" s="17" t="str">
        <f t="shared" ca="1" si="16"/>
        <v>F0</v>
      </c>
      <c r="N153" s="17" t="str">
        <f t="shared" ca="1" si="17"/>
        <v>C2</v>
      </c>
      <c r="O153" s="17" t="str">
        <f t="shared" ca="1" si="18"/>
        <v>C2</v>
      </c>
    </row>
    <row r="154" spans="1:15" s="25" customFormat="1" ht="43.9" customHeight="1" x14ac:dyDescent="0.2">
      <c r="A154" s="111" t="s">
        <v>784</v>
      </c>
      <c r="B154" s="44" t="s">
        <v>358</v>
      </c>
      <c r="C154" s="37" t="s">
        <v>1580</v>
      </c>
      <c r="D154" s="43" t="s">
        <v>173</v>
      </c>
      <c r="E154" s="28" t="s">
        <v>178</v>
      </c>
      <c r="F154" s="57"/>
      <c r="G154" s="102"/>
      <c r="H154" s="35">
        <f t="shared" si="20"/>
        <v>0</v>
      </c>
      <c r="I154" s="53"/>
      <c r="J154" s="24" t="str">
        <f t="shared" ca="1" si="15"/>
        <v/>
      </c>
      <c r="K154" s="15" t="str">
        <f t="shared" si="19"/>
        <v>B086-72200 mm Type 4 Concrete Pavement (Type A)m²</v>
      </c>
      <c r="L154" s="16">
        <f>MATCH(K154,'Pay Items'!$K$1:$K$649,0)</f>
        <v>154</v>
      </c>
      <c r="M154" s="17" t="str">
        <f t="shared" ca="1" si="16"/>
        <v>F0</v>
      </c>
      <c r="N154" s="17" t="str">
        <f t="shared" ca="1" si="17"/>
        <v>C2</v>
      </c>
      <c r="O154" s="17" t="str">
        <f t="shared" ca="1" si="18"/>
        <v>C2</v>
      </c>
    </row>
    <row r="155" spans="1:15" s="25" customFormat="1" ht="43.9" customHeight="1" x14ac:dyDescent="0.2">
      <c r="A155" s="111" t="s">
        <v>785</v>
      </c>
      <c r="B155" s="44" t="s">
        <v>360</v>
      </c>
      <c r="C155" s="37" t="s">
        <v>1581</v>
      </c>
      <c r="D155" s="43" t="s">
        <v>173</v>
      </c>
      <c r="E155" s="28" t="s">
        <v>178</v>
      </c>
      <c r="F155" s="57"/>
      <c r="G155" s="102"/>
      <c r="H155" s="35">
        <f t="shared" si="20"/>
        <v>0</v>
      </c>
      <c r="I155" s="53"/>
      <c r="J155" s="24" t="str">
        <f t="shared" ca="1" si="15"/>
        <v/>
      </c>
      <c r="K155" s="15" t="str">
        <f t="shared" si="19"/>
        <v>B087-72200 mm Type 4 Concrete Pavement (Type B)m²</v>
      </c>
      <c r="L155" s="16">
        <f>MATCH(K155,'Pay Items'!$K$1:$K$649,0)</f>
        <v>155</v>
      </c>
      <c r="M155" s="17" t="str">
        <f t="shared" ca="1" si="16"/>
        <v>F0</v>
      </c>
      <c r="N155" s="17" t="str">
        <f t="shared" ca="1" si="17"/>
        <v>C2</v>
      </c>
      <c r="O155" s="17" t="str">
        <f t="shared" ca="1" si="18"/>
        <v>C2</v>
      </c>
    </row>
    <row r="156" spans="1:15" s="25" customFormat="1" ht="43.9" customHeight="1" x14ac:dyDescent="0.2">
      <c r="A156" s="111" t="s">
        <v>786</v>
      </c>
      <c r="B156" s="44" t="s">
        <v>359</v>
      </c>
      <c r="C156" s="37" t="s">
        <v>1582</v>
      </c>
      <c r="D156" s="43" t="s">
        <v>173</v>
      </c>
      <c r="E156" s="28" t="s">
        <v>178</v>
      </c>
      <c r="F156" s="57"/>
      <c r="G156" s="102"/>
      <c r="H156" s="35">
        <f t="shared" si="20"/>
        <v>0</v>
      </c>
      <c r="I156" s="53"/>
      <c r="J156" s="24" t="str">
        <f t="shared" ca="1" si="15"/>
        <v/>
      </c>
      <c r="K156" s="15" t="str">
        <f t="shared" si="19"/>
        <v>B088-72200 mm Type 4 Concrete Pavement (Type C)m²</v>
      </c>
      <c r="L156" s="16">
        <f>MATCH(K156,'Pay Items'!$K$1:$K$649,0)</f>
        <v>156</v>
      </c>
      <c r="M156" s="17" t="str">
        <f t="shared" ca="1" si="16"/>
        <v>F0</v>
      </c>
      <c r="N156" s="17" t="str">
        <f t="shared" ca="1" si="17"/>
        <v>C2</v>
      </c>
      <c r="O156" s="17" t="str">
        <f t="shared" ca="1" si="18"/>
        <v>C2</v>
      </c>
    </row>
    <row r="157" spans="1:15" s="25" customFormat="1" ht="43.9" customHeight="1" x14ac:dyDescent="0.2">
      <c r="A157" s="111" t="s">
        <v>787</v>
      </c>
      <c r="B157" s="44" t="s">
        <v>207</v>
      </c>
      <c r="C157" s="37" t="s">
        <v>1583</v>
      </c>
      <c r="D157" s="43" t="s">
        <v>173</v>
      </c>
      <c r="E157" s="28" t="s">
        <v>178</v>
      </c>
      <c r="F157" s="57"/>
      <c r="G157" s="102"/>
      <c r="H157" s="35">
        <f t="shared" si="20"/>
        <v>0</v>
      </c>
      <c r="I157" s="53"/>
      <c r="J157" s="24" t="str">
        <f t="shared" ca="1" si="15"/>
        <v/>
      </c>
      <c r="K157" s="15" t="str">
        <f t="shared" si="19"/>
        <v>B089-72200 mm Type 4 Concrete Pavement (Type D)m²</v>
      </c>
      <c r="L157" s="16">
        <f>MATCH(K157,'Pay Items'!$K$1:$K$649,0)</f>
        <v>157</v>
      </c>
      <c r="M157" s="17" t="str">
        <f t="shared" ca="1" si="16"/>
        <v>F0</v>
      </c>
      <c r="N157" s="17" t="str">
        <f t="shared" ca="1" si="17"/>
        <v>C2</v>
      </c>
      <c r="O157" s="17" t="str">
        <f t="shared" ca="1" si="18"/>
        <v>C2</v>
      </c>
    </row>
    <row r="158" spans="1:15" s="25" customFormat="1" ht="43.9" customHeight="1" x14ac:dyDescent="0.2">
      <c r="A158" s="111" t="s">
        <v>788</v>
      </c>
      <c r="B158" s="44" t="s">
        <v>361</v>
      </c>
      <c r="C158" s="37" t="s">
        <v>1584</v>
      </c>
      <c r="D158" s="43" t="s">
        <v>173</v>
      </c>
      <c r="E158" s="28" t="s">
        <v>178</v>
      </c>
      <c r="F158" s="57"/>
      <c r="G158" s="102"/>
      <c r="H158" s="35">
        <f t="shared" si="20"/>
        <v>0</v>
      </c>
      <c r="I158" s="58"/>
      <c r="J158" s="24" t="str">
        <f t="shared" ca="1" si="15"/>
        <v/>
      </c>
      <c r="K158" s="15" t="str">
        <f t="shared" si="19"/>
        <v>B090-72150 mm Type 4 Concrete Pavement (Type A)m²</v>
      </c>
      <c r="L158" s="16">
        <f>MATCH(K158,'Pay Items'!$K$1:$K$649,0)</f>
        <v>158</v>
      </c>
      <c r="M158" s="17" t="str">
        <f t="shared" ca="1" si="16"/>
        <v>F0</v>
      </c>
      <c r="N158" s="17" t="str">
        <f t="shared" ca="1" si="17"/>
        <v>C2</v>
      </c>
      <c r="O158" s="17" t="str">
        <f t="shared" ca="1" si="18"/>
        <v>C2</v>
      </c>
    </row>
    <row r="159" spans="1:15" s="25" customFormat="1" ht="43.9" customHeight="1" x14ac:dyDescent="0.2">
      <c r="A159" s="111" t="s">
        <v>789</v>
      </c>
      <c r="B159" s="44" t="s">
        <v>451</v>
      </c>
      <c r="C159" s="37" t="s">
        <v>1585</v>
      </c>
      <c r="D159" s="43" t="s">
        <v>173</v>
      </c>
      <c r="E159" s="28" t="s">
        <v>178</v>
      </c>
      <c r="F159" s="57"/>
      <c r="G159" s="102"/>
      <c r="H159" s="35">
        <f t="shared" si="20"/>
        <v>0</v>
      </c>
      <c r="I159" s="58"/>
      <c r="J159" s="24" t="str">
        <f t="shared" ca="1" si="15"/>
        <v/>
      </c>
      <c r="K159" s="15" t="str">
        <f t="shared" si="19"/>
        <v>B091-72150 mm Type 4 Concrete Pavement (Type B)m²</v>
      </c>
      <c r="L159" s="16">
        <f>MATCH(K159,'Pay Items'!$K$1:$K$649,0)</f>
        <v>159</v>
      </c>
      <c r="M159" s="17" t="str">
        <f t="shared" ca="1" si="16"/>
        <v>F0</v>
      </c>
      <c r="N159" s="17" t="str">
        <f t="shared" ca="1" si="17"/>
        <v>C2</v>
      </c>
      <c r="O159" s="17" t="str">
        <f t="shared" ca="1" si="18"/>
        <v>C2</v>
      </c>
    </row>
    <row r="160" spans="1:15" s="25" customFormat="1" ht="43.9" customHeight="1" x14ac:dyDescent="0.2">
      <c r="A160" s="111" t="s">
        <v>790</v>
      </c>
      <c r="B160" s="44" t="s">
        <v>452</v>
      </c>
      <c r="C160" s="37" t="s">
        <v>1586</v>
      </c>
      <c r="D160" s="43" t="s">
        <v>173</v>
      </c>
      <c r="E160" s="28" t="s">
        <v>178</v>
      </c>
      <c r="F160" s="57"/>
      <c r="G160" s="102"/>
      <c r="H160" s="35">
        <f t="shared" si="20"/>
        <v>0</v>
      </c>
      <c r="I160" s="58"/>
      <c r="J160" s="24" t="str">
        <f t="shared" ca="1" si="15"/>
        <v/>
      </c>
      <c r="K160" s="15" t="str">
        <f t="shared" si="19"/>
        <v>B092-72150 mm Type 4 Concrete Pavement (Type C)m²</v>
      </c>
      <c r="L160" s="16">
        <f>MATCH(K160,'Pay Items'!$K$1:$K$649,0)</f>
        <v>160</v>
      </c>
      <c r="M160" s="17" t="str">
        <f t="shared" ca="1" si="16"/>
        <v>F0</v>
      </c>
      <c r="N160" s="17" t="str">
        <f t="shared" ca="1" si="17"/>
        <v>C2</v>
      </c>
      <c r="O160" s="17" t="str">
        <f t="shared" ca="1" si="18"/>
        <v>C2</v>
      </c>
    </row>
    <row r="161" spans="1:15" s="25" customFormat="1" ht="43.9" customHeight="1" x14ac:dyDescent="0.2">
      <c r="A161" s="111" t="s">
        <v>791</v>
      </c>
      <c r="B161" s="44" t="s">
        <v>453</v>
      </c>
      <c r="C161" s="37" t="s">
        <v>1587</v>
      </c>
      <c r="D161" s="43" t="s">
        <v>173</v>
      </c>
      <c r="E161" s="28" t="s">
        <v>178</v>
      </c>
      <c r="F161" s="57"/>
      <c r="G161" s="102"/>
      <c r="H161" s="35">
        <f t="shared" si="20"/>
        <v>0</v>
      </c>
      <c r="I161" s="58"/>
      <c r="J161" s="24" t="str">
        <f t="shared" ca="1" si="15"/>
        <v/>
      </c>
      <c r="K161" s="15" t="str">
        <f t="shared" si="19"/>
        <v>B093-72150 mm Type 4 Concrete Pavement (Type D)m²</v>
      </c>
      <c r="L161" s="16">
        <f>MATCH(K161,'Pay Items'!$K$1:$K$649,0)</f>
        <v>161</v>
      </c>
      <c r="M161" s="17" t="str">
        <f t="shared" ca="1" si="16"/>
        <v>F0</v>
      </c>
      <c r="N161" s="17" t="str">
        <f t="shared" ca="1" si="17"/>
        <v>C2</v>
      </c>
      <c r="O161" s="17" t="str">
        <f t="shared" ca="1" si="18"/>
        <v>C2</v>
      </c>
    </row>
    <row r="162" spans="1:15" s="25" customFormat="1" ht="30" customHeight="1" x14ac:dyDescent="0.2">
      <c r="A162" s="111" t="s">
        <v>894</v>
      </c>
      <c r="B162" s="38" t="s">
        <v>160</v>
      </c>
      <c r="C162" s="112" t="s">
        <v>895</v>
      </c>
      <c r="D162" s="43" t="s">
        <v>1332</v>
      </c>
      <c r="E162" s="28" t="s">
        <v>178</v>
      </c>
      <c r="F162" s="57"/>
      <c r="G162" s="102"/>
      <c r="H162" s="35">
        <f t="shared" si="20"/>
        <v>0</v>
      </c>
      <c r="I162" s="58" t="s">
        <v>1143</v>
      </c>
      <c r="J162" s="24" t="str">
        <f t="shared" ca="1" si="15"/>
        <v/>
      </c>
      <c r="K162" s="15" t="str">
        <f t="shared" si="19"/>
        <v>B093APartial Depth Planing of Existing Jointsm²</v>
      </c>
      <c r="L162" s="16">
        <f>MATCH(K162,'Pay Items'!$K$1:$K$649,0)</f>
        <v>162</v>
      </c>
      <c r="M162" s="17" t="str">
        <f t="shared" ca="1" si="16"/>
        <v>F0</v>
      </c>
      <c r="N162" s="17" t="str">
        <f t="shared" ca="1" si="17"/>
        <v>C2</v>
      </c>
      <c r="O162" s="17" t="str">
        <f t="shared" ca="1" si="18"/>
        <v>C2</v>
      </c>
    </row>
    <row r="163" spans="1:15" s="25" customFormat="1" ht="37.5" customHeight="1" x14ac:dyDescent="0.2">
      <c r="A163" s="111" t="s">
        <v>896</v>
      </c>
      <c r="B163" s="38" t="s">
        <v>191</v>
      </c>
      <c r="C163" s="112" t="s">
        <v>897</v>
      </c>
      <c r="D163" s="43" t="s">
        <v>1332</v>
      </c>
      <c r="E163" s="28" t="s">
        <v>178</v>
      </c>
      <c r="F163" s="57"/>
      <c r="G163" s="102"/>
      <c r="H163" s="35">
        <f t="shared" si="20"/>
        <v>0</v>
      </c>
      <c r="I163" s="58"/>
      <c r="J163" s="24" t="str">
        <f t="shared" ca="1" si="15"/>
        <v/>
      </c>
      <c r="K163" s="15" t="str">
        <f t="shared" si="19"/>
        <v>B093BAsphalt Patching of Partial Depth Jointsm²</v>
      </c>
      <c r="L163" s="16">
        <f>MATCH(K163,'Pay Items'!$K$1:$K$649,0)</f>
        <v>163</v>
      </c>
      <c r="M163" s="17" t="str">
        <f t="shared" ca="1" si="16"/>
        <v>F0</v>
      </c>
      <c r="N163" s="17" t="str">
        <f t="shared" ca="1" si="17"/>
        <v>C2</v>
      </c>
      <c r="O163" s="17" t="str">
        <f t="shared" ca="1" si="18"/>
        <v>C2</v>
      </c>
    </row>
    <row r="164" spans="1:15" s="25" customFormat="1" ht="30" customHeight="1" x14ac:dyDescent="0.2">
      <c r="A164" s="111" t="s">
        <v>301</v>
      </c>
      <c r="B164" s="38" t="s">
        <v>155</v>
      </c>
      <c r="C164" s="37" t="s">
        <v>161</v>
      </c>
      <c r="D164" s="43" t="s">
        <v>921</v>
      </c>
      <c r="E164" s="28"/>
      <c r="F164" s="57"/>
      <c r="G164" s="109"/>
      <c r="H164" s="35"/>
      <c r="I164" s="53"/>
      <c r="J164" s="24" t="str">
        <f t="shared" ca="1" si="15"/>
        <v>LOCKED</v>
      </c>
      <c r="K164" s="15" t="str">
        <f t="shared" si="19"/>
        <v>B094Drilled DowelsCW 3230-R8</v>
      </c>
      <c r="L164" s="16">
        <f>MATCH(K164,'Pay Items'!$K$1:$K$649,0)</f>
        <v>164</v>
      </c>
      <c r="M164" s="17" t="str">
        <f t="shared" ca="1" si="16"/>
        <v>F0</v>
      </c>
      <c r="N164" s="17" t="str">
        <f t="shared" ca="1" si="17"/>
        <v>G</v>
      </c>
      <c r="O164" s="17" t="str">
        <f t="shared" ca="1" si="18"/>
        <v>C2</v>
      </c>
    </row>
    <row r="165" spans="1:15" s="25" customFormat="1" ht="30" customHeight="1" x14ac:dyDescent="0.2">
      <c r="A165" s="111" t="s">
        <v>302</v>
      </c>
      <c r="B165" s="44" t="s">
        <v>350</v>
      </c>
      <c r="C165" s="37" t="s">
        <v>189</v>
      </c>
      <c r="D165" s="43" t="s">
        <v>173</v>
      </c>
      <c r="E165" s="28" t="s">
        <v>181</v>
      </c>
      <c r="F165" s="57"/>
      <c r="G165" s="102"/>
      <c r="H165" s="35">
        <f>ROUND(G165*F165,2)</f>
        <v>0</v>
      </c>
      <c r="I165" s="53"/>
      <c r="J165" s="24" t="str">
        <f t="shared" ca="1" si="15"/>
        <v/>
      </c>
      <c r="K165" s="15" t="str">
        <f t="shared" si="19"/>
        <v>B09519.1 mm Diametereach</v>
      </c>
      <c r="L165" s="16">
        <f>MATCH(K165,'Pay Items'!$K$1:$K$649,0)</f>
        <v>165</v>
      </c>
      <c r="M165" s="17" t="str">
        <f t="shared" ca="1" si="16"/>
        <v>F0</v>
      </c>
      <c r="N165" s="17" t="str">
        <f t="shared" ca="1" si="17"/>
        <v>C2</v>
      </c>
      <c r="O165" s="17" t="str">
        <f t="shared" ca="1" si="18"/>
        <v>C2</v>
      </c>
    </row>
    <row r="166" spans="1:15" s="25" customFormat="1" ht="30" customHeight="1" x14ac:dyDescent="0.2">
      <c r="A166" s="111" t="s">
        <v>303</v>
      </c>
      <c r="B166" s="44" t="s">
        <v>351</v>
      </c>
      <c r="C166" s="37" t="s">
        <v>190</v>
      </c>
      <c r="D166" s="43" t="s">
        <v>173</v>
      </c>
      <c r="E166" s="28" t="s">
        <v>181</v>
      </c>
      <c r="F166" s="57"/>
      <c r="G166" s="102"/>
      <c r="H166" s="35">
        <f>ROUND(G166*F166,2)</f>
        <v>0</v>
      </c>
      <c r="I166" s="53"/>
      <c r="J166" s="24" t="str">
        <f t="shared" ca="1" si="15"/>
        <v/>
      </c>
      <c r="K166" s="15" t="str">
        <f t="shared" si="19"/>
        <v>B09628.6 mm Diametereach</v>
      </c>
      <c r="L166" s="16">
        <f>MATCH(K166,'Pay Items'!$K$1:$K$649,0)</f>
        <v>166</v>
      </c>
      <c r="M166" s="17" t="str">
        <f t="shared" ca="1" si="16"/>
        <v>F0</v>
      </c>
      <c r="N166" s="17" t="str">
        <f t="shared" ca="1" si="17"/>
        <v>C2</v>
      </c>
      <c r="O166" s="17" t="str">
        <f t="shared" ca="1" si="18"/>
        <v>C2</v>
      </c>
    </row>
    <row r="167" spans="1:15" s="25" customFormat="1" ht="30" x14ac:dyDescent="0.2">
      <c r="A167" s="111" t="s">
        <v>304</v>
      </c>
      <c r="B167" s="38" t="s">
        <v>156</v>
      </c>
      <c r="C167" s="37" t="s">
        <v>162</v>
      </c>
      <c r="D167" s="43" t="s">
        <v>921</v>
      </c>
      <c r="E167" s="28"/>
      <c r="F167" s="57"/>
      <c r="G167" s="109"/>
      <c r="H167" s="35"/>
      <c r="I167" s="53"/>
      <c r="J167" s="24" t="str">
        <f t="shared" ca="1" si="15"/>
        <v>LOCKED</v>
      </c>
      <c r="K167" s="15" t="str">
        <f t="shared" si="19"/>
        <v>B097Drilled Tie BarsCW 3230-R8</v>
      </c>
      <c r="L167" s="16">
        <f>MATCH(K167,'Pay Items'!$K$1:$K$649,0)</f>
        <v>167</v>
      </c>
      <c r="M167" s="17" t="str">
        <f t="shared" ca="1" si="16"/>
        <v>F0</v>
      </c>
      <c r="N167" s="17" t="str">
        <f t="shared" ca="1" si="17"/>
        <v>G</v>
      </c>
      <c r="O167" s="17" t="str">
        <f t="shared" ca="1" si="18"/>
        <v>C2</v>
      </c>
    </row>
    <row r="168" spans="1:15" s="25" customFormat="1" ht="30" customHeight="1" x14ac:dyDescent="0.2">
      <c r="A168" s="113" t="s">
        <v>957</v>
      </c>
      <c r="B168" s="114" t="s">
        <v>350</v>
      </c>
      <c r="C168" s="115" t="s">
        <v>958</v>
      </c>
      <c r="D168" s="114" t="s">
        <v>173</v>
      </c>
      <c r="E168" s="114" t="s">
        <v>181</v>
      </c>
      <c r="F168" s="57"/>
      <c r="G168" s="102"/>
      <c r="H168" s="35">
        <f>ROUND(G168*F168,2)</f>
        <v>0</v>
      </c>
      <c r="I168" s="53"/>
      <c r="J168" s="24" t="str">
        <f t="shared" ca="1" si="15"/>
        <v/>
      </c>
      <c r="K168" s="15" t="str">
        <f t="shared" si="19"/>
        <v>B097A15 M Deformed Tie Bareach</v>
      </c>
      <c r="L168" s="16">
        <f>MATCH(K168,'Pay Items'!$K$1:$K$649,0)</f>
        <v>168</v>
      </c>
      <c r="M168" s="17" t="str">
        <f t="shared" ca="1" si="16"/>
        <v>F0</v>
      </c>
      <c r="N168" s="17" t="str">
        <f t="shared" ca="1" si="17"/>
        <v>C2</v>
      </c>
      <c r="O168" s="17" t="str">
        <f t="shared" ca="1" si="18"/>
        <v>C2</v>
      </c>
    </row>
    <row r="169" spans="1:15" s="25" customFormat="1" ht="30" customHeight="1" x14ac:dyDescent="0.2">
      <c r="A169" s="111" t="s">
        <v>305</v>
      </c>
      <c r="B169" s="44" t="s">
        <v>350</v>
      </c>
      <c r="C169" s="37" t="s">
        <v>187</v>
      </c>
      <c r="D169" s="43" t="s">
        <v>173</v>
      </c>
      <c r="E169" s="28" t="s">
        <v>181</v>
      </c>
      <c r="F169" s="57"/>
      <c r="G169" s="102"/>
      <c r="H169" s="35">
        <f>ROUND(G169*F169,2)</f>
        <v>0</v>
      </c>
      <c r="I169" s="53"/>
      <c r="J169" s="24" t="str">
        <f t="shared" ca="1" si="15"/>
        <v/>
      </c>
      <c r="K169" s="15" t="str">
        <f t="shared" si="19"/>
        <v>B09820 M Deformed Tie Bareach</v>
      </c>
      <c r="L169" s="16">
        <f>MATCH(K169,'Pay Items'!$K$1:$K$649,0)</f>
        <v>169</v>
      </c>
      <c r="M169" s="17" t="str">
        <f t="shared" ca="1" si="16"/>
        <v>F0</v>
      </c>
      <c r="N169" s="17" t="str">
        <f t="shared" ca="1" si="17"/>
        <v>C2</v>
      </c>
      <c r="O169" s="17" t="str">
        <f t="shared" ca="1" si="18"/>
        <v>C2</v>
      </c>
    </row>
    <row r="170" spans="1:15" s="25" customFormat="1" ht="30" customHeight="1" x14ac:dyDescent="0.2">
      <c r="A170" s="111" t="s">
        <v>450</v>
      </c>
      <c r="B170" s="44" t="s">
        <v>351</v>
      </c>
      <c r="C170" s="37" t="s">
        <v>188</v>
      </c>
      <c r="D170" s="43" t="s">
        <v>173</v>
      </c>
      <c r="E170" s="28" t="s">
        <v>181</v>
      </c>
      <c r="F170" s="57"/>
      <c r="G170" s="102"/>
      <c r="H170" s="35">
        <f>ROUND(G170*F170,2)</f>
        <v>0</v>
      </c>
      <c r="I170" s="53"/>
      <c r="J170" s="24" t="str">
        <f t="shared" ca="1" si="15"/>
        <v/>
      </c>
      <c r="K170" s="15" t="str">
        <f t="shared" si="19"/>
        <v>B09925 M Deformed Tie Bareach</v>
      </c>
      <c r="L170" s="16">
        <f>MATCH(K170,'Pay Items'!$K$1:$K$649,0)</f>
        <v>170</v>
      </c>
      <c r="M170" s="17" t="str">
        <f t="shared" ca="1" si="16"/>
        <v>F0</v>
      </c>
      <c r="N170" s="17" t="str">
        <f t="shared" ca="1" si="17"/>
        <v>C2</v>
      </c>
      <c r="O170" s="17" t="str">
        <f t="shared" ca="1" si="18"/>
        <v>C2</v>
      </c>
    </row>
    <row r="171" spans="1:15" s="25" customFormat="1" ht="30" x14ac:dyDescent="0.2">
      <c r="A171" s="111" t="s">
        <v>792</v>
      </c>
      <c r="B171" s="38" t="s">
        <v>163</v>
      </c>
      <c r="C171" s="37" t="s">
        <v>329</v>
      </c>
      <c r="D171" s="43" t="s">
        <v>6</v>
      </c>
      <c r="E171" s="28"/>
      <c r="F171" s="57"/>
      <c r="G171" s="109"/>
      <c r="H171" s="35"/>
      <c r="I171" s="53"/>
      <c r="J171" s="24" t="str">
        <f t="shared" ca="1" si="15"/>
        <v>LOCKED</v>
      </c>
      <c r="K171" s="15" t="str">
        <f t="shared" si="19"/>
        <v>B100rMiscellaneous Concrete Slab RemovalCW 3235-R9</v>
      </c>
      <c r="L171" s="16">
        <f>MATCH(K171,'Pay Items'!$K$1:$K$649,0)</f>
        <v>171</v>
      </c>
      <c r="M171" s="17" t="str">
        <f t="shared" ca="1" si="16"/>
        <v>F0</v>
      </c>
      <c r="N171" s="17" t="str">
        <f t="shared" ca="1" si="17"/>
        <v>G</v>
      </c>
      <c r="O171" s="17" t="str">
        <f t="shared" ca="1" si="18"/>
        <v>C2</v>
      </c>
    </row>
    <row r="172" spans="1:15" s="25" customFormat="1" ht="30" customHeight="1" x14ac:dyDescent="0.2">
      <c r="A172" s="111" t="s">
        <v>793</v>
      </c>
      <c r="B172" s="44" t="s">
        <v>350</v>
      </c>
      <c r="C172" s="37" t="s">
        <v>330</v>
      </c>
      <c r="D172" s="43" t="s">
        <v>173</v>
      </c>
      <c r="E172" s="28" t="s">
        <v>178</v>
      </c>
      <c r="F172" s="57"/>
      <c r="G172" s="102"/>
      <c r="H172" s="35">
        <f t="shared" ref="H172:H178" si="21">ROUND(G172*F172,2)</f>
        <v>0</v>
      </c>
      <c r="I172" s="53"/>
      <c r="J172" s="24" t="str">
        <f t="shared" ca="1" si="15"/>
        <v/>
      </c>
      <c r="K172" s="15" t="str">
        <f t="shared" si="19"/>
        <v>B101rMedian Slabm²</v>
      </c>
      <c r="L172" s="16">
        <f>MATCH(K172,'Pay Items'!$K$1:$K$649,0)</f>
        <v>172</v>
      </c>
      <c r="M172" s="17" t="str">
        <f t="shared" ca="1" si="16"/>
        <v>F0</v>
      </c>
      <c r="N172" s="17" t="str">
        <f t="shared" ca="1" si="17"/>
        <v>C2</v>
      </c>
      <c r="O172" s="17" t="str">
        <f t="shared" ca="1" si="18"/>
        <v>C2</v>
      </c>
    </row>
    <row r="173" spans="1:15" s="25" customFormat="1" ht="30" customHeight="1" x14ac:dyDescent="0.2">
      <c r="A173" s="111" t="s">
        <v>794</v>
      </c>
      <c r="B173" s="44" t="s">
        <v>351</v>
      </c>
      <c r="C173" s="37" t="s">
        <v>396</v>
      </c>
      <c r="D173" s="43" t="s">
        <v>173</v>
      </c>
      <c r="E173" s="28" t="s">
        <v>178</v>
      </c>
      <c r="F173" s="57"/>
      <c r="G173" s="102"/>
      <c r="H173" s="35">
        <f t="shared" si="21"/>
        <v>0</v>
      </c>
      <c r="I173" s="53"/>
      <c r="J173" s="24" t="str">
        <f t="shared" ca="1" si="15"/>
        <v/>
      </c>
      <c r="K173" s="15" t="str">
        <f t="shared" si="19"/>
        <v>B102rMonolithic Median Slabm²</v>
      </c>
      <c r="L173" s="16">
        <f>MATCH(K173,'Pay Items'!$K$1:$K$649,0)</f>
        <v>173</v>
      </c>
      <c r="M173" s="17" t="str">
        <f t="shared" ca="1" si="16"/>
        <v>F0</v>
      </c>
      <c r="N173" s="17" t="str">
        <f t="shared" ca="1" si="17"/>
        <v>C2</v>
      </c>
      <c r="O173" s="17" t="str">
        <f t="shared" ca="1" si="18"/>
        <v>C2</v>
      </c>
    </row>
    <row r="174" spans="1:15" s="25" customFormat="1" ht="30" customHeight="1" x14ac:dyDescent="0.2">
      <c r="A174" s="111" t="s">
        <v>795</v>
      </c>
      <c r="B174" s="44" t="s">
        <v>352</v>
      </c>
      <c r="C174" s="37" t="s">
        <v>331</v>
      </c>
      <c r="D174" s="43" t="s">
        <v>173</v>
      </c>
      <c r="E174" s="28" t="s">
        <v>178</v>
      </c>
      <c r="F174" s="57"/>
      <c r="G174" s="102"/>
      <c r="H174" s="35">
        <f t="shared" si="21"/>
        <v>0</v>
      </c>
      <c r="I174" s="58"/>
      <c r="J174" s="24" t="str">
        <f t="shared" ca="1" si="15"/>
        <v/>
      </c>
      <c r="K174" s="15" t="str">
        <f t="shared" si="19"/>
        <v>B103rSafety Medianm²</v>
      </c>
      <c r="L174" s="16">
        <f>MATCH(K174,'Pay Items'!$K$1:$K$649,0)</f>
        <v>174</v>
      </c>
      <c r="M174" s="17" t="str">
        <f t="shared" ca="1" si="16"/>
        <v>F0</v>
      </c>
      <c r="N174" s="17" t="str">
        <f t="shared" ca="1" si="17"/>
        <v>C2</v>
      </c>
      <c r="O174" s="17" t="str">
        <f t="shared" ca="1" si="18"/>
        <v>C2</v>
      </c>
    </row>
    <row r="175" spans="1:15" s="25" customFormat="1" ht="30" customHeight="1" x14ac:dyDescent="0.2">
      <c r="A175" s="111" t="s">
        <v>796</v>
      </c>
      <c r="B175" s="44" t="s">
        <v>353</v>
      </c>
      <c r="C175" s="37" t="s">
        <v>10</v>
      </c>
      <c r="D175" s="43" t="s">
        <v>173</v>
      </c>
      <c r="E175" s="28" t="s">
        <v>178</v>
      </c>
      <c r="F175" s="57"/>
      <c r="G175" s="102"/>
      <c r="H175" s="35">
        <f t="shared" si="21"/>
        <v>0</v>
      </c>
      <c r="I175" s="53"/>
      <c r="J175" s="24" t="str">
        <f t="shared" ca="1" si="15"/>
        <v/>
      </c>
      <c r="K175" s="15" t="str">
        <f t="shared" si="19"/>
        <v>B104r100 mm Sidewalkm²</v>
      </c>
      <c r="L175" s="16">
        <f>MATCH(K175,'Pay Items'!$K$1:$K$649,0)</f>
        <v>175</v>
      </c>
      <c r="M175" s="17" t="str">
        <f t="shared" ca="1" si="16"/>
        <v>F0</v>
      </c>
      <c r="N175" s="17" t="str">
        <f t="shared" ca="1" si="17"/>
        <v>C2</v>
      </c>
      <c r="O175" s="17" t="str">
        <f t="shared" ca="1" si="18"/>
        <v>C2</v>
      </c>
    </row>
    <row r="176" spans="1:15" s="25" customFormat="1" ht="30" customHeight="1" x14ac:dyDescent="0.2">
      <c r="A176" s="111" t="s">
        <v>898</v>
      </c>
      <c r="B176" s="44" t="s">
        <v>354</v>
      </c>
      <c r="C176" s="37" t="s">
        <v>7</v>
      </c>
      <c r="D176" s="43" t="s">
        <v>173</v>
      </c>
      <c r="E176" s="28" t="s">
        <v>178</v>
      </c>
      <c r="F176" s="57"/>
      <c r="G176" s="102"/>
      <c r="H176" s="35">
        <f t="shared" si="21"/>
        <v>0</v>
      </c>
      <c r="I176" s="53"/>
      <c r="J176" s="24" t="str">
        <f t="shared" ca="1" si="15"/>
        <v/>
      </c>
      <c r="K176" s="15" t="str">
        <f t="shared" si="19"/>
        <v>B104rA150 mm Reinforced Sidewalkm²</v>
      </c>
      <c r="L176" s="16">
        <f>MATCH(K176,'Pay Items'!$K$1:$K$649,0)</f>
        <v>176</v>
      </c>
      <c r="M176" s="17" t="str">
        <f t="shared" ca="1" si="16"/>
        <v>F0</v>
      </c>
      <c r="N176" s="17" t="str">
        <f t="shared" ca="1" si="17"/>
        <v>C2</v>
      </c>
      <c r="O176" s="17" t="str">
        <f t="shared" ca="1" si="18"/>
        <v>C2</v>
      </c>
    </row>
    <row r="177" spans="1:15" s="25" customFormat="1" ht="30" customHeight="1" x14ac:dyDescent="0.2">
      <c r="A177" s="111" t="s">
        <v>797</v>
      </c>
      <c r="B177" s="44" t="s">
        <v>355</v>
      </c>
      <c r="C177" s="37" t="s">
        <v>332</v>
      </c>
      <c r="D177" s="43" t="s">
        <v>173</v>
      </c>
      <c r="E177" s="28" t="s">
        <v>178</v>
      </c>
      <c r="F177" s="57"/>
      <c r="G177" s="102"/>
      <c r="H177" s="35">
        <f t="shared" si="21"/>
        <v>0</v>
      </c>
      <c r="I177" s="53"/>
      <c r="J177" s="24" t="str">
        <f t="shared" ca="1" si="15"/>
        <v/>
      </c>
      <c r="K177" s="15" t="str">
        <f t="shared" si="19"/>
        <v>B105rBullnosem²</v>
      </c>
      <c r="L177" s="16">
        <f>MATCH(K177,'Pay Items'!$K$1:$K$649,0)</f>
        <v>177</v>
      </c>
      <c r="M177" s="17" t="str">
        <f t="shared" ca="1" si="16"/>
        <v>F0</v>
      </c>
      <c r="N177" s="17" t="str">
        <f t="shared" ca="1" si="17"/>
        <v>C2</v>
      </c>
      <c r="O177" s="17" t="str">
        <f t="shared" ca="1" si="18"/>
        <v>C2</v>
      </c>
    </row>
    <row r="178" spans="1:15" s="25" customFormat="1" ht="30" customHeight="1" x14ac:dyDescent="0.2">
      <c r="A178" s="111" t="s">
        <v>798</v>
      </c>
      <c r="B178" s="44" t="s">
        <v>356</v>
      </c>
      <c r="C178" s="37" t="s">
        <v>333</v>
      </c>
      <c r="D178" s="43" t="s">
        <v>173</v>
      </c>
      <c r="E178" s="28" t="s">
        <v>178</v>
      </c>
      <c r="F178" s="57"/>
      <c r="G178" s="102"/>
      <c r="H178" s="35">
        <f t="shared" si="21"/>
        <v>0</v>
      </c>
      <c r="I178" s="53"/>
      <c r="J178" s="24" t="str">
        <f t="shared" ca="1" si="15"/>
        <v/>
      </c>
      <c r="K178" s="15" t="str">
        <f t="shared" si="19"/>
        <v>B106rMonolithic Curb and Sidewalkm²</v>
      </c>
      <c r="L178" s="16">
        <f>MATCH(K178,'Pay Items'!$K$1:$K$649,0)</f>
        <v>178</v>
      </c>
      <c r="M178" s="17" t="str">
        <f t="shared" ca="1" si="16"/>
        <v>F0</v>
      </c>
      <c r="N178" s="17" t="str">
        <f t="shared" ca="1" si="17"/>
        <v>C2</v>
      </c>
      <c r="O178" s="17" t="str">
        <f t="shared" ca="1" si="18"/>
        <v>C2</v>
      </c>
    </row>
    <row r="179" spans="1:15" s="25" customFormat="1" ht="36.75" customHeight="1" x14ac:dyDescent="0.2">
      <c r="A179" s="111" t="s">
        <v>799</v>
      </c>
      <c r="B179" s="38" t="s">
        <v>164</v>
      </c>
      <c r="C179" s="37" t="s">
        <v>334</v>
      </c>
      <c r="D179" s="43" t="s">
        <v>1333</v>
      </c>
      <c r="E179" s="28"/>
      <c r="F179" s="57"/>
      <c r="G179" s="109"/>
      <c r="H179" s="35"/>
      <c r="I179" s="53"/>
      <c r="J179" s="24" t="str">
        <f t="shared" ca="1" si="15"/>
        <v>LOCKED</v>
      </c>
      <c r="K179" s="15" t="str">
        <f t="shared" si="19"/>
        <v>B107iMiscellaneous Concrete Slab InstallationCW 3235-R9</v>
      </c>
      <c r="L179" s="16">
        <f>MATCH(K179,'Pay Items'!$K$1:$K$649,0)</f>
        <v>179</v>
      </c>
      <c r="M179" s="17" t="str">
        <f t="shared" ca="1" si="16"/>
        <v>F0</v>
      </c>
      <c r="N179" s="17" t="str">
        <f t="shared" ca="1" si="17"/>
        <v>G</v>
      </c>
      <c r="O179" s="17" t="str">
        <f t="shared" ca="1" si="18"/>
        <v>C2</v>
      </c>
    </row>
    <row r="180" spans="1:15" s="25" customFormat="1" ht="27.75" customHeight="1" x14ac:dyDescent="0.2">
      <c r="A180" s="111" t="s">
        <v>800</v>
      </c>
      <c r="B180" s="44" t="s">
        <v>350</v>
      </c>
      <c r="C180" s="37" t="s">
        <v>1334</v>
      </c>
      <c r="D180" s="43" t="s">
        <v>338</v>
      </c>
      <c r="E180" s="28" t="s">
        <v>178</v>
      </c>
      <c r="F180" s="57"/>
      <c r="G180" s="102"/>
      <c r="H180" s="35">
        <f t="shared" ref="H180:H191" si="22">ROUND(G180*F180,2)</f>
        <v>0</v>
      </c>
      <c r="I180" s="53"/>
      <c r="J180" s="24" t="str">
        <f t="shared" ca="1" si="15"/>
        <v/>
      </c>
      <c r="K180" s="15" t="str">
        <f t="shared" si="19"/>
        <v>B108iType ^ Concrete Median SlabSD-227Am²</v>
      </c>
      <c r="L180" s="16">
        <f>MATCH(K180,'Pay Items'!$K$1:$K$649,0)</f>
        <v>180</v>
      </c>
      <c r="M180" s="17" t="str">
        <f t="shared" ca="1" si="16"/>
        <v>F0</v>
      </c>
      <c r="N180" s="17" t="str">
        <f t="shared" ca="1" si="17"/>
        <v>C2</v>
      </c>
      <c r="O180" s="17" t="str">
        <f t="shared" ca="1" si="18"/>
        <v>C2</v>
      </c>
    </row>
    <row r="181" spans="1:15" s="25" customFormat="1" ht="34.5" customHeight="1" x14ac:dyDescent="0.2">
      <c r="A181" s="111" t="s">
        <v>801</v>
      </c>
      <c r="B181" s="44" t="s">
        <v>351</v>
      </c>
      <c r="C181" s="37" t="s">
        <v>1335</v>
      </c>
      <c r="D181" s="43" t="s">
        <v>336</v>
      </c>
      <c r="E181" s="28" t="s">
        <v>178</v>
      </c>
      <c r="F181" s="57"/>
      <c r="G181" s="102"/>
      <c r="H181" s="35">
        <f t="shared" si="22"/>
        <v>0</v>
      </c>
      <c r="I181" s="53"/>
      <c r="J181" s="24" t="str">
        <f t="shared" ca="1" si="15"/>
        <v/>
      </c>
      <c r="K181" s="15" t="str">
        <f t="shared" si="19"/>
        <v>B109iType ^ Concrete Monolithic Median SlabSD-226Am²</v>
      </c>
      <c r="L181" s="16">
        <f>MATCH(K181,'Pay Items'!$K$1:$K$649,0)</f>
        <v>181</v>
      </c>
      <c r="M181" s="17" t="str">
        <f t="shared" ca="1" si="16"/>
        <v>F0</v>
      </c>
      <c r="N181" s="17" t="str">
        <f t="shared" ca="1" si="17"/>
        <v>C2</v>
      </c>
      <c r="O181" s="17" t="str">
        <f t="shared" ca="1" si="18"/>
        <v>C2</v>
      </c>
    </row>
    <row r="182" spans="1:15" s="25" customFormat="1" ht="30" customHeight="1" x14ac:dyDescent="0.2">
      <c r="A182" s="111" t="s">
        <v>802</v>
      </c>
      <c r="B182" s="44" t="s">
        <v>352</v>
      </c>
      <c r="C182" s="37" t="s">
        <v>1336</v>
      </c>
      <c r="D182" s="43" t="s">
        <v>337</v>
      </c>
      <c r="E182" s="28" t="s">
        <v>178</v>
      </c>
      <c r="F182" s="57"/>
      <c r="G182" s="102"/>
      <c r="H182" s="35">
        <f t="shared" si="22"/>
        <v>0</v>
      </c>
      <c r="I182" s="53"/>
      <c r="J182" s="24" t="str">
        <f t="shared" ca="1" si="15"/>
        <v/>
      </c>
      <c r="K182" s="15" t="str">
        <f t="shared" si="19"/>
        <v>B110iType ^ Concrete Safety MedianSD-226Bm²</v>
      </c>
      <c r="L182" s="16">
        <f>MATCH(K182,'Pay Items'!$K$1:$K$649,0)</f>
        <v>182</v>
      </c>
      <c r="M182" s="17" t="str">
        <f t="shared" ca="1" si="16"/>
        <v>F0</v>
      </c>
      <c r="N182" s="17" t="str">
        <f t="shared" ca="1" si="17"/>
        <v>C2</v>
      </c>
      <c r="O182" s="17" t="str">
        <f t="shared" ca="1" si="18"/>
        <v>C2</v>
      </c>
    </row>
    <row r="183" spans="1:15" s="25" customFormat="1" ht="30" customHeight="1" x14ac:dyDescent="0.2">
      <c r="A183" s="111" t="s">
        <v>911</v>
      </c>
      <c r="B183" s="44" t="s">
        <v>353</v>
      </c>
      <c r="C183" s="37" t="s">
        <v>1337</v>
      </c>
      <c r="D183" s="43" t="s">
        <v>397</v>
      </c>
      <c r="E183" s="28" t="s">
        <v>178</v>
      </c>
      <c r="F183" s="57"/>
      <c r="G183" s="102"/>
      <c r="H183" s="35">
        <f t="shared" si="22"/>
        <v>0</v>
      </c>
      <c r="I183" s="53"/>
      <c r="J183" s="24" t="str">
        <f t="shared" ca="1" si="15"/>
        <v/>
      </c>
      <c r="K183" s="15" t="str">
        <f t="shared" si="19"/>
        <v>B111iType ^ Concrete 100 mm SidewalkSD-228Am²</v>
      </c>
      <c r="L183" s="16">
        <f>MATCH(K183,'Pay Items'!$K$1:$K$649,0)</f>
        <v>183</v>
      </c>
      <c r="M183" s="17" t="str">
        <f t="shared" ca="1" si="16"/>
        <v>F0</v>
      </c>
      <c r="N183" s="17" t="str">
        <f t="shared" ca="1" si="17"/>
        <v>C2</v>
      </c>
      <c r="O183" s="17" t="str">
        <f t="shared" ca="1" si="18"/>
        <v>C2</v>
      </c>
    </row>
    <row r="184" spans="1:15" s="25" customFormat="1" ht="39.75" customHeight="1" x14ac:dyDescent="0.2">
      <c r="A184" s="111" t="s">
        <v>899</v>
      </c>
      <c r="B184" s="44" t="s">
        <v>354</v>
      </c>
      <c r="C184" s="37" t="s">
        <v>1338</v>
      </c>
      <c r="D184" s="43" t="s">
        <v>173</v>
      </c>
      <c r="E184" s="28" t="s">
        <v>178</v>
      </c>
      <c r="F184" s="57"/>
      <c r="G184" s="102"/>
      <c r="H184" s="35">
        <f t="shared" si="22"/>
        <v>0</v>
      </c>
      <c r="I184" s="53"/>
      <c r="J184" s="24" t="str">
        <f t="shared" ca="1" si="15"/>
        <v/>
      </c>
      <c r="K184" s="15" t="str">
        <f t="shared" si="19"/>
        <v>B111iAType ^ Concrete 150 mm Reinforced Sidewalkm²</v>
      </c>
      <c r="L184" s="16">
        <f>MATCH(K184,'Pay Items'!$K$1:$K$649,0)</f>
        <v>184</v>
      </c>
      <c r="M184" s="17" t="str">
        <f t="shared" ca="1" si="16"/>
        <v>F0</v>
      </c>
      <c r="N184" s="17" t="str">
        <f t="shared" ca="1" si="17"/>
        <v>C2</v>
      </c>
      <c r="O184" s="17" t="str">
        <f t="shared" ca="1" si="18"/>
        <v>C2</v>
      </c>
    </row>
    <row r="185" spans="1:15" s="25" customFormat="1" ht="30" customHeight="1" x14ac:dyDescent="0.2">
      <c r="A185" s="111" t="s">
        <v>803</v>
      </c>
      <c r="B185" s="44" t="s">
        <v>355</v>
      </c>
      <c r="C185" s="37" t="s">
        <v>1339</v>
      </c>
      <c r="D185" s="43" t="s">
        <v>604</v>
      </c>
      <c r="E185" s="28" t="s">
        <v>178</v>
      </c>
      <c r="F185" s="57"/>
      <c r="G185" s="102"/>
      <c r="H185" s="35">
        <f t="shared" si="22"/>
        <v>0</v>
      </c>
      <c r="I185" s="53"/>
      <c r="J185" s="24" t="str">
        <f t="shared" ca="1" si="15"/>
        <v/>
      </c>
      <c r="K185" s="15" t="str">
        <f t="shared" si="19"/>
        <v>B112iType ^ Concrete BullnoseSD-227Cm²</v>
      </c>
      <c r="L185" s="16">
        <f>MATCH(K185,'Pay Items'!$K$1:$K$649,0)</f>
        <v>185</v>
      </c>
      <c r="M185" s="17" t="str">
        <f t="shared" ca="1" si="16"/>
        <v>F0</v>
      </c>
      <c r="N185" s="17" t="str">
        <f t="shared" ca="1" si="17"/>
        <v>C2</v>
      </c>
      <c r="O185" s="17" t="str">
        <f t="shared" ca="1" si="18"/>
        <v>C2</v>
      </c>
    </row>
    <row r="186" spans="1:15" s="25" customFormat="1" ht="38.25" customHeight="1" x14ac:dyDescent="0.2">
      <c r="A186" s="111" t="s">
        <v>804</v>
      </c>
      <c r="B186" s="44" t="s">
        <v>356</v>
      </c>
      <c r="C186" s="37" t="s">
        <v>1340</v>
      </c>
      <c r="D186" s="43" t="s">
        <v>349</v>
      </c>
      <c r="E186" s="28" t="s">
        <v>178</v>
      </c>
      <c r="F186" s="57"/>
      <c r="G186" s="102"/>
      <c r="H186" s="35">
        <f t="shared" si="22"/>
        <v>0</v>
      </c>
      <c r="I186" s="53" t="s">
        <v>19</v>
      </c>
      <c r="J186" s="24" t="str">
        <f t="shared" ca="1" si="15"/>
        <v/>
      </c>
      <c r="K186" s="15" t="str">
        <f t="shared" si="19"/>
        <v>B113iType ^ Concrete Monolithic Curb and SidewalkSD-228Bm²</v>
      </c>
      <c r="L186" s="16">
        <f>MATCH(K186,'Pay Items'!$K$1:$K$649,0)</f>
        <v>186</v>
      </c>
      <c r="M186" s="17" t="str">
        <f t="shared" ca="1" si="16"/>
        <v>F0</v>
      </c>
      <c r="N186" s="17" t="str">
        <f t="shared" ca="1" si="17"/>
        <v>C2</v>
      </c>
      <c r="O186" s="17" t="str">
        <f t="shared" ca="1" si="18"/>
        <v>C2</v>
      </c>
    </row>
    <row r="187" spans="1:15" s="25" customFormat="1" ht="44.25" customHeight="1" x14ac:dyDescent="0.2">
      <c r="A187" s="111" t="s">
        <v>1226</v>
      </c>
      <c r="B187" s="38" t="s">
        <v>156</v>
      </c>
      <c r="C187" s="37" t="s">
        <v>1341</v>
      </c>
      <c r="D187" s="43" t="s">
        <v>1287</v>
      </c>
      <c r="E187" s="28" t="s">
        <v>178</v>
      </c>
      <c r="F187" s="36"/>
      <c r="G187" s="102"/>
      <c r="H187" s="35">
        <f t="shared" si="22"/>
        <v>0</v>
      </c>
      <c r="I187" s="58" t="s">
        <v>1228</v>
      </c>
      <c r="J187" s="24" t="str">
        <f t="shared" ca="1" si="15"/>
        <v/>
      </c>
      <c r="K187" s="15" t="str">
        <f t="shared" si="19"/>
        <v>B114AType ^ Concrete 100 mm Sidewalk with Block Outsm²</v>
      </c>
      <c r="L187" s="16">
        <f>MATCH(K187,'Pay Items'!$K$1:$K$649,0)</f>
        <v>187</v>
      </c>
      <c r="M187" s="17" t="str">
        <f t="shared" ca="1" si="16"/>
        <v>F0</v>
      </c>
      <c r="N187" s="17" t="str">
        <f t="shared" ca="1" si="17"/>
        <v>C2</v>
      </c>
      <c r="O187" s="17" t="str">
        <f t="shared" ca="1" si="18"/>
        <v>C2</v>
      </c>
    </row>
    <row r="188" spans="1:15" s="25" customFormat="1" ht="37.5" customHeight="1" x14ac:dyDescent="0.2">
      <c r="A188" s="111" t="s">
        <v>1229</v>
      </c>
      <c r="B188" s="38" t="s">
        <v>156</v>
      </c>
      <c r="C188" s="37" t="s">
        <v>1342</v>
      </c>
      <c r="D188" s="43" t="s">
        <v>1287</v>
      </c>
      <c r="E188" s="28" t="s">
        <v>178</v>
      </c>
      <c r="F188" s="36"/>
      <c r="G188" s="102"/>
      <c r="H188" s="35">
        <f t="shared" si="22"/>
        <v>0</v>
      </c>
      <c r="I188" s="58"/>
      <c r="J188" s="24" t="str">
        <f t="shared" ca="1" si="15"/>
        <v/>
      </c>
      <c r="K188" s="15" t="str">
        <f t="shared" si="19"/>
        <v>B114BType ^ Concrete 150 mm Sidewalk with Block Outsm²</v>
      </c>
      <c r="L188" s="16">
        <f>MATCH(K188,'Pay Items'!$K$1:$K$649,0)</f>
        <v>188</v>
      </c>
      <c r="M188" s="17" t="str">
        <f t="shared" ca="1" si="16"/>
        <v>F0</v>
      </c>
      <c r="N188" s="17" t="str">
        <f t="shared" ca="1" si="17"/>
        <v>C2</v>
      </c>
      <c r="O188" s="17" t="str">
        <f t="shared" ca="1" si="18"/>
        <v>C2</v>
      </c>
    </row>
    <row r="189" spans="1:15" s="25" customFormat="1" ht="40.5" customHeight="1" x14ac:dyDescent="0.2">
      <c r="A189" s="111" t="s">
        <v>1230</v>
      </c>
      <c r="B189" s="38" t="s">
        <v>156</v>
      </c>
      <c r="C189" s="37" t="s">
        <v>1343</v>
      </c>
      <c r="D189" s="43" t="s">
        <v>1287</v>
      </c>
      <c r="E189" s="28" t="s">
        <v>178</v>
      </c>
      <c r="F189" s="36"/>
      <c r="G189" s="102"/>
      <c r="H189" s="35">
        <f t="shared" si="22"/>
        <v>0</v>
      </c>
      <c r="I189" s="58" t="s">
        <v>1288</v>
      </c>
      <c r="J189" s="24" t="str">
        <f t="shared" ca="1" si="15"/>
        <v/>
      </c>
      <c r="K189" s="15" t="str">
        <f t="shared" si="19"/>
        <v>B114CType ^ Concrete Monolithic Curb and 100 mm Sidewalk with Block Outs ^m²</v>
      </c>
      <c r="L189" s="16">
        <f>MATCH(K189,'Pay Items'!$K$1:$K$649,0)</f>
        <v>189</v>
      </c>
      <c r="M189" s="17" t="str">
        <f t="shared" ca="1" si="16"/>
        <v>F0</v>
      </c>
      <c r="N189" s="17" t="str">
        <f t="shared" ca="1" si="17"/>
        <v>C2</v>
      </c>
      <c r="O189" s="17" t="str">
        <f t="shared" ca="1" si="18"/>
        <v>C2</v>
      </c>
    </row>
    <row r="190" spans="1:15" s="25" customFormat="1" ht="41.25" customHeight="1" x14ac:dyDescent="0.2">
      <c r="A190" s="111" t="s">
        <v>1231</v>
      </c>
      <c r="B190" s="38" t="s">
        <v>156</v>
      </c>
      <c r="C190" s="37" t="s">
        <v>1344</v>
      </c>
      <c r="D190" s="43" t="s">
        <v>1287</v>
      </c>
      <c r="E190" s="28" t="s">
        <v>178</v>
      </c>
      <c r="F190" s="36"/>
      <c r="G190" s="102"/>
      <c r="H190" s="35">
        <f t="shared" si="22"/>
        <v>0</v>
      </c>
      <c r="I190" s="58" t="s">
        <v>1288</v>
      </c>
      <c r="J190" s="24" t="str">
        <f t="shared" ca="1" si="15"/>
        <v/>
      </c>
      <c r="K190" s="15" t="str">
        <f t="shared" si="19"/>
        <v>B114DType ^ Concrete Monolithic Curb and 150 mm Sidewalk with Block Outs ^m²</v>
      </c>
      <c r="L190" s="16">
        <f>MATCH(K190,'Pay Items'!$K$1:$K$649,0)</f>
        <v>190</v>
      </c>
      <c r="M190" s="17" t="str">
        <f t="shared" ca="1" si="16"/>
        <v>F0</v>
      </c>
      <c r="N190" s="17" t="str">
        <f t="shared" ca="1" si="17"/>
        <v>C2</v>
      </c>
      <c r="O190" s="17" t="str">
        <f t="shared" ca="1" si="18"/>
        <v>C2</v>
      </c>
    </row>
    <row r="191" spans="1:15" s="25" customFormat="1" ht="30" customHeight="1" x14ac:dyDescent="0.2">
      <c r="A191" s="111" t="s">
        <v>1232</v>
      </c>
      <c r="B191" s="38" t="s">
        <v>156</v>
      </c>
      <c r="C191" s="37" t="s">
        <v>1233</v>
      </c>
      <c r="D191" s="43" t="s">
        <v>1345</v>
      </c>
      <c r="E191" s="28" t="s">
        <v>178</v>
      </c>
      <c r="F191" s="36"/>
      <c r="G191" s="102"/>
      <c r="H191" s="35">
        <f t="shared" si="22"/>
        <v>0</v>
      </c>
      <c r="I191" s="53"/>
      <c r="J191" s="24" t="str">
        <f t="shared" ca="1" si="15"/>
        <v/>
      </c>
      <c r="K191" s="15" t="str">
        <f t="shared" si="19"/>
        <v>B114EPaving Stone Indicator Surfacesm²</v>
      </c>
      <c r="L191" s="16">
        <f>MATCH(K191,'Pay Items'!$K$1:$K$649,0)</f>
        <v>191</v>
      </c>
      <c r="M191" s="17" t="str">
        <f t="shared" ca="1" si="16"/>
        <v>F0</v>
      </c>
      <c r="N191" s="17" t="str">
        <f t="shared" ca="1" si="17"/>
        <v>C2</v>
      </c>
      <c r="O191" s="17" t="str">
        <f t="shared" ca="1" si="18"/>
        <v>C2</v>
      </c>
    </row>
    <row r="192" spans="1:15" s="25" customFormat="1" ht="33" customHeight="1" x14ac:dyDescent="0.2">
      <c r="A192" s="111" t="s">
        <v>805</v>
      </c>
      <c r="B192" s="38" t="s">
        <v>163</v>
      </c>
      <c r="C192" s="37" t="s">
        <v>335</v>
      </c>
      <c r="D192" s="43" t="s">
        <v>1333</v>
      </c>
      <c r="E192" s="28"/>
      <c r="F192" s="57"/>
      <c r="G192" s="109"/>
      <c r="H192" s="35"/>
      <c r="I192" s="53"/>
      <c r="J192" s="24" t="str">
        <f t="shared" ca="1" si="15"/>
        <v>LOCKED</v>
      </c>
      <c r="K192" s="15" t="str">
        <f t="shared" si="19"/>
        <v>B114rlMiscellaneous Concrete Slab RenewalCW 3235-R9</v>
      </c>
      <c r="L192" s="16">
        <f>MATCH(K192,'Pay Items'!$K$1:$K$649,0)</f>
        <v>192</v>
      </c>
      <c r="M192" s="17" t="str">
        <f t="shared" ca="1" si="16"/>
        <v>F0</v>
      </c>
      <c r="N192" s="17" t="str">
        <f t="shared" ca="1" si="17"/>
        <v>G</v>
      </c>
      <c r="O192" s="17" t="str">
        <f t="shared" ca="1" si="18"/>
        <v>C2</v>
      </c>
    </row>
    <row r="193" spans="1:15" s="25" customFormat="1" ht="24.75" customHeight="1" x14ac:dyDescent="0.2">
      <c r="A193" s="111" t="s">
        <v>806</v>
      </c>
      <c r="B193" s="44" t="s">
        <v>350</v>
      </c>
      <c r="C193" s="37" t="s">
        <v>1334</v>
      </c>
      <c r="D193" s="43" t="s">
        <v>338</v>
      </c>
      <c r="E193" s="28" t="s">
        <v>178</v>
      </c>
      <c r="F193" s="57"/>
      <c r="G193" s="102"/>
      <c r="H193" s="35">
        <f>ROUND(G193*F193,2)</f>
        <v>0</v>
      </c>
      <c r="I193" s="53"/>
      <c r="J193" s="24" t="str">
        <f t="shared" ca="1" si="15"/>
        <v/>
      </c>
      <c r="K193" s="15" t="str">
        <f t="shared" si="19"/>
        <v>B115rlType ^ Concrete Median SlabSD-227Am²</v>
      </c>
      <c r="L193" s="16">
        <f>MATCH(K193,'Pay Items'!$K$1:$K$649,0)</f>
        <v>193</v>
      </c>
      <c r="M193" s="17" t="str">
        <f t="shared" ca="1" si="16"/>
        <v>F0</v>
      </c>
      <c r="N193" s="17" t="str">
        <f t="shared" ca="1" si="17"/>
        <v>C2</v>
      </c>
      <c r="O193" s="17" t="str">
        <f t="shared" ca="1" si="18"/>
        <v>C2</v>
      </c>
    </row>
    <row r="194" spans="1:15" s="25" customFormat="1" ht="30" customHeight="1" x14ac:dyDescent="0.2">
      <c r="A194" s="111" t="s">
        <v>807</v>
      </c>
      <c r="B194" s="44" t="s">
        <v>351</v>
      </c>
      <c r="C194" s="37" t="s">
        <v>1335</v>
      </c>
      <c r="D194" s="43" t="s">
        <v>336</v>
      </c>
      <c r="E194" s="28" t="s">
        <v>178</v>
      </c>
      <c r="F194" s="57"/>
      <c r="G194" s="102"/>
      <c r="H194" s="35">
        <f>ROUND(G194*F194,2)</f>
        <v>0</v>
      </c>
      <c r="I194" s="53"/>
      <c r="J194" s="24" t="str">
        <f t="shared" ca="1" si="15"/>
        <v/>
      </c>
      <c r="K194" s="15" t="str">
        <f t="shared" si="19"/>
        <v>B116rlType ^ Concrete Monolithic Median SlabSD-226Am²</v>
      </c>
      <c r="L194" s="16">
        <f>MATCH(K194,'Pay Items'!$K$1:$K$649,0)</f>
        <v>194</v>
      </c>
      <c r="M194" s="17" t="str">
        <f t="shared" ca="1" si="16"/>
        <v>F0</v>
      </c>
      <c r="N194" s="17" t="str">
        <f t="shared" ca="1" si="17"/>
        <v>C2</v>
      </c>
      <c r="O194" s="17" t="str">
        <f t="shared" ca="1" si="18"/>
        <v>C2</v>
      </c>
    </row>
    <row r="195" spans="1:15" s="25" customFormat="1" ht="30" customHeight="1" x14ac:dyDescent="0.2">
      <c r="A195" s="111" t="s">
        <v>808</v>
      </c>
      <c r="B195" s="44" t="s">
        <v>352</v>
      </c>
      <c r="C195" s="37" t="s">
        <v>1336</v>
      </c>
      <c r="D195" s="43" t="s">
        <v>337</v>
      </c>
      <c r="E195" s="28" t="s">
        <v>178</v>
      </c>
      <c r="F195" s="57"/>
      <c r="G195" s="102"/>
      <c r="H195" s="35">
        <f>ROUND(G195*F195,2)</f>
        <v>0</v>
      </c>
      <c r="I195" s="53"/>
      <c r="J195" s="24" t="str">
        <f t="shared" ref="J195:J258" ca="1" si="23">IF(CELL("protect",$G195)=1, "LOCKED", "")</f>
        <v/>
      </c>
      <c r="K195" s="15" t="str">
        <f t="shared" si="19"/>
        <v>B117rlType ^ Concrete Safety MedianSD-226Bm²</v>
      </c>
      <c r="L195" s="16">
        <f>MATCH(K195,'Pay Items'!$K$1:$K$649,0)</f>
        <v>195</v>
      </c>
      <c r="M195" s="17" t="str">
        <f t="shared" ref="M195:M258" ca="1" si="24">CELL("format",$F195)</f>
        <v>F0</v>
      </c>
      <c r="N195" s="17" t="str">
        <f t="shared" ref="N195:N258" ca="1" si="25">CELL("format",$G195)</f>
        <v>C2</v>
      </c>
      <c r="O195" s="17" t="str">
        <f t="shared" ref="O195:O258" ca="1" si="26">CELL("format",$H195)</f>
        <v>C2</v>
      </c>
    </row>
    <row r="196" spans="1:15" s="25" customFormat="1" ht="30" customHeight="1" x14ac:dyDescent="0.2">
      <c r="A196" s="111" t="s">
        <v>809</v>
      </c>
      <c r="B196" s="44" t="s">
        <v>96</v>
      </c>
      <c r="C196" s="37" t="s">
        <v>1346</v>
      </c>
      <c r="D196" s="43" t="s">
        <v>397</v>
      </c>
      <c r="E196" s="28"/>
      <c r="F196" s="57"/>
      <c r="G196" s="109"/>
      <c r="H196" s="35"/>
      <c r="I196" s="53"/>
      <c r="J196" s="24" t="str">
        <f t="shared" ca="1" si="23"/>
        <v>LOCKED</v>
      </c>
      <c r="K196" s="15" t="str">
        <f t="shared" ref="K196:K259" si="27">CLEAN(CONCATENATE(TRIM($A196),TRIM($C196),IF(LEFT($D196)&lt;&gt;"E",TRIM($D196),),TRIM($E196)))</f>
        <v>B118rl100 mm Type ^ Concrete SidewalkSD-228A</v>
      </c>
      <c r="L196" s="16">
        <f>MATCH(K196,'Pay Items'!$K$1:$K$649,0)</f>
        <v>196</v>
      </c>
      <c r="M196" s="17" t="str">
        <f t="shared" ca="1" si="24"/>
        <v>F0</v>
      </c>
      <c r="N196" s="17" t="str">
        <f t="shared" ca="1" si="25"/>
        <v>G</v>
      </c>
      <c r="O196" s="17" t="str">
        <f t="shared" ca="1" si="26"/>
        <v>C2</v>
      </c>
    </row>
    <row r="197" spans="1:15" s="25" customFormat="1" ht="30" customHeight="1" x14ac:dyDescent="0.2">
      <c r="A197" s="111" t="s">
        <v>810</v>
      </c>
      <c r="B197" s="65" t="s">
        <v>700</v>
      </c>
      <c r="C197" s="37" t="s">
        <v>701</v>
      </c>
      <c r="D197" s="43"/>
      <c r="E197" s="28" t="s">
        <v>178</v>
      </c>
      <c r="F197" s="57"/>
      <c r="G197" s="102"/>
      <c r="H197" s="35">
        <f>ROUND(G197*F197,2)</f>
        <v>0</v>
      </c>
      <c r="I197" s="74"/>
      <c r="J197" s="24" t="str">
        <f t="shared" ca="1" si="23"/>
        <v/>
      </c>
      <c r="K197" s="15" t="str">
        <f t="shared" si="27"/>
        <v>B119rlLess than 5 sq.m.m²</v>
      </c>
      <c r="L197" s="16">
        <f>MATCH(K197,'Pay Items'!$K$1:$K$649,0)</f>
        <v>197</v>
      </c>
      <c r="M197" s="17" t="str">
        <f t="shared" ca="1" si="24"/>
        <v>F0</v>
      </c>
      <c r="N197" s="17" t="str">
        <f t="shared" ca="1" si="25"/>
        <v>C2</v>
      </c>
      <c r="O197" s="17" t="str">
        <f t="shared" ca="1" si="26"/>
        <v>C2</v>
      </c>
    </row>
    <row r="198" spans="1:15" s="25" customFormat="1" ht="30" customHeight="1" x14ac:dyDescent="0.2">
      <c r="A198" s="111" t="s">
        <v>811</v>
      </c>
      <c r="B198" s="65" t="s">
        <v>702</v>
      </c>
      <c r="C198" s="37" t="s">
        <v>703</v>
      </c>
      <c r="D198" s="43"/>
      <c r="E198" s="28" t="s">
        <v>178</v>
      </c>
      <c r="F198" s="57"/>
      <c r="G198" s="102"/>
      <c r="H198" s="35">
        <f>ROUND(G198*F198,2)</f>
        <v>0</v>
      </c>
      <c r="I198" s="53"/>
      <c r="J198" s="24" t="str">
        <f t="shared" ca="1" si="23"/>
        <v/>
      </c>
      <c r="K198" s="15" t="str">
        <f t="shared" si="27"/>
        <v>B120rl5 sq.m. to 20 sq.m.m²</v>
      </c>
      <c r="L198" s="16">
        <f>MATCH(K198,'Pay Items'!$K$1:$K$649,0)</f>
        <v>198</v>
      </c>
      <c r="M198" s="17" t="str">
        <f t="shared" ca="1" si="24"/>
        <v>F0</v>
      </c>
      <c r="N198" s="17" t="str">
        <f t="shared" ca="1" si="25"/>
        <v>C2</v>
      </c>
      <c r="O198" s="17" t="str">
        <f t="shared" ca="1" si="26"/>
        <v>C2</v>
      </c>
    </row>
    <row r="199" spans="1:15" s="25" customFormat="1" ht="30" customHeight="1" x14ac:dyDescent="0.2">
      <c r="A199" s="111" t="s">
        <v>812</v>
      </c>
      <c r="B199" s="65" t="s">
        <v>704</v>
      </c>
      <c r="C199" s="37" t="s">
        <v>705</v>
      </c>
      <c r="D199" s="43" t="s">
        <v>173</v>
      </c>
      <c r="E199" s="28" t="s">
        <v>178</v>
      </c>
      <c r="F199" s="57"/>
      <c r="G199" s="102"/>
      <c r="H199" s="35">
        <f>ROUND(G199*F199,2)</f>
        <v>0</v>
      </c>
      <c r="I199" s="75"/>
      <c r="J199" s="24" t="str">
        <f t="shared" ca="1" si="23"/>
        <v/>
      </c>
      <c r="K199" s="15" t="str">
        <f t="shared" si="27"/>
        <v>B121rlGreater than 20 sq.m.m²</v>
      </c>
      <c r="L199" s="16">
        <f>MATCH(K199,'Pay Items'!$K$1:$K$649,0)</f>
        <v>199</v>
      </c>
      <c r="M199" s="17" t="str">
        <f t="shared" ca="1" si="24"/>
        <v>F0</v>
      </c>
      <c r="N199" s="17" t="str">
        <f t="shared" ca="1" si="25"/>
        <v>C2</v>
      </c>
      <c r="O199" s="17" t="str">
        <f t="shared" ca="1" si="26"/>
        <v>C2</v>
      </c>
    </row>
    <row r="200" spans="1:15" s="25" customFormat="1" ht="36" customHeight="1" x14ac:dyDescent="0.2">
      <c r="A200" s="111" t="s">
        <v>904</v>
      </c>
      <c r="B200" s="44" t="s">
        <v>354</v>
      </c>
      <c r="C200" s="37" t="s">
        <v>1347</v>
      </c>
      <c r="D200" s="43" t="s">
        <v>173</v>
      </c>
      <c r="E200" s="28"/>
      <c r="F200" s="57"/>
      <c r="G200" s="35"/>
      <c r="H200" s="35"/>
      <c r="I200" s="53"/>
      <c r="J200" s="24" t="str">
        <f t="shared" ca="1" si="23"/>
        <v>LOCKED</v>
      </c>
      <c r="K200" s="15" t="str">
        <f t="shared" si="27"/>
        <v>B121rlA150 mm Type ^ Concrete Reinforced Sidewalk</v>
      </c>
      <c r="L200" s="16">
        <f>MATCH(K200,'Pay Items'!$K$1:$K$649,0)</f>
        <v>200</v>
      </c>
      <c r="M200" s="17" t="str">
        <f t="shared" ca="1" si="24"/>
        <v>F0</v>
      </c>
      <c r="N200" s="17" t="str">
        <f t="shared" ca="1" si="25"/>
        <v>C2</v>
      </c>
      <c r="O200" s="17" t="str">
        <f t="shared" ca="1" si="26"/>
        <v>C2</v>
      </c>
    </row>
    <row r="201" spans="1:15" s="25" customFormat="1" ht="30" customHeight="1" x14ac:dyDescent="0.2">
      <c r="A201" s="111" t="s">
        <v>905</v>
      </c>
      <c r="B201" s="65" t="s">
        <v>700</v>
      </c>
      <c r="C201" s="37" t="s">
        <v>701</v>
      </c>
      <c r="D201" s="43"/>
      <c r="E201" s="28" t="s">
        <v>178</v>
      </c>
      <c r="F201" s="57"/>
      <c r="G201" s="102"/>
      <c r="H201" s="35">
        <f t="shared" ref="H201:H208" si="28">ROUND(G201*F201,2)</f>
        <v>0</v>
      </c>
      <c r="I201" s="74"/>
      <c r="J201" s="24" t="str">
        <f t="shared" ca="1" si="23"/>
        <v/>
      </c>
      <c r="K201" s="15" t="str">
        <f t="shared" si="27"/>
        <v>B121rlBLess than 5 sq.m.m²</v>
      </c>
      <c r="L201" s="16">
        <f>MATCH(K201,'Pay Items'!$K$1:$K$649,0)</f>
        <v>201</v>
      </c>
      <c r="M201" s="17" t="str">
        <f t="shared" ca="1" si="24"/>
        <v>F0</v>
      </c>
      <c r="N201" s="17" t="str">
        <f t="shared" ca="1" si="25"/>
        <v>C2</v>
      </c>
      <c r="O201" s="17" t="str">
        <f t="shared" ca="1" si="26"/>
        <v>C2</v>
      </c>
    </row>
    <row r="202" spans="1:15" s="25" customFormat="1" ht="30" customHeight="1" x14ac:dyDescent="0.2">
      <c r="A202" s="111" t="s">
        <v>906</v>
      </c>
      <c r="B202" s="65" t="s">
        <v>702</v>
      </c>
      <c r="C202" s="37" t="s">
        <v>703</v>
      </c>
      <c r="D202" s="43"/>
      <c r="E202" s="28" t="s">
        <v>178</v>
      </c>
      <c r="F202" s="57"/>
      <c r="G202" s="102"/>
      <c r="H202" s="35">
        <f t="shared" si="28"/>
        <v>0</v>
      </c>
      <c r="I202" s="53"/>
      <c r="J202" s="24" t="str">
        <f t="shared" ca="1" si="23"/>
        <v/>
      </c>
      <c r="K202" s="15" t="str">
        <f t="shared" si="27"/>
        <v>B121rlC5 sq.m. to 20 sq.m.m²</v>
      </c>
      <c r="L202" s="16">
        <f>MATCH(K202,'Pay Items'!$K$1:$K$649,0)</f>
        <v>202</v>
      </c>
      <c r="M202" s="17" t="str">
        <f t="shared" ca="1" si="24"/>
        <v>F0</v>
      </c>
      <c r="N202" s="17" t="str">
        <f t="shared" ca="1" si="25"/>
        <v>C2</v>
      </c>
      <c r="O202" s="17" t="str">
        <f t="shared" ca="1" si="26"/>
        <v>C2</v>
      </c>
    </row>
    <row r="203" spans="1:15" s="25" customFormat="1" ht="30" customHeight="1" x14ac:dyDescent="0.2">
      <c r="A203" s="111" t="s">
        <v>907</v>
      </c>
      <c r="B203" s="65" t="s">
        <v>704</v>
      </c>
      <c r="C203" s="37" t="s">
        <v>705</v>
      </c>
      <c r="D203" s="43" t="s">
        <v>173</v>
      </c>
      <c r="E203" s="28" t="s">
        <v>178</v>
      </c>
      <c r="F203" s="57"/>
      <c r="G203" s="102"/>
      <c r="H203" s="35">
        <f t="shared" si="28"/>
        <v>0</v>
      </c>
      <c r="I203" s="75"/>
      <c r="J203" s="24" t="str">
        <f t="shared" ca="1" si="23"/>
        <v/>
      </c>
      <c r="K203" s="15" t="str">
        <f t="shared" si="27"/>
        <v>B121rlDGreater than 20 sq.m.m²</v>
      </c>
      <c r="L203" s="16">
        <f>MATCH(K203,'Pay Items'!$K$1:$K$649,0)</f>
        <v>203</v>
      </c>
      <c r="M203" s="17" t="str">
        <f t="shared" ca="1" si="24"/>
        <v>F0</v>
      </c>
      <c r="N203" s="17" t="str">
        <f t="shared" ca="1" si="25"/>
        <v>C2</v>
      </c>
      <c r="O203" s="17" t="str">
        <f t="shared" ca="1" si="26"/>
        <v>C2</v>
      </c>
    </row>
    <row r="204" spans="1:15" s="25" customFormat="1" ht="30" customHeight="1" x14ac:dyDescent="0.2">
      <c r="A204" s="111" t="s">
        <v>813</v>
      </c>
      <c r="B204" s="44" t="s">
        <v>355</v>
      </c>
      <c r="C204" s="37" t="s">
        <v>1339</v>
      </c>
      <c r="D204" s="43" t="s">
        <v>604</v>
      </c>
      <c r="E204" s="28" t="s">
        <v>178</v>
      </c>
      <c r="F204" s="57"/>
      <c r="G204" s="102"/>
      <c r="H204" s="35">
        <f t="shared" si="28"/>
        <v>0</v>
      </c>
      <c r="I204" s="53"/>
      <c r="J204" s="24" t="str">
        <f t="shared" ca="1" si="23"/>
        <v/>
      </c>
      <c r="K204" s="15" t="str">
        <f t="shared" si="27"/>
        <v>B122rlType ^ Concrete BullnoseSD-227Cm²</v>
      </c>
      <c r="L204" s="16">
        <f>MATCH(K204,'Pay Items'!$K$1:$K$649,0)</f>
        <v>204</v>
      </c>
      <c r="M204" s="17" t="str">
        <f t="shared" ca="1" si="24"/>
        <v>F0</v>
      </c>
      <c r="N204" s="17" t="str">
        <f t="shared" ca="1" si="25"/>
        <v>C2</v>
      </c>
      <c r="O204" s="17" t="str">
        <f t="shared" ca="1" si="26"/>
        <v>C2</v>
      </c>
    </row>
    <row r="205" spans="1:15" s="25" customFormat="1" ht="36" customHeight="1" x14ac:dyDescent="0.2">
      <c r="A205" s="111" t="s">
        <v>814</v>
      </c>
      <c r="B205" s="44" t="s">
        <v>356</v>
      </c>
      <c r="C205" s="37" t="s">
        <v>1340</v>
      </c>
      <c r="D205" s="43" t="s">
        <v>349</v>
      </c>
      <c r="E205" s="28" t="s">
        <v>178</v>
      </c>
      <c r="F205" s="57"/>
      <c r="G205" s="102"/>
      <c r="H205" s="35">
        <f t="shared" si="28"/>
        <v>0</v>
      </c>
      <c r="I205" s="53" t="s">
        <v>20</v>
      </c>
      <c r="J205" s="24" t="str">
        <f t="shared" ca="1" si="23"/>
        <v/>
      </c>
      <c r="K205" s="15" t="str">
        <f t="shared" si="27"/>
        <v>B123rlType ^ Concrete Monolithic Curb and SidewalkSD-228Bm²</v>
      </c>
      <c r="L205" s="16">
        <f>MATCH(K205,'Pay Items'!$K$1:$K$649,0)</f>
        <v>205</v>
      </c>
      <c r="M205" s="17" t="str">
        <f t="shared" ca="1" si="24"/>
        <v>F0</v>
      </c>
      <c r="N205" s="17" t="str">
        <f t="shared" ca="1" si="25"/>
        <v>C2</v>
      </c>
      <c r="O205" s="17" t="str">
        <f t="shared" ca="1" si="26"/>
        <v>C2</v>
      </c>
    </row>
    <row r="206" spans="1:15" s="25" customFormat="1" ht="43.9" customHeight="1" x14ac:dyDescent="0.2">
      <c r="A206" s="111" t="s">
        <v>472</v>
      </c>
      <c r="B206" s="38" t="s">
        <v>164</v>
      </c>
      <c r="C206" s="37" t="s">
        <v>412</v>
      </c>
      <c r="D206" s="43" t="s">
        <v>6</v>
      </c>
      <c r="E206" s="28" t="s">
        <v>178</v>
      </c>
      <c r="F206" s="36"/>
      <c r="G206" s="102"/>
      <c r="H206" s="35">
        <f t="shared" si="28"/>
        <v>0</v>
      </c>
      <c r="I206" s="53"/>
      <c r="J206" s="24" t="str">
        <f t="shared" ca="1" si="23"/>
        <v/>
      </c>
      <c r="K206" s="15" t="str">
        <f t="shared" si="27"/>
        <v>B124Adjustment of Precast Sidewalk BlocksCW 3235-R9m²</v>
      </c>
      <c r="L206" s="16">
        <f>MATCH(K206,'Pay Items'!$K$1:$K$649,0)</f>
        <v>206</v>
      </c>
      <c r="M206" s="17" t="str">
        <f t="shared" ca="1" si="24"/>
        <v>F0</v>
      </c>
      <c r="N206" s="17" t="str">
        <f t="shared" ca="1" si="25"/>
        <v>C2</v>
      </c>
      <c r="O206" s="17" t="str">
        <f t="shared" ca="1" si="26"/>
        <v>C2</v>
      </c>
    </row>
    <row r="207" spans="1:15" s="25" customFormat="1" ht="30" customHeight="1" x14ac:dyDescent="0.2">
      <c r="A207" s="111" t="s">
        <v>473</v>
      </c>
      <c r="B207" s="38" t="s">
        <v>158</v>
      </c>
      <c r="C207" s="37" t="s">
        <v>413</v>
      </c>
      <c r="D207" s="43" t="s">
        <v>6</v>
      </c>
      <c r="E207" s="28" t="s">
        <v>178</v>
      </c>
      <c r="F207" s="57"/>
      <c r="G207" s="102"/>
      <c r="H207" s="35">
        <f t="shared" si="28"/>
        <v>0</v>
      </c>
      <c r="I207" s="53"/>
      <c r="J207" s="24" t="str">
        <f t="shared" ca="1" si="23"/>
        <v/>
      </c>
      <c r="K207" s="15" t="str">
        <f t="shared" si="27"/>
        <v>B125Supply of Precast Sidewalk BlocksCW 3235-R9m²</v>
      </c>
      <c r="L207" s="16">
        <f>MATCH(K207,'Pay Items'!$K$1:$K$649,0)</f>
        <v>207</v>
      </c>
      <c r="M207" s="17" t="str">
        <f t="shared" ca="1" si="24"/>
        <v>F0</v>
      </c>
      <c r="N207" s="17" t="str">
        <f t="shared" ca="1" si="25"/>
        <v>C2</v>
      </c>
      <c r="O207" s="17" t="str">
        <f t="shared" ca="1" si="26"/>
        <v>C2</v>
      </c>
    </row>
    <row r="208" spans="1:15" s="25" customFormat="1" ht="30" customHeight="1" x14ac:dyDescent="0.2">
      <c r="A208" s="111" t="s">
        <v>614</v>
      </c>
      <c r="B208" s="38" t="s">
        <v>688</v>
      </c>
      <c r="C208" s="37" t="s">
        <v>603</v>
      </c>
      <c r="D208" s="43" t="s">
        <v>6</v>
      </c>
      <c r="E208" s="28" t="s">
        <v>178</v>
      </c>
      <c r="F208" s="57"/>
      <c r="G208" s="102"/>
      <c r="H208" s="35">
        <f t="shared" si="28"/>
        <v>0</v>
      </c>
      <c r="I208" s="53"/>
      <c r="J208" s="24" t="str">
        <f t="shared" ca="1" si="23"/>
        <v/>
      </c>
      <c r="K208" s="15" t="str">
        <f t="shared" si="27"/>
        <v>B125ARemoval of Precast Sidewalk BlocksCW 3235-R9m²</v>
      </c>
      <c r="L208" s="16">
        <f>MATCH(K208,'Pay Items'!$K$1:$K$649,0)</f>
        <v>208</v>
      </c>
      <c r="M208" s="17" t="str">
        <f t="shared" ca="1" si="24"/>
        <v>F0</v>
      </c>
      <c r="N208" s="17" t="str">
        <f t="shared" ca="1" si="25"/>
        <v>C2</v>
      </c>
      <c r="O208" s="17" t="str">
        <f t="shared" ca="1" si="26"/>
        <v>C2</v>
      </c>
    </row>
    <row r="209" spans="1:15" s="25" customFormat="1" ht="30" customHeight="1" x14ac:dyDescent="0.2">
      <c r="A209" s="111" t="s">
        <v>815</v>
      </c>
      <c r="B209" s="38" t="s">
        <v>166</v>
      </c>
      <c r="C209" s="37" t="s">
        <v>339</v>
      </c>
      <c r="D209" s="43" t="s">
        <v>918</v>
      </c>
      <c r="E209" s="28"/>
      <c r="F209" s="57"/>
      <c r="G209" s="109"/>
      <c r="H209" s="35"/>
      <c r="I209" s="53"/>
      <c r="J209" s="24" t="str">
        <f t="shared" ca="1" si="23"/>
        <v>LOCKED</v>
      </c>
      <c r="K209" s="15" t="str">
        <f t="shared" si="27"/>
        <v>B126rConcrete Curb RemovalCW 3240-R10</v>
      </c>
      <c r="L209" s="16">
        <f>MATCH(K209,'Pay Items'!$K$1:$K$649,0)</f>
        <v>209</v>
      </c>
      <c r="M209" s="17" t="str">
        <f t="shared" ca="1" si="24"/>
        <v>F0</v>
      </c>
      <c r="N209" s="17" t="str">
        <f t="shared" ca="1" si="25"/>
        <v>G</v>
      </c>
      <c r="O209" s="17" t="str">
        <f t="shared" ca="1" si="26"/>
        <v>C2</v>
      </c>
    </row>
    <row r="210" spans="1:15" s="25" customFormat="1" ht="30" customHeight="1" x14ac:dyDescent="0.2">
      <c r="A210" s="111" t="s">
        <v>816</v>
      </c>
      <c r="B210" s="44" t="s">
        <v>350</v>
      </c>
      <c r="C210" s="37" t="s">
        <v>1348</v>
      </c>
      <c r="D210" s="43" t="s">
        <v>173</v>
      </c>
      <c r="E210" s="28" t="s">
        <v>182</v>
      </c>
      <c r="F210" s="57"/>
      <c r="G210" s="102"/>
      <c r="H210" s="35">
        <f t="shared" ref="H210:H221" si="29">ROUND(G210*F210,2)</f>
        <v>0</v>
      </c>
      <c r="I210" s="53" t="s">
        <v>1261</v>
      </c>
      <c r="J210" s="24" t="str">
        <f t="shared" ca="1" si="23"/>
        <v/>
      </c>
      <c r="K210" s="15" t="str">
        <f t="shared" si="27"/>
        <v>B127rBarrier ^m</v>
      </c>
      <c r="L210" s="16">
        <f>MATCH(K210,'Pay Items'!$K$1:$K$649,0)</f>
        <v>210</v>
      </c>
      <c r="M210" s="17" t="str">
        <f t="shared" ca="1" si="24"/>
        <v>F0</v>
      </c>
      <c r="N210" s="17" t="str">
        <f t="shared" ca="1" si="25"/>
        <v>C2</v>
      </c>
      <c r="O210" s="17" t="str">
        <f t="shared" ca="1" si="26"/>
        <v>C2</v>
      </c>
    </row>
    <row r="211" spans="1:15" s="25" customFormat="1" ht="30" customHeight="1" x14ac:dyDescent="0.2">
      <c r="A211" s="111" t="s">
        <v>1144</v>
      </c>
      <c r="B211" s="44" t="s">
        <v>967</v>
      </c>
      <c r="C211" s="37" t="s">
        <v>968</v>
      </c>
      <c r="D211" s="43" t="s">
        <v>173</v>
      </c>
      <c r="E211" s="28" t="s">
        <v>182</v>
      </c>
      <c r="F211" s="57"/>
      <c r="G211" s="102"/>
      <c r="H211" s="35">
        <f t="shared" si="29"/>
        <v>0</v>
      </c>
      <c r="I211" s="53" t="s">
        <v>1261</v>
      </c>
      <c r="J211" s="24" t="str">
        <f t="shared" ca="1" si="23"/>
        <v/>
      </c>
      <c r="K211" s="15" t="str">
        <f t="shared" si="27"/>
        <v>B127rABarrier Integralm</v>
      </c>
      <c r="L211" s="16">
        <f>MATCH(K211,'Pay Items'!$K$1:$K$649,0)</f>
        <v>211</v>
      </c>
      <c r="M211" s="17" t="str">
        <f t="shared" ca="1" si="24"/>
        <v>F0</v>
      </c>
      <c r="N211" s="17" t="str">
        <f t="shared" ca="1" si="25"/>
        <v>C2</v>
      </c>
      <c r="O211" s="17" t="str">
        <f t="shared" ca="1" si="26"/>
        <v>C2</v>
      </c>
    </row>
    <row r="212" spans="1:15" s="25" customFormat="1" ht="30" customHeight="1" x14ac:dyDescent="0.2">
      <c r="A212" s="111" t="s">
        <v>1145</v>
      </c>
      <c r="B212" s="44" t="s">
        <v>967</v>
      </c>
      <c r="C212" s="37" t="s">
        <v>969</v>
      </c>
      <c r="D212" s="43" t="s">
        <v>173</v>
      </c>
      <c r="E212" s="28" t="s">
        <v>182</v>
      </c>
      <c r="F212" s="57"/>
      <c r="G212" s="102"/>
      <c r="H212" s="35">
        <f t="shared" si="29"/>
        <v>0</v>
      </c>
      <c r="I212" s="53" t="s">
        <v>1261</v>
      </c>
      <c r="J212" s="24" t="str">
        <f t="shared" ca="1" si="23"/>
        <v/>
      </c>
      <c r="K212" s="15" t="str">
        <f t="shared" si="27"/>
        <v>B127rBBarrier Separatem</v>
      </c>
      <c r="L212" s="16">
        <f>MATCH(K212,'Pay Items'!$K$1:$K$649,0)</f>
        <v>212</v>
      </c>
      <c r="M212" s="17" t="str">
        <f t="shared" ca="1" si="24"/>
        <v>F0</v>
      </c>
      <c r="N212" s="17" t="str">
        <f t="shared" ca="1" si="25"/>
        <v>C2</v>
      </c>
      <c r="O212" s="17" t="str">
        <f t="shared" ca="1" si="26"/>
        <v>C2</v>
      </c>
    </row>
    <row r="213" spans="1:15" s="25" customFormat="1" ht="30" customHeight="1" x14ac:dyDescent="0.2">
      <c r="A213" s="111" t="s">
        <v>817</v>
      </c>
      <c r="B213" s="44" t="s">
        <v>351</v>
      </c>
      <c r="C213" s="37" t="s">
        <v>1349</v>
      </c>
      <c r="D213" s="43"/>
      <c r="E213" s="28" t="s">
        <v>182</v>
      </c>
      <c r="F213" s="57"/>
      <c r="G213" s="102"/>
      <c r="H213" s="35">
        <f t="shared" si="29"/>
        <v>0</v>
      </c>
      <c r="I213" s="53" t="s">
        <v>1261</v>
      </c>
      <c r="J213" s="24" t="str">
        <f t="shared" ca="1" si="23"/>
        <v/>
      </c>
      <c r="K213" s="15" t="str">
        <f t="shared" si="27"/>
        <v>B128rModified Barrier ^m</v>
      </c>
      <c r="L213" s="16">
        <f>MATCH(K213,'Pay Items'!$K$1:$K$649,0)</f>
        <v>213</v>
      </c>
      <c r="M213" s="17" t="str">
        <f t="shared" ca="1" si="24"/>
        <v>F0</v>
      </c>
      <c r="N213" s="17" t="str">
        <f t="shared" ca="1" si="25"/>
        <v>C2</v>
      </c>
      <c r="O213" s="17" t="str">
        <f t="shared" ca="1" si="26"/>
        <v>C2</v>
      </c>
    </row>
    <row r="214" spans="1:15" s="25" customFormat="1" ht="30" customHeight="1" x14ac:dyDescent="0.2">
      <c r="A214" s="111" t="s">
        <v>818</v>
      </c>
      <c r="B214" s="44" t="s">
        <v>352</v>
      </c>
      <c r="C214" s="37" t="s">
        <v>401</v>
      </c>
      <c r="D214" s="43" t="s">
        <v>173</v>
      </c>
      <c r="E214" s="28" t="s">
        <v>182</v>
      </c>
      <c r="F214" s="57"/>
      <c r="G214" s="102"/>
      <c r="H214" s="35">
        <f t="shared" si="29"/>
        <v>0</v>
      </c>
      <c r="I214" s="58"/>
      <c r="J214" s="24" t="str">
        <f t="shared" ca="1" si="23"/>
        <v/>
      </c>
      <c r="K214" s="15" t="str">
        <f t="shared" si="27"/>
        <v>B129rCurb and Gutterm</v>
      </c>
      <c r="L214" s="16">
        <f>MATCH(K214,'Pay Items'!$K$1:$K$649,0)</f>
        <v>214</v>
      </c>
      <c r="M214" s="17" t="str">
        <f t="shared" ca="1" si="24"/>
        <v>F0</v>
      </c>
      <c r="N214" s="17" t="str">
        <f t="shared" ca="1" si="25"/>
        <v>C2</v>
      </c>
      <c r="O214" s="17" t="str">
        <f t="shared" ca="1" si="26"/>
        <v>C2</v>
      </c>
    </row>
    <row r="215" spans="1:15" s="25" customFormat="1" ht="30" customHeight="1" x14ac:dyDescent="0.2">
      <c r="A215" s="111" t="s">
        <v>819</v>
      </c>
      <c r="B215" s="44" t="s">
        <v>353</v>
      </c>
      <c r="C215" s="37" t="s">
        <v>402</v>
      </c>
      <c r="D215" s="43" t="s">
        <v>173</v>
      </c>
      <c r="E215" s="28" t="s">
        <v>182</v>
      </c>
      <c r="F215" s="57"/>
      <c r="G215" s="102"/>
      <c r="H215" s="35">
        <f t="shared" si="29"/>
        <v>0</v>
      </c>
      <c r="I215" s="58"/>
      <c r="J215" s="24" t="str">
        <f t="shared" ca="1" si="23"/>
        <v/>
      </c>
      <c r="K215" s="15" t="str">
        <f t="shared" si="27"/>
        <v>B130rMountable Curbm</v>
      </c>
      <c r="L215" s="16">
        <f>MATCH(K215,'Pay Items'!$K$1:$K$649,0)</f>
        <v>215</v>
      </c>
      <c r="M215" s="17" t="str">
        <f t="shared" ca="1" si="24"/>
        <v>F0</v>
      </c>
      <c r="N215" s="17" t="str">
        <f t="shared" ca="1" si="25"/>
        <v>C2</v>
      </c>
      <c r="O215" s="17" t="str">
        <f t="shared" ca="1" si="26"/>
        <v>C2</v>
      </c>
    </row>
    <row r="216" spans="1:15" s="25" customFormat="1" ht="30" customHeight="1" x14ac:dyDescent="0.2">
      <c r="A216" s="111" t="s">
        <v>820</v>
      </c>
      <c r="B216" s="44" t="s">
        <v>354</v>
      </c>
      <c r="C216" s="37" t="s">
        <v>403</v>
      </c>
      <c r="D216" s="43" t="s">
        <v>346</v>
      </c>
      <c r="E216" s="28" t="s">
        <v>182</v>
      </c>
      <c r="F216" s="57"/>
      <c r="G216" s="102"/>
      <c r="H216" s="35">
        <f t="shared" si="29"/>
        <v>0</v>
      </c>
      <c r="I216" s="53" t="s">
        <v>821</v>
      </c>
      <c r="J216" s="24" t="str">
        <f t="shared" ca="1" si="23"/>
        <v/>
      </c>
      <c r="K216" s="15" t="str">
        <f t="shared" si="27"/>
        <v>B131rLip CurbSD-202Cm</v>
      </c>
      <c r="L216" s="16">
        <f>MATCH(K216,'Pay Items'!$K$1:$K$649,0)</f>
        <v>216</v>
      </c>
      <c r="M216" s="17" t="str">
        <f t="shared" ca="1" si="24"/>
        <v>F0</v>
      </c>
      <c r="N216" s="17" t="str">
        <f t="shared" ca="1" si="25"/>
        <v>C2</v>
      </c>
      <c r="O216" s="17" t="str">
        <f t="shared" ca="1" si="26"/>
        <v>C2</v>
      </c>
    </row>
    <row r="217" spans="1:15" s="25" customFormat="1" ht="30" customHeight="1" x14ac:dyDescent="0.2">
      <c r="A217" s="111" t="s">
        <v>822</v>
      </c>
      <c r="B217" s="44" t="s">
        <v>355</v>
      </c>
      <c r="C217" s="37" t="s">
        <v>689</v>
      </c>
      <c r="D217" s="43" t="s">
        <v>173</v>
      </c>
      <c r="E217" s="28" t="s">
        <v>182</v>
      </c>
      <c r="F217" s="57"/>
      <c r="G217" s="102"/>
      <c r="H217" s="35">
        <f t="shared" si="29"/>
        <v>0</v>
      </c>
      <c r="I217" s="53"/>
      <c r="J217" s="24" t="str">
        <f t="shared" ca="1" si="23"/>
        <v/>
      </c>
      <c r="K217" s="15" t="str">
        <f t="shared" si="27"/>
        <v>B132rCurb Rampm</v>
      </c>
      <c r="L217" s="16">
        <f>MATCH(K217,'Pay Items'!$K$1:$K$649,0)</f>
        <v>217</v>
      </c>
      <c r="M217" s="17" t="str">
        <f t="shared" ca="1" si="24"/>
        <v>F0</v>
      </c>
      <c r="N217" s="17" t="str">
        <f t="shared" ca="1" si="25"/>
        <v>C2</v>
      </c>
      <c r="O217" s="17" t="str">
        <f t="shared" ca="1" si="26"/>
        <v>C2</v>
      </c>
    </row>
    <row r="218" spans="1:15" s="25" customFormat="1" ht="30" customHeight="1" x14ac:dyDescent="0.2">
      <c r="A218" s="111" t="s">
        <v>823</v>
      </c>
      <c r="B218" s="44" t="s">
        <v>356</v>
      </c>
      <c r="C218" s="37" t="s">
        <v>340</v>
      </c>
      <c r="D218" s="43" t="s">
        <v>173</v>
      </c>
      <c r="E218" s="28" t="s">
        <v>182</v>
      </c>
      <c r="F218" s="57"/>
      <c r="G218" s="102"/>
      <c r="H218" s="35">
        <f t="shared" si="29"/>
        <v>0</v>
      </c>
      <c r="I218" s="53"/>
      <c r="J218" s="24" t="str">
        <f t="shared" ca="1" si="23"/>
        <v/>
      </c>
      <c r="K218" s="15" t="str">
        <f t="shared" si="27"/>
        <v>B133rSafety Curbm</v>
      </c>
      <c r="L218" s="16">
        <f>MATCH(K218,'Pay Items'!$K$1:$K$649,0)</f>
        <v>218</v>
      </c>
      <c r="M218" s="17" t="str">
        <f t="shared" ca="1" si="24"/>
        <v>F0</v>
      </c>
      <c r="N218" s="17" t="str">
        <f t="shared" ca="1" si="25"/>
        <v>C2</v>
      </c>
      <c r="O218" s="17" t="str">
        <f t="shared" ca="1" si="26"/>
        <v>C2</v>
      </c>
    </row>
    <row r="219" spans="1:15" s="32" customFormat="1" ht="30" customHeight="1" x14ac:dyDescent="0.2">
      <c r="A219" s="111" t="s">
        <v>824</v>
      </c>
      <c r="B219" s="44" t="s">
        <v>357</v>
      </c>
      <c r="C219" s="37" t="s">
        <v>1350</v>
      </c>
      <c r="D219" s="43"/>
      <c r="E219" s="28" t="s">
        <v>182</v>
      </c>
      <c r="F219" s="57"/>
      <c r="G219" s="102"/>
      <c r="H219" s="35">
        <f t="shared" si="29"/>
        <v>0</v>
      </c>
      <c r="I219" s="53" t="s">
        <v>1260</v>
      </c>
      <c r="J219" s="24" t="str">
        <f t="shared" ca="1" si="23"/>
        <v/>
      </c>
      <c r="K219" s="15" t="str">
        <f t="shared" si="27"/>
        <v>B134rSplash Strip ^m</v>
      </c>
      <c r="L219" s="16">
        <f>MATCH(K219,'Pay Items'!$K$1:$K$649,0)</f>
        <v>219</v>
      </c>
      <c r="M219" s="17" t="str">
        <f t="shared" ca="1" si="24"/>
        <v>F0</v>
      </c>
      <c r="N219" s="17" t="str">
        <f t="shared" ca="1" si="25"/>
        <v>C2</v>
      </c>
      <c r="O219" s="17" t="str">
        <f t="shared" ca="1" si="26"/>
        <v>C2</v>
      </c>
    </row>
    <row r="220" spans="1:15" s="32" customFormat="1" ht="30" customHeight="1" x14ac:dyDescent="0.2">
      <c r="A220" s="111" t="s">
        <v>1146</v>
      </c>
      <c r="B220" s="44" t="s">
        <v>970</v>
      </c>
      <c r="C220" s="37" t="s">
        <v>971</v>
      </c>
      <c r="D220" s="43"/>
      <c r="E220" s="28" t="s">
        <v>182</v>
      </c>
      <c r="F220" s="57"/>
      <c r="G220" s="102"/>
      <c r="H220" s="35">
        <f t="shared" si="29"/>
        <v>0</v>
      </c>
      <c r="I220" s="53"/>
      <c r="J220" s="24" t="str">
        <f t="shared" ca="1" si="23"/>
        <v/>
      </c>
      <c r="K220" s="15" t="str">
        <f t="shared" si="27"/>
        <v>B134rASplash Strip Monolithicm</v>
      </c>
      <c r="L220" s="16">
        <f>MATCH(K220,'Pay Items'!$K$1:$K$649,0)</f>
        <v>220</v>
      </c>
      <c r="M220" s="17" t="str">
        <f t="shared" ca="1" si="24"/>
        <v>F0</v>
      </c>
      <c r="N220" s="17" t="str">
        <f t="shared" ca="1" si="25"/>
        <v>C2</v>
      </c>
      <c r="O220" s="17" t="str">
        <f t="shared" ca="1" si="26"/>
        <v>C2</v>
      </c>
    </row>
    <row r="221" spans="1:15" s="32" customFormat="1" ht="30" customHeight="1" x14ac:dyDescent="0.2">
      <c r="A221" s="111" t="s">
        <v>1147</v>
      </c>
      <c r="B221" s="44" t="s">
        <v>970</v>
      </c>
      <c r="C221" s="37" t="s">
        <v>972</v>
      </c>
      <c r="D221" s="43"/>
      <c r="E221" s="28" t="s">
        <v>182</v>
      </c>
      <c r="F221" s="57"/>
      <c r="G221" s="102"/>
      <c r="H221" s="35">
        <f t="shared" si="29"/>
        <v>0</v>
      </c>
      <c r="I221" s="53"/>
      <c r="J221" s="24" t="str">
        <f t="shared" ca="1" si="23"/>
        <v/>
      </c>
      <c r="K221" s="15" t="str">
        <f t="shared" si="27"/>
        <v>B134rBSplash Strip Separatem</v>
      </c>
      <c r="L221" s="16">
        <f>MATCH(K221,'Pay Items'!$K$1:$K$649,0)</f>
        <v>221</v>
      </c>
      <c r="M221" s="17" t="str">
        <f t="shared" ca="1" si="24"/>
        <v>F0</v>
      </c>
      <c r="N221" s="17" t="str">
        <f t="shared" ca="1" si="25"/>
        <v>C2</v>
      </c>
      <c r="O221" s="17" t="str">
        <f t="shared" ca="1" si="26"/>
        <v>C2</v>
      </c>
    </row>
    <row r="222" spans="1:15" s="25" customFormat="1" ht="30" customHeight="1" x14ac:dyDescent="0.2">
      <c r="A222" s="111" t="s">
        <v>825</v>
      </c>
      <c r="B222" s="38" t="s">
        <v>167</v>
      </c>
      <c r="C222" s="37" t="s">
        <v>341</v>
      </c>
      <c r="D222" s="43" t="s">
        <v>918</v>
      </c>
      <c r="E222" s="28"/>
      <c r="F222" s="57"/>
      <c r="G222" s="109"/>
      <c r="H222" s="35"/>
      <c r="I222" s="53"/>
      <c r="J222" s="24" t="str">
        <f t="shared" ca="1" si="23"/>
        <v>LOCKED</v>
      </c>
      <c r="K222" s="15" t="str">
        <f t="shared" si="27"/>
        <v>B135iConcrete Curb InstallationCW 3240-R10</v>
      </c>
      <c r="L222" s="16">
        <f>MATCH(K222,'Pay Items'!$K$1:$K$649,0)</f>
        <v>222</v>
      </c>
      <c r="M222" s="17" t="str">
        <f t="shared" ca="1" si="24"/>
        <v>F0</v>
      </c>
      <c r="N222" s="17" t="str">
        <f t="shared" ca="1" si="25"/>
        <v>G</v>
      </c>
      <c r="O222" s="17" t="str">
        <f t="shared" ca="1" si="26"/>
        <v>C2</v>
      </c>
    </row>
    <row r="223" spans="1:15" s="25" customFormat="1" ht="38.25" customHeight="1" x14ac:dyDescent="0.2">
      <c r="A223" s="111" t="s">
        <v>826</v>
      </c>
      <c r="B223" s="44" t="s">
        <v>350</v>
      </c>
      <c r="C223" s="37" t="s">
        <v>1351</v>
      </c>
      <c r="D223" s="43" t="s">
        <v>398</v>
      </c>
      <c r="E223" s="28" t="s">
        <v>182</v>
      </c>
      <c r="F223" s="57"/>
      <c r="G223" s="102"/>
      <c r="H223" s="35">
        <f t="shared" ref="H223:H255" si="30">ROUND(G223*F223,2)</f>
        <v>0</v>
      </c>
      <c r="I223" s="53" t="s">
        <v>1254</v>
      </c>
      <c r="J223" s="24" t="str">
        <f t="shared" ca="1" si="23"/>
        <v/>
      </c>
      <c r="K223" s="15" t="str">
        <f t="shared" si="27"/>
        <v>B136iType ^ Concrete Barrier (^ mm reveal ht, Dowelled)SD-205m</v>
      </c>
      <c r="L223" s="16">
        <f>MATCH(K223,'Pay Items'!$K$1:$K$649,0)</f>
        <v>223</v>
      </c>
      <c r="M223" s="17" t="str">
        <f t="shared" ca="1" si="24"/>
        <v>F0</v>
      </c>
      <c r="N223" s="17" t="str">
        <f t="shared" ca="1" si="25"/>
        <v>C2</v>
      </c>
      <c r="O223" s="17" t="str">
        <f t="shared" ca="1" si="26"/>
        <v>C2</v>
      </c>
    </row>
    <row r="224" spans="1:15" s="25" customFormat="1" ht="36" customHeight="1" x14ac:dyDescent="0.2">
      <c r="A224" s="111" t="s">
        <v>1148</v>
      </c>
      <c r="B224" s="44" t="s">
        <v>967</v>
      </c>
      <c r="C224" s="37" t="s">
        <v>1352</v>
      </c>
      <c r="D224" s="43" t="s">
        <v>398</v>
      </c>
      <c r="E224" s="28" t="s">
        <v>182</v>
      </c>
      <c r="F224" s="57"/>
      <c r="G224" s="102"/>
      <c r="H224" s="35">
        <f t="shared" si="30"/>
        <v>0</v>
      </c>
      <c r="I224" s="53" t="s">
        <v>586</v>
      </c>
      <c r="J224" s="24" t="str">
        <f t="shared" ca="1" si="23"/>
        <v/>
      </c>
      <c r="K224" s="15" t="str">
        <f t="shared" si="27"/>
        <v>B136iAType ^ Concrete Barrier (150 mm reveal ht, Dowelled)SD-205m</v>
      </c>
      <c r="L224" s="16">
        <f>MATCH(K224,'Pay Items'!$K$1:$K$649,0)</f>
        <v>224</v>
      </c>
      <c r="M224" s="17" t="str">
        <f t="shared" ca="1" si="24"/>
        <v>F0</v>
      </c>
      <c r="N224" s="17" t="str">
        <f t="shared" ca="1" si="25"/>
        <v>C2</v>
      </c>
      <c r="O224" s="17" t="str">
        <f t="shared" ca="1" si="26"/>
        <v>C2</v>
      </c>
    </row>
    <row r="225" spans="1:15" s="25" customFormat="1" ht="36.75" customHeight="1" x14ac:dyDescent="0.2">
      <c r="A225" s="111" t="s">
        <v>1149</v>
      </c>
      <c r="B225" s="44" t="s">
        <v>967</v>
      </c>
      <c r="C225" s="37" t="s">
        <v>1353</v>
      </c>
      <c r="D225" s="43" t="s">
        <v>398</v>
      </c>
      <c r="E225" s="28" t="s">
        <v>182</v>
      </c>
      <c r="F225" s="57"/>
      <c r="G225" s="102"/>
      <c r="H225" s="35">
        <f t="shared" si="30"/>
        <v>0</v>
      </c>
      <c r="I225" s="53" t="s">
        <v>586</v>
      </c>
      <c r="J225" s="24" t="str">
        <f t="shared" ca="1" si="23"/>
        <v/>
      </c>
      <c r="K225" s="15" t="str">
        <f t="shared" si="27"/>
        <v>B136iBType ^ Concrete Barrier (180 mm reveal ht, Dowelled)SD-205m</v>
      </c>
      <c r="L225" s="16">
        <f>MATCH(K225,'Pay Items'!$K$1:$K$649,0)</f>
        <v>225</v>
      </c>
      <c r="M225" s="17" t="str">
        <f t="shared" ca="1" si="24"/>
        <v>F0</v>
      </c>
      <c r="N225" s="17" t="str">
        <f t="shared" ca="1" si="25"/>
        <v>C2</v>
      </c>
      <c r="O225" s="17" t="str">
        <f t="shared" ca="1" si="26"/>
        <v>C2</v>
      </c>
    </row>
    <row r="226" spans="1:15" s="25" customFormat="1" ht="36" customHeight="1" x14ac:dyDescent="0.2">
      <c r="A226" s="111" t="s">
        <v>827</v>
      </c>
      <c r="B226" s="44" t="s">
        <v>351</v>
      </c>
      <c r="C226" s="37" t="s">
        <v>1354</v>
      </c>
      <c r="D226" s="43" t="s">
        <v>576</v>
      </c>
      <c r="E226" s="28" t="s">
        <v>182</v>
      </c>
      <c r="F226" s="57"/>
      <c r="G226" s="102"/>
      <c r="H226" s="35">
        <f t="shared" si="30"/>
        <v>0</v>
      </c>
      <c r="I226" s="53" t="s">
        <v>1254</v>
      </c>
      <c r="J226" s="24" t="str">
        <f t="shared" ca="1" si="23"/>
        <v/>
      </c>
      <c r="K226" s="15" t="str">
        <f t="shared" si="27"/>
        <v>B137iType ^ Concrete Barrier (^ mm reveal ht, Separate)SD-203Am</v>
      </c>
      <c r="L226" s="16">
        <f>MATCH(K226,'Pay Items'!$K$1:$K$649,0)</f>
        <v>226</v>
      </c>
      <c r="M226" s="17" t="str">
        <f t="shared" ca="1" si="24"/>
        <v>F0</v>
      </c>
      <c r="N226" s="17" t="str">
        <f t="shared" ca="1" si="25"/>
        <v>C2</v>
      </c>
      <c r="O226" s="17" t="str">
        <f t="shared" ca="1" si="26"/>
        <v>C2</v>
      </c>
    </row>
    <row r="227" spans="1:15" s="25" customFormat="1" ht="38.25" customHeight="1" x14ac:dyDescent="0.2">
      <c r="A227" s="111" t="s">
        <v>1150</v>
      </c>
      <c r="B227" s="44" t="s">
        <v>973</v>
      </c>
      <c r="C227" s="37" t="s">
        <v>1355</v>
      </c>
      <c r="D227" s="43" t="s">
        <v>576</v>
      </c>
      <c r="E227" s="28" t="s">
        <v>182</v>
      </c>
      <c r="F227" s="57"/>
      <c r="G227" s="102"/>
      <c r="H227" s="35">
        <f t="shared" si="30"/>
        <v>0</v>
      </c>
      <c r="I227" s="53" t="s">
        <v>586</v>
      </c>
      <c r="J227" s="24" t="str">
        <f t="shared" ca="1" si="23"/>
        <v/>
      </c>
      <c r="K227" s="15" t="str">
        <f t="shared" si="27"/>
        <v>B137iAType ^ Concrete Barrier (150 mm reveal ht, Separate)SD-203Am</v>
      </c>
      <c r="L227" s="16">
        <f>MATCH(K227,'Pay Items'!$K$1:$K$649,0)</f>
        <v>227</v>
      </c>
      <c r="M227" s="17" t="str">
        <f t="shared" ca="1" si="24"/>
        <v>F0</v>
      </c>
      <c r="N227" s="17" t="str">
        <f t="shared" ca="1" si="25"/>
        <v>C2</v>
      </c>
      <c r="O227" s="17" t="str">
        <f t="shared" ca="1" si="26"/>
        <v>C2</v>
      </c>
    </row>
    <row r="228" spans="1:15" s="25" customFormat="1" ht="39" customHeight="1" x14ac:dyDescent="0.2">
      <c r="A228" s="111" t="s">
        <v>1151</v>
      </c>
      <c r="B228" s="44" t="s">
        <v>973</v>
      </c>
      <c r="C228" s="37" t="s">
        <v>1356</v>
      </c>
      <c r="D228" s="43" t="s">
        <v>576</v>
      </c>
      <c r="E228" s="28" t="s">
        <v>182</v>
      </c>
      <c r="F228" s="57"/>
      <c r="G228" s="102"/>
      <c r="H228" s="35">
        <f t="shared" si="30"/>
        <v>0</v>
      </c>
      <c r="I228" s="53" t="s">
        <v>586</v>
      </c>
      <c r="J228" s="24" t="str">
        <f t="shared" ca="1" si="23"/>
        <v/>
      </c>
      <c r="K228" s="15" t="str">
        <f t="shared" si="27"/>
        <v>B137iBType ^ Concrete Barrier (180 mm reveal ht, Separate)SD-203Am</v>
      </c>
      <c r="L228" s="16">
        <f>MATCH(K228,'Pay Items'!$K$1:$K$649,0)</f>
        <v>228</v>
      </c>
      <c r="M228" s="17" t="str">
        <f t="shared" ca="1" si="24"/>
        <v>F0</v>
      </c>
      <c r="N228" s="17" t="str">
        <f t="shared" ca="1" si="25"/>
        <v>C2</v>
      </c>
      <c r="O228" s="17" t="str">
        <f t="shared" ca="1" si="26"/>
        <v>C2</v>
      </c>
    </row>
    <row r="229" spans="1:15" s="25" customFormat="1" ht="37.5" customHeight="1" x14ac:dyDescent="0.2">
      <c r="A229" s="111" t="s">
        <v>828</v>
      </c>
      <c r="B229" s="44" t="s">
        <v>352</v>
      </c>
      <c r="C229" s="37" t="s">
        <v>1357</v>
      </c>
      <c r="D229" s="43" t="s">
        <v>348</v>
      </c>
      <c r="E229" s="28" t="s">
        <v>182</v>
      </c>
      <c r="F229" s="57"/>
      <c r="G229" s="102"/>
      <c r="H229" s="35">
        <f t="shared" si="30"/>
        <v>0</v>
      </c>
      <c r="I229" s="53" t="s">
        <v>1256</v>
      </c>
      <c r="J229" s="24" t="str">
        <f t="shared" ca="1" si="23"/>
        <v/>
      </c>
      <c r="K229" s="15" t="str">
        <f t="shared" si="27"/>
        <v>B138iType ^ Concrete Barrier (^ mm reveal ht, Integral)SD-204m</v>
      </c>
      <c r="L229" s="16">
        <f>MATCH(K229,'Pay Items'!$K$1:$K$649,0)</f>
        <v>229</v>
      </c>
      <c r="M229" s="17" t="str">
        <f t="shared" ca="1" si="24"/>
        <v>F0</v>
      </c>
      <c r="N229" s="17" t="str">
        <f t="shared" ca="1" si="25"/>
        <v>C2</v>
      </c>
      <c r="O229" s="17" t="str">
        <f t="shared" ca="1" si="26"/>
        <v>C2</v>
      </c>
    </row>
    <row r="230" spans="1:15" s="25" customFormat="1" ht="39.75" customHeight="1" x14ac:dyDescent="0.2">
      <c r="A230" s="111" t="s">
        <v>1152</v>
      </c>
      <c r="B230" s="44" t="s">
        <v>974</v>
      </c>
      <c r="C230" s="37" t="s">
        <v>1358</v>
      </c>
      <c r="D230" s="43" t="s">
        <v>348</v>
      </c>
      <c r="E230" s="28" t="s">
        <v>182</v>
      </c>
      <c r="F230" s="57"/>
      <c r="G230" s="102"/>
      <c r="H230" s="35">
        <f t="shared" si="30"/>
        <v>0</v>
      </c>
      <c r="I230" s="53"/>
      <c r="J230" s="24" t="str">
        <f t="shared" ca="1" si="23"/>
        <v/>
      </c>
      <c r="K230" s="15" t="str">
        <f t="shared" si="27"/>
        <v>B138iAType ^ Concrete Barrier (150 mm reveal ht, Integral)SD-204m</v>
      </c>
      <c r="L230" s="16">
        <f>MATCH(K230,'Pay Items'!$K$1:$K$649,0)</f>
        <v>230</v>
      </c>
      <c r="M230" s="17" t="str">
        <f t="shared" ca="1" si="24"/>
        <v>F0</v>
      </c>
      <c r="N230" s="17" t="str">
        <f t="shared" ca="1" si="25"/>
        <v>C2</v>
      </c>
      <c r="O230" s="17" t="str">
        <f t="shared" ca="1" si="26"/>
        <v>C2</v>
      </c>
    </row>
    <row r="231" spans="1:15" s="25" customFormat="1" ht="40.5" customHeight="1" x14ac:dyDescent="0.2">
      <c r="A231" s="111" t="s">
        <v>1153</v>
      </c>
      <c r="B231" s="44" t="s">
        <v>974</v>
      </c>
      <c r="C231" s="37" t="s">
        <v>1359</v>
      </c>
      <c r="D231" s="43" t="s">
        <v>348</v>
      </c>
      <c r="E231" s="28" t="s">
        <v>182</v>
      </c>
      <c r="F231" s="57"/>
      <c r="G231" s="102"/>
      <c r="H231" s="35">
        <f t="shared" si="30"/>
        <v>0</v>
      </c>
      <c r="I231" s="77"/>
      <c r="J231" s="24" t="str">
        <f t="shared" ca="1" si="23"/>
        <v/>
      </c>
      <c r="K231" s="15" t="str">
        <f t="shared" si="27"/>
        <v>B138iBType ^ Concrete Barrier (180 mm reveal ht, Integral)SD-204m</v>
      </c>
      <c r="L231" s="16">
        <f>MATCH(K231,'Pay Items'!$K$1:$K$649,0)</f>
        <v>231</v>
      </c>
      <c r="M231" s="17" t="str">
        <f t="shared" ca="1" si="24"/>
        <v>F0</v>
      </c>
      <c r="N231" s="17" t="str">
        <f t="shared" ca="1" si="25"/>
        <v>C2</v>
      </c>
      <c r="O231" s="17" t="str">
        <f t="shared" ca="1" si="26"/>
        <v>C2</v>
      </c>
    </row>
    <row r="232" spans="1:15" s="25" customFormat="1" ht="42.75" customHeight="1" x14ac:dyDescent="0.2">
      <c r="A232" s="111" t="s">
        <v>829</v>
      </c>
      <c r="B232" s="44" t="s">
        <v>353</v>
      </c>
      <c r="C232" s="37" t="s">
        <v>1360</v>
      </c>
      <c r="D232" s="43" t="s">
        <v>399</v>
      </c>
      <c r="E232" s="28" t="s">
        <v>182</v>
      </c>
      <c r="F232" s="57"/>
      <c r="G232" s="102"/>
      <c r="H232" s="35">
        <f t="shared" si="30"/>
        <v>0</v>
      </c>
      <c r="I232" s="53" t="s">
        <v>1256</v>
      </c>
      <c r="J232" s="24" t="str">
        <f t="shared" ca="1" si="23"/>
        <v/>
      </c>
      <c r="K232" s="15" t="str">
        <f t="shared" si="27"/>
        <v>B139iType ^ Concrete Modified Barrier (^ mm reveal ht, Dowelled)SD-203Bm</v>
      </c>
      <c r="L232" s="16">
        <f>MATCH(K232,'Pay Items'!$K$1:$K$649,0)</f>
        <v>232</v>
      </c>
      <c r="M232" s="17" t="str">
        <f t="shared" ca="1" si="24"/>
        <v>F0</v>
      </c>
      <c r="N232" s="17" t="str">
        <f t="shared" ca="1" si="25"/>
        <v>C2</v>
      </c>
      <c r="O232" s="17" t="str">
        <f t="shared" ca="1" si="26"/>
        <v>C2</v>
      </c>
    </row>
    <row r="233" spans="1:15" s="25" customFormat="1" ht="36" customHeight="1" x14ac:dyDescent="0.2">
      <c r="A233" s="111" t="s">
        <v>1154</v>
      </c>
      <c r="B233" s="44" t="s">
        <v>975</v>
      </c>
      <c r="C233" s="37" t="s">
        <v>1361</v>
      </c>
      <c r="D233" s="43" t="s">
        <v>399</v>
      </c>
      <c r="E233" s="28" t="s">
        <v>182</v>
      </c>
      <c r="F233" s="57"/>
      <c r="G233" s="102"/>
      <c r="H233" s="35">
        <f t="shared" si="30"/>
        <v>0</v>
      </c>
      <c r="I233" s="53"/>
      <c r="J233" s="24" t="str">
        <f t="shared" ca="1" si="23"/>
        <v/>
      </c>
      <c r="K233" s="15" t="str">
        <f t="shared" si="27"/>
        <v>B139iAType ^ Concrete Modified Barrier (150 mm reveal ht, Dowelled)SD-203Bm</v>
      </c>
      <c r="L233" s="16">
        <f>MATCH(K233,'Pay Items'!$K$1:$K$649,0)</f>
        <v>233</v>
      </c>
      <c r="M233" s="17" t="str">
        <f t="shared" ca="1" si="24"/>
        <v>F0</v>
      </c>
      <c r="N233" s="17" t="str">
        <f t="shared" ca="1" si="25"/>
        <v>C2</v>
      </c>
      <c r="O233" s="17" t="str">
        <f t="shared" ca="1" si="26"/>
        <v>C2</v>
      </c>
    </row>
    <row r="234" spans="1:15" s="25" customFormat="1" ht="36.75" customHeight="1" x14ac:dyDescent="0.2">
      <c r="A234" s="111" t="s">
        <v>1155</v>
      </c>
      <c r="B234" s="44" t="s">
        <v>975</v>
      </c>
      <c r="C234" s="37" t="s">
        <v>1362</v>
      </c>
      <c r="D234" s="43" t="s">
        <v>399</v>
      </c>
      <c r="E234" s="28" t="s">
        <v>182</v>
      </c>
      <c r="F234" s="57"/>
      <c r="G234" s="102"/>
      <c r="H234" s="35">
        <f t="shared" si="30"/>
        <v>0</v>
      </c>
      <c r="I234" s="53"/>
      <c r="J234" s="24" t="str">
        <f t="shared" ca="1" si="23"/>
        <v/>
      </c>
      <c r="K234" s="15" t="str">
        <f t="shared" si="27"/>
        <v>B139iBType ^ Concrete Modified Barrier (180 mm reveal ht, Dowelled)SD-203Bm</v>
      </c>
      <c r="L234" s="16">
        <f>MATCH(K234,'Pay Items'!$K$1:$K$649,0)</f>
        <v>234</v>
      </c>
      <c r="M234" s="17" t="str">
        <f t="shared" ca="1" si="24"/>
        <v>F0</v>
      </c>
      <c r="N234" s="17" t="str">
        <f t="shared" ca="1" si="25"/>
        <v>C2</v>
      </c>
      <c r="O234" s="17" t="str">
        <f t="shared" ca="1" si="26"/>
        <v>C2</v>
      </c>
    </row>
    <row r="235" spans="1:15" s="25" customFormat="1" ht="38.25" customHeight="1" x14ac:dyDescent="0.2">
      <c r="A235" s="111" t="s">
        <v>830</v>
      </c>
      <c r="B235" s="44" t="s">
        <v>354</v>
      </c>
      <c r="C235" s="37" t="s">
        <v>1363</v>
      </c>
      <c r="D235" s="43" t="s">
        <v>399</v>
      </c>
      <c r="E235" s="28" t="s">
        <v>182</v>
      </c>
      <c r="F235" s="57"/>
      <c r="G235" s="102"/>
      <c r="H235" s="35">
        <f t="shared" si="30"/>
        <v>0</v>
      </c>
      <c r="I235" s="53" t="s">
        <v>1256</v>
      </c>
      <c r="J235" s="24" t="str">
        <f t="shared" ca="1" si="23"/>
        <v/>
      </c>
      <c r="K235" s="15" t="str">
        <f t="shared" si="27"/>
        <v>B140iType ^ Concrete Modified Barrier (^ mm reveal ht, Integral)SD-203Bm</v>
      </c>
      <c r="L235" s="16">
        <f>MATCH(K235,'Pay Items'!$K$1:$K$649,0)</f>
        <v>235</v>
      </c>
      <c r="M235" s="17" t="str">
        <f t="shared" ca="1" si="24"/>
        <v>F0</v>
      </c>
      <c r="N235" s="17" t="str">
        <f t="shared" ca="1" si="25"/>
        <v>C2</v>
      </c>
      <c r="O235" s="17" t="str">
        <f t="shared" ca="1" si="26"/>
        <v>C2</v>
      </c>
    </row>
    <row r="236" spans="1:15" s="25" customFormat="1" ht="36.75" customHeight="1" x14ac:dyDescent="0.2">
      <c r="A236" s="111" t="s">
        <v>1156</v>
      </c>
      <c r="B236" s="44" t="s">
        <v>976</v>
      </c>
      <c r="C236" s="37" t="s">
        <v>1364</v>
      </c>
      <c r="D236" s="43" t="s">
        <v>399</v>
      </c>
      <c r="E236" s="28" t="s">
        <v>182</v>
      </c>
      <c r="F236" s="57"/>
      <c r="G236" s="102"/>
      <c r="H236" s="35">
        <f t="shared" si="30"/>
        <v>0</v>
      </c>
      <c r="I236" s="53"/>
      <c r="J236" s="24" t="str">
        <f t="shared" ca="1" si="23"/>
        <v/>
      </c>
      <c r="K236" s="15" t="str">
        <f t="shared" si="27"/>
        <v>B140iAType ^ Concrete Modified Barrier (150 mm reveal ht, Integral)SD-203Bm</v>
      </c>
      <c r="L236" s="16">
        <f>MATCH(K236,'Pay Items'!$K$1:$K$649,0)</f>
        <v>236</v>
      </c>
      <c r="M236" s="17" t="str">
        <f t="shared" ca="1" si="24"/>
        <v>F0</v>
      </c>
      <c r="N236" s="17" t="str">
        <f t="shared" ca="1" si="25"/>
        <v>C2</v>
      </c>
      <c r="O236" s="17" t="str">
        <f t="shared" ca="1" si="26"/>
        <v>C2</v>
      </c>
    </row>
    <row r="237" spans="1:15" s="25" customFormat="1" ht="39" customHeight="1" x14ac:dyDescent="0.2">
      <c r="A237" s="111" t="s">
        <v>1157</v>
      </c>
      <c r="B237" s="44" t="s">
        <v>976</v>
      </c>
      <c r="C237" s="37" t="s">
        <v>1365</v>
      </c>
      <c r="D237" s="43" t="s">
        <v>399</v>
      </c>
      <c r="E237" s="28" t="s">
        <v>182</v>
      </c>
      <c r="F237" s="57"/>
      <c r="G237" s="102"/>
      <c r="H237" s="35">
        <f t="shared" si="30"/>
        <v>0</v>
      </c>
      <c r="I237" s="53"/>
      <c r="J237" s="24" t="str">
        <f t="shared" ca="1" si="23"/>
        <v/>
      </c>
      <c r="K237" s="15" t="str">
        <f t="shared" si="27"/>
        <v>B140iBType ^ Concrete Modified Barrier (180 mm reveal ht, Integral)SD-203Bm</v>
      </c>
      <c r="L237" s="16">
        <f>MATCH(K237,'Pay Items'!$K$1:$K$649,0)</f>
        <v>237</v>
      </c>
      <c r="M237" s="17" t="str">
        <f t="shared" ca="1" si="24"/>
        <v>F0</v>
      </c>
      <c r="N237" s="17" t="str">
        <f t="shared" ca="1" si="25"/>
        <v>C2</v>
      </c>
      <c r="O237" s="17" t="str">
        <f t="shared" ca="1" si="26"/>
        <v>C2</v>
      </c>
    </row>
    <row r="238" spans="1:15" s="25" customFormat="1" ht="36" customHeight="1" x14ac:dyDescent="0.2">
      <c r="A238" s="111" t="s">
        <v>831</v>
      </c>
      <c r="B238" s="44" t="s">
        <v>355</v>
      </c>
      <c r="C238" s="37" t="s">
        <v>1366</v>
      </c>
      <c r="D238" s="43" t="s">
        <v>342</v>
      </c>
      <c r="E238" s="28" t="s">
        <v>182</v>
      </c>
      <c r="F238" s="57"/>
      <c r="G238" s="102"/>
      <c r="H238" s="35">
        <f t="shared" si="30"/>
        <v>0</v>
      </c>
      <c r="I238" s="53" t="s">
        <v>1259</v>
      </c>
      <c r="J238" s="24" t="str">
        <f t="shared" ca="1" si="23"/>
        <v/>
      </c>
      <c r="K238" s="15" t="str">
        <f t="shared" si="27"/>
        <v>B141iType ^ Concrete Mountable Curb (^ mm reveal ht, Integral)SD-201m</v>
      </c>
      <c r="L238" s="16">
        <f>MATCH(K238,'Pay Items'!$K$1:$K$649,0)</f>
        <v>238</v>
      </c>
      <c r="M238" s="17" t="str">
        <f t="shared" ca="1" si="24"/>
        <v>F0</v>
      </c>
      <c r="N238" s="17" t="str">
        <f t="shared" ca="1" si="25"/>
        <v>C2</v>
      </c>
      <c r="O238" s="17" t="str">
        <f t="shared" ca="1" si="26"/>
        <v>C2</v>
      </c>
    </row>
    <row r="239" spans="1:15" s="25" customFormat="1" ht="36.75" customHeight="1" x14ac:dyDescent="0.2">
      <c r="A239" s="111" t="s">
        <v>1158</v>
      </c>
      <c r="B239" s="44" t="s">
        <v>977</v>
      </c>
      <c r="C239" s="37" t="s">
        <v>1367</v>
      </c>
      <c r="D239" s="43" t="s">
        <v>342</v>
      </c>
      <c r="E239" s="28" t="s">
        <v>182</v>
      </c>
      <c r="F239" s="57"/>
      <c r="G239" s="102"/>
      <c r="H239" s="35">
        <f t="shared" si="30"/>
        <v>0</v>
      </c>
      <c r="I239" s="53"/>
      <c r="J239" s="24" t="str">
        <f t="shared" ca="1" si="23"/>
        <v/>
      </c>
      <c r="K239" s="15" t="str">
        <f t="shared" si="27"/>
        <v>B141iAType ^ Concrete Mountable Curb (120 mm reveal ht, Integral)SD-201m</v>
      </c>
      <c r="L239" s="16">
        <f>MATCH(K239,'Pay Items'!$K$1:$K$649,0)</f>
        <v>239</v>
      </c>
      <c r="M239" s="17" t="str">
        <f t="shared" ca="1" si="24"/>
        <v>F0</v>
      </c>
      <c r="N239" s="17" t="str">
        <f t="shared" ca="1" si="25"/>
        <v>C2</v>
      </c>
      <c r="O239" s="17" t="str">
        <f t="shared" ca="1" si="26"/>
        <v>C2</v>
      </c>
    </row>
    <row r="240" spans="1:15" s="25" customFormat="1" ht="66" customHeight="1" x14ac:dyDescent="0.2">
      <c r="A240" s="111" t="s">
        <v>832</v>
      </c>
      <c r="B240" s="44" t="s">
        <v>356</v>
      </c>
      <c r="C240" s="37" t="s">
        <v>1368</v>
      </c>
      <c r="D240" s="43" t="s">
        <v>343</v>
      </c>
      <c r="E240" s="28" t="s">
        <v>182</v>
      </c>
      <c r="F240" s="36"/>
      <c r="G240" s="102"/>
      <c r="H240" s="35">
        <f t="shared" si="30"/>
        <v>0</v>
      </c>
      <c r="I240" s="53" t="s">
        <v>1254</v>
      </c>
      <c r="J240" s="24" t="str">
        <f t="shared" ca="1" si="23"/>
        <v/>
      </c>
      <c r="K240" s="15" t="str">
        <f t="shared" si="27"/>
        <v>B142iType ^ ConcreteCurb and Gutter (^ mm reveal ht, Barrier, Integral, 600 mm width, 150 mm Plain Concrete Pavement)SD-200m</v>
      </c>
      <c r="L240" s="16">
        <f>MATCH(K240,'Pay Items'!$K$1:$K$649,0)</f>
        <v>240</v>
      </c>
      <c r="M240" s="17" t="str">
        <f t="shared" ca="1" si="24"/>
        <v>F0</v>
      </c>
      <c r="N240" s="17" t="str">
        <f t="shared" ca="1" si="25"/>
        <v>C2</v>
      </c>
      <c r="O240" s="17" t="str">
        <f t="shared" ca="1" si="26"/>
        <v>C2</v>
      </c>
    </row>
    <row r="241" spans="1:15" s="25" customFormat="1" ht="65.25" customHeight="1" x14ac:dyDescent="0.2">
      <c r="A241" s="111" t="s">
        <v>1159</v>
      </c>
      <c r="B241" s="44" t="s">
        <v>978</v>
      </c>
      <c r="C241" s="37" t="s">
        <v>1369</v>
      </c>
      <c r="D241" s="43" t="s">
        <v>343</v>
      </c>
      <c r="E241" s="28" t="s">
        <v>182</v>
      </c>
      <c r="F241" s="36"/>
      <c r="G241" s="102"/>
      <c r="H241" s="35">
        <f t="shared" si="30"/>
        <v>0</v>
      </c>
      <c r="I241" s="53" t="s">
        <v>707</v>
      </c>
      <c r="J241" s="24" t="str">
        <f t="shared" ca="1" si="23"/>
        <v/>
      </c>
      <c r="K241" s="15" t="str">
        <f t="shared" si="27"/>
        <v>B142iAType ^ Concrete Curb and Gutter (150 mm reveal ht, Barrier, Integral, 600 mm width, 150 mm Plain Concrete Pavement)SD-200m</v>
      </c>
      <c r="L241" s="16">
        <f>MATCH(K241,'Pay Items'!$K$1:$K$649,0)</f>
        <v>241</v>
      </c>
      <c r="M241" s="17" t="str">
        <f t="shared" ca="1" si="24"/>
        <v>F0</v>
      </c>
      <c r="N241" s="17" t="str">
        <f t="shared" ca="1" si="25"/>
        <v>C2</v>
      </c>
      <c r="O241" s="17" t="str">
        <f t="shared" ca="1" si="26"/>
        <v>C2</v>
      </c>
    </row>
    <row r="242" spans="1:15" s="25" customFormat="1" ht="65.25" customHeight="1" x14ac:dyDescent="0.2">
      <c r="A242" s="111" t="s">
        <v>1160</v>
      </c>
      <c r="B242" s="44" t="s">
        <v>978</v>
      </c>
      <c r="C242" s="37" t="s">
        <v>1370</v>
      </c>
      <c r="D242" s="43" t="s">
        <v>343</v>
      </c>
      <c r="E242" s="28" t="s">
        <v>182</v>
      </c>
      <c r="F242" s="36"/>
      <c r="G242" s="102"/>
      <c r="H242" s="35">
        <f t="shared" si="30"/>
        <v>0</v>
      </c>
      <c r="I242" s="53" t="s">
        <v>707</v>
      </c>
      <c r="J242" s="24" t="str">
        <f t="shared" ca="1" si="23"/>
        <v/>
      </c>
      <c r="K242" s="15" t="str">
        <f t="shared" si="27"/>
        <v>B142iBType ^ Concrete Curb and Gutter (180 mm reveal ht, Barrier, Integral, 600 mm width, 150 mm Plain Concrete Pavement)SD-200m</v>
      </c>
      <c r="L242" s="16">
        <f>MATCH(K242,'Pay Items'!$K$1:$K$649,0)</f>
        <v>242</v>
      </c>
      <c r="M242" s="17" t="str">
        <f t="shared" ca="1" si="24"/>
        <v>F0</v>
      </c>
      <c r="N242" s="17" t="str">
        <f t="shared" ca="1" si="25"/>
        <v>C2</v>
      </c>
      <c r="O242" s="17" t="str">
        <f t="shared" ca="1" si="26"/>
        <v>C2</v>
      </c>
    </row>
    <row r="243" spans="1:15" s="25" customFormat="1" ht="65.25" customHeight="1" x14ac:dyDescent="0.2">
      <c r="A243" s="111" t="s">
        <v>833</v>
      </c>
      <c r="B243" s="44" t="s">
        <v>357</v>
      </c>
      <c r="C243" s="37" t="s">
        <v>1371</v>
      </c>
      <c r="D243" s="43" t="s">
        <v>448</v>
      </c>
      <c r="E243" s="28" t="s">
        <v>182</v>
      </c>
      <c r="F243" s="36"/>
      <c r="G243" s="102"/>
      <c r="H243" s="35">
        <f t="shared" si="30"/>
        <v>0</v>
      </c>
      <c r="I243" s="53" t="s">
        <v>1258</v>
      </c>
      <c r="J243" s="24" t="str">
        <f t="shared" ca="1" si="23"/>
        <v/>
      </c>
      <c r="K243" s="15" t="str">
        <f t="shared" si="27"/>
        <v>B143iType ^ Concrete Curb and Gutter (^ mm reveal ht, Modified Barrier, Integral, 600 mm width, 150 mm Plain Concrete Pavement)SD-200 SD-203Bm</v>
      </c>
      <c r="L243" s="16">
        <f>MATCH(K243,'Pay Items'!$K$1:$K$649,0)</f>
        <v>243</v>
      </c>
      <c r="M243" s="17" t="str">
        <f t="shared" ca="1" si="24"/>
        <v>F0</v>
      </c>
      <c r="N243" s="17" t="str">
        <f t="shared" ca="1" si="25"/>
        <v>C2</v>
      </c>
      <c r="O243" s="17" t="str">
        <f t="shared" ca="1" si="26"/>
        <v>C2</v>
      </c>
    </row>
    <row r="244" spans="1:15" s="25" customFormat="1" ht="68.25" customHeight="1" x14ac:dyDescent="0.2">
      <c r="A244" s="111" t="s">
        <v>1161</v>
      </c>
      <c r="B244" s="44" t="s">
        <v>970</v>
      </c>
      <c r="C244" s="37" t="s">
        <v>1372</v>
      </c>
      <c r="D244" s="43" t="s">
        <v>448</v>
      </c>
      <c r="E244" s="28" t="s">
        <v>182</v>
      </c>
      <c r="F244" s="36"/>
      <c r="G244" s="102"/>
      <c r="H244" s="35">
        <f t="shared" si="30"/>
        <v>0</v>
      </c>
      <c r="I244" s="53"/>
      <c r="J244" s="24" t="str">
        <f t="shared" ca="1" si="23"/>
        <v/>
      </c>
      <c r="K244" s="15" t="str">
        <f t="shared" si="27"/>
        <v>B143iAType ^ Concrete Curb and Gutter (150 mm reveal ht, Modified Barrier, Integral, 600 mm width, 150 mm Plain Concrete Pavement)SD-200 SD-203Bm</v>
      </c>
      <c r="L244" s="16">
        <f>MATCH(K244,'Pay Items'!$K$1:$K$649,0)</f>
        <v>244</v>
      </c>
      <c r="M244" s="17" t="str">
        <f t="shared" ca="1" si="24"/>
        <v>F0</v>
      </c>
      <c r="N244" s="17" t="str">
        <f t="shared" ca="1" si="25"/>
        <v>C2</v>
      </c>
      <c r="O244" s="17" t="str">
        <f t="shared" ca="1" si="26"/>
        <v>C2</v>
      </c>
    </row>
    <row r="245" spans="1:15" s="25" customFormat="1" ht="68.25" customHeight="1" x14ac:dyDescent="0.2">
      <c r="A245" s="111" t="s">
        <v>1162</v>
      </c>
      <c r="B245" s="44" t="s">
        <v>970</v>
      </c>
      <c r="C245" s="37" t="s">
        <v>1373</v>
      </c>
      <c r="D245" s="43" t="s">
        <v>448</v>
      </c>
      <c r="E245" s="28" t="s">
        <v>182</v>
      </c>
      <c r="F245" s="36"/>
      <c r="G245" s="102"/>
      <c r="H245" s="35">
        <f t="shared" si="30"/>
        <v>0</v>
      </c>
      <c r="I245" s="53"/>
      <c r="J245" s="24" t="str">
        <f t="shared" ca="1" si="23"/>
        <v/>
      </c>
      <c r="K245" s="15" t="str">
        <f t="shared" si="27"/>
        <v>B143iBType ^ Concrete Curb and Gutter (180 mm reveal ht, Modified Barrier, Integral, 600 mm width, 150 mm Plain Concrete Pavement)SD-200 SD-203Bm</v>
      </c>
      <c r="L245" s="16">
        <f>MATCH(K245,'Pay Items'!$K$1:$K$649,0)</f>
        <v>245</v>
      </c>
      <c r="M245" s="17" t="str">
        <f t="shared" ca="1" si="24"/>
        <v>F0</v>
      </c>
      <c r="N245" s="17" t="str">
        <f t="shared" ca="1" si="25"/>
        <v>C2</v>
      </c>
      <c r="O245" s="17" t="str">
        <f t="shared" ca="1" si="26"/>
        <v>C2</v>
      </c>
    </row>
    <row r="246" spans="1:15" s="25" customFormat="1" ht="68.25" customHeight="1" x14ac:dyDescent="0.2">
      <c r="A246" s="111" t="s">
        <v>834</v>
      </c>
      <c r="B246" s="44" t="s">
        <v>358</v>
      </c>
      <c r="C246" s="37" t="s">
        <v>1374</v>
      </c>
      <c r="D246" s="43" t="s">
        <v>343</v>
      </c>
      <c r="E246" s="28" t="s">
        <v>182</v>
      </c>
      <c r="F246" s="36"/>
      <c r="G246" s="102"/>
      <c r="H246" s="35">
        <f t="shared" si="30"/>
        <v>0</v>
      </c>
      <c r="I246" s="53" t="s">
        <v>835</v>
      </c>
      <c r="J246" s="24" t="str">
        <f t="shared" ca="1" si="23"/>
        <v/>
      </c>
      <c r="K246" s="15" t="str">
        <f t="shared" si="27"/>
        <v>B144iType ^ Concrete Curb and Gutter (40 mm reveal ht, Lip Curb, Integral, 600 mm width, 150 mm Plain Concrete Pavement)SD-200m</v>
      </c>
      <c r="L246" s="16">
        <f>MATCH(K246,'Pay Items'!$K$1:$K$649,0)</f>
        <v>246</v>
      </c>
      <c r="M246" s="17" t="str">
        <f t="shared" ca="1" si="24"/>
        <v>F0</v>
      </c>
      <c r="N246" s="17" t="str">
        <f t="shared" ca="1" si="25"/>
        <v>C2</v>
      </c>
      <c r="O246" s="17" t="str">
        <f t="shared" ca="1" si="26"/>
        <v>C2</v>
      </c>
    </row>
    <row r="247" spans="1:15" s="25" customFormat="1" ht="69" customHeight="1" x14ac:dyDescent="0.2">
      <c r="A247" s="111" t="s">
        <v>836</v>
      </c>
      <c r="B247" s="44" t="s">
        <v>360</v>
      </c>
      <c r="C247" s="37" t="s">
        <v>1375</v>
      </c>
      <c r="D247" s="43" t="s">
        <v>343</v>
      </c>
      <c r="E247" s="28" t="s">
        <v>182</v>
      </c>
      <c r="F247" s="36"/>
      <c r="G247" s="102"/>
      <c r="H247" s="35">
        <f t="shared" si="30"/>
        <v>0</v>
      </c>
      <c r="I247" s="53" t="s">
        <v>837</v>
      </c>
      <c r="J247" s="24" t="str">
        <f t="shared" ca="1" si="23"/>
        <v/>
      </c>
      <c r="K247" s="15" t="str">
        <f t="shared" si="27"/>
        <v>B145iType ^ Concrete Curb and Gutter (8-12 mm reveal ht, Curb Ramp, Integral, 600 mm width, 150 mm Plain Concrete Pavement)SD-200m</v>
      </c>
      <c r="L247" s="16">
        <f>MATCH(K247,'Pay Items'!$K$1:$K$649,0)</f>
        <v>247</v>
      </c>
      <c r="M247" s="17" t="str">
        <f t="shared" ca="1" si="24"/>
        <v>F0</v>
      </c>
      <c r="N247" s="17" t="str">
        <f t="shared" ca="1" si="25"/>
        <v>C2</v>
      </c>
      <c r="O247" s="17" t="str">
        <f t="shared" ca="1" si="26"/>
        <v>C2</v>
      </c>
    </row>
    <row r="248" spans="1:15" s="25" customFormat="1" ht="36" customHeight="1" x14ac:dyDescent="0.2">
      <c r="A248" s="111" t="s">
        <v>838</v>
      </c>
      <c r="B248" s="44" t="s">
        <v>359</v>
      </c>
      <c r="C248" s="37" t="s">
        <v>1376</v>
      </c>
      <c r="D248" s="43"/>
      <c r="E248" s="28" t="s">
        <v>182</v>
      </c>
      <c r="F248" s="57"/>
      <c r="G248" s="102"/>
      <c r="H248" s="35">
        <f t="shared" si="30"/>
        <v>0</v>
      </c>
      <c r="I248" s="58"/>
      <c r="J248" s="24" t="str">
        <f t="shared" ca="1" si="23"/>
        <v/>
      </c>
      <c r="K248" s="15" t="str">
        <f t="shared" si="27"/>
        <v>B146iType ^ Concrete Lip Curb (125 mm reveal ht, Integral)m</v>
      </c>
      <c r="L248" s="16">
        <f>MATCH(K248,'Pay Items'!$K$1:$K$649,0)</f>
        <v>248</v>
      </c>
      <c r="M248" s="17" t="str">
        <f t="shared" ca="1" si="24"/>
        <v>F0</v>
      </c>
      <c r="N248" s="17" t="str">
        <f t="shared" ca="1" si="25"/>
        <v>C2</v>
      </c>
      <c r="O248" s="17" t="str">
        <f t="shared" ca="1" si="26"/>
        <v>C2</v>
      </c>
    </row>
    <row r="249" spans="1:15" s="25" customFormat="1" ht="36" customHeight="1" x14ac:dyDescent="0.2">
      <c r="A249" s="111" t="s">
        <v>839</v>
      </c>
      <c r="B249" s="44" t="s">
        <v>207</v>
      </c>
      <c r="C249" s="37" t="s">
        <v>1377</v>
      </c>
      <c r="D249" s="43" t="s">
        <v>344</v>
      </c>
      <c r="E249" s="28" t="s">
        <v>182</v>
      </c>
      <c r="F249" s="57"/>
      <c r="G249" s="102"/>
      <c r="H249" s="35">
        <f t="shared" si="30"/>
        <v>0</v>
      </c>
      <c r="I249" s="53" t="s">
        <v>837</v>
      </c>
      <c r="J249" s="24" t="str">
        <f t="shared" ca="1" si="23"/>
        <v/>
      </c>
      <c r="K249" s="15" t="str">
        <f t="shared" si="27"/>
        <v>B147iType ^ Concrete Lip Curb (75 mm reveal ht, Integral)SD-202Am</v>
      </c>
      <c r="L249" s="16">
        <f>MATCH(K249,'Pay Items'!$K$1:$K$649,0)</f>
        <v>249</v>
      </c>
      <c r="M249" s="17" t="str">
        <f t="shared" ca="1" si="24"/>
        <v>F0</v>
      </c>
      <c r="N249" s="17" t="str">
        <f t="shared" ca="1" si="25"/>
        <v>C2</v>
      </c>
      <c r="O249" s="17" t="str">
        <f t="shared" ca="1" si="26"/>
        <v>C2</v>
      </c>
    </row>
    <row r="250" spans="1:15" s="25" customFormat="1" ht="36.75" customHeight="1" x14ac:dyDescent="0.2">
      <c r="A250" s="111" t="s">
        <v>840</v>
      </c>
      <c r="B250" s="44" t="s">
        <v>361</v>
      </c>
      <c r="C250" s="37" t="s">
        <v>1378</v>
      </c>
      <c r="D250" s="43" t="s">
        <v>345</v>
      </c>
      <c r="E250" s="28" t="s">
        <v>182</v>
      </c>
      <c r="F250" s="57"/>
      <c r="G250" s="102"/>
      <c r="H250" s="35">
        <f t="shared" si="30"/>
        <v>0</v>
      </c>
      <c r="I250" s="53" t="s">
        <v>835</v>
      </c>
      <c r="J250" s="24" t="str">
        <f t="shared" ca="1" si="23"/>
        <v/>
      </c>
      <c r="K250" s="15" t="str">
        <f t="shared" si="27"/>
        <v>B148iType ^ Concrete Lip Curb (40 mm reveal ht, Integral)SD-202Bm</v>
      </c>
      <c r="L250" s="16">
        <f>MATCH(K250,'Pay Items'!$K$1:$K$649,0)</f>
        <v>250</v>
      </c>
      <c r="M250" s="17" t="str">
        <f t="shared" ca="1" si="24"/>
        <v>F0</v>
      </c>
      <c r="N250" s="17" t="str">
        <f t="shared" ca="1" si="25"/>
        <v>C2</v>
      </c>
      <c r="O250" s="17" t="str">
        <f t="shared" ca="1" si="26"/>
        <v>C2</v>
      </c>
    </row>
    <row r="251" spans="1:15" s="25" customFormat="1" ht="35.25" customHeight="1" x14ac:dyDescent="0.2">
      <c r="A251" s="111" t="s">
        <v>841</v>
      </c>
      <c r="B251" s="44" t="s">
        <v>451</v>
      </c>
      <c r="C251" s="37" t="s">
        <v>1379</v>
      </c>
      <c r="D251" s="43" t="s">
        <v>346</v>
      </c>
      <c r="E251" s="28" t="s">
        <v>182</v>
      </c>
      <c r="F251" s="57"/>
      <c r="G251" s="102"/>
      <c r="H251" s="35">
        <f t="shared" si="30"/>
        <v>0</v>
      </c>
      <c r="I251" s="53" t="s">
        <v>1257</v>
      </c>
      <c r="J251" s="24" t="str">
        <f t="shared" ca="1" si="23"/>
        <v/>
      </c>
      <c r="K251" s="15" t="str">
        <f t="shared" si="27"/>
        <v>B149iType ^ Concrete Modified Lip Curb (^ mm reveal ht, Dowelled)SD-202Cm</v>
      </c>
      <c r="L251" s="16">
        <f>MATCH(K251,'Pay Items'!$K$1:$K$649,0)</f>
        <v>251</v>
      </c>
      <c r="M251" s="17" t="str">
        <f t="shared" ca="1" si="24"/>
        <v>F0</v>
      </c>
      <c r="N251" s="17" t="str">
        <f t="shared" ca="1" si="25"/>
        <v>C2</v>
      </c>
      <c r="O251" s="17" t="str">
        <f t="shared" ca="1" si="26"/>
        <v>C2</v>
      </c>
    </row>
    <row r="252" spans="1:15" s="25" customFormat="1" ht="35.25" customHeight="1" x14ac:dyDescent="0.2">
      <c r="A252" s="111" t="s">
        <v>1163</v>
      </c>
      <c r="B252" s="44" t="s">
        <v>979</v>
      </c>
      <c r="C252" s="37" t="s">
        <v>1380</v>
      </c>
      <c r="D252" s="43" t="s">
        <v>346</v>
      </c>
      <c r="E252" s="28" t="s">
        <v>182</v>
      </c>
      <c r="F252" s="57"/>
      <c r="G252" s="102"/>
      <c r="H252" s="35">
        <f t="shared" si="30"/>
        <v>0</v>
      </c>
      <c r="I252" s="53" t="s">
        <v>1253</v>
      </c>
      <c r="J252" s="24" t="str">
        <f t="shared" ca="1" si="23"/>
        <v/>
      </c>
      <c r="K252" s="15" t="str">
        <f t="shared" si="27"/>
        <v>B149iAType ^ Concrete Modified Lip Curb (75 mm reveal ht, Dowelled)SD-202Cm</v>
      </c>
      <c r="L252" s="16">
        <f>MATCH(K252,'Pay Items'!$K$1:$K$649,0)</f>
        <v>252</v>
      </c>
      <c r="M252" s="17" t="str">
        <f t="shared" ca="1" si="24"/>
        <v>F0</v>
      </c>
      <c r="N252" s="17" t="str">
        <f t="shared" ca="1" si="25"/>
        <v>C2</v>
      </c>
      <c r="O252" s="17" t="str">
        <f t="shared" ca="1" si="26"/>
        <v>C2</v>
      </c>
    </row>
    <row r="253" spans="1:15" s="25" customFormat="1" ht="36" customHeight="1" x14ac:dyDescent="0.2">
      <c r="A253" s="111" t="s">
        <v>842</v>
      </c>
      <c r="B253" s="44" t="s">
        <v>452</v>
      </c>
      <c r="C253" s="37" t="s">
        <v>1381</v>
      </c>
      <c r="D253" s="43" t="s">
        <v>367</v>
      </c>
      <c r="E253" s="28" t="s">
        <v>182</v>
      </c>
      <c r="F253" s="57"/>
      <c r="G253" s="102"/>
      <c r="H253" s="35">
        <f t="shared" si="30"/>
        <v>0</v>
      </c>
      <c r="I253" s="53"/>
      <c r="J253" s="24" t="str">
        <f t="shared" ca="1" si="23"/>
        <v/>
      </c>
      <c r="K253" s="15" t="str">
        <f t="shared" si="27"/>
        <v>B150iType ^ Concrete Curb Ramp (8-12 mm reveal ht, Integral)SD-229A,B,Cm</v>
      </c>
      <c r="L253" s="16">
        <f>MATCH(K253,'Pay Items'!$K$1:$K$649,0)</f>
        <v>253</v>
      </c>
      <c r="M253" s="17" t="str">
        <f t="shared" ca="1" si="24"/>
        <v>F0</v>
      </c>
      <c r="N253" s="17" t="str">
        <f t="shared" ca="1" si="25"/>
        <v>C2</v>
      </c>
      <c r="O253" s="17" t="str">
        <f t="shared" ca="1" si="26"/>
        <v>C2</v>
      </c>
    </row>
    <row r="254" spans="1:15" s="32" customFormat="1" ht="40.5" customHeight="1" x14ac:dyDescent="0.2">
      <c r="A254" s="111" t="s">
        <v>941</v>
      </c>
      <c r="B254" s="44" t="s">
        <v>453</v>
      </c>
      <c r="C254" s="37" t="s">
        <v>1382</v>
      </c>
      <c r="D254" s="43" t="s">
        <v>367</v>
      </c>
      <c r="E254" s="28" t="s">
        <v>182</v>
      </c>
      <c r="F254" s="57"/>
      <c r="G254" s="102"/>
      <c r="H254" s="35">
        <f t="shared" si="30"/>
        <v>0</v>
      </c>
      <c r="I254" s="53"/>
      <c r="J254" s="24" t="str">
        <f t="shared" ca="1" si="23"/>
        <v/>
      </c>
      <c r="K254" s="15" t="str">
        <f t="shared" si="27"/>
        <v>B150iAType ^ Concrete Curb Ramp (8-12 mm reveal ht, Monolithic)SD-229A,B,Cm</v>
      </c>
      <c r="L254" s="16">
        <f>MATCH(K254,'Pay Items'!$K$1:$K$649,0)</f>
        <v>254</v>
      </c>
      <c r="M254" s="17" t="str">
        <f t="shared" ca="1" si="24"/>
        <v>F0</v>
      </c>
      <c r="N254" s="17" t="str">
        <f t="shared" ca="1" si="25"/>
        <v>C2</v>
      </c>
      <c r="O254" s="17" t="str">
        <f t="shared" ca="1" si="26"/>
        <v>C2</v>
      </c>
    </row>
    <row r="255" spans="1:15" s="25" customFormat="1" ht="39.75" customHeight="1" x14ac:dyDescent="0.2">
      <c r="A255" s="111" t="s">
        <v>843</v>
      </c>
      <c r="B255" s="44" t="s">
        <v>454</v>
      </c>
      <c r="C255" s="37" t="s">
        <v>1383</v>
      </c>
      <c r="D255" s="43" t="s">
        <v>347</v>
      </c>
      <c r="E255" s="28" t="s">
        <v>182</v>
      </c>
      <c r="F255" s="57"/>
      <c r="G255" s="102"/>
      <c r="H255" s="35">
        <f t="shared" si="30"/>
        <v>0</v>
      </c>
      <c r="I255" s="58"/>
      <c r="J255" s="24" t="str">
        <f t="shared" ca="1" si="23"/>
        <v/>
      </c>
      <c r="K255" s="15" t="str">
        <f t="shared" si="27"/>
        <v>B151iType ^ Concrete Safety Curb (330 mm reveal ht)SD-206Bm</v>
      </c>
      <c r="L255" s="16">
        <f>MATCH(K255,'Pay Items'!$K$1:$K$649,0)</f>
        <v>255</v>
      </c>
      <c r="M255" s="17" t="str">
        <f t="shared" ca="1" si="24"/>
        <v>F0</v>
      </c>
      <c r="N255" s="17" t="str">
        <f t="shared" ca="1" si="25"/>
        <v>C2</v>
      </c>
      <c r="O255" s="17" t="str">
        <f t="shared" ca="1" si="26"/>
        <v>C2</v>
      </c>
    </row>
    <row r="256" spans="1:15" s="34" customFormat="1" ht="15.75" customHeight="1" x14ac:dyDescent="0.2">
      <c r="A256" s="116" t="s">
        <v>372</v>
      </c>
      <c r="B256" s="76"/>
      <c r="C256" s="66" t="s">
        <v>606</v>
      </c>
      <c r="D256" s="67"/>
      <c r="E256" s="68"/>
      <c r="F256" s="69"/>
      <c r="G256" s="70"/>
      <c r="H256" s="70"/>
      <c r="I256" s="72"/>
      <c r="J256" s="24" t="str">
        <f t="shared" ca="1" si="23"/>
        <v>LOCKED</v>
      </c>
      <c r="K256" s="15" t="str">
        <f t="shared" si="27"/>
        <v>B152Pay Item Removed</v>
      </c>
      <c r="L256" s="16">
        <f>MATCH(K256,'Pay Items'!$K$1:$K$649,0)</f>
        <v>256</v>
      </c>
      <c r="M256" s="17" t="str">
        <f t="shared" ca="1" si="24"/>
        <v>F0</v>
      </c>
      <c r="N256" s="17" t="str">
        <f t="shared" ca="1" si="25"/>
        <v>C2</v>
      </c>
      <c r="O256" s="17" t="str">
        <f t="shared" ca="1" si="26"/>
        <v>C2</v>
      </c>
    </row>
    <row r="257" spans="1:15" s="34" customFormat="1" ht="15.75" customHeight="1" x14ac:dyDescent="0.2">
      <c r="A257" s="116" t="s">
        <v>455</v>
      </c>
      <c r="B257" s="76"/>
      <c r="C257" s="66" t="s">
        <v>606</v>
      </c>
      <c r="D257" s="67"/>
      <c r="E257" s="68"/>
      <c r="F257" s="69"/>
      <c r="G257" s="70"/>
      <c r="H257" s="70"/>
      <c r="I257" s="72"/>
      <c r="J257" s="24" t="str">
        <f t="shared" ca="1" si="23"/>
        <v>LOCKED</v>
      </c>
      <c r="K257" s="15" t="str">
        <f t="shared" si="27"/>
        <v>B153Pay Item Removed</v>
      </c>
      <c r="L257" s="16">
        <f>MATCH(K257,'Pay Items'!$K$1:$K$649,0)</f>
        <v>257</v>
      </c>
      <c r="M257" s="17" t="str">
        <f t="shared" ca="1" si="24"/>
        <v>F0</v>
      </c>
      <c r="N257" s="17" t="str">
        <f t="shared" ca="1" si="25"/>
        <v>C2</v>
      </c>
      <c r="O257" s="17" t="str">
        <f t="shared" ca="1" si="26"/>
        <v>C2</v>
      </c>
    </row>
    <row r="258" spans="1:15" s="25" customFormat="1" ht="53.25" customHeight="1" x14ac:dyDescent="0.2">
      <c r="A258" s="111" t="s">
        <v>942</v>
      </c>
      <c r="B258" s="44" t="s">
        <v>313</v>
      </c>
      <c r="C258" s="37" t="s">
        <v>1384</v>
      </c>
      <c r="D258" s="43" t="s">
        <v>706</v>
      </c>
      <c r="E258" s="28" t="s">
        <v>182</v>
      </c>
      <c r="F258" s="57"/>
      <c r="G258" s="102"/>
      <c r="H258" s="35">
        <f>ROUND(G258*F258,2)</f>
        <v>0</v>
      </c>
      <c r="I258" s="53" t="s">
        <v>707</v>
      </c>
      <c r="J258" s="24" t="str">
        <f t="shared" ca="1" si="23"/>
        <v/>
      </c>
      <c r="K258" s="15" t="str">
        <f t="shared" si="27"/>
        <v>B153AType ^ Concrete Splash Strip (180 mm reveal ht, Monolithic Barrier Curb, 750 mm width)SD-223Am</v>
      </c>
      <c r="L258" s="16">
        <f>MATCH(K258,'Pay Items'!$K$1:$K$649,0)</f>
        <v>258</v>
      </c>
      <c r="M258" s="17" t="str">
        <f t="shared" ca="1" si="24"/>
        <v>F0</v>
      </c>
      <c r="N258" s="17" t="str">
        <f t="shared" ca="1" si="25"/>
        <v>C2</v>
      </c>
      <c r="O258" s="17" t="str">
        <f t="shared" ca="1" si="26"/>
        <v>C2</v>
      </c>
    </row>
    <row r="259" spans="1:15" s="25" customFormat="1" ht="50.25" customHeight="1" x14ac:dyDescent="0.2">
      <c r="A259" s="111" t="s">
        <v>943</v>
      </c>
      <c r="B259" s="44" t="s">
        <v>708</v>
      </c>
      <c r="C259" s="37" t="s">
        <v>1385</v>
      </c>
      <c r="D259" s="43" t="s">
        <v>706</v>
      </c>
      <c r="E259" s="28" t="s">
        <v>182</v>
      </c>
      <c r="F259" s="57"/>
      <c r="G259" s="102"/>
      <c r="H259" s="35">
        <f>ROUND(G259*F259,2)</f>
        <v>0</v>
      </c>
      <c r="I259" s="53" t="s">
        <v>586</v>
      </c>
      <c r="J259" s="24" t="str">
        <f t="shared" ref="J259:J322" ca="1" si="31">IF(CELL("protect",$G259)=1, "LOCKED", "")</f>
        <v/>
      </c>
      <c r="K259" s="15" t="str">
        <f t="shared" si="27"/>
        <v>B153BType ^ Concrete Splash Strip (150 mm reveal ht, Monolithic Barrier Curb, 750 mm width)SD-223Am</v>
      </c>
      <c r="L259" s="16">
        <f>MATCH(K259,'Pay Items'!$K$1:$K$649,0)</f>
        <v>259</v>
      </c>
      <c r="M259" s="17" t="str">
        <f t="shared" ref="M259:M322" ca="1" si="32">CELL("format",$F259)</f>
        <v>F0</v>
      </c>
      <c r="N259" s="17" t="str">
        <f t="shared" ref="N259:N322" ca="1" si="33">CELL("format",$G259)</f>
        <v>C2</v>
      </c>
      <c r="O259" s="17" t="str">
        <f t="shared" ref="O259:O322" ca="1" si="34">CELL("format",$H259)</f>
        <v>C2</v>
      </c>
    </row>
    <row r="260" spans="1:15" s="25" customFormat="1" ht="56.25" customHeight="1" x14ac:dyDescent="0.2">
      <c r="A260" s="111" t="s">
        <v>944</v>
      </c>
      <c r="B260" s="44" t="s">
        <v>709</v>
      </c>
      <c r="C260" s="37" t="s">
        <v>1386</v>
      </c>
      <c r="D260" s="43" t="s">
        <v>706</v>
      </c>
      <c r="E260" s="28" t="s">
        <v>182</v>
      </c>
      <c r="F260" s="57"/>
      <c r="G260" s="102"/>
      <c r="H260" s="35">
        <f>ROUND(G260*F260,2)</f>
        <v>0</v>
      </c>
      <c r="I260" s="53" t="s">
        <v>586</v>
      </c>
      <c r="J260" s="24" t="str">
        <f t="shared" ca="1" si="31"/>
        <v/>
      </c>
      <c r="K260" s="15" t="str">
        <f t="shared" ref="K260:K323" si="35">CLEAN(CONCATENATE(TRIM($A260),TRIM($C260),IF(LEFT($D260)&lt;&gt;"E",TRIM($D260),),TRIM($E260)))</f>
        <v>B153CType ^ Concrete Splash Strip (150 mm reveal ht, Monolithic Modified Barrier Curb, 750 mm width)SD-223Am</v>
      </c>
      <c r="L260" s="16">
        <f>MATCH(K260,'Pay Items'!$K$1:$K$649,0)</f>
        <v>260</v>
      </c>
      <c r="M260" s="17" t="str">
        <f t="shared" ca="1" si="32"/>
        <v>F0</v>
      </c>
      <c r="N260" s="17" t="str">
        <f t="shared" ca="1" si="33"/>
        <v>C2</v>
      </c>
      <c r="O260" s="17" t="str">
        <f t="shared" ca="1" si="34"/>
        <v>C2</v>
      </c>
    </row>
    <row r="261" spans="1:15" s="25" customFormat="1" ht="43.9" customHeight="1" x14ac:dyDescent="0.2">
      <c r="A261" s="111" t="s">
        <v>945</v>
      </c>
      <c r="B261" s="44" t="s">
        <v>738</v>
      </c>
      <c r="C261" s="37" t="s">
        <v>1387</v>
      </c>
      <c r="D261" s="43" t="s">
        <v>710</v>
      </c>
      <c r="E261" s="28" t="s">
        <v>182</v>
      </c>
      <c r="F261" s="57"/>
      <c r="G261" s="102"/>
      <c r="H261" s="35">
        <f>ROUND(G261*F261,2)</f>
        <v>0</v>
      </c>
      <c r="I261" s="53"/>
      <c r="J261" s="24" t="str">
        <f t="shared" ca="1" si="31"/>
        <v/>
      </c>
      <c r="K261" s="15" t="str">
        <f t="shared" si="35"/>
        <v>B153DType ^ Concrete Splash Strip, (Separate, 600 mm width)SD-223Bm</v>
      </c>
      <c r="L261" s="16">
        <f>MATCH(K261,'Pay Items'!$K$1:$K$649,0)</f>
        <v>261</v>
      </c>
      <c r="M261" s="17" t="str">
        <f t="shared" ca="1" si="32"/>
        <v>F0</v>
      </c>
      <c r="N261" s="17" t="str">
        <f t="shared" ca="1" si="33"/>
        <v>C2</v>
      </c>
      <c r="O261" s="17" t="str">
        <f t="shared" ca="1" si="34"/>
        <v>C2</v>
      </c>
    </row>
    <row r="262" spans="1:15" s="25" customFormat="1" ht="33" customHeight="1" x14ac:dyDescent="0.2">
      <c r="A262" s="111" t="s">
        <v>844</v>
      </c>
      <c r="B262" s="38" t="s">
        <v>168</v>
      </c>
      <c r="C262" s="37" t="s">
        <v>157</v>
      </c>
      <c r="D262" s="43" t="s">
        <v>1388</v>
      </c>
      <c r="E262" s="28"/>
      <c r="F262" s="57"/>
      <c r="G262" s="109"/>
      <c r="H262" s="35"/>
      <c r="I262" s="53"/>
      <c r="J262" s="24" t="str">
        <f t="shared" ca="1" si="31"/>
        <v>LOCKED</v>
      </c>
      <c r="K262" s="15" t="str">
        <f t="shared" si="35"/>
        <v>B154rlConcrete Curb RenewalCW 3240-R10</v>
      </c>
      <c r="L262" s="16">
        <f>MATCH(K262,'Pay Items'!$K$1:$K$649,0)</f>
        <v>262</v>
      </c>
      <c r="M262" s="17" t="str">
        <f t="shared" ca="1" si="32"/>
        <v>F0</v>
      </c>
      <c r="N262" s="17" t="str">
        <f t="shared" ca="1" si="33"/>
        <v>G</v>
      </c>
      <c r="O262" s="17" t="str">
        <f t="shared" ca="1" si="34"/>
        <v>C2</v>
      </c>
    </row>
    <row r="263" spans="1:15" s="25" customFormat="1" ht="34.5" customHeight="1" x14ac:dyDescent="0.2">
      <c r="A263" s="111" t="s">
        <v>845</v>
      </c>
      <c r="B263" s="44" t="s">
        <v>350</v>
      </c>
      <c r="C263" s="37" t="s">
        <v>1351</v>
      </c>
      <c r="D263" s="43" t="s">
        <v>711</v>
      </c>
      <c r="E263" s="28"/>
      <c r="F263" s="57"/>
      <c r="G263" s="35"/>
      <c r="H263" s="35"/>
      <c r="I263" s="53" t="s">
        <v>1294</v>
      </c>
      <c r="J263" s="24" t="str">
        <f t="shared" ca="1" si="31"/>
        <v>LOCKED</v>
      </c>
      <c r="K263" s="15" t="str">
        <f t="shared" si="35"/>
        <v>B155rlType ^ Concrete Barrier (^ mm reveal ht, Dowelled)SD-205,SD-206A</v>
      </c>
      <c r="L263" s="16">
        <f>MATCH(K263,'Pay Items'!$K$1:$K$649,0)</f>
        <v>263</v>
      </c>
      <c r="M263" s="17" t="str">
        <f t="shared" ca="1" si="32"/>
        <v>F0</v>
      </c>
      <c r="N263" s="17" t="str">
        <f t="shared" ca="1" si="33"/>
        <v>C2</v>
      </c>
      <c r="O263" s="17" t="str">
        <f t="shared" ca="1" si="34"/>
        <v>C2</v>
      </c>
    </row>
    <row r="264" spans="1:15" s="25" customFormat="1" ht="35.25" customHeight="1" x14ac:dyDescent="0.2">
      <c r="A264" s="111" t="s">
        <v>1164</v>
      </c>
      <c r="B264" s="44" t="s">
        <v>967</v>
      </c>
      <c r="C264" s="37" t="s">
        <v>1352</v>
      </c>
      <c r="D264" s="43" t="s">
        <v>711</v>
      </c>
      <c r="E264" s="28"/>
      <c r="F264" s="57"/>
      <c r="G264" s="35"/>
      <c r="H264" s="35"/>
      <c r="I264" s="53" t="s">
        <v>586</v>
      </c>
      <c r="J264" s="24" t="str">
        <f t="shared" ca="1" si="31"/>
        <v>LOCKED</v>
      </c>
      <c r="K264" s="15" t="str">
        <f t="shared" si="35"/>
        <v>B155rlAType ^ Concrete Barrier (150 mm reveal ht, Dowelled)SD-205,SD-206A</v>
      </c>
      <c r="L264" s="16">
        <f>MATCH(K264,'Pay Items'!$K$1:$K$649,0)</f>
        <v>264</v>
      </c>
      <c r="M264" s="17" t="str">
        <f t="shared" ca="1" si="32"/>
        <v>F0</v>
      </c>
      <c r="N264" s="17" t="str">
        <f t="shared" ca="1" si="33"/>
        <v>C2</v>
      </c>
      <c r="O264" s="17" t="str">
        <f t="shared" ca="1" si="34"/>
        <v>C2</v>
      </c>
    </row>
    <row r="265" spans="1:15" s="25" customFormat="1" ht="36.75" customHeight="1" x14ac:dyDescent="0.2">
      <c r="A265" s="111" t="s">
        <v>1165</v>
      </c>
      <c r="B265" s="44" t="s">
        <v>967</v>
      </c>
      <c r="C265" s="37" t="s">
        <v>1353</v>
      </c>
      <c r="D265" s="43" t="s">
        <v>711</v>
      </c>
      <c r="E265" s="28"/>
      <c r="F265" s="57"/>
      <c r="G265" s="35"/>
      <c r="H265" s="35"/>
      <c r="I265" s="53" t="s">
        <v>586</v>
      </c>
      <c r="J265" s="24" t="str">
        <f t="shared" ca="1" si="31"/>
        <v>LOCKED</v>
      </c>
      <c r="K265" s="15" t="str">
        <f t="shared" si="35"/>
        <v>B155rlBType ^ Concrete Barrier (180 mm reveal ht, Dowelled)SD-205,SD-206A</v>
      </c>
      <c r="L265" s="16">
        <f>MATCH(K265,'Pay Items'!$K$1:$K$649,0)</f>
        <v>265</v>
      </c>
      <c r="M265" s="17" t="str">
        <f t="shared" ca="1" si="32"/>
        <v>F0</v>
      </c>
      <c r="N265" s="17" t="str">
        <f t="shared" ca="1" si="33"/>
        <v>C2</v>
      </c>
      <c r="O265" s="17" t="str">
        <f t="shared" ca="1" si="34"/>
        <v>C2</v>
      </c>
    </row>
    <row r="266" spans="1:15" s="25" customFormat="1" ht="30" customHeight="1" x14ac:dyDescent="0.2">
      <c r="A266" s="111" t="s">
        <v>1389</v>
      </c>
      <c r="B266" s="65" t="s">
        <v>700</v>
      </c>
      <c r="C266" s="37" t="s">
        <v>712</v>
      </c>
      <c r="D266" s="43"/>
      <c r="E266" s="28" t="s">
        <v>182</v>
      </c>
      <c r="F266" s="57"/>
      <c r="G266" s="102"/>
      <c r="H266" s="35">
        <f>ROUND(G266*F266,2)</f>
        <v>0</v>
      </c>
      <c r="I266" s="53" t="s">
        <v>1390</v>
      </c>
      <c r="J266" s="24" t="str">
        <f t="shared" ca="1" si="31"/>
        <v/>
      </c>
      <c r="K266" s="15" t="str">
        <f t="shared" si="35"/>
        <v>B155rl^1Less than 3 mm</v>
      </c>
      <c r="L266" s="16">
        <f>MATCH(K266,'Pay Items'!$K$1:$K$649,0)</f>
        <v>266</v>
      </c>
      <c r="M266" s="17" t="str">
        <f t="shared" ca="1" si="32"/>
        <v>F0</v>
      </c>
      <c r="N266" s="17" t="str">
        <f t="shared" ca="1" si="33"/>
        <v>C2</v>
      </c>
      <c r="O266" s="17" t="str">
        <f t="shared" ca="1" si="34"/>
        <v>C2</v>
      </c>
    </row>
    <row r="267" spans="1:15" s="25" customFormat="1" ht="30" customHeight="1" x14ac:dyDescent="0.2">
      <c r="A267" s="111" t="s">
        <v>1391</v>
      </c>
      <c r="B267" s="65" t="s">
        <v>702</v>
      </c>
      <c r="C267" s="37" t="s">
        <v>713</v>
      </c>
      <c r="D267" s="43"/>
      <c r="E267" s="28" t="s">
        <v>182</v>
      </c>
      <c r="F267" s="57"/>
      <c r="G267" s="102"/>
      <c r="H267" s="35">
        <f>ROUND(G267*F267,2)</f>
        <v>0</v>
      </c>
      <c r="I267" s="53" t="s">
        <v>1390</v>
      </c>
      <c r="J267" s="24" t="str">
        <f t="shared" ca="1" si="31"/>
        <v/>
      </c>
      <c r="K267" s="15" t="str">
        <f t="shared" si="35"/>
        <v>B155rl^23 m to 30 mm</v>
      </c>
      <c r="L267" s="16">
        <f>MATCH(K267,'Pay Items'!$K$1:$K$649,0)</f>
        <v>267</v>
      </c>
      <c r="M267" s="17" t="str">
        <f t="shared" ca="1" si="32"/>
        <v>F0</v>
      </c>
      <c r="N267" s="17" t="str">
        <f t="shared" ca="1" si="33"/>
        <v>C2</v>
      </c>
      <c r="O267" s="17" t="str">
        <f t="shared" ca="1" si="34"/>
        <v>C2</v>
      </c>
    </row>
    <row r="268" spans="1:15" s="25" customFormat="1" ht="30" customHeight="1" x14ac:dyDescent="0.2">
      <c r="A268" s="111" t="s">
        <v>1392</v>
      </c>
      <c r="B268" s="65" t="s">
        <v>714</v>
      </c>
      <c r="C268" s="37" t="s">
        <v>715</v>
      </c>
      <c r="D268" s="43" t="s">
        <v>173</v>
      </c>
      <c r="E268" s="28" t="s">
        <v>182</v>
      </c>
      <c r="F268" s="57"/>
      <c r="G268" s="102"/>
      <c r="H268" s="35">
        <f>ROUND(G268*F268,2)</f>
        <v>0</v>
      </c>
      <c r="I268" s="53" t="s">
        <v>1390</v>
      </c>
      <c r="J268" s="24" t="str">
        <f t="shared" ca="1" si="31"/>
        <v/>
      </c>
      <c r="K268" s="15" t="str">
        <f t="shared" si="35"/>
        <v>B155rl^3Greater than 30 mm</v>
      </c>
      <c r="L268" s="16">
        <f>MATCH(K268,'Pay Items'!$K$1:$K$649,0)</f>
        <v>268</v>
      </c>
      <c r="M268" s="17" t="str">
        <f t="shared" ca="1" si="32"/>
        <v>F0</v>
      </c>
      <c r="N268" s="17" t="str">
        <f t="shared" ca="1" si="33"/>
        <v>C2</v>
      </c>
      <c r="O268" s="17" t="str">
        <f t="shared" ca="1" si="34"/>
        <v>C2</v>
      </c>
    </row>
    <row r="269" spans="1:15" s="33" customFormat="1" ht="41.25" customHeight="1" x14ac:dyDescent="0.2">
      <c r="A269" s="111" t="s">
        <v>846</v>
      </c>
      <c r="B269" s="44" t="s">
        <v>351</v>
      </c>
      <c r="C269" s="37" t="s">
        <v>1354</v>
      </c>
      <c r="D269" s="43" t="s">
        <v>576</v>
      </c>
      <c r="E269" s="28"/>
      <c r="F269" s="57"/>
      <c r="G269" s="35"/>
      <c r="H269" s="35"/>
      <c r="I269" s="53" t="s">
        <v>1253</v>
      </c>
      <c r="J269" s="24" t="str">
        <f t="shared" ca="1" si="31"/>
        <v>LOCKED</v>
      </c>
      <c r="K269" s="15" t="str">
        <f t="shared" si="35"/>
        <v>B159rlType ^ Concrete Barrier (^ mm reveal ht, Separate)SD-203A</v>
      </c>
      <c r="L269" s="16">
        <f>MATCH(K269,'Pay Items'!$K$1:$K$649,0)</f>
        <v>269</v>
      </c>
      <c r="M269" s="17" t="str">
        <f t="shared" ca="1" si="32"/>
        <v>F0</v>
      </c>
      <c r="N269" s="17" t="str">
        <f t="shared" ca="1" si="33"/>
        <v>C2</v>
      </c>
      <c r="O269" s="17" t="str">
        <f t="shared" ca="1" si="34"/>
        <v>C2</v>
      </c>
    </row>
    <row r="270" spans="1:15" s="33" customFormat="1" ht="37.5" customHeight="1" x14ac:dyDescent="0.2">
      <c r="A270" s="111" t="s">
        <v>1166</v>
      </c>
      <c r="B270" s="44" t="s">
        <v>973</v>
      </c>
      <c r="C270" s="37" t="s">
        <v>1355</v>
      </c>
      <c r="D270" s="43" t="s">
        <v>576</v>
      </c>
      <c r="E270" s="28"/>
      <c r="F270" s="57"/>
      <c r="G270" s="35"/>
      <c r="H270" s="35"/>
      <c r="I270" s="53" t="s">
        <v>1253</v>
      </c>
      <c r="J270" s="24" t="str">
        <f t="shared" ca="1" si="31"/>
        <v>LOCKED</v>
      </c>
      <c r="K270" s="15" t="str">
        <f t="shared" si="35"/>
        <v>B159rlAType ^ Concrete Barrier (150 mm reveal ht, Separate)SD-203A</v>
      </c>
      <c r="L270" s="16">
        <f>MATCH(K270,'Pay Items'!$K$1:$K$649,0)</f>
        <v>270</v>
      </c>
      <c r="M270" s="17" t="str">
        <f t="shared" ca="1" si="32"/>
        <v>F0</v>
      </c>
      <c r="N270" s="17" t="str">
        <f t="shared" ca="1" si="33"/>
        <v>C2</v>
      </c>
      <c r="O270" s="17" t="str">
        <f t="shared" ca="1" si="34"/>
        <v>C2</v>
      </c>
    </row>
    <row r="271" spans="1:15" s="33" customFormat="1" ht="36" customHeight="1" x14ac:dyDescent="0.2">
      <c r="A271" s="111" t="s">
        <v>1167</v>
      </c>
      <c r="B271" s="44" t="s">
        <v>973</v>
      </c>
      <c r="C271" s="37" t="s">
        <v>1356</v>
      </c>
      <c r="D271" s="43" t="s">
        <v>576</v>
      </c>
      <c r="E271" s="28"/>
      <c r="F271" s="57"/>
      <c r="G271" s="35"/>
      <c r="H271" s="35"/>
      <c r="I271" s="53" t="s">
        <v>1253</v>
      </c>
      <c r="J271" s="24" t="str">
        <f t="shared" ca="1" si="31"/>
        <v>LOCKED</v>
      </c>
      <c r="K271" s="15" t="str">
        <f t="shared" si="35"/>
        <v>B159rlBType ^ Concrete Barrier (180 mm reveal ht, Separate)SD-203A</v>
      </c>
      <c r="L271" s="16">
        <f>MATCH(K271,'Pay Items'!$K$1:$K$649,0)</f>
        <v>271</v>
      </c>
      <c r="M271" s="17" t="str">
        <f t="shared" ca="1" si="32"/>
        <v>F0</v>
      </c>
      <c r="N271" s="17" t="str">
        <f t="shared" ca="1" si="33"/>
        <v>C2</v>
      </c>
      <c r="O271" s="17" t="str">
        <f t="shared" ca="1" si="34"/>
        <v>C2</v>
      </c>
    </row>
    <row r="272" spans="1:15" s="33" customFormat="1" ht="30" customHeight="1" x14ac:dyDescent="0.2">
      <c r="A272" s="111" t="s">
        <v>1393</v>
      </c>
      <c r="B272" s="65" t="s">
        <v>700</v>
      </c>
      <c r="C272" s="37" t="s">
        <v>712</v>
      </c>
      <c r="D272" s="43"/>
      <c r="E272" s="28" t="s">
        <v>182</v>
      </c>
      <c r="F272" s="57"/>
      <c r="G272" s="102"/>
      <c r="H272" s="35">
        <f>ROUND(G272*F272,2)</f>
        <v>0</v>
      </c>
      <c r="I272" s="53" t="s">
        <v>1390</v>
      </c>
      <c r="J272" s="24" t="str">
        <f t="shared" ca="1" si="31"/>
        <v/>
      </c>
      <c r="K272" s="15" t="str">
        <f t="shared" si="35"/>
        <v>B159rl^1Less than 3 mm</v>
      </c>
      <c r="L272" s="16">
        <f>MATCH(K272,'Pay Items'!$K$1:$K$649,0)</f>
        <v>272</v>
      </c>
      <c r="M272" s="17" t="str">
        <f t="shared" ca="1" si="32"/>
        <v>F0</v>
      </c>
      <c r="N272" s="17" t="str">
        <f t="shared" ca="1" si="33"/>
        <v>C2</v>
      </c>
      <c r="O272" s="17" t="str">
        <f t="shared" ca="1" si="34"/>
        <v>C2</v>
      </c>
    </row>
    <row r="273" spans="1:15" s="33" customFormat="1" ht="27" customHeight="1" x14ac:dyDescent="0.2">
      <c r="A273" s="111" t="s">
        <v>1394</v>
      </c>
      <c r="B273" s="65" t="s">
        <v>702</v>
      </c>
      <c r="C273" s="37" t="s">
        <v>713</v>
      </c>
      <c r="D273" s="43"/>
      <c r="E273" s="28" t="s">
        <v>182</v>
      </c>
      <c r="F273" s="57"/>
      <c r="G273" s="102"/>
      <c r="H273" s="35">
        <f>ROUND(G273*F273,2)</f>
        <v>0</v>
      </c>
      <c r="I273" s="53" t="s">
        <v>1390</v>
      </c>
      <c r="J273" s="24" t="str">
        <f t="shared" ca="1" si="31"/>
        <v/>
      </c>
      <c r="K273" s="15" t="str">
        <f t="shared" si="35"/>
        <v>B159rl^23 m to 30 mm</v>
      </c>
      <c r="L273" s="16">
        <f>MATCH(K273,'Pay Items'!$K$1:$K$649,0)</f>
        <v>273</v>
      </c>
      <c r="M273" s="17" t="str">
        <f t="shared" ca="1" si="32"/>
        <v>F0</v>
      </c>
      <c r="N273" s="17" t="str">
        <f t="shared" ca="1" si="33"/>
        <v>C2</v>
      </c>
      <c r="O273" s="17" t="str">
        <f t="shared" ca="1" si="34"/>
        <v>C2</v>
      </c>
    </row>
    <row r="274" spans="1:15" s="33" customFormat="1" ht="27" customHeight="1" x14ac:dyDescent="0.2">
      <c r="A274" s="111" t="s">
        <v>1395</v>
      </c>
      <c r="B274" s="65" t="s">
        <v>714</v>
      </c>
      <c r="C274" s="37" t="s">
        <v>716</v>
      </c>
      <c r="D274" s="43" t="s">
        <v>173</v>
      </c>
      <c r="E274" s="28" t="s">
        <v>182</v>
      </c>
      <c r="F274" s="57"/>
      <c r="G274" s="102"/>
      <c r="H274" s="35">
        <f>ROUND(G274*F274,2)</f>
        <v>0</v>
      </c>
      <c r="I274" s="53" t="s">
        <v>1390</v>
      </c>
      <c r="J274" s="24" t="str">
        <f t="shared" ca="1" si="31"/>
        <v/>
      </c>
      <c r="K274" s="15" t="str">
        <f t="shared" si="35"/>
        <v>B159rl^3Greater than 30 mm</v>
      </c>
      <c r="L274" s="16">
        <f>MATCH(K274,'Pay Items'!$K$1:$K$649,0)</f>
        <v>274</v>
      </c>
      <c r="M274" s="17" t="str">
        <f t="shared" ca="1" si="32"/>
        <v>F0</v>
      </c>
      <c r="N274" s="17" t="str">
        <f t="shared" ca="1" si="33"/>
        <v>C2</v>
      </c>
      <c r="O274" s="17" t="str">
        <f t="shared" ca="1" si="34"/>
        <v>C2</v>
      </c>
    </row>
    <row r="275" spans="1:15" s="33" customFormat="1" ht="30" customHeight="1" x14ac:dyDescent="0.2">
      <c r="A275" s="111" t="s">
        <v>847</v>
      </c>
      <c r="B275" s="44" t="s">
        <v>352</v>
      </c>
      <c r="C275" s="37" t="s">
        <v>1357</v>
      </c>
      <c r="D275" s="43" t="s">
        <v>348</v>
      </c>
      <c r="E275" s="28"/>
      <c r="F275" s="57"/>
      <c r="G275" s="35"/>
      <c r="H275" s="35"/>
      <c r="I275" s="58" t="s">
        <v>1252</v>
      </c>
      <c r="J275" s="24" t="str">
        <f t="shared" ca="1" si="31"/>
        <v>LOCKED</v>
      </c>
      <c r="K275" s="15" t="str">
        <f t="shared" si="35"/>
        <v>B163rlType ^ Concrete Barrier (^ mm reveal ht, Integral)SD-204</v>
      </c>
      <c r="L275" s="16">
        <f>MATCH(K275,'Pay Items'!$K$1:$K$649,0)</f>
        <v>275</v>
      </c>
      <c r="M275" s="17" t="str">
        <f t="shared" ca="1" si="32"/>
        <v>F0</v>
      </c>
      <c r="N275" s="17" t="str">
        <f t="shared" ca="1" si="33"/>
        <v>C2</v>
      </c>
      <c r="O275" s="17" t="str">
        <f t="shared" ca="1" si="34"/>
        <v>C2</v>
      </c>
    </row>
    <row r="276" spans="1:15" s="33" customFormat="1" ht="30" customHeight="1" x14ac:dyDescent="0.2">
      <c r="A276" s="111" t="s">
        <v>1168</v>
      </c>
      <c r="B276" s="44" t="s">
        <v>974</v>
      </c>
      <c r="C276" s="37" t="s">
        <v>1358</v>
      </c>
      <c r="D276" s="43" t="s">
        <v>348</v>
      </c>
      <c r="E276" s="28"/>
      <c r="F276" s="57"/>
      <c r="G276" s="35"/>
      <c r="H276" s="35"/>
      <c r="I276" s="58" t="s">
        <v>1252</v>
      </c>
      <c r="J276" s="24" t="str">
        <f t="shared" ca="1" si="31"/>
        <v>LOCKED</v>
      </c>
      <c r="K276" s="15" t="str">
        <f t="shared" si="35"/>
        <v>B163rlAType ^ Concrete Barrier (150 mm reveal ht, Integral)SD-204</v>
      </c>
      <c r="L276" s="16">
        <f>MATCH(K276,'Pay Items'!$K$1:$K$649,0)</f>
        <v>276</v>
      </c>
      <c r="M276" s="17" t="str">
        <f t="shared" ca="1" si="32"/>
        <v>F0</v>
      </c>
      <c r="N276" s="17" t="str">
        <f t="shared" ca="1" si="33"/>
        <v>C2</v>
      </c>
      <c r="O276" s="17" t="str">
        <f t="shared" ca="1" si="34"/>
        <v>C2</v>
      </c>
    </row>
    <row r="277" spans="1:15" s="33" customFormat="1" ht="30" customHeight="1" x14ac:dyDescent="0.2">
      <c r="A277" s="111" t="s">
        <v>1169</v>
      </c>
      <c r="B277" s="44" t="s">
        <v>974</v>
      </c>
      <c r="C277" s="37" t="s">
        <v>1359</v>
      </c>
      <c r="D277" s="43" t="s">
        <v>348</v>
      </c>
      <c r="E277" s="28"/>
      <c r="F277" s="57"/>
      <c r="G277" s="35"/>
      <c r="H277" s="35"/>
      <c r="I277" s="58" t="s">
        <v>1252</v>
      </c>
      <c r="J277" s="24" t="str">
        <f t="shared" ca="1" si="31"/>
        <v>LOCKED</v>
      </c>
      <c r="K277" s="15" t="str">
        <f t="shared" si="35"/>
        <v>B163rlBType ^ Concrete Barrier (180 mm reveal ht, Integral)SD-204</v>
      </c>
      <c r="L277" s="16">
        <f>MATCH(K277,'Pay Items'!$K$1:$K$649,0)</f>
        <v>277</v>
      </c>
      <c r="M277" s="17" t="str">
        <f t="shared" ca="1" si="32"/>
        <v>F0</v>
      </c>
      <c r="N277" s="17" t="str">
        <f t="shared" ca="1" si="33"/>
        <v>C2</v>
      </c>
      <c r="O277" s="17" t="str">
        <f t="shared" ca="1" si="34"/>
        <v>C2</v>
      </c>
    </row>
    <row r="278" spans="1:15" s="33" customFormat="1" ht="30" customHeight="1" x14ac:dyDescent="0.2">
      <c r="A278" s="111" t="s">
        <v>1396</v>
      </c>
      <c r="B278" s="65" t="s">
        <v>700</v>
      </c>
      <c r="C278" s="37" t="s">
        <v>712</v>
      </c>
      <c r="D278" s="43"/>
      <c r="E278" s="28" t="s">
        <v>182</v>
      </c>
      <c r="F278" s="57"/>
      <c r="G278" s="102"/>
      <c r="H278" s="35">
        <f t="shared" ref="H278:H287" si="36">ROUND(G278*F278,2)</f>
        <v>0</v>
      </c>
      <c r="I278" s="53" t="s">
        <v>1390</v>
      </c>
      <c r="J278" s="24" t="str">
        <f t="shared" ca="1" si="31"/>
        <v/>
      </c>
      <c r="K278" s="15" t="str">
        <f t="shared" si="35"/>
        <v>B163rl^1Less than 3 mm</v>
      </c>
      <c r="L278" s="16">
        <f>MATCH(K278,'Pay Items'!$K$1:$K$649,0)</f>
        <v>278</v>
      </c>
      <c r="M278" s="17" t="str">
        <f t="shared" ca="1" si="32"/>
        <v>F0</v>
      </c>
      <c r="N278" s="17" t="str">
        <f t="shared" ca="1" si="33"/>
        <v>C2</v>
      </c>
      <c r="O278" s="17" t="str">
        <f t="shared" ca="1" si="34"/>
        <v>C2</v>
      </c>
    </row>
    <row r="279" spans="1:15" s="33" customFormat="1" ht="30" customHeight="1" x14ac:dyDescent="0.2">
      <c r="A279" s="111" t="s">
        <v>1397</v>
      </c>
      <c r="B279" s="65" t="s">
        <v>702</v>
      </c>
      <c r="C279" s="37" t="s">
        <v>713</v>
      </c>
      <c r="D279" s="43"/>
      <c r="E279" s="28" t="s">
        <v>182</v>
      </c>
      <c r="F279" s="57"/>
      <c r="G279" s="102"/>
      <c r="H279" s="35">
        <f t="shared" si="36"/>
        <v>0</v>
      </c>
      <c r="I279" s="53" t="s">
        <v>1390</v>
      </c>
      <c r="J279" s="24" t="str">
        <f t="shared" ca="1" si="31"/>
        <v/>
      </c>
      <c r="K279" s="15" t="str">
        <f t="shared" si="35"/>
        <v>B163rl^23 m to 30 mm</v>
      </c>
      <c r="L279" s="16">
        <f>MATCH(K279,'Pay Items'!$K$1:$K$649,0)</f>
        <v>279</v>
      </c>
      <c r="M279" s="17" t="str">
        <f t="shared" ca="1" si="32"/>
        <v>F0</v>
      </c>
      <c r="N279" s="17" t="str">
        <f t="shared" ca="1" si="33"/>
        <v>C2</v>
      </c>
      <c r="O279" s="17" t="str">
        <f t="shared" ca="1" si="34"/>
        <v>C2</v>
      </c>
    </row>
    <row r="280" spans="1:15" s="33" customFormat="1" ht="30" customHeight="1" x14ac:dyDescent="0.2">
      <c r="A280" s="111" t="s">
        <v>1398</v>
      </c>
      <c r="B280" s="65" t="s">
        <v>714</v>
      </c>
      <c r="C280" s="37" t="s">
        <v>716</v>
      </c>
      <c r="D280" s="43" t="s">
        <v>173</v>
      </c>
      <c r="E280" s="28" t="s">
        <v>182</v>
      </c>
      <c r="F280" s="57"/>
      <c r="G280" s="102"/>
      <c r="H280" s="35">
        <f t="shared" si="36"/>
        <v>0</v>
      </c>
      <c r="I280" s="53" t="s">
        <v>1390</v>
      </c>
      <c r="J280" s="24" t="str">
        <f t="shared" ca="1" si="31"/>
        <v/>
      </c>
      <c r="K280" s="15" t="str">
        <f t="shared" si="35"/>
        <v>B163rl^3Greater than 30 mm</v>
      </c>
      <c r="L280" s="16">
        <f>MATCH(K280,'Pay Items'!$K$1:$K$649,0)</f>
        <v>280</v>
      </c>
      <c r="M280" s="17" t="str">
        <f t="shared" ca="1" si="32"/>
        <v>F0</v>
      </c>
      <c r="N280" s="17" t="str">
        <f t="shared" ca="1" si="33"/>
        <v>C2</v>
      </c>
      <c r="O280" s="17" t="str">
        <f t="shared" ca="1" si="34"/>
        <v>C2</v>
      </c>
    </row>
    <row r="281" spans="1:15" s="25" customFormat="1" ht="36" customHeight="1" x14ac:dyDescent="0.2">
      <c r="A281" s="111" t="s">
        <v>848</v>
      </c>
      <c r="B281" s="44" t="s">
        <v>353</v>
      </c>
      <c r="C281" s="37" t="s">
        <v>1360</v>
      </c>
      <c r="D281" s="43" t="s">
        <v>399</v>
      </c>
      <c r="E281" s="28" t="s">
        <v>182</v>
      </c>
      <c r="F281" s="57"/>
      <c r="G281" s="102"/>
      <c r="H281" s="35">
        <f t="shared" si="36"/>
        <v>0</v>
      </c>
      <c r="I281" s="53" t="s">
        <v>1256</v>
      </c>
      <c r="J281" s="24" t="str">
        <f t="shared" ca="1" si="31"/>
        <v/>
      </c>
      <c r="K281" s="15" t="str">
        <f t="shared" si="35"/>
        <v>B167rlType ^ Concrete Modified Barrier (^ mm reveal ht, Dowelled)SD-203Bm</v>
      </c>
      <c r="L281" s="16">
        <f>MATCH(K281,'Pay Items'!$K$1:$K$649,0)</f>
        <v>281</v>
      </c>
      <c r="M281" s="17" t="str">
        <f t="shared" ca="1" si="32"/>
        <v>F0</v>
      </c>
      <c r="N281" s="17" t="str">
        <f t="shared" ca="1" si="33"/>
        <v>C2</v>
      </c>
      <c r="O281" s="17" t="str">
        <f t="shared" ca="1" si="34"/>
        <v>C2</v>
      </c>
    </row>
    <row r="282" spans="1:15" s="25" customFormat="1" ht="35.25" customHeight="1" x14ac:dyDescent="0.2">
      <c r="A282" s="111" t="s">
        <v>1170</v>
      </c>
      <c r="B282" s="44" t="s">
        <v>975</v>
      </c>
      <c r="C282" s="37" t="s">
        <v>1361</v>
      </c>
      <c r="D282" s="43" t="s">
        <v>399</v>
      </c>
      <c r="E282" s="28" t="s">
        <v>182</v>
      </c>
      <c r="F282" s="57"/>
      <c r="G282" s="102"/>
      <c r="H282" s="35">
        <f t="shared" si="36"/>
        <v>0</v>
      </c>
      <c r="I282" s="53"/>
      <c r="J282" s="24" t="str">
        <f t="shared" ca="1" si="31"/>
        <v/>
      </c>
      <c r="K282" s="15" t="str">
        <f t="shared" si="35"/>
        <v>B167rlAType ^ Concrete Modified Barrier (150 mm reveal ht, Dowelled)SD-203Bm</v>
      </c>
      <c r="L282" s="16">
        <f>MATCH(K282,'Pay Items'!$K$1:$K$649,0)</f>
        <v>282</v>
      </c>
      <c r="M282" s="17" t="str">
        <f t="shared" ca="1" si="32"/>
        <v>F0</v>
      </c>
      <c r="N282" s="17" t="str">
        <f t="shared" ca="1" si="33"/>
        <v>C2</v>
      </c>
      <c r="O282" s="17" t="str">
        <f t="shared" ca="1" si="34"/>
        <v>C2</v>
      </c>
    </row>
    <row r="283" spans="1:15" s="25" customFormat="1" ht="35.25" customHeight="1" x14ac:dyDescent="0.2">
      <c r="A283" s="111" t="s">
        <v>1171</v>
      </c>
      <c r="B283" s="44" t="s">
        <v>975</v>
      </c>
      <c r="C283" s="37" t="s">
        <v>1362</v>
      </c>
      <c r="D283" s="43" t="s">
        <v>399</v>
      </c>
      <c r="E283" s="28" t="s">
        <v>182</v>
      </c>
      <c r="F283" s="57"/>
      <c r="G283" s="102"/>
      <c r="H283" s="35">
        <f t="shared" si="36"/>
        <v>0</v>
      </c>
      <c r="I283" s="53"/>
      <c r="J283" s="24" t="str">
        <f t="shared" ca="1" si="31"/>
        <v/>
      </c>
      <c r="K283" s="15" t="str">
        <f t="shared" si="35"/>
        <v>B167rlBType ^ Concrete Modified Barrier (180 mm reveal ht, Dowelled)SD-203Bm</v>
      </c>
      <c r="L283" s="16">
        <f>MATCH(K283,'Pay Items'!$K$1:$K$649,0)</f>
        <v>283</v>
      </c>
      <c r="M283" s="17" t="str">
        <f t="shared" ca="1" si="32"/>
        <v>F0</v>
      </c>
      <c r="N283" s="17" t="str">
        <f t="shared" ca="1" si="33"/>
        <v>C2</v>
      </c>
      <c r="O283" s="17" t="str">
        <f t="shared" ca="1" si="34"/>
        <v>C2</v>
      </c>
    </row>
    <row r="284" spans="1:15" s="25" customFormat="1" ht="36" customHeight="1" x14ac:dyDescent="0.2">
      <c r="A284" s="111" t="s">
        <v>849</v>
      </c>
      <c r="B284" s="44" t="s">
        <v>354</v>
      </c>
      <c r="C284" s="37" t="s">
        <v>1399</v>
      </c>
      <c r="D284" s="43" t="s">
        <v>399</v>
      </c>
      <c r="E284" s="28" t="s">
        <v>182</v>
      </c>
      <c r="F284" s="57"/>
      <c r="G284" s="102"/>
      <c r="H284" s="35">
        <f t="shared" si="36"/>
        <v>0</v>
      </c>
      <c r="I284" s="53" t="s">
        <v>1256</v>
      </c>
      <c r="J284" s="24" t="str">
        <f t="shared" ca="1" si="31"/>
        <v/>
      </c>
      <c r="K284" s="15" t="str">
        <f t="shared" si="35"/>
        <v>B168rlType ^ Concrete Modified Barrier (^ mm reveal ht Integral)SD-203Bm</v>
      </c>
      <c r="L284" s="16">
        <f>MATCH(K284,'Pay Items'!$K$1:$K$649,0)</f>
        <v>284</v>
      </c>
      <c r="M284" s="17" t="str">
        <f t="shared" ca="1" si="32"/>
        <v>F0</v>
      </c>
      <c r="N284" s="17" t="str">
        <f t="shared" ca="1" si="33"/>
        <v>C2</v>
      </c>
      <c r="O284" s="17" t="str">
        <f t="shared" ca="1" si="34"/>
        <v>C2</v>
      </c>
    </row>
    <row r="285" spans="1:15" s="25" customFormat="1" ht="36" customHeight="1" x14ac:dyDescent="0.2">
      <c r="A285" s="111" t="s">
        <v>1172</v>
      </c>
      <c r="B285" s="44" t="s">
        <v>976</v>
      </c>
      <c r="C285" s="37" t="s">
        <v>1400</v>
      </c>
      <c r="D285" s="43" t="s">
        <v>399</v>
      </c>
      <c r="E285" s="28" t="s">
        <v>182</v>
      </c>
      <c r="F285" s="57"/>
      <c r="G285" s="102"/>
      <c r="H285" s="35">
        <f t="shared" si="36"/>
        <v>0</v>
      </c>
      <c r="I285" s="58"/>
      <c r="J285" s="24" t="str">
        <f t="shared" ca="1" si="31"/>
        <v/>
      </c>
      <c r="K285" s="15" t="str">
        <f t="shared" si="35"/>
        <v>B168rlAType ^ Concrete Modified Barrier (150 mm reveal ht Integral)SD-203Bm</v>
      </c>
      <c r="L285" s="16">
        <f>MATCH(K285,'Pay Items'!$K$1:$K$649,0)</f>
        <v>285</v>
      </c>
      <c r="M285" s="17" t="str">
        <f t="shared" ca="1" si="32"/>
        <v>F0</v>
      </c>
      <c r="N285" s="17" t="str">
        <f t="shared" ca="1" si="33"/>
        <v>C2</v>
      </c>
      <c r="O285" s="17" t="str">
        <f t="shared" ca="1" si="34"/>
        <v>C2</v>
      </c>
    </row>
    <row r="286" spans="1:15" s="25" customFormat="1" ht="36" customHeight="1" x14ac:dyDescent="0.2">
      <c r="A286" s="111" t="s">
        <v>1173</v>
      </c>
      <c r="B286" s="44" t="s">
        <v>976</v>
      </c>
      <c r="C286" s="37" t="s">
        <v>1401</v>
      </c>
      <c r="D286" s="43" t="s">
        <v>399</v>
      </c>
      <c r="E286" s="28" t="s">
        <v>182</v>
      </c>
      <c r="F286" s="57"/>
      <c r="G286" s="102"/>
      <c r="H286" s="35">
        <f t="shared" si="36"/>
        <v>0</v>
      </c>
      <c r="I286" s="58"/>
      <c r="J286" s="24" t="str">
        <f t="shared" ca="1" si="31"/>
        <v/>
      </c>
      <c r="K286" s="15" t="str">
        <f t="shared" si="35"/>
        <v>B168rlBType ^ Concrete Modified Barrier (180 mm reveal ht Integral)SD-203Bm</v>
      </c>
      <c r="L286" s="16">
        <f>MATCH(K286,'Pay Items'!$K$1:$K$649,0)</f>
        <v>286</v>
      </c>
      <c r="M286" s="17" t="str">
        <f t="shared" ca="1" si="32"/>
        <v>F0</v>
      </c>
      <c r="N286" s="17" t="str">
        <f t="shared" ca="1" si="33"/>
        <v>C2</v>
      </c>
      <c r="O286" s="17" t="str">
        <f t="shared" ca="1" si="34"/>
        <v>C2</v>
      </c>
    </row>
    <row r="287" spans="1:15" s="25" customFormat="1" ht="43.9" customHeight="1" x14ac:dyDescent="0.2">
      <c r="A287" s="111" t="s">
        <v>850</v>
      </c>
      <c r="B287" s="44" t="s">
        <v>355</v>
      </c>
      <c r="C287" s="37" t="s">
        <v>1402</v>
      </c>
      <c r="D287" s="43" t="s">
        <v>342</v>
      </c>
      <c r="E287" s="28" t="s">
        <v>182</v>
      </c>
      <c r="F287" s="57"/>
      <c r="G287" s="102"/>
      <c r="H287" s="35">
        <f t="shared" si="36"/>
        <v>0</v>
      </c>
      <c r="I287" s="58"/>
      <c r="J287" s="24" t="str">
        <f t="shared" ca="1" si="31"/>
        <v/>
      </c>
      <c r="K287" s="15" t="str">
        <f t="shared" si="35"/>
        <v>B169rlType ^ Concrete Mountable Curb (^ mm reveal ht Integral)SD-201m</v>
      </c>
      <c r="L287" s="16">
        <f>MATCH(K287,'Pay Items'!$K$1:$K$649,0)</f>
        <v>287</v>
      </c>
      <c r="M287" s="17" t="str">
        <f t="shared" ca="1" si="32"/>
        <v>F0</v>
      </c>
      <c r="N287" s="17" t="str">
        <f t="shared" ca="1" si="33"/>
        <v>C2</v>
      </c>
      <c r="O287" s="17" t="str">
        <f t="shared" ca="1" si="34"/>
        <v>C2</v>
      </c>
    </row>
    <row r="288" spans="1:15" s="33" customFormat="1" ht="68.25" customHeight="1" x14ac:dyDescent="0.2">
      <c r="A288" s="111" t="s">
        <v>851</v>
      </c>
      <c r="B288" s="44" t="s">
        <v>356</v>
      </c>
      <c r="C288" s="37" t="s">
        <v>1403</v>
      </c>
      <c r="D288" s="43" t="s">
        <v>343</v>
      </c>
      <c r="E288" s="28"/>
      <c r="F288" s="36"/>
      <c r="G288" s="109"/>
      <c r="H288" s="35"/>
      <c r="I288" s="53" t="s">
        <v>1254</v>
      </c>
      <c r="J288" s="24" t="str">
        <f t="shared" ca="1" si="31"/>
        <v>LOCKED</v>
      </c>
      <c r="K288" s="15" t="str">
        <f t="shared" si="35"/>
        <v>B170rlType ^ Concrete Curb and Gutter (^ mm reveal ht, Barrier, Integral, 600 mm width, 150 mm Plain Concrete Pavement)SD-200</v>
      </c>
      <c r="L288" s="16">
        <f>MATCH(K288,'Pay Items'!$K$1:$K$649,0)</f>
        <v>288</v>
      </c>
      <c r="M288" s="17" t="str">
        <f t="shared" ca="1" si="32"/>
        <v>F0</v>
      </c>
      <c r="N288" s="17" t="str">
        <f t="shared" ca="1" si="33"/>
        <v>G</v>
      </c>
      <c r="O288" s="17" t="str">
        <f t="shared" ca="1" si="34"/>
        <v>C2</v>
      </c>
    </row>
    <row r="289" spans="1:15" s="33" customFormat="1" ht="63" customHeight="1" x14ac:dyDescent="0.2">
      <c r="A289" s="111" t="s">
        <v>1174</v>
      </c>
      <c r="B289" s="44" t="s">
        <v>978</v>
      </c>
      <c r="C289" s="37" t="s">
        <v>1369</v>
      </c>
      <c r="D289" s="43" t="s">
        <v>343</v>
      </c>
      <c r="E289" s="28"/>
      <c r="F289" s="36"/>
      <c r="G289" s="109"/>
      <c r="H289" s="35"/>
      <c r="I289" s="53" t="s">
        <v>586</v>
      </c>
      <c r="J289" s="24" t="str">
        <f t="shared" ca="1" si="31"/>
        <v>LOCKED</v>
      </c>
      <c r="K289" s="15" t="str">
        <f t="shared" si="35"/>
        <v>B170rlAType ^ Concrete Curb and Gutter (150 mm reveal ht, Barrier, Integral, 600 mm width, 150 mm Plain Concrete Pavement)SD-200</v>
      </c>
      <c r="L289" s="16">
        <f>MATCH(K289,'Pay Items'!$K$1:$K$649,0)</f>
        <v>289</v>
      </c>
      <c r="M289" s="17" t="str">
        <f t="shared" ca="1" si="32"/>
        <v>F0</v>
      </c>
      <c r="N289" s="17" t="str">
        <f t="shared" ca="1" si="33"/>
        <v>G</v>
      </c>
      <c r="O289" s="17" t="str">
        <f t="shared" ca="1" si="34"/>
        <v>C2</v>
      </c>
    </row>
    <row r="290" spans="1:15" s="33" customFormat="1" ht="63.75" customHeight="1" x14ac:dyDescent="0.2">
      <c r="A290" s="111" t="s">
        <v>1175</v>
      </c>
      <c r="B290" s="44" t="s">
        <v>978</v>
      </c>
      <c r="C290" s="37" t="s">
        <v>1370</v>
      </c>
      <c r="D290" s="43" t="s">
        <v>343</v>
      </c>
      <c r="E290" s="28"/>
      <c r="F290" s="36"/>
      <c r="G290" s="109"/>
      <c r="H290" s="35"/>
      <c r="I290" s="53" t="s">
        <v>586</v>
      </c>
      <c r="J290" s="24" t="str">
        <f t="shared" ca="1" si="31"/>
        <v>LOCKED</v>
      </c>
      <c r="K290" s="15" t="str">
        <f t="shared" si="35"/>
        <v>B170rlBType ^ Concrete Curb and Gutter (180 mm reveal ht, Barrier, Integral, 600 mm width, 150 mm Plain Concrete Pavement)SD-200</v>
      </c>
      <c r="L290" s="16">
        <f>MATCH(K290,'Pay Items'!$K$1:$K$649,0)</f>
        <v>290</v>
      </c>
      <c r="M290" s="17" t="str">
        <f t="shared" ca="1" si="32"/>
        <v>F0</v>
      </c>
      <c r="N290" s="17" t="str">
        <f t="shared" ca="1" si="33"/>
        <v>G</v>
      </c>
      <c r="O290" s="17" t="str">
        <f t="shared" ca="1" si="34"/>
        <v>C2</v>
      </c>
    </row>
    <row r="291" spans="1:15" s="33" customFormat="1" ht="30" customHeight="1" x14ac:dyDescent="0.2">
      <c r="A291" s="111" t="s">
        <v>1404</v>
      </c>
      <c r="B291" s="65" t="s">
        <v>700</v>
      </c>
      <c r="C291" s="37" t="s">
        <v>712</v>
      </c>
      <c r="D291" s="43"/>
      <c r="E291" s="28" t="s">
        <v>182</v>
      </c>
      <c r="F291" s="57"/>
      <c r="G291" s="102"/>
      <c r="H291" s="35">
        <f>ROUND(G291*F291,2)</f>
        <v>0</v>
      </c>
      <c r="I291" s="53" t="s">
        <v>1390</v>
      </c>
      <c r="J291" s="24" t="str">
        <f t="shared" ca="1" si="31"/>
        <v/>
      </c>
      <c r="K291" s="15" t="str">
        <f t="shared" si="35"/>
        <v>B170rl^1Less than 3 mm</v>
      </c>
      <c r="L291" s="16">
        <f>MATCH(K291,'Pay Items'!$K$1:$K$649,0)</f>
        <v>291</v>
      </c>
      <c r="M291" s="17" t="str">
        <f t="shared" ca="1" si="32"/>
        <v>F0</v>
      </c>
      <c r="N291" s="17" t="str">
        <f t="shared" ca="1" si="33"/>
        <v>C2</v>
      </c>
      <c r="O291" s="17" t="str">
        <f t="shared" ca="1" si="34"/>
        <v>C2</v>
      </c>
    </row>
    <row r="292" spans="1:15" s="33" customFormat="1" ht="30" customHeight="1" x14ac:dyDescent="0.2">
      <c r="A292" s="111" t="s">
        <v>1405</v>
      </c>
      <c r="B292" s="65" t="s">
        <v>702</v>
      </c>
      <c r="C292" s="37" t="s">
        <v>713</v>
      </c>
      <c r="D292" s="43"/>
      <c r="E292" s="28" t="s">
        <v>182</v>
      </c>
      <c r="F292" s="57"/>
      <c r="G292" s="102"/>
      <c r="H292" s="35">
        <f>ROUND(G292*F292,2)</f>
        <v>0</v>
      </c>
      <c r="I292" s="53" t="s">
        <v>1390</v>
      </c>
      <c r="J292" s="24" t="str">
        <f t="shared" ca="1" si="31"/>
        <v/>
      </c>
      <c r="K292" s="15" t="str">
        <f t="shared" si="35"/>
        <v>B170rl^23 m to 30 mm</v>
      </c>
      <c r="L292" s="16">
        <f>MATCH(K292,'Pay Items'!$K$1:$K$649,0)</f>
        <v>292</v>
      </c>
      <c r="M292" s="17" t="str">
        <f t="shared" ca="1" si="32"/>
        <v>F0</v>
      </c>
      <c r="N292" s="17" t="str">
        <f t="shared" ca="1" si="33"/>
        <v>C2</v>
      </c>
      <c r="O292" s="17" t="str">
        <f t="shared" ca="1" si="34"/>
        <v>C2</v>
      </c>
    </row>
    <row r="293" spans="1:15" s="33" customFormat="1" ht="30" customHeight="1" x14ac:dyDescent="0.2">
      <c r="A293" s="111" t="s">
        <v>1406</v>
      </c>
      <c r="B293" s="65" t="s">
        <v>714</v>
      </c>
      <c r="C293" s="37" t="s">
        <v>716</v>
      </c>
      <c r="D293" s="43" t="s">
        <v>173</v>
      </c>
      <c r="E293" s="28" t="s">
        <v>182</v>
      </c>
      <c r="F293" s="57"/>
      <c r="G293" s="102"/>
      <c r="H293" s="35">
        <f>ROUND(G293*F293,2)</f>
        <v>0</v>
      </c>
      <c r="I293" s="53" t="s">
        <v>1390</v>
      </c>
      <c r="J293" s="24" t="str">
        <f t="shared" ca="1" si="31"/>
        <v/>
      </c>
      <c r="K293" s="15" t="str">
        <f t="shared" si="35"/>
        <v>B170rl^3Greater than 30 mm</v>
      </c>
      <c r="L293" s="16">
        <f>MATCH(K293,'Pay Items'!$K$1:$K$649,0)</f>
        <v>293</v>
      </c>
      <c r="M293" s="17" t="str">
        <f t="shared" ca="1" si="32"/>
        <v>F0</v>
      </c>
      <c r="N293" s="17" t="str">
        <f t="shared" ca="1" si="33"/>
        <v>C2</v>
      </c>
      <c r="O293" s="17" t="str">
        <f t="shared" ca="1" si="34"/>
        <v>C2</v>
      </c>
    </row>
    <row r="294" spans="1:15" s="33" customFormat="1" ht="70.900000000000006" customHeight="1" x14ac:dyDescent="0.2">
      <c r="A294" s="111" t="s">
        <v>852</v>
      </c>
      <c r="B294" s="44" t="s">
        <v>357</v>
      </c>
      <c r="C294" s="37" t="s">
        <v>1407</v>
      </c>
      <c r="D294" s="43" t="s">
        <v>448</v>
      </c>
      <c r="E294" s="28"/>
      <c r="F294" s="36"/>
      <c r="G294" s="109"/>
      <c r="H294" s="35"/>
      <c r="I294" s="53" t="s">
        <v>1255</v>
      </c>
      <c r="J294" s="24" t="str">
        <f t="shared" ca="1" si="31"/>
        <v>LOCKED</v>
      </c>
      <c r="K294" s="15" t="str">
        <f t="shared" si="35"/>
        <v>B174rlType ^ Concrete Curb and Gutter (^ mm reveal ht, Modified Barrier, Integral, - 600 mm width, 150 mm Plain Concrete Pavement)SD-200 SD-203B</v>
      </c>
      <c r="L294" s="16">
        <f>MATCH(K294,'Pay Items'!$K$1:$K$649,0)</f>
        <v>294</v>
      </c>
      <c r="M294" s="17" t="str">
        <f t="shared" ca="1" si="32"/>
        <v>F0</v>
      </c>
      <c r="N294" s="17" t="str">
        <f t="shared" ca="1" si="33"/>
        <v>G</v>
      </c>
      <c r="O294" s="17" t="str">
        <f t="shared" ca="1" si="34"/>
        <v>C2</v>
      </c>
    </row>
    <row r="295" spans="1:15" s="33" customFormat="1" ht="70.900000000000006" customHeight="1" x14ac:dyDescent="0.2">
      <c r="A295" s="111" t="s">
        <v>1176</v>
      </c>
      <c r="B295" s="44" t="s">
        <v>970</v>
      </c>
      <c r="C295" s="37" t="s">
        <v>1408</v>
      </c>
      <c r="D295" s="43" t="s">
        <v>448</v>
      </c>
      <c r="E295" s="28"/>
      <c r="F295" s="36"/>
      <c r="G295" s="109"/>
      <c r="H295" s="35"/>
      <c r="I295" s="53"/>
      <c r="J295" s="24" t="str">
        <f t="shared" ca="1" si="31"/>
        <v>LOCKED</v>
      </c>
      <c r="K295" s="15" t="str">
        <f t="shared" si="35"/>
        <v>B174rlAType ^ Concrete Curb and Gutter (150 mm reveal ht, Modified Barrier, Integral, - 600 mm width, 150 mm Plain Concrete Pavement)SD-200 SD-203B</v>
      </c>
      <c r="L295" s="16">
        <f>MATCH(K295,'Pay Items'!$K$1:$K$649,0)</f>
        <v>295</v>
      </c>
      <c r="M295" s="17" t="str">
        <f t="shared" ca="1" si="32"/>
        <v>F0</v>
      </c>
      <c r="N295" s="17" t="str">
        <f t="shared" ca="1" si="33"/>
        <v>G</v>
      </c>
      <c r="O295" s="17" t="str">
        <f t="shared" ca="1" si="34"/>
        <v>C2</v>
      </c>
    </row>
    <row r="296" spans="1:15" s="33" customFormat="1" ht="70.900000000000006" customHeight="1" x14ac:dyDescent="0.2">
      <c r="A296" s="111" t="s">
        <v>1177</v>
      </c>
      <c r="B296" s="44" t="s">
        <v>970</v>
      </c>
      <c r="C296" s="37" t="s">
        <v>1409</v>
      </c>
      <c r="D296" s="43" t="s">
        <v>448</v>
      </c>
      <c r="E296" s="28"/>
      <c r="F296" s="36"/>
      <c r="G296" s="109"/>
      <c r="H296" s="35"/>
      <c r="I296" s="53"/>
      <c r="J296" s="24" t="str">
        <f t="shared" ca="1" si="31"/>
        <v>LOCKED</v>
      </c>
      <c r="K296" s="15" t="str">
        <f t="shared" si="35"/>
        <v>B174rlBType ^ Concrete Curb and Gutter (180 mm reveal ht, Modified Barrier, Integral, - 600 mm width, 150 mm Plain Concrete Pavement)SD-200 SD-203B</v>
      </c>
      <c r="L296" s="16">
        <f>MATCH(K296,'Pay Items'!$K$1:$K$649,0)</f>
        <v>296</v>
      </c>
      <c r="M296" s="17" t="str">
        <f t="shared" ca="1" si="32"/>
        <v>F0</v>
      </c>
      <c r="N296" s="17" t="str">
        <f t="shared" ca="1" si="33"/>
        <v>G</v>
      </c>
      <c r="O296" s="17" t="str">
        <f t="shared" ca="1" si="34"/>
        <v>C2</v>
      </c>
    </row>
    <row r="297" spans="1:15" s="33" customFormat="1" ht="30" customHeight="1" x14ac:dyDescent="0.2">
      <c r="A297" s="111" t="s">
        <v>1410</v>
      </c>
      <c r="B297" s="65" t="s">
        <v>700</v>
      </c>
      <c r="C297" s="37" t="s">
        <v>712</v>
      </c>
      <c r="D297" s="43"/>
      <c r="E297" s="28" t="s">
        <v>182</v>
      </c>
      <c r="F297" s="57"/>
      <c r="G297" s="102"/>
      <c r="H297" s="35">
        <f>ROUND(G297*F297,2)</f>
        <v>0</v>
      </c>
      <c r="I297" s="53" t="s">
        <v>1390</v>
      </c>
      <c r="J297" s="24" t="str">
        <f t="shared" ca="1" si="31"/>
        <v/>
      </c>
      <c r="K297" s="15" t="str">
        <f t="shared" si="35"/>
        <v>B174rl^1Less than 3 mm</v>
      </c>
      <c r="L297" s="16">
        <f>MATCH(K297,'Pay Items'!$K$1:$K$649,0)</f>
        <v>297</v>
      </c>
      <c r="M297" s="17" t="str">
        <f t="shared" ca="1" si="32"/>
        <v>F0</v>
      </c>
      <c r="N297" s="17" t="str">
        <f t="shared" ca="1" si="33"/>
        <v>C2</v>
      </c>
      <c r="O297" s="17" t="str">
        <f t="shared" ca="1" si="34"/>
        <v>C2</v>
      </c>
    </row>
    <row r="298" spans="1:15" s="33" customFormat="1" ht="30" customHeight="1" x14ac:dyDescent="0.2">
      <c r="A298" s="111" t="s">
        <v>1411</v>
      </c>
      <c r="B298" s="65" t="s">
        <v>702</v>
      </c>
      <c r="C298" s="37" t="s">
        <v>713</v>
      </c>
      <c r="D298" s="43"/>
      <c r="E298" s="28" t="s">
        <v>182</v>
      </c>
      <c r="F298" s="57"/>
      <c r="G298" s="102"/>
      <c r="H298" s="35">
        <f>ROUND(G298*F298,2)</f>
        <v>0</v>
      </c>
      <c r="I298" s="53" t="s">
        <v>1390</v>
      </c>
      <c r="J298" s="24" t="str">
        <f t="shared" ca="1" si="31"/>
        <v/>
      </c>
      <c r="K298" s="15" t="str">
        <f t="shared" si="35"/>
        <v>B174rl^23 m to 30 mm</v>
      </c>
      <c r="L298" s="16">
        <f>MATCH(K298,'Pay Items'!$K$1:$K$649,0)</f>
        <v>298</v>
      </c>
      <c r="M298" s="17" t="str">
        <f t="shared" ca="1" si="32"/>
        <v>F0</v>
      </c>
      <c r="N298" s="17" t="str">
        <f t="shared" ca="1" si="33"/>
        <v>C2</v>
      </c>
      <c r="O298" s="17" t="str">
        <f t="shared" ca="1" si="34"/>
        <v>C2</v>
      </c>
    </row>
    <row r="299" spans="1:15" s="33" customFormat="1" ht="30" customHeight="1" x14ac:dyDescent="0.2">
      <c r="A299" s="111" t="s">
        <v>1412</v>
      </c>
      <c r="B299" s="65" t="s">
        <v>714</v>
      </c>
      <c r="C299" s="37" t="s">
        <v>716</v>
      </c>
      <c r="D299" s="43" t="s">
        <v>173</v>
      </c>
      <c r="E299" s="28" t="s">
        <v>182</v>
      </c>
      <c r="F299" s="57"/>
      <c r="G299" s="102"/>
      <c r="H299" s="35">
        <f>ROUND(G299*F299,2)</f>
        <v>0</v>
      </c>
      <c r="I299" s="53" t="s">
        <v>1390</v>
      </c>
      <c r="J299" s="24" t="str">
        <f t="shared" ca="1" si="31"/>
        <v/>
      </c>
      <c r="K299" s="15" t="str">
        <f t="shared" si="35"/>
        <v>B174rl^3Greater than 30 mm</v>
      </c>
      <c r="L299" s="16">
        <f>MATCH(K299,'Pay Items'!$K$1:$K$649,0)</f>
        <v>299</v>
      </c>
      <c r="M299" s="17" t="str">
        <f t="shared" ca="1" si="32"/>
        <v>F0</v>
      </c>
      <c r="N299" s="17" t="str">
        <f t="shared" ca="1" si="33"/>
        <v>C2</v>
      </c>
      <c r="O299" s="17" t="str">
        <f t="shared" ca="1" si="34"/>
        <v>C2</v>
      </c>
    </row>
    <row r="300" spans="1:15" s="33" customFormat="1" ht="66" customHeight="1" x14ac:dyDescent="0.2">
      <c r="A300" s="111" t="s">
        <v>853</v>
      </c>
      <c r="B300" s="44" t="s">
        <v>358</v>
      </c>
      <c r="C300" s="37" t="s">
        <v>1413</v>
      </c>
      <c r="D300" s="43" t="s">
        <v>343</v>
      </c>
      <c r="E300" s="28"/>
      <c r="F300" s="36"/>
      <c r="G300" s="109"/>
      <c r="H300" s="35"/>
      <c r="I300" s="53" t="s">
        <v>1254</v>
      </c>
      <c r="J300" s="24" t="str">
        <f t="shared" ca="1" si="31"/>
        <v>LOCKED</v>
      </c>
      <c r="K300" s="15" t="str">
        <f t="shared" si="35"/>
        <v>B178rlType ^ Concrete Curb and Gutter (^ mm reveal ht, Lip Curb, Integral, 600 mm width, 150 mm Plain Concrete Pavement)SD-200</v>
      </c>
      <c r="L300" s="16">
        <f>MATCH(K300,'Pay Items'!$K$1:$K$649,0)</f>
        <v>300</v>
      </c>
      <c r="M300" s="17" t="str">
        <f t="shared" ca="1" si="32"/>
        <v>F0</v>
      </c>
      <c r="N300" s="17" t="str">
        <f t="shared" ca="1" si="33"/>
        <v>G</v>
      </c>
      <c r="O300" s="17" t="str">
        <f t="shared" ca="1" si="34"/>
        <v>C2</v>
      </c>
    </row>
    <row r="301" spans="1:15" s="33" customFormat="1" ht="65.25" customHeight="1" x14ac:dyDescent="0.2">
      <c r="A301" s="111" t="s">
        <v>1178</v>
      </c>
      <c r="B301" s="44" t="s">
        <v>980</v>
      </c>
      <c r="C301" s="37" t="s">
        <v>1414</v>
      </c>
      <c r="D301" s="43" t="s">
        <v>343</v>
      </c>
      <c r="E301" s="28"/>
      <c r="F301" s="36"/>
      <c r="G301" s="109"/>
      <c r="H301" s="35"/>
      <c r="I301" s="53" t="s">
        <v>586</v>
      </c>
      <c r="J301" s="24" t="str">
        <f t="shared" ca="1" si="31"/>
        <v>LOCKED</v>
      </c>
      <c r="K301" s="15" t="str">
        <f t="shared" si="35"/>
        <v>B178rlAType ^ Concrete Curb and Gutter (150 mm reveal ht, Lip Curb, Integral, 600 mm width, 150 mm Plain Concrete Pavement)SD-200</v>
      </c>
      <c r="L301" s="16">
        <f>MATCH(K301,'Pay Items'!$K$1:$K$649,0)</f>
        <v>301</v>
      </c>
      <c r="M301" s="17" t="str">
        <f t="shared" ca="1" si="32"/>
        <v>F0</v>
      </c>
      <c r="N301" s="17" t="str">
        <f t="shared" ca="1" si="33"/>
        <v>G</v>
      </c>
      <c r="O301" s="17" t="str">
        <f t="shared" ca="1" si="34"/>
        <v>C2</v>
      </c>
    </row>
    <row r="302" spans="1:15" s="33" customFormat="1" ht="66" customHeight="1" x14ac:dyDescent="0.2">
      <c r="A302" s="111" t="s">
        <v>1179</v>
      </c>
      <c r="B302" s="44" t="s">
        <v>980</v>
      </c>
      <c r="C302" s="37" t="s">
        <v>1415</v>
      </c>
      <c r="D302" s="43" t="s">
        <v>343</v>
      </c>
      <c r="E302" s="28"/>
      <c r="F302" s="36"/>
      <c r="G302" s="109"/>
      <c r="H302" s="35"/>
      <c r="I302" s="53" t="s">
        <v>707</v>
      </c>
      <c r="J302" s="24" t="str">
        <f t="shared" ca="1" si="31"/>
        <v>LOCKED</v>
      </c>
      <c r="K302" s="15" t="str">
        <f t="shared" si="35"/>
        <v>B178rlBType ^ Concrete Curb and Gutter (180 mm reveal ht, Lip Curb, Integral, 600 mm width, 150 mm Plain Concrete Pavement)SD-200</v>
      </c>
      <c r="L302" s="16">
        <f>MATCH(K302,'Pay Items'!$K$1:$K$649,0)</f>
        <v>302</v>
      </c>
      <c r="M302" s="17" t="str">
        <f t="shared" ca="1" si="32"/>
        <v>F0</v>
      </c>
      <c r="N302" s="17" t="str">
        <f t="shared" ca="1" si="33"/>
        <v>G</v>
      </c>
      <c r="O302" s="17" t="str">
        <f t="shared" ca="1" si="34"/>
        <v>C2</v>
      </c>
    </row>
    <row r="303" spans="1:15" s="33" customFormat="1" ht="30" customHeight="1" x14ac:dyDescent="0.2">
      <c r="A303" s="111" t="s">
        <v>1416</v>
      </c>
      <c r="B303" s="65" t="s">
        <v>700</v>
      </c>
      <c r="C303" s="37" t="s">
        <v>712</v>
      </c>
      <c r="D303" s="43"/>
      <c r="E303" s="28" t="s">
        <v>182</v>
      </c>
      <c r="F303" s="57"/>
      <c r="G303" s="102"/>
      <c r="H303" s="35">
        <f t="shared" ref="H303:H318" si="37">ROUND(G303*F303,2)</f>
        <v>0</v>
      </c>
      <c r="I303" s="53" t="s">
        <v>1390</v>
      </c>
      <c r="J303" s="24" t="str">
        <f t="shared" ca="1" si="31"/>
        <v/>
      </c>
      <c r="K303" s="15" t="str">
        <f t="shared" si="35"/>
        <v>B178rl^1Less than 3 mm</v>
      </c>
      <c r="L303" s="16">
        <f>MATCH(K303,'Pay Items'!$K$1:$K$649,0)</f>
        <v>303</v>
      </c>
      <c r="M303" s="17" t="str">
        <f t="shared" ca="1" si="32"/>
        <v>F0</v>
      </c>
      <c r="N303" s="17" t="str">
        <f t="shared" ca="1" si="33"/>
        <v>C2</v>
      </c>
      <c r="O303" s="17" t="str">
        <f t="shared" ca="1" si="34"/>
        <v>C2</v>
      </c>
    </row>
    <row r="304" spans="1:15" s="33" customFormat="1" ht="30" customHeight="1" x14ac:dyDescent="0.2">
      <c r="A304" s="111" t="s">
        <v>1417</v>
      </c>
      <c r="B304" s="65" t="s">
        <v>702</v>
      </c>
      <c r="C304" s="37" t="s">
        <v>713</v>
      </c>
      <c r="D304" s="43"/>
      <c r="E304" s="28" t="s">
        <v>182</v>
      </c>
      <c r="F304" s="57"/>
      <c r="G304" s="102"/>
      <c r="H304" s="35">
        <f t="shared" si="37"/>
        <v>0</v>
      </c>
      <c r="I304" s="53" t="s">
        <v>1390</v>
      </c>
      <c r="J304" s="24" t="str">
        <f t="shared" ca="1" si="31"/>
        <v/>
      </c>
      <c r="K304" s="15" t="str">
        <f t="shared" si="35"/>
        <v>B178rl^23 m to 30 mm</v>
      </c>
      <c r="L304" s="16">
        <f>MATCH(K304,'Pay Items'!$K$1:$K$649,0)</f>
        <v>304</v>
      </c>
      <c r="M304" s="17" t="str">
        <f t="shared" ca="1" si="32"/>
        <v>F0</v>
      </c>
      <c r="N304" s="17" t="str">
        <f t="shared" ca="1" si="33"/>
        <v>C2</v>
      </c>
      <c r="O304" s="17" t="str">
        <f t="shared" ca="1" si="34"/>
        <v>C2</v>
      </c>
    </row>
    <row r="305" spans="1:15" s="33" customFormat="1" ht="30" customHeight="1" x14ac:dyDescent="0.2">
      <c r="A305" s="111" t="s">
        <v>1418</v>
      </c>
      <c r="B305" s="65" t="s">
        <v>714</v>
      </c>
      <c r="C305" s="37" t="s">
        <v>716</v>
      </c>
      <c r="D305" s="43" t="s">
        <v>173</v>
      </c>
      <c r="E305" s="28" t="s">
        <v>182</v>
      </c>
      <c r="F305" s="57"/>
      <c r="G305" s="102"/>
      <c r="H305" s="35">
        <f t="shared" si="37"/>
        <v>0</v>
      </c>
      <c r="I305" s="53" t="s">
        <v>1390</v>
      </c>
      <c r="J305" s="24" t="str">
        <f t="shared" ca="1" si="31"/>
        <v/>
      </c>
      <c r="K305" s="15" t="str">
        <f t="shared" si="35"/>
        <v>B178rl^3Greater than 30 mm</v>
      </c>
      <c r="L305" s="16">
        <f>MATCH(K305,'Pay Items'!$K$1:$K$649,0)</f>
        <v>305</v>
      </c>
      <c r="M305" s="17" t="str">
        <f t="shared" ca="1" si="32"/>
        <v>F0</v>
      </c>
      <c r="N305" s="17" t="str">
        <f t="shared" ca="1" si="33"/>
        <v>C2</v>
      </c>
      <c r="O305" s="17" t="str">
        <f t="shared" ca="1" si="34"/>
        <v>C2</v>
      </c>
    </row>
    <row r="306" spans="1:15" s="25" customFormat="1" ht="38.25" customHeight="1" x14ac:dyDescent="0.2">
      <c r="A306" s="111" t="s">
        <v>854</v>
      </c>
      <c r="B306" s="44" t="s">
        <v>360</v>
      </c>
      <c r="C306" s="37" t="s">
        <v>1419</v>
      </c>
      <c r="D306" s="43" t="s">
        <v>345</v>
      </c>
      <c r="E306" s="28" t="s">
        <v>182</v>
      </c>
      <c r="F306" s="57"/>
      <c r="G306" s="102"/>
      <c r="H306" s="35">
        <f t="shared" si="37"/>
        <v>0</v>
      </c>
      <c r="I306" s="53"/>
      <c r="J306" s="24" t="str">
        <f t="shared" ca="1" si="31"/>
        <v/>
      </c>
      <c r="K306" s="15" t="str">
        <f t="shared" si="35"/>
        <v>B182rlType ^ Concrete Lip Curb (40 mm reveal ht, Integral)SD-202Bm</v>
      </c>
      <c r="L306" s="16">
        <f>MATCH(K306,'Pay Items'!$K$1:$K$649,0)</f>
        <v>306</v>
      </c>
      <c r="M306" s="17" t="str">
        <f t="shared" ca="1" si="32"/>
        <v>F0</v>
      </c>
      <c r="N306" s="17" t="str">
        <f t="shared" ca="1" si="33"/>
        <v>C2</v>
      </c>
      <c r="O306" s="17" t="str">
        <f t="shared" ca="1" si="34"/>
        <v>C2</v>
      </c>
    </row>
    <row r="307" spans="1:15" s="25" customFormat="1" ht="35.25" customHeight="1" x14ac:dyDescent="0.2">
      <c r="A307" s="111" t="s">
        <v>855</v>
      </c>
      <c r="B307" s="44" t="s">
        <v>359</v>
      </c>
      <c r="C307" s="37" t="s">
        <v>1379</v>
      </c>
      <c r="D307" s="43" t="s">
        <v>346</v>
      </c>
      <c r="E307" s="28" t="s">
        <v>182</v>
      </c>
      <c r="F307" s="57"/>
      <c r="G307" s="102"/>
      <c r="H307" s="35">
        <f t="shared" si="37"/>
        <v>0</v>
      </c>
      <c r="I307" s="53" t="s">
        <v>1253</v>
      </c>
      <c r="J307" s="24" t="str">
        <f t="shared" ca="1" si="31"/>
        <v/>
      </c>
      <c r="K307" s="15" t="str">
        <f t="shared" si="35"/>
        <v>B183rlType ^ Concrete Modified Lip Curb (^ mm reveal ht, Dowelled)SD-202Cm</v>
      </c>
      <c r="L307" s="16">
        <f>MATCH(K307,'Pay Items'!$K$1:$K$649,0)</f>
        <v>307</v>
      </c>
      <c r="M307" s="17" t="str">
        <f t="shared" ca="1" si="32"/>
        <v>F0</v>
      </c>
      <c r="N307" s="17" t="str">
        <f t="shared" ca="1" si="33"/>
        <v>C2</v>
      </c>
      <c r="O307" s="17" t="str">
        <f t="shared" ca="1" si="34"/>
        <v>C2</v>
      </c>
    </row>
    <row r="308" spans="1:15" s="25" customFormat="1" ht="41.25" customHeight="1" x14ac:dyDescent="0.2">
      <c r="A308" s="111" t="s">
        <v>1180</v>
      </c>
      <c r="B308" s="44" t="s">
        <v>981</v>
      </c>
      <c r="C308" s="37" t="s">
        <v>1380</v>
      </c>
      <c r="D308" s="43" t="s">
        <v>346</v>
      </c>
      <c r="E308" s="28" t="s">
        <v>182</v>
      </c>
      <c r="F308" s="57"/>
      <c r="G308" s="102"/>
      <c r="H308" s="35">
        <f t="shared" si="37"/>
        <v>0</v>
      </c>
      <c r="I308" s="53" t="s">
        <v>586</v>
      </c>
      <c r="J308" s="24" t="str">
        <f t="shared" ca="1" si="31"/>
        <v/>
      </c>
      <c r="K308" s="15" t="str">
        <f t="shared" si="35"/>
        <v>B183rlAType ^ Concrete Modified Lip Curb (75 mm reveal ht, Dowelled)SD-202Cm</v>
      </c>
      <c r="L308" s="16">
        <f>MATCH(K308,'Pay Items'!$K$1:$K$649,0)</f>
        <v>308</v>
      </c>
      <c r="M308" s="17" t="str">
        <f t="shared" ca="1" si="32"/>
        <v>F0</v>
      </c>
      <c r="N308" s="17" t="str">
        <f t="shared" ca="1" si="33"/>
        <v>C2</v>
      </c>
      <c r="O308" s="17" t="str">
        <f t="shared" ca="1" si="34"/>
        <v>C2</v>
      </c>
    </row>
    <row r="309" spans="1:15" s="25" customFormat="1" ht="36" customHeight="1" x14ac:dyDescent="0.2">
      <c r="A309" s="111" t="s">
        <v>856</v>
      </c>
      <c r="B309" s="44" t="s">
        <v>207</v>
      </c>
      <c r="C309" s="37" t="s">
        <v>1381</v>
      </c>
      <c r="D309" s="43" t="s">
        <v>717</v>
      </c>
      <c r="E309" s="28" t="s">
        <v>182</v>
      </c>
      <c r="F309" s="57"/>
      <c r="G309" s="102"/>
      <c r="H309" s="35">
        <f t="shared" si="37"/>
        <v>0</v>
      </c>
      <c r="I309" s="53"/>
      <c r="J309" s="24" t="str">
        <f t="shared" ca="1" si="31"/>
        <v/>
      </c>
      <c r="K309" s="15" t="str">
        <f t="shared" si="35"/>
        <v>B184rlType ^ Concrete Curb Ramp (8-12 mm reveal ht, Integral)SD-229C,Dm</v>
      </c>
      <c r="L309" s="16">
        <f>MATCH(K309,'Pay Items'!$K$1:$K$649,0)</f>
        <v>309</v>
      </c>
      <c r="M309" s="17" t="str">
        <f t="shared" ca="1" si="32"/>
        <v>F0</v>
      </c>
      <c r="N309" s="17" t="str">
        <f t="shared" ca="1" si="33"/>
        <v>C2</v>
      </c>
      <c r="O309" s="17" t="str">
        <f t="shared" ca="1" si="34"/>
        <v>C2</v>
      </c>
    </row>
    <row r="310" spans="1:15" s="32" customFormat="1" ht="36.75" customHeight="1" x14ac:dyDescent="0.2">
      <c r="A310" s="111" t="s">
        <v>946</v>
      </c>
      <c r="B310" s="44" t="s">
        <v>361</v>
      </c>
      <c r="C310" s="37" t="s">
        <v>1382</v>
      </c>
      <c r="D310" s="43" t="s">
        <v>717</v>
      </c>
      <c r="E310" s="28" t="s">
        <v>182</v>
      </c>
      <c r="F310" s="57"/>
      <c r="G310" s="102"/>
      <c r="H310" s="35">
        <f t="shared" si="37"/>
        <v>0</v>
      </c>
      <c r="I310" s="53"/>
      <c r="J310" s="24" t="str">
        <f t="shared" ca="1" si="31"/>
        <v/>
      </c>
      <c r="K310" s="15" t="str">
        <f t="shared" si="35"/>
        <v>B184rlAType ^ Concrete Curb Ramp (8-12 mm reveal ht, Monolithic)SD-229C,Dm</v>
      </c>
      <c r="L310" s="16">
        <f>MATCH(K310,'Pay Items'!$K$1:$K$649,0)</f>
        <v>310</v>
      </c>
      <c r="M310" s="17" t="str">
        <f t="shared" ca="1" si="32"/>
        <v>F0</v>
      </c>
      <c r="N310" s="17" t="str">
        <f t="shared" ca="1" si="33"/>
        <v>C2</v>
      </c>
      <c r="O310" s="17" t="str">
        <f t="shared" ca="1" si="34"/>
        <v>C2</v>
      </c>
    </row>
    <row r="311" spans="1:15" s="25" customFormat="1" ht="36" customHeight="1" x14ac:dyDescent="0.2">
      <c r="A311" s="111" t="s">
        <v>857</v>
      </c>
      <c r="B311" s="44" t="s">
        <v>451</v>
      </c>
      <c r="C311" s="37" t="s">
        <v>1420</v>
      </c>
      <c r="D311" s="43" t="s">
        <v>347</v>
      </c>
      <c r="E311" s="28" t="s">
        <v>182</v>
      </c>
      <c r="F311" s="57"/>
      <c r="G311" s="102"/>
      <c r="H311" s="35">
        <f t="shared" si="37"/>
        <v>0</v>
      </c>
      <c r="I311" s="58" t="s">
        <v>1252</v>
      </c>
      <c r="J311" s="24" t="str">
        <f t="shared" ca="1" si="31"/>
        <v/>
      </c>
      <c r="K311" s="15" t="str">
        <f t="shared" si="35"/>
        <v>B185rlType ^ Concrete Safety Curb (^ mm reveal ht)SD-206Bm</v>
      </c>
      <c r="L311" s="16">
        <f>MATCH(K311,'Pay Items'!$K$1:$K$649,0)</f>
        <v>311</v>
      </c>
      <c r="M311" s="17" t="str">
        <f t="shared" ca="1" si="32"/>
        <v>F0</v>
      </c>
      <c r="N311" s="17" t="str">
        <f t="shared" ca="1" si="33"/>
        <v>C2</v>
      </c>
      <c r="O311" s="17" t="str">
        <f t="shared" ca="1" si="34"/>
        <v>C2</v>
      </c>
    </row>
    <row r="312" spans="1:15" s="25" customFormat="1" ht="50.25" customHeight="1" x14ac:dyDescent="0.2">
      <c r="A312" s="111" t="s">
        <v>947</v>
      </c>
      <c r="B312" s="44" t="s">
        <v>452</v>
      </c>
      <c r="C312" s="37" t="s">
        <v>1384</v>
      </c>
      <c r="D312" s="43" t="s">
        <v>706</v>
      </c>
      <c r="E312" s="28" t="s">
        <v>182</v>
      </c>
      <c r="F312" s="57"/>
      <c r="G312" s="102"/>
      <c r="H312" s="35">
        <f t="shared" si="37"/>
        <v>0</v>
      </c>
      <c r="I312" s="53" t="s">
        <v>707</v>
      </c>
      <c r="J312" s="24" t="str">
        <f t="shared" ca="1" si="31"/>
        <v/>
      </c>
      <c r="K312" s="15" t="str">
        <f t="shared" si="35"/>
        <v>B185rlAType ^ Concrete Splash Strip (180 mm reveal ht, Monolithic Barrier Curb, 750 mm width)SD-223Am</v>
      </c>
      <c r="L312" s="16">
        <f>MATCH(K312,'Pay Items'!$K$1:$K$649,0)</f>
        <v>312</v>
      </c>
      <c r="M312" s="17" t="str">
        <f t="shared" ca="1" si="32"/>
        <v>F0</v>
      </c>
      <c r="N312" s="17" t="str">
        <f t="shared" ca="1" si="33"/>
        <v>C2</v>
      </c>
      <c r="O312" s="17" t="str">
        <f t="shared" ca="1" si="34"/>
        <v>C2</v>
      </c>
    </row>
    <row r="313" spans="1:15" s="25" customFormat="1" ht="48.75" customHeight="1" x14ac:dyDescent="0.2">
      <c r="A313" s="111" t="s">
        <v>948</v>
      </c>
      <c r="B313" s="44" t="s">
        <v>453</v>
      </c>
      <c r="C313" s="37" t="s">
        <v>1385</v>
      </c>
      <c r="D313" s="43" t="s">
        <v>706</v>
      </c>
      <c r="E313" s="28" t="s">
        <v>182</v>
      </c>
      <c r="F313" s="57"/>
      <c r="G313" s="102"/>
      <c r="H313" s="35">
        <f t="shared" si="37"/>
        <v>0</v>
      </c>
      <c r="I313" s="53" t="s">
        <v>586</v>
      </c>
      <c r="J313" s="24" t="str">
        <f t="shared" ca="1" si="31"/>
        <v/>
      </c>
      <c r="K313" s="15" t="str">
        <f t="shared" si="35"/>
        <v>B185rlBType ^ Concrete Splash Strip (150 mm reveal ht, Monolithic Barrier Curb, 750 mm width)SD-223Am</v>
      </c>
      <c r="L313" s="16">
        <f>MATCH(K313,'Pay Items'!$K$1:$K$649,0)</f>
        <v>313</v>
      </c>
      <c r="M313" s="17" t="str">
        <f t="shared" ca="1" si="32"/>
        <v>F0</v>
      </c>
      <c r="N313" s="17" t="str">
        <f t="shared" ca="1" si="33"/>
        <v>C2</v>
      </c>
      <c r="O313" s="17" t="str">
        <f t="shared" ca="1" si="34"/>
        <v>C2</v>
      </c>
    </row>
    <row r="314" spans="1:15" s="25" customFormat="1" ht="47.25" customHeight="1" x14ac:dyDescent="0.2">
      <c r="A314" s="111" t="s">
        <v>949</v>
      </c>
      <c r="B314" s="44" t="s">
        <v>454</v>
      </c>
      <c r="C314" s="37" t="s">
        <v>1386</v>
      </c>
      <c r="D314" s="43" t="s">
        <v>1075</v>
      </c>
      <c r="E314" s="28" t="s">
        <v>182</v>
      </c>
      <c r="F314" s="57"/>
      <c r="G314" s="102"/>
      <c r="H314" s="35">
        <f t="shared" si="37"/>
        <v>0</v>
      </c>
      <c r="I314" s="53" t="s">
        <v>586</v>
      </c>
      <c r="J314" s="24" t="str">
        <f t="shared" ca="1" si="31"/>
        <v/>
      </c>
      <c r="K314" s="15" t="str">
        <f t="shared" si="35"/>
        <v>B185rlCType ^ Concrete Splash Strip (150 mm reveal ht, Monolithic Modified Barrier Curb, 750 mm width)SD-223ASD-203Bm</v>
      </c>
      <c r="L314" s="16">
        <f>MATCH(K314,'Pay Items'!$K$1:$K$649,0)</f>
        <v>314</v>
      </c>
      <c r="M314" s="17" t="str">
        <f t="shared" ca="1" si="32"/>
        <v>F0</v>
      </c>
      <c r="N314" s="17" t="str">
        <f t="shared" ca="1" si="33"/>
        <v>C2</v>
      </c>
      <c r="O314" s="17" t="str">
        <f t="shared" ca="1" si="34"/>
        <v>C2</v>
      </c>
    </row>
    <row r="315" spans="1:15" s="25" customFormat="1" ht="48.75" customHeight="1" x14ac:dyDescent="0.2">
      <c r="A315" s="111" t="s">
        <v>1076</v>
      </c>
      <c r="B315" s="44" t="s">
        <v>454</v>
      </c>
      <c r="C315" s="37" t="s">
        <v>1421</v>
      </c>
      <c r="D315" s="43" t="s">
        <v>1075</v>
      </c>
      <c r="E315" s="28" t="s">
        <v>182</v>
      </c>
      <c r="F315" s="57"/>
      <c r="G315" s="102"/>
      <c r="H315" s="35">
        <f t="shared" si="37"/>
        <v>0</v>
      </c>
      <c r="I315" s="53" t="s">
        <v>586</v>
      </c>
      <c r="J315" s="24" t="str">
        <f t="shared" ca="1" si="31"/>
        <v/>
      </c>
      <c r="K315" s="15" t="str">
        <f t="shared" si="35"/>
        <v>B185rlC1Type ^ Concrete Splash Strip (180 mm reveal ht, Monolithic Modified Barrier Curb, 750 mm width)SD-223ASD-203Bm</v>
      </c>
      <c r="L315" s="16">
        <f>MATCH(K315,'Pay Items'!$K$1:$K$649,0)</f>
        <v>315</v>
      </c>
      <c r="M315" s="17" t="str">
        <f t="shared" ca="1" si="32"/>
        <v>F0</v>
      </c>
      <c r="N315" s="17" t="str">
        <f t="shared" ca="1" si="33"/>
        <v>C2</v>
      </c>
      <c r="O315" s="17" t="str">
        <f t="shared" ca="1" si="34"/>
        <v>C2</v>
      </c>
    </row>
    <row r="316" spans="1:15" s="25" customFormat="1" ht="43.9" customHeight="1" x14ac:dyDescent="0.2">
      <c r="A316" s="111" t="s">
        <v>950</v>
      </c>
      <c r="B316" s="44" t="s">
        <v>313</v>
      </c>
      <c r="C316" s="37" t="s">
        <v>1387</v>
      </c>
      <c r="D316" s="43" t="s">
        <v>710</v>
      </c>
      <c r="E316" s="28" t="s">
        <v>182</v>
      </c>
      <c r="F316" s="57"/>
      <c r="G316" s="102"/>
      <c r="H316" s="35">
        <f t="shared" si="37"/>
        <v>0</v>
      </c>
      <c r="I316" s="53"/>
      <c r="J316" s="24" t="str">
        <f t="shared" ca="1" si="31"/>
        <v/>
      </c>
      <c r="K316" s="15" t="str">
        <f t="shared" si="35"/>
        <v>B185rlDType ^ Concrete Splash Strip, (Separate, 600 mm width)SD-223Bm</v>
      </c>
      <c r="L316" s="16">
        <f>MATCH(K316,'Pay Items'!$K$1:$K$649,0)</f>
        <v>316</v>
      </c>
      <c r="M316" s="17" t="str">
        <f t="shared" ca="1" si="32"/>
        <v>F0</v>
      </c>
      <c r="N316" s="17" t="str">
        <f t="shared" ca="1" si="33"/>
        <v>C2</v>
      </c>
      <c r="O316" s="17" t="str">
        <f t="shared" ca="1" si="34"/>
        <v>C2</v>
      </c>
    </row>
    <row r="317" spans="1:15" s="25" customFormat="1" ht="43.9" customHeight="1" x14ac:dyDescent="0.2">
      <c r="A317" s="111" t="s">
        <v>474</v>
      </c>
      <c r="B317" s="38" t="s">
        <v>169</v>
      </c>
      <c r="C317" s="37" t="s">
        <v>1422</v>
      </c>
      <c r="D317" s="43" t="s">
        <v>1423</v>
      </c>
      <c r="E317" s="28" t="s">
        <v>182</v>
      </c>
      <c r="F317" s="57"/>
      <c r="G317" s="102"/>
      <c r="H317" s="35">
        <f t="shared" si="37"/>
        <v>0</v>
      </c>
      <c r="I317" s="53" t="s">
        <v>1424</v>
      </c>
      <c r="J317" s="24" t="str">
        <f t="shared" ca="1" si="31"/>
        <v/>
      </c>
      <c r="K317" s="15" t="str">
        <f t="shared" si="35"/>
        <v>B188Supply and Installation of Dowel Assemblies ^CW 3310-R18m</v>
      </c>
      <c r="L317" s="16">
        <f>MATCH(K317,'Pay Items'!$K$1:$K$649,0)</f>
        <v>317</v>
      </c>
      <c r="M317" s="17" t="str">
        <f t="shared" ca="1" si="32"/>
        <v>F0</v>
      </c>
      <c r="N317" s="17" t="str">
        <f t="shared" ca="1" si="33"/>
        <v>C2</v>
      </c>
      <c r="O317" s="17" t="str">
        <f t="shared" ca="1" si="34"/>
        <v>C2</v>
      </c>
    </row>
    <row r="318" spans="1:15" s="25" customFormat="1" ht="43.9" customHeight="1" x14ac:dyDescent="0.2">
      <c r="A318" s="111" t="s">
        <v>475</v>
      </c>
      <c r="B318" s="38" t="s">
        <v>170</v>
      </c>
      <c r="C318" s="37" t="s">
        <v>165</v>
      </c>
      <c r="D318" s="43" t="s">
        <v>732</v>
      </c>
      <c r="E318" s="28" t="s">
        <v>178</v>
      </c>
      <c r="F318" s="57"/>
      <c r="G318" s="102"/>
      <c r="H318" s="35">
        <f t="shared" si="37"/>
        <v>0</v>
      </c>
      <c r="I318" s="53"/>
      <c r="J318" s="24" t="str">
        <f t="shared" ca="1" si="31"/>
        <v/>
      </c>
      <c r="K318" s="15" t="str">
        <f t="shared" si="35"/>
        <v>B189Regrading Existing Interlocking Paving StonesCW 3330-R5m²</v>
      </c>
      <c r="L318" s="16">
        <f>MATCH(K318,'Pay Items'!$K$1:$K$649,0)</f>
        <v>318</v>
      </c>
      <c r="M318" s="17" t="str">
        <f t="shared" ca="1" si="32"/>
        <v>F0</v>
      </c>
      <c r="N318" s="17" t="str">
        <f t="shared" ca="1" si="33"/>
        <v>C2</v>
      </c>
      <c r="O318" s="17" t="str">
        <f t="shared" ca="1" si="34"/>
        <v>C2</v>
      </c>
    </row>
    <row r="319" spans="1:15" s="25" customFormat="1" ht="43.9" customHeight="1" x14ac:dyDescent="0.2">
      <c r="A319" s="111" t="s">
        <v>476</v>
      </c>
      <c r="B319" s="38" t="s">
        <v>171</v>
      </c>
      <c r="C319" s="37" t="s">
        <v>362</v>
      </c>
      <c r="D319" s="43" t="s">
        <v>1181</v>
      </c>
      <c r="E319" s="77"/>
      <c r="F319" s="57"/>
      <c r="G319" s="109"/>
      <c r="H319" s="35"/>
      <c r="I319" s="53"/>
      <c r="J319" s="24" t="str">
        <f t="shared" ca="1" si="31"/>
        <v>LOCKED</v>
      </c>
      <c r="K319" s="15" t="str">
        <f t="shared" si="35"/>
        <v>B190Construction of Asphaltic Concrete OverlayCW 3410-R12</v>
      </c>
      <c r="L319" s="16">
        <f>MATCH(K319,'Pay Items'!$K$1:$K$649,0)</f>
        <v>319</v>
      </c>
      <c r="M319" s="17" t="str">
        <f t="shared" ca="1" si="32"/>
        <v>F0</v>
      </c>
      <c r="N319" s="17" t="str">
        <f t="shared" ca="1" si="33"/>
        <v>G</v>
      </c>
      <c r="O319" s="17" t="str">
        <f t="shared" ca="1" si="34"/>
        <v>C2</v>
      </c>
    </row>
    <row r="320" spans="1:15" s="25" customFormat="1" ht="30" customHeight="1" x14ac:dyDescent="0.2">
      <c r="A320" s="111" t="s">
        <v>477</v>
      </c>
      <c r="B320" s="44" t="s">
        <v>350</v>
      </c>
      <c r="C320" s="37" t="s">
        <v>363</v>
      </c>
      <c r="D320" s="43"/>
      <c r="E320" s="28"/>
      <c r="F320" s="57"/>
      <c r="G320" s="109"/>
      <c r="H320" s="35"/>
      <c r="I320" s="53"/>
      <c r="J320" s="24" t="str">
        <f t="shared" ca="1" si="31"/>
        <v>LOCKED</v>
      </c>
      <c r="K320" s="15" t="str">
        <f t="shared" si="35"/>
        <v>B191Main Line Paving</v>
      </c>
      <c r="L320" s="16">
        <f>MATCH(K320,'Pay Items'!$K$1:$K$649,0)</f>
        <v>320</v>
      </c>
      <c r="M320" s="17" t="str">
        <f t="shared" ca="1" si="32"/>
        <v>F0</v>
      </c>
      <c r="N320" s="17" t="str">
        <f t="shared" ca="1" si="33"/>
        <v>G</v>
      </c>
      <c r="O320" s="17" t="str">
        <f t="shared" ca="1" si="34"/>
        <v>C2</v>
      </c>
    </row>
    <row r="321" spans="1:15" s="25" customFormat="1" ht="30" customHeight="1" x14ac:dyDescent="0.2">
      <c r="A321" s="111" t="s">
        <v>479</v>
      </c>
      <c r="B321" s="65" t="s">
        <v>700</v>
      </c>
      <c r="C321" s="37" t="s">
        <v>718</v>
      </c>
      <c r="D321" s="43"/>
      <c r="E321" s="28" t="s">
        <v>180</v>
      </c>
      <c r="F321" s="57"/>
      <c r="G321" s="102"/>
      <c r="H321" s="35">
        <f>ROUND(G321*F321,2)</f>
        <v>0</v>
      </c>
      <c r="I321" s="53"/>
      <c r="J321" s="24" t="str">
        <f t="shared" ca="1" si="31"/>
        <v/>
      </c>
      <c r="K321" s="15" t="str">
        <f t="shared" si="35"/>
        <v>B193Type IAtonne</v>
      </c>
      <c r="L321" s="16">
        <f>MATCH(K321,'Pay Items'!$K$1:$K$649,0)</f>
        <v>321</v>
      </c>
      <c r="M321" s="17" t="str">
        <f t="shared" ca="1" si="32"/>
        <v>F0</v>
      </c>
      <c r="N321" s="17" t="str">
        <f t="shared" ca="1" si="33"/>
        <v>C2</v>
      </c>
      <c r="O321" s="17" t="str">
        <f t="shared" ca="1" si="34"/>
        <v>C2</v>
      </c>
    </row>
    <row r="322" spans="1:15" s="25" customFormat="1" ht="30" customHeight="1" x14ac:dyDescent="0.2">
      <c r="A322" s="111" t="s">
        <v>478</v>
      </c>
      <c r="B322" s="65" t="s">
        <v>702</v>
      </c>
      <c r="C322" s="37" t="s">
        <v>719</v>
      </c>
      <c r="D322" s="43"/>
      <c r="E322" s="28" t="s">
        <v>180</v>
      </c>
      <c r="F322" s="57"/>
      <c r="G322" s="102"/>
      <c r="H322" s="35">
        <f>ROUND(G322*F322,2)</f>
        <v>0</v>
      </c>
      <c r="I322" s="53"/>
      <c r="J322" s="24" t="str">
        <f t="shared" ca="1" si="31"/>
        <v/>
      </c>
      <c r="K322" s="15" t="str">
        <f t="shared" si="35"/>
        <v>B192Type Itonne</v>
      </c>
      <c r="L322" s="16">
        <f>MATCH(K322,'Pay Items'!$K$1:$K$649,0)</f>
        <v>322</v>
      </c>
      <c r="M322" s="17" t="str">
        <f t="shared" ca="1" si="32"/>
        <v>F0</v>
      </c>
      <c r="N322" s="17" t="str">
        <f t="shared" ca="1" si="33"/>
        <v>C2</v>
      </c>
      <c r="O322" s="17" t="str">
        <f t="shared" ca="1" si="34"/>
        <v>C2</v>
      </c>
    </row>
    <row r="323" spans="1:15" s="25" customFormat="1" ht="30" customHeight="1" x14ac:dyDescent="0.2">
      <c r="A323" s="111" t="s">
        <v>480</v>
      </c>
      <c r="B323" s="44" t="s">
        <v>351</v>
      </c>
      <c r="C323" s="37" t="s">
        <v>364</v>
      </c>
      <c r="D323" s="43"/>
      <c r="E323" s="28"/>
      <c r="F323" s="57"/>
      <c r="G323" s="109"/>
      <c r="H323" s="35"/>
      <c r="I323" s="53"/>
      <c r="J323" s="24" t="str">
        <f t="shared" ref="J323:J386" ca="1" si="38">IF(CELL("protect",$G323)=1, "LOCKED", "")</f>
        <v>LOCKED</v>
      </c>
      <c r="K323" s="15" t="str">
        <f t="shared" si="35"/>
        <v>B194Tie-ins and Approaches</v>
      </c>
      <c r="L323" s="16">
        <f>MATCH(K323,'Pay Items'!$K$1:$K$649,0)</f>
        <v>323</v>
      </c>
      <c r="M323" s="17" t="str">
        <f t="shared" ref="M323:M386" ca="1" si="39">CELL("format",$F323)</f>
        <v>F0</v>
      </c>
      <c r="N323" s="17" t="str">
        <f t="shared" ref="N323:N386" ca="1" si="40">CELL("format",$G323)</f>
        <v>G</v>
      </c>
      <c r="O323" s="17" t="str">
        <f t="shared" ref="O323:O386" ca="1" si="41">CELL("format",$H323)</f>
        <v>C2</v>
      </c>
    </row>
    <row r="324" spans="1:15" s="25" customFormat="1" ht="30" customHeight="1" x14ac:dyDescent="0.2">
      <c r="A324" s="111" t="s">
        <v>481</v>
      </c>
      <c r="B324" s="65" t="s">
        <v>700</v>
      </c>
      <c r="C324" s="37" t="s">
        <v>718</v>
      </c>
      <c r="D324" s="43"/>
      <c r="E324" s="28" t="s">
        <v>180</v>
      </c>
      <c r="F324" s="57"/>
      <c r="G324" s="102"/>
      <c r="H324" s="35">
        <f>ROUND(G324*F324,2)</f>
        <v>0</v>
      </c>
      <c r="I324" s="53"/>
      <c r="J324" s="24" t="str">
        <f t="shared" ca="1" si="38"/>
        <v/>
      </c>
      <c r="K324" s="15" t="str">
        <f t="shared" ref="K324:K387" si="42">CLEAN(CONCATENATE(TRIM($A324),TRIM($C324),IF(LEFT($D324)&lt;&gt;"E",TRIM($D324),),TRIM($E324)))</f>
        <v>B195Type IAtonne</v>
      </c>
      <c r="L324" s="16">
        <f>MATCH(K324,'Pay Items'!$K$1:$K$649,0)</f>
        <v>324</v>
      </c>
      <c r="M324" s="17" t="str">
        <f t="shared" ca="1" si="39"/>
        <v>F0</v>
      </c>
      <c r="N324" s="17" t="str">
        <f t="shared" ca="1" si="40"/>
        <v>C2</v>
      </c>
      <c r="O324" s="17" t="str">
        <f t="shared" ca="1" si="41"/>
        <v>C2</v>
      </c>
    </row>
    <row r="325" spans="1:15" s="25" customFormat="1" ht="30" customHeight="1" x14ac:dyDescent="0.2">
      <c r="A325" s="111" t="s">
        <v>482</v>
      </c>
      <c r="B325" s="65" t="s">
        <v>702</v>
      </c>
      <c r="C325" s="37" t="s">
        <v>719</v>
      </c>
      <c r="D325" s="43"/>
      <c r="E325" s="28" t="s">
        <v>180</v>
      </c>
      <c r="F325" s="57"/>
      <c r="G325" s="102"/>
      <c r="H325" s="35">
        <f>ROUND(G325*F325,2)</f>
        <v>0</v>
      </c>
      <c r="I325" s="53"/>
      <c r="J325" s="24" t="str">
        <f t="shared" ca="1" si="38"/>
        <v/>
      </c>
      <c r="K325" s="15" t="str">
        <f t="shared" si="42"/>
        <v>B196Type Itonne</v>
      </c>
      <c r="L325" s="16">
        <f>MATCH(K325,'Pay Items'!$K$1:$K$649,0)</f>
        <v>325</v>
      </c>
      <c r="M325" s="17" t="str">
        <f t="shared" ca="1" si="39"/>
        <v>F0</v>
      </c>
      <c r="N325" s="17" t="str">
        <f t="shared" ca="1" si="40"/>
        <v>C2</v>
      </c>
      <c r="O325" s="17" t="str">
        <f t="shared" ca="1" si="41"/>
        <v>C2</v>
      </c>
    </row>
    <row r="326" spans="1:15" s="25" customFormat="1" ht="30" customHeight="1" x14ac:dyDescent="0.2">
      <c r="A326" s="111" t="s">
        <v>483</v>
      </c>
      <c r="B326" s="65" t="s">
        <v>714</v>
      </c>
      <c r="C326" s="37" t="s">
        <v>720</v>
      </c>
      <c r="D326" s="43"/>
      <c r="E326" s="28" t="s">
        <v>180</v>
      </c>
      <c r="F326" s="57"/>
      <c r="G326" s="102"/>
      <c r="H326" s="35">
        <f>ROUND(G326*F326,2)</f>
        <v>0</v>
      </c>
      <c r="I326" s="53"/>
      <c r="J326" s="24" t="str">
        <f t="shared" ca="1" si="38"/>
        <v/>
      </c>
      <c r="K326" s="15" t="str">
        <f t="shared" si="42"/>
        <v>B197Type IItonne</v>
      </c>
      <c r="L326" s="16">
        <f>MATCH(K326,'Pay Items'!$K$1:$K$649,0)</f>
        <v>326</v>
      </c>
      <c r="M326" s="17" t="str">
        <f t="shared" ca="1" si="39"/>
        <v>F0</v>
      </c>
      <c r="N326" s="17" t="str">
        <f t="shared" ca="1" si="40"/>
        <v>C2</v>
      </c>
      <c r="O326" s="17" t="str">
        <f t="shared" ca="1" si="41"/>
        <v>C2</v>
      </c>
    </row>
    <row r="327" spans="1:15" s="25" customFormat="1" ht="39.950000000000003" customHeight="1" x14ac:dyDescent="0.2">
      <c r="A327" s="111" t="s">
        <v>484</v>
      </c>
      <c r="B327" s="38" t="s">
        <v>370</v>
      </c>
      <c r="C327" s="37" t="s">
        <v>195</v>
      </c>
      <c r="D327" s="43" t="s">
        <v>1074</v>
      </c>
      <c r="E327" s="28" t="s">
        <v>180</v>
      </c>
      <c r="F327" s="57"/>
      <c r="G327" s="102"/>
      <c r="H327" s="35">
        <f>ROUND(G327*F327,2)</f>
        <v>0</v>
      </c>
      <c r="I327" s="53"/>
      <c r="J327" s="24" t="str">
        <f t="shared" ca="1" si="38"/>
        <v/>
      </c>
      <c r="K327" s="15" t="str">
        <f t="shared" si="42"/>
        <v>B198Construction of Asphaltic Concrete Base Course (Type III)CW 3410-R12tonne</v>
      </c>
      <c r="L327" s="16">
        <f>MATCH(K327,'Pay Items'!$K$1:$K$649,0)</f>
        <v>327</v>
      </c>
      <c r="M327" s="17" t="str">
        <f t="shared" ca="1" si="39"/>
        <v>F0</v>
      </c>
      <c r="N327" s="17" t="str">
        <f t="shared" ca="1" si="40"/>
        <v>C2</v>
      </c>
      <c r="O327" s="17" t="str">
        <f t="shared" ca="1" si="41"/>
        <v>C2</v>
      </c>
    </row>
    <row r="328" spans="1:15" s="25" customFormat="1" ht="30" customHeight="1" x14ac:dyDescent="0.2">
      <c r="A328" s="111" t="s">
        <v>485</v>
      </c>
      <c r="B328" s="38" t="s">
        <v>206</v>
      </c>
      <c r="C328" s="37" t="s">
        <v>365</v>
      </c>
      <c r="D328" s="43" t="s">
        <v>1181</v>
      </c>
      <c r="E328" s="28" t="s">
        <v>178</v>
      </c>
      <c r="F328" s="57"/>
      <c r="G328" s="102"/>
      <c r="H328" s="35">
        <f>ROUND(G328*F328,2)</f>
        <v>0</v>
      </c>
      <c r="I328" s="53"/>
      <c r="J328" s="24" t="str">
        <f t="shared" ca="1" si="38"/>
        <v/>
      </c>
      <c r="K328" s="15" t="str">
        <f t="shared" si="42"/>
        <v>B199Construction of Asphalt PatchesCW 3410-R12m²</v>
      </c>
      <c r="L328" s="16">
        <f>MATCH(K328,'Pay Items'!$K$1:$K$649,0)</f>
        <v>328</v>
      </c>
      <c r="M328" s="17" t="str">
        <f t="shared" ca="1" si="39"/>
        <v>F0</v>
      </c>
      <c r="N328" s="17" t="str">
        <f t="shared" ca="1" si="40"/>
        <v>C2</v>
      </c>
      <c r="O328" s="17" t="str">
        <f t="shared" ca="1" si="41"/>
        <v>C2</v>
      </c>
    </row>
    <row r="329" spans="1:15" s="25" customFormat="1" ht="30" customHeight="1" x14ac:dyDescent="0.2">
      <c r="A329" s="111" t="s">
        <v>486</v>
      </c>
      <c r="B329" s="38" t="s">
        <v>312</v>
      </c>
      <c r="C329" s="37" t="s">
        <v>99</v>
      </c>
      <c r="D329" s="43" t="s">
        <v>959</v>
      </c>
      <c r="E329" s="28"/>
      <c r="F329" s="57"/>
      <c r="G329" s="109"/>
      <c r="H329" s="35"/>
      <c r="I329" s="53"/>
      <c r="J329" s="24" t="str">
        <f t="shared" ca="1" si="38"/>
        <v>LOCKED</v>
      </c>
      <c r="K329" s="15" t="str">
        <f t="shared" si="42"/>
        <v>B200Planing of PavementCW 3450-R6</v>
      </c>
      <c r="L329" s="16">
        <f>MATCH(K329,'Pay Items'!$K$1:$K$649,0)</f>
        <v>329</v>
      </c>
      <c r="M329" s="17" t="str">
        <f t="shared" ca="1" si="39"/>
        <v>F0</v>
      </c>
      <c r="N329" s="17" t="str">
        <f t="shared" ca="1" si="40"/>
        <v>G</v>
      </c>
      <c r="O329" s="17" t="str">
        <f t="shared" ca="1" si="41"/>
        <v>C2</v>
      </c>
    </row>
    <row r="330" spans="1:15" s="25" customFormat="1" ht="30" customHeight="1" x14ac:dyDescent="0.2">
      <c r="A330" s="111" t="s">
        <v>487</v>
      </c>
      <c r="B330" s="44" t="s">
        <v>350</v>
      </c>
      <c r="C330" s="37" t="s">
        <v>1004</v>
      </c>
      <c r="D330" s="43" t="s">
        <v>173</v>
      </c>
      <c r="E330" s="28" t="s">
        <v>178</v>
      </c>
      <c r="F330" s="57"/>
      <c r="G330" s="102"/>
      <c r="H330" s="35">
        <f t="shared" ref="H330:H341" si="43">ROUND(G330*F330,2)</f>
        <v>0</v>
      </c>
      <c r="I330" s="53"/>
      <c r="J330" s="24" t="str">
        <f t="shared" ca="1" si="38"/>
        <v/>
      </c>
      <c r="K330" s="15" t="str">
        <f t="shared" si="42"/>
        <v>B2011 - 50 mm Depth (Asphalt)m²</v>
      </c>
      <c r="L330" s="16">
        <f>MATCH(K330,'Pay Items'!$K$1:$K$649,0)</f>
        <v>330</v>
      </c>
      <c r="M330" s="17" t="str">
        <f t="shared" ca="1" si="39"/>
        <v>F0</v>
      </c>
      <c r="N330" s="17" t="str">
        <f t="shared" ca="1" si="40"/>
        <v>C2</v>
      </c>
      <c r="O330" s="17" t="str">
        <f t="shared" ca="1" si="41"/>
        <v>C2</v>
      </c>
    </row>
    <row r="331" spans="1:15" s="25" customFormat="1" ht="30" customHeight="1" x14ac:dyDescent="0.2">
      <c r="A331" s="111" t="s">
        <v>488</v>
      </c>
      <c r="B331" s="44" t="s">
        <v>351</v>
      </c>
      <c r="C331" s="37" t="s">
        <v>94</v>
      </c>
      <c r="D331" s="43" t="s">
        <v>173</v>
      </c>
      <c r="E331" s="28" t="s">
        <v>178</v>
      </c>
      <c r="F331" s="57"/>
      <c r="G331" s="102"/>
      <c r="H331" s="35">
        <f t="shared" si="43"/>
        <v>0</v>
      </c>
      <c r="I331" s="53"/>
      <c r="J331" s="24" t="str">
        <f t="shared" ca="1" si="38"/>
        <v/>
      </c>
      <c r="K331" s="15" t="str">
        <f t="shared" si="42"/>
        <v>B20250 - 100 mm Depth (Asphalt)m²</v>
      </c>
      <c r="L331" s="16">
        <f>MATCH(K331,'Pay Items'!$K$1:$K$649,0)</f>
        <v>331</v>
      </c>
      <c r="M331" s="17" t="str">
        <f t="shared" ca="1" si="39"/>
        <v>F0</v>
      </c>
      <c r="N331" s="17" t="str">
        <f t="shared" ca="1" si="40"/>
        <v>C2</v>
      </c>
      <c r="O331" s="17" t="str">
        <f t="shared" ca="1" si="41"/>
        <v>C2</v>
      </c>
    </row>
    <row r="332" spans="1:15" s="25" customFormat="1" ht="30" customHeight="1" x14ac:dyDescent="0.2">
      <c r="A332" s="111" t="s">
        <v>568</v>
      </c>
      <c r="B332" s="44" t="s">
        <v>352</v>
      </c>
      <c r="C332" s="37" t="s">
        <v>1005</v>
      </c>
      <c r="D332" s="43" t="s">
        <v>173</v>
      </c>
      <c r="E332" s="28" t="s">
        <v>178</v>
      </c>
      <c r="F332" s="57"/>
      <c r="G332" s="102"/>
      <c r="H332" s="35">
        <f t="shared" si="43"/>
        <v>0</v>
      </c>
      <c r="I332" s="53"/>
      <c r="J332" s="24" t="str">
        <f t="shared" ca="1" si="38"/>
        <v/>
      </c>
      <c r="K332" s="15" t="str">
        <f t="shared" si="42"/>
        <v>B2031 - 50 mm Depth (Concrete)m²</v>
      </c>
      <c r="L332" s="16">
        <f>MATCH(K332,'Pay Items'!$K$1:$K$649,0)</f>
        <v>332</v>
      </c>
      <c r="M332" s="17" t="str">
        <f t="shared" ca="1" si="39"/>
        <v>F0</v>
      </c>
      <c r="N332" s="17" t="str">
        <f t="shared" ca="1" si="40"/>
        <v>C2</v>
      </c>
      <c r="O332" s="17" t="str">
        <f t="shared" ca="1" si="41"/>
        <v>C2</v>
      </c>
    </row>
    <row r="333" spans="1:15" s="25" customFormat="1" ht="30" customHeight="1" x14ac:dyDescent="0.2">
      <c r="A333" s="111" t="s">
        <v>569</v>
      </c>
      <c r="B333" s="44" t="s">
        <v>353</v>
      </c>
      <c r="C333" s="37" t="s">
        <v>95</v>
      </c>
      <c r="D333" s="43" t="s">
        <v>173</v>
      </c>
      <c r="E333" s="28" t="s">
        <v>178</v>
      </c>
      <c r="F333" s="57"/>
      <c r="G333" s="102"/>
      <c r="H333" s="35">
        <f t="shared" si="43"/>
        <v>0</v>
      </c>
      <c r="I333" s="53"/>
      <c r="J333" s="24" t="str">
        <f t="shared" ca="1" si="38"/>
        <v/>
      </c>
      <c r="K333" s="15" t="str">
        <f t="shared" si="42"/>
        <v>B20450 - 100 mm Depth (Concrete)m²</v>
      </c>
      <c r="L333" s="16">
        <f>MATCH(K333,'Pay Items'!$K$1:$K$649,0)</f>
        <v>333</v>
      </c>
      <c r="M333" s="17" t="str">
        <f t="shared" ca="1" si="39"/>
        <v>F0</v>
      </c>
      <c r="N333" s="17" t="str">
        <f t="shared" ca="1" si="40"/>
        <v>C2</v>
      </c>
      <c r="O333" s="17" t="str">
        <f t="shared" ca="1" si="41"/>
        <v>C2</v>
      </c>
    </row>
    <row r="334" spans="1:15" s="25" customFormat="1" ht="42" customHeight="1" x14ac:dyDescent="0.2">
      <c r="A334" s="111" t="s">
        <v>570</v>
      </c>
      <c r="B334" s="38" t="s">
        <v>310</v>
      </c>
      <c r="C334" s="37" t="s">
        <v>577</v>
      </c>
      <c r="D334" s="43" t="s">
        <v>1227</v>
      </c>
      <c r="E334" s="28" t="s">
        <v>178</v>
      </c>
      <c r="F334" s="36"/>
      <c r="G334" s="102"/>
      <c r="H334" s="35">
        <f t="shared" si="43"/>
        <v>0</v>
      </c>
      <c r="I334" s="58"/>
      <c r="J334" s="24" t="str">
        <f t="shared" ca="1" si="38"/>
        <v/>
      </c>
      <c r="K334" s="15" t="str">
        <f t="shared" si="42"/>
        <v>B205Moisture Barrier/Stress Absorption Geotextile Fabricm²</v>
      </c>
      <c r="L334" s="16">
        <f>MATCH(K334,'Pay Items'!$K$1:$K$649,0)</f>
        <v>334</v>
      </c>
      <c r="M334" s="17" t="str">
        <f t="shared" ca="1" si="39"/>
        <v>F0</v>
      </c>
      <c r="N334" s="17" t="str">
        <f t="shared" ca="1" si="40"/>
        <v>C2</v>
      </c>
      <c r="O334" s="17" t="str">
        <f t="shared" ca="1" si="41"/>
        <v>C2</v>
      </c>
    </row>
    <row r="335" spans="1:15" s="25" customFormat="1" ht="39" customHeight="1" x14ac:dyDescent="0.2">
      <c r="A335" s="111" t="s">
        <v>571</v>
      </c>
      <c r="B335" s="38" t="s">
        <v>456</v>
      </c>
      <c r="C335" s="37" t="s">
        <v>1293</v>
      </c>
      <c r="D335" s="43" t="s">
        <v>1425</v>
      </c>
      <c r="E335" s="28"/>
      <c r="F335" s="36"/>
      <c r="G335" s="102"/>
      <c r="H335" s="35">
        <f t="shared" si="43"/>
        <v>0</v>
      </c>
      <c r="I335" s="58"/>
      <c r="J335" s="24" t="str">
        <f t="shared" ca="1" si="38"/>
        <v/>
      </c>
      <c r="K335" s="15" t="str">
        <f t="shared" si="42"/>
        <v>B206Supply and Install Pavement Repair FabricCW 3140-R1</v>
      </c>
      <c r="L335" s="16">
        <f>MATCH(K335,'Pay Items'!$K$1:$K$649,0)</f>
        <v>335</v>
      </c>
      <c r="M335" s="17" t="str">
        <f t="shared" ca="1" si="39"/>
        <v>F0</v>
      </c>
      <c r="N335" s="17" t="str">
        <f t="shared" ca="1" si="40"/>
        <v>C2</v>
      </c>
      <c r="O335" s="17" t="str">
        <f t="shared" ca="1" si="41"/>
        <v>C2</v>
      </c>
    </row>
    <row r="336" spans="1:15" s="25" customFormat="1" ht="25.5" customHeight="1" x14ac:dyDescent="0.2">
      <c r="A336" s="111" t="s">
        <v>1289</v>
      </c>
      <c r="B336" s="44" t="s">
        <v>350</v>
      </c>
      <c r="C336" s="37" t="s">
        <v>1291</v>
      </c>
      <c r="D336" s="43"/>
      <c r="E336" s="28" t="s">
        <v>178</v>
      </c>
      <c r="F336" s="36"/>
      <c r="G336" s="102"/>
      <c r="H336" s="35">
        <f t="shared" si="43"/>
        <v>0</v>
      </c>
      <c r="I336" s="58"/>
      <c r="J336" s="24" t="str">
        <f t="shared" ca="1" si="38"/>
        <v/>
      </c>
      <c r="K336" s="15" t="str">
        <f t="shared" si="42"/>
        <v>B206AType Am²</v>
      </c>
      <c r="L336" s="16">
        <f>MATCH(K336,'Pay Items'!$K$1:$K$649,0)</f>
        <v>336</v>
      </c>
      <c r="M336" s="17" t="str">
        <f t="shared" ca="1" si="39"/>
        <v>F0</v>
      </c>
      <c r="N336" s="17" t="str">
        <f t="shared" ca="1" si="40"/>
        <v>C2</v>
      </c>
      <c r="O336" s="17" t="str">
        <f t="shared" ca="1" si="41"/>
        <v>C2</v>
      </c>
    </row>
    <row r="337" spans="1:15" s="25" customFormat="1" ht="21.75" customHeight="1" x14ac:dyDescent="0.2">
      <c r="A337" s="111" t="s">
        <v>1290</v>
      </c>
      <c r="B337" s="44" t="s">
        <v>351</v>
      </c>
      <c r="C337" s="37" t="s">
        <v>1292</v>
      </c>
      <c r="D337" s="43"/>
      <c r="E337" s="28" t="s">
        <v>178</v>
      </c>
      <c r="F337" s="36"/>
      <c r="G337" s="102"/>
      <c r="H337" s="35">
        <f t="shared" si="43"/>
        <v>0</v>
      </c>
      <c r="I337" s="58"/>
      <c r="J337" s="24" t="str">
        <f t="shared" ca="1" si="38"/>
        <v/>
      </c>
      <c r="K337" s="15" t="str">
        <f t="shared" si="42"/>
        <v>B206BType Bm²</v>
      </c>
      <c r="L337" s="16">
        <f>MATCH(K337,'Pay Items'!$K$1:$K$649,0)</f>
        <v>337</v>
      </c>
      <c r="M337" s="17" t="str">
        <f t="shared" ca="1" si="39"/>
        <v>F0</v>
      </c>
      <c r="N337" s="17" t="str">
        <f t="shared" ca="1" si="40"/>
        <v>C2</v>
      </c>
      <c r="O337" s="17" t="str">
        <f t="shared" ca="1" si="41"/>
        <v>C2</v>
      </c>
    </row>
    <row r="338" spans="1:15" s="25" customFormat="1" ht="30" customHeight="1" x14ac:dyDescent="0.2">
      <c r="A338" s="111" t="s">
        <v>572</v>
      </c>
      <c r="B338" s="38" t="s">
        <v>311</v>
      </c>
      <c r="C338" s="37" t="s">
        <v>198</v>
      </c>
      <c r="D338" s="43" t="s">
        <v>580</v>
      </c>
      <c r="E338" s="28" t="s">
        <v>178</v>
      </c>
      <c r="F338" s="57"/>
      <c r="G338" s="102"/>
      <c r="H338" s="35">
        <f t="shared" si="43"/>
        <v>0</v>
      </c>
      <c r="I338" s="53"/>
      <c r="J338" s="24" t="str">
        <f t="shared" ca="1" si="38"/>
        <v/>
      </c>
      <c r="K338" s="15" t="str">
        <f t="shared" si="42"/>
        <v>B207Pavement Patchingm²</v>
      </c>
      <c r="L338" s="16">
        <f>MATCH(K338,'Pay Items'!$K$1:$K$649,0)</f>
        <v>338</v>
      </c>
      <c r="M338" s="17" t="str">
        <f t="shared" ca="1" si="39"/>
        <v>F0</v>
      </c>
      <c r="N338" s="17" t="str">
        <f t="shared" ca="1" si="40"/>
        <v>C2</v>
      </c>
      <c r="O338" s="17" t="str">
        <f t="shared" ca="1" si="41"/>
        <v>C2</v>
      </c>
    </row>
    <row r="339" spans="1:15" s="25" customFormat="1" ht="30" customHeight="1" x14ac:dyDescent="0.2">
      <c r="A339" s="111" t="s">
        <v>573</v>
      </c>
      <c r="B339" s="38" t="s">
        <v>467</v>
      </c>
      <c r="C339" s="37" t="s">
        <v>21</v>
      </c>
      <c r="D339" s="43" t="s">
        <v>1227</v>
      </c>
      <c r="E339" s="28" t="s">
        <v>178</v>
      </c>
      <c r="F339" s="36"/>
      <c r="G339" s="102"/>
      <c r="H339" s="35">
        <f t="shared" si="43"/>
        <v>0</v>
      </c>
      <c r="I339" s="53"/>
      <c r="J339" s="24" t="str">
        <f t="shared" ca="1" si="38"/>
        <v/>
      </c>
      <c r="K339" s="15" t="str">
        <f t="shared" si="42"/>
        <v>B208Crack and Seating Pavementm²</v>
      </c>
      <c r="L339" s="16">
        <f>MATCH(K339,'Pay Items'!$K$1:$K$649,0)</f>
        <v>339</v>
      </c>
      <c r="M339" s="17" t="str">
        <f t="shared" ca="1" si="39"/>
        <v>F0</v>
      </c>
      <c r="N339" s="17" t="str">
        <f t="shared" ca="1" si="40"/>
        <v>C2</v>
      </c>
      <c r="O339" s="17" t="str">
        <f t="shared" ca="1" si="41"/>
        <v>C2</v>
      </c>
    </row>
    <row r="340" spans="1:15" s="25" customFormat="1" ht="30" customHeight="1" x14ac:dyDescent="0.2">
      <c r="A340" s="111" t="s">
        <v>574</v>
      </c>
      <c r="B340" s="38" t="s">
        <v>615</v>
      </c>
      <c r="C340" s="37" t="s">
        <v>578</v>
      </c>
      <c r="D340" s="43" t="s">
        <v>1227</v>
      </c>
      <c r="E340" s="28" t="s">
        <v>182</v>
      </c>
      <c r="F340" s="36"/>
      <c r="G340" s="102"/>
      <c r="H340" s="35">
        <f t="shared" si="43"/>
        <v>0</v>
      </c>
      <c r="I340" s="53"/>
      <c r="J340" s="24" t="str">
        <f t="shared" ca="1" si="38"/>
        <v/>
      </c>
      <c r="K340" s="15" t="str">
        <f t="shared" si="42"/>
        <v>B209Partial Depth Saw-Cuttingm</v>
      </c>
      <c r="L340" s="16">
        <f>MATCH(K340,'Pay Items'!$K$1:$K$649,0)</f>
        <v>340</v>
      </c>
      <c r="M340" s="17" t="str">
        <f t="shared" ca="1" si="39"/>
        <v>F0</v>
      </c>
      <c r="N340" s="17" t="str">
        <f t="shared" ca="1" si="40"/>
        <v>C2</v>
      </c>
      <c r="O340" s="17" t="str">
        <f t="shared" ca="1" si="41"/>
        <v>C2</v>
      </c>
    </row>
    <row r="341" spans="1:15" s="25" customFormat="1" ht="30" customHeight="1" x14ac:dyDescent="0.2">
      <c r="A341" s="111" t="s">
        <v>875</v>
      </c>
      <c r="B341" s="38" t="s">
        <v>876</v>
      </c>
      <c r="C341" s="37" t="s">
        <v>909</v>
      </c>
      <c r="D341" s="43" t="s">
        <v>960</v>
      </c>
      <c r="E341" s="28" t="s">
        <v>181</v>
      </c>
      <c r="F341" s="36"/>
      <c r="G341" s="102"/>
      <c r="H341" s="35">
        <f t="shared" si="43"/>
        <v>0</v>
      </c>
      <c r="I341" s="53"/>
      <c r="J341" s="24" t="str">
        <f t="shared" ca="1" si="38"/>
        <v/>
      </c>
      <c r="K341" s="15" t="str">
        <f t="shared" si="42"/>
        <v>B219Detectable Warning Surface TilesCW 3326-R3each</v>
      </c>
      <c r="L341" s="16">
        <f>MATCH(K341,'Pay Items'!$K$1:$K$649,0)</f>
        <v>341</v>
      </c>
      <c r="M341" s="17" t="str">
        <f t="shared" ca="1" si="39"/>
        <v>F0</v>
      </c>
      <c r="N341" s="17" t="str">
        <f t="shared" ca="1" si="40"/>
        <v>C2</v>
      </c>
      <c r="O341" s="17" t="str">
        <f t="shared" ca="1" si="41"/>
        <v>C2</v>
      </c>
    </row>
    <row r="342" spans="1:15" s="25" customFormat="1" ht="39.950000000000003" customHeight="1" thickBot="1" x14ac:dyDescent="0.25">
      <c r="A342" s="111" t="s">
        <v>910</v>
      </c>
      <c r="B342" s="38" t="s">
        <v>204</v>
      </c>
      <c r="C342" s="61" t="s">
        <v>205</v>
      </c>
      <c r="D342" s="62"/>
      <c r="E342" s="63"/>
      <c r="F342" s="60"/>
      <c r="G342" s="109"/>
      <c r="H342" s="35">
        <f>SUM(H68:H341)</f>
        <v>0</v>
      </c>
      <c r="I342" s="53"/>
      <c r="J342" s="24" t="str">
        <f t="shared" ca="1" si="38"/>
        <v>LOCKED</v>
      </c>
      <c r="K342" s="15" t="str">
        <f t="shared" si="42"/>
        <v>B221LAST USED CODE FOR SECTION</v>
      </c>
      <c r="L342" s="16">
        <f>MATCH(K342,'Pay Items'!$K$1:$K$649,0)</f>
        <v>342</v>
      </c>
      <c r="M342" s="17" t="str">
        <f t="shared" ca="1" si="39"/>
        <v>F0</v>
      </c>
      <c r="N342" s="17" t="str">
        <f t="shared" ca="1" si="40"/>
        <v>G</v>
      </c>
      <c r="O342" s="17" t="str">
        <f t="shared" ca="1" si="41"/>
        <v>C2</v>
      </c>
    </row>
    <row r="343" spans="1:15" s="25" customFormat="1" ht="34.5" customHeight="1" thickTop="1" x14ac:dyDescent="0.25">
      <c r="A343" s="105"/>
      <c r="B343" s="49" t="s">
        <v>368</v>
      </c>
      <c r="C343" s="50" t="s">
        <v>721</v>
      </c>
      <c r="D343" s="29"/>
      <c r="E343" s="29"/>
      <c r="F343" s="29"/>
      <c r="G343" s="106"/>
      <c r="H343" s="52"/>
      <c r="I343" s="53"/>
      <c r="J343" s="24" t="str">
        <f t="shared" ca="1" si="38"/>
        <v>LOCKED</v>
      </c>
      <c r="K343" s="15" t="str">
        <f t="shared" si="42"/>
        <v>ROADWORK - NEW CONSTRUCTION</v>
      </c>
      <c r="L343" s="16">
        <f>MATCH(K343,'Pay Items'!$K$1:$K$649,0)</f>
        <v>343</v>
      </c>
      <c r="M343" s="17" t="str">
        <f t="shared" ca="1" si="39"/>
        <v>F0</v>
      </c>
      <c r="N343" s="17" t="str">
        <f t="shared" ca="1" si="40"/>
        <v>G</v>
      </c>
      <c r="O343" s="17" t="str">
        <f t="shared" ca="1" si="41"/>
        <v>F2</v>
      </c>
    </row>
    <row r="344" spans="1:15" s="25" customFormat="1" ht="43.9" customHeight="1" x14ac:dyDescent="0.2">
      <c r="A344" s="108" t="s">
        <v>209</v>
      </c>
      <c r="B344" s="38" t="s">
        <v>116</v>
      </c>
      <c r="C344" s="37" t="s">
        <v>468</v>
      </c>
      <c r="D344" s="43" t="s">
        <v>1423</v>
      </c>
      <c r="E344" s="28"/>
      <c r="F344" s="36"/>
      <c r="G344" s="109"/>
      <c r="H344" s="78"/>
      <c r="I344" s="53"/>
      <c r="J344" s="24" t="str">
        <f t="shared" ca="1" si="38"/>
        <v>LOCKED</v>
      </c>
      <c r="K344" s="15" t="str">
        <f t="shared" si="42"/>
        <v>C001Concrete Pavements, Median Slabs, Bull-noses, and Safety MediansCW 3310-R18</v>
      </c>
      <c r="L344" s="16">
        <f>MATCH(K344,'Pay Items'!$K$1:$K$649,0)</f>
        <v>344</v>
      </c>
      <c r="M344" s="17" t="str">
        <f t="shared" ca="1" si="39"/>
        <v>F0</v>
      </c>
      <c r="N344" s="17" t="str">
        <f t="shared" ca="1" si="40"/>
        <v>G</v>
      </c>
      <c r="O344" s="17" t="str">
        <f t="shared" ca="1" si="41"/>
        <v>C2</v>
      </c>
    </row>
    <row r="345" spans="1:15" s="25" customFormat="1" ht="43.9" customHeight="1" x14ac:dyDescent="0.2">
      <c r="A345" s="108" t="s">
        <v>210</v>
      </c>
      <c r="B345" s="44" t="s">
        <v>350</v>
      </c>
      <c r="C345" s="37" t="s">
        <v>1426</v>
      </c>
      <c r="D345" s="43" t="s">
        <v>173</v>
      </c>
      <c r="E345" s="28" t="s">
        <v>178</v>
      </c>
      <c r="F345" s="36"/>
      <c r="G345" s="102"/>
      <c r="H345" s="35">
        <f>ROUND(G345*F345,2)</f>
        <v>0</v>
      </c>
      <c r="I345" s="53" t="s">
        <v>1286</v>
      </c>
      <c r="J345" s="24" t="str">
        <f t="shared" ca="1" si="38"/>
        <v/>
      </c>
      <c r="K345" s="15" t="str">
        <f t="shared" si="42"/>
        <v>C002Construction of 250 mm Type ^ Concrete Pavement (Reinforced)m²</v>
      </c>
      <c r="L345" s="16">
        <f>MATCH(K345,'Pay Items'!$K$1:$K$649,0)</f>
        <v>345</v>
      </c>
      <c r="M345" s="17" t="str">
        <f t="shared" ca="1" si="39"/>
        <v>F0</v>
      </c>
      <c r="N345" s="17" t="str">
        <f t="shared" ca="1" si="40"/>
        <v>C2</v>
      </c>
      <c r="O345" s="17" t="str">
        <f t="shared" ca="1" si="41"/>
        <v>C2</v>
      </c>
    </row>
    <row r="346" spans="1:15" s="25" customFormat="1" ht="43.9" customHeight="1" x14ac:dyDescent="0.2">
      <c r="A346" s="108" t="s">
        <v>211</v>
      </c>
      <c r="B346" s="44" t="s">
        <v>351</v>
      </c>
      <c r="C346" s="37" t="s">
        <v>1427</v>
      </c>
      <c r="D346" s="43" t="s">
        <v>173</v>
      </c>
      <c r="E346" s="28" t="s">
        <v>178</v>
      </c>
      <c r="F346" s="36"/>
      <c r="G346" s="102"/>
      <c r="H346" s="35">
        <f t="shared" ref="H346:H352" si="44">ROUND(G346*F346,2)</f>
        <v>0</v>
      </c>
      <c r="I346" s="53" t="s">
        <v>1286</v>
      </c>
      <c r="J346" s="24" t="str">
        <f t="shared" ca="1" si="38"/>
        <v/>
      </c>
      <c r="K346" s="15" t="str">
        <f t="shared" si="42"/>
        <v>C004Construction of 250 mm Type ^ Concrete Pavement (Plain-Dowelled)m²</v>
      </c>
      <c r="L346" s="16">
        <f>MATCH(K346,'Pay Items'!$K$1:$K$649,0)</f>
        <v>346</v>
      </c>
      <c r="M346" s="17" t="str">
        <f t="shared" ca="1" si="39"/>
        <v>F0</v>
      </c>
      <c r="N346" s="17" t="str">
        <f t="shared" ca="1" si="40"/>
        <v>C2</v>
      </c>
      <c r="O346" s="17" t="str">
        <f t="shared" ca="1" si="41"/>
        <v>C2</v>
      </c>
    </row>
    <row r="347" spans="1:15" s="25" customFormat="1" ht="43.9" customHeight="1" x14ac:dyDescent="0.2">
      <c r="A347" s="108" t="s">
        <v>212</v>
      </c>
      <c r="B347" s="44" t="s">
        <v>352</v>
      </c>
      <c r="C347" s="37" t="s">
        <v>1428</v>
      </c>
      <c r="D347" s="43" t="s">
        <v>173</v>
      </c>
      <c r="E347" s="28" t="s">
        <v>178</v>
      </c>
      <c r="F347" s="36"/>
      <c r="G347" s="102"/>
      <c r="H347" s="35">
        <f t="shared" si="44"/>
        <v>0</v>
      </c>
      <c r="I347" s="53" t="s">
        <v>1286</v>
      </c>
      <c r="J347" s="24" t="str">
        <f t="shared" ca="1" si="38"/>
        <v/>
      </c>
      <c r="K347" s="15" t="str">
        <f t="shared" si="42"/>
        <v>C005Construction of 230 mm Type ^ Concrete Pavement (Reinforced)m²</v>
      </c>
      <c r="L347" s="16">
        <f>MATCH(K347,'Pay Items'!$K$1:$K$649,0)</f>
        <v>347</v>
      </c>
      <c r="M347" s="17" t="str">
        <f t="shared" ca="1" si="39"/>
        <v>F0</v>
      </c>
      <c r="N347" s="17" t="str">
        <f t="shared" ca="1" si="40"/>
        <v>C2</v>
      </c>
      <c r="O347" s="17" t="str">
        <f t="shared" ca="1" si="41"/>
        <v>C2</v>
      </c>
    </row>
    <row r="348" spans="1:15" s="25" customFormat="1" ht="43.9" customHeight="1" x14ac:dyDescent="0.2">
      <c r="A348" s="108" t="s">
        <v>213</v>
      </c>
      <c r="B348" s="44" t="s">
        <v>353</v>
      </c>
      <c r="C348" s="37" t="s">
        <v>1429</v>
      </c>
      <c r="D348" s="43" t="s">
        <v>173</v>
      </c>
      <c r="E348" s="28" t="s">
        <v>178</v>
      </c>
      <c r="F348" s="36"/>
      <c r="G348" s="102"/>
      <c r="H348" s="35">
        <f t="shared" si="44"/>
        <v>0</v>
      </c>
      <c r="I348" s="53" t="s">
        <v>1286</v>
      </c>
      <c r="J348" s="24" t="str">
        <f t="shared" ca="1" si="38"/>
        <v/>
      </c>
      <c r="K348" s="15" t="str">
        <f t="shared" si="42"/>
        <v>C007Construction of 230 mm Type ^ Concrete Pavement (Plain-Dowelled)m²</v>
      </c>
      <c r="L348" s="16">
        <f>MATCH(K348,'Pay Items'!$K$1:$K$649,0)</f>
        <v>348</v>
      </c>
      <c r="M348" s="17" t="str">
        <f t="shared" ca="1" si="39"/>
        <v>F0</v>
      </c>
      <c r="N348" s="17" t="str">
        <f t="shared" ca="1" si="40"/>
        <v>C2</v>
      </c>
      <c r="O348" s="17" t="str">
        <f t="shared" ca="1" si="41"/>
        <v>C2</v>
      </c>
    </row>
    <row r="349" spans="1:15" s="25" customFormat="1" ht="43.9" customHeight="1" x14ac:dyDescent="0.2">
      <c r="A349" s="108" t="s">
        <v>457</v>
      </c>
      <c r="B349" s="44" t="s">
        <v>354</v>
      </c>
      <c r="C349" s="37" t="s">
        <v>1430</v>
      </c>
      <c r="D349" s="43" t="s">
        <v>173</v>
      </c>
      <c r="E349" s="28" t="s">
        <v>178</v>
      </c>
      <c r="F349" s="36"/>
      <c r="G349" s="102"/>
      <c r="H349" s="35">
        <f t="shared" si="44"/>
        <v>0</v>
      </c>
      <c r="I349" s="53" t="s">
        <v>1286</v>
      </c>
      <c r="J349" s="24" t="str">
        <f t="shared" ca="1" si="38"/>
        <v/>
      </c>
      <c r="K349" s="15" t="str">
        <f t="shared" si="42"/>
        <v>C008Construction of 200 mm Type ^ Concrete Pavement - (Reinforced)m²</v>
      </c>
      <c r="L349" s="16">
        <f>MATCH(K349,'Pay Items'!$K$1:$K$649,0)</f>
        <v>349</v>
      </c>
      <c r="M349" s="17" t="str">
        <f t="shared" ca="1" si="39"/>
        <v>F0</v>
      </c>
      <c r="N349" s="17" t="str">
        <f t="shared" ca="1" si="40"/>
        <v>C2</v>
      </c>
      <c r="O349" s="17" t="str">
        <f t="shared" ca="1" si="41"/>
        <v>C2</v>
      </c>
    </row>
    <row r="350" spans="1:15" s="25" customFormat="1" ht="43.9" customHeight="1" x14ac:dyDescent="0.2">
      <c r="A350" s="108" t="s">
        <v>215</v>
      </c>
      <c r="B350" s="44" t="s">
        <v>355</v>
      </c>
      <c r="C350" s="37" t="s">
        <v>1431</v>
      </c>
      <c r="D350" s="43" t="s">
        <v>173</v>
      </c>
      <c r="E350" s="28" t="s">
        <v>178</v>
      </c>
      <c r="F350" s="36"/>
      <c r="G350" s="102"/>
      <c r="H350" s="35">
        <f t="shared" si="44"/>
        <v>0</v>
      </c>
      <c r="I350" s="53" t="s">
        <v>1286</v>
      </c>
      <c r="J350" s="24" t="str">
        <f t="shared" ca="1" si="38"/>
        <v/>
      </c>
      <c r="K350" s="15" t="str">
        <f t="shared" si="42"/>
        <v>C010Construction of 200 mm Type ^ Concrete Pavement (Plain-Dowelled)m²</v>
      </c>
      <c r="L350" s="16">
        <f>MATCH(K350,'Pay Items'!$K$1:$K$649,0)</f>
        <v>350</v>
      </c>
      <c r="M350" s="17" t="str">
        <f t="shared" ca="1" si="39"/>
        <v>F0</v>
      </c>
      <c r="N350" s="17" t="str">
        <f t="shared" ca="1" si="40"/>
        <v>C2</v>
      </c>
      <c r="O350" s="17" t="str">
        <f t="shared" ca="1" si="41"/>
        <v>C2</v>
      </c>
    </row>
    <row r="351" spans="1:15" s="25" customFormat="1" ht="43.9" customHeight="1" x14ac:dyDescent="0.2">
      <c r="A351" s="108" t="s">
        <v>214</v>
      </c>
      <c r="B351" s="44" t="s">
        <v>356</v>
      </c>
      <c r="C351" s="37" t="s">
        <v>1432</v>
      </c>
      <c r="D351" s="43" t="s">
        <v>173</v>
      </c>
      <c r="E351" s="28" t="s">
        <v>178</v>
      </c>
      <c r="F351" s="36"/>
      <c r="G351" s="102"/>
      <c r="H351" s="35">
        <f t="shared" si="44"/>
        <v>0</v>
      </c>
      <c r="I351" s="53" t="s">
        <v>1286</v>
      </c>
      <c r="J351" s="24" t="str">
        <f t="shared" ca="1" si="38"/>
        <v/>
      </c>
      <c r="K351" s="15" t="str">
        <f t="shared" si="42"/>
        <v>C011Construction of 150 mm Type ^ Concrete Pavement (Reinforced)m²</v>
      </c>
      <c r="L351" s="16">
        <f>MATCH(K351,'Pay Items'!$K$1:$K$649,0)</f>
        <v>351</v>
      </c>
      <c r="M351" s="17" t="str">
        <f t="shared" ca="1" si="39"/>
        <v>F0</v>
      </c>
      <c r="N351" s="17" t="str">
        <f t="shared" ca="1" si="40"/>
        <v>C2</v>
      </c>
      <c r="O351" s="17" t="str">
        <f t="shared" ca="1" si="41"/>
        <v>C2</v>
      </c>
    </row>
    <row r="352" spans="1:15" s="25" customFormat="1" ht="43.9" customHeight="1" x14ac:dyDescent="0.2">
      <c r="A352" s="108" t="s">
        <v>216</v>
      </c>
      <c r="B352" s="44" t="s">
        <v>357</v>
      </c>
      <c r="C352" s="37" t="s">
        <v>1433</v>
      </c>
      <c r="D352" s="43" t="s">
        <v>173</v>
      </c>
      <c r="E352" s="28" t="s">
        <v>178</v>
      </c>
      <c r="F352" s="36"/>
      <c r="G352" s="102"/>
      <c r="H352" s="35">
        <f t="shared" si="44"/>
        <v>0</v>
      </c>
      <c r="I352" s="53" t="s">
        <v>1286</v>
      </c>
      <c r="J352" s="24" t="str">
        <f t="shared" ca="1" si="38"/>
        <v/>
      </c>
      <c r="K352" s="15" t="str">
        <f t="shared" si="42"/>
        <v>C013Construction of 150 mm Type ^ Concrete Pavement (Plain-Dowelled)m²</v>
      </c>
      <c r="L352" s="16">
        <f>MATCH(K352,'Pay Items'!$K$1:$K$649,0)</f>
        <v>352</v>
      </c>
      <c r="M352" s="17" t="str">
        <f t="shared" ca="1" si="39"/>
        <v>F0</v>
      </c>
      <c r="N352" s="17" t="str">
        <f t="shared" ca="1" si="40"/>
        <v>C2</v>
      </c>
      <c r="O352" s="17" t="str">
        <f t="shared" ca="1" si="41"/>
        <v>C2</v>
      </c>
    </row>
    <row r="353" spans="1:15" s="25" customFormat="1" ht="43.9" customHeight="1" x14ac:dyDescent="0.2">
      <c r="A353" s="108" t="s">
        <v>217</v>
      </c>
      <c r="B353" s="44" t="s">
        <v>358</v>
      </c>
      <c r="C353" s="37" t="s">
        <v>1434</v>
      </c>
      <c r="D353" s="43" t="s">
        <v>338</v>
      </c>
      <c r="E353" s="28" t="s">
        <v>178</v>
      </c>
      <c r="F353" s="36"/>
      <c r="G353" s="102"/>
      <c r="H353" s="35">
        <f t="shared" ref="H353:H358" si="45">ROUND(G353*F353,2)</f>
        <v>0</v>
      </c>
      <c r="I353" s="58"/>
      <c r="J353" s="24" t="str">
        <f t="shared" ca="1" si="38"/>
        <v/>
      </c>
      <c r="K353" s="15" t="str">
        <f t="shared" si="42"/>
        <v>C014Construction of Type ^ Concrete Median SlabsSD-227Am²</v>
      </c>
      <c r="L353" s="16">
        <f>MATCH(K353,'Pay Items'!$K$1:$K$649,0)</f>
        <v>353</v>
      </c>
      <c r="M353" s="17" t="str">
        <f t="shared" ca="1" si="39"/>
        <v>F0</v>
      </c>
      <c r="N353" s="17" t="str">
        <f t="shared" ca="1" si="40"/>
        <v>C2</v>
      </c>
      <c r="O353" s="17" t="str">
        <f t="shared" ca="1" si="41"/>
        <v>C2</v>
      </c>
    </row>
    <row r="354" spans="1:15" s="25" customFormat="1" ht="43.9" customHeight="1" x14ac:dyDescent="0.2">
      <c r="A354" s="108" t="s">
        <v>218</v>
      </c>
      <c r="B354" s="44" t="s">
        <v>360</v>
      </c>
      <c r="C354" s="37" t="s">
        <v>1435</v>
      </c>
      <c r="D354" s="43" t="s">
        <v>336</v>
      </c>
      <c r="E354" s="28" t="s">
        <v>178</v>
      </c>
      <c r="F354" s="36"/>
      <c r="G354" s="102"/>
      <c r="H354" s="35">
        <f t="shared" si="45"/>
        <v>0</v>
      </c>
      <c r="I354" s="58"/>
      <c r="J354" s="24" t="str">
        <f t="shared" ca="1" si="38"/>
        <v/>
      </c>
      <c r="K354" s="15" t="str">
        <f t="shared" si="42"/>
        <v>C015Construction of Monolithic Type ^ Concrete Median SlabsSD-226Am²</v>
      </c>
      <c r="L354" s="16">
        <f>MATCH(K354,'Pay Items'!$K$1:$K$649,0)</f>
        <v>354</v>
      </c>
      <c r="M354" s="17" t="str">
        <f t="shared" ca="1" si="39"/>
        <v>F0</v>
      </c>
      <c r="N354" s="17" t="str">
        <f t="shared" ca="1" si="40"/>
        <v>C2</v>
      </c>
      <c r="O354" s="17" t="str">
        <f t="shared" ca="1" si="41"/>
        <v>C2</v>
      </c>
    </row>
    <row r="355" spans="1:15" s="25" customFormat="1" ht="43.9" customHeight="1" x14ac:dyDescent="0.2">
      <c r="A355" s="108" t="s">
        <v>219</v>
      </c>
      <c r="B355" s="44" t="s">
        <v>359</v>
      </c>
      <c r="C355" s="37" t="s">
        <v>1436</v>
      </c>
      <c r="D355" s="43" t="s">
        <v>337</v>
      </c>
      <c r="E355" s="28" t="s">
        <v>178</v>
      </c>
      <c r="F355" s="36"/>
      <c r="G355" s="102"/>
      <c r="H355" s="35">
        <f t="shared" si="45"/>
        <v>0</v>
      </c>
      <c r="I355" s="58"/>
      <c r="J355" s="24" t="str">
        <f t="shared" ca="1" si="38"/>
        <v/>
      </c>
      <c r="K355" s="15" t="str">
        <f t="shared" si="42"/>
        <v>C016Construction of Type ^ Concrete Safety MediansSD-226Bm²</v>
      </c>
      <c r="L355" s="16">
        <f>MATCH(K355,'Pay Items'!$K$1:$K$649,0)</f>
        <v>355</v>
      </c>
      <c r="M355" s="17" t="str">
        <f t="shared" ca="1" si="39"/>
        <v>F0</v>
      </c>
      <c r="N355" s="17" t="str">
        <f t="shared" ca="1" si="40"/>
        <v>C2</v>
      </c>
      <c r="O355" s="17" t="str">
        <f t="shared" ca="1" si="41"/>
        <v>C2</v>
      </c>
    </row>
    <row r="356" spans="1:15" s="25" customFormat="1" ht="43.9" customHeight="1" x14ac:dyDescent="0.2">
      <c r="A356" s="108" t="s">
        <v>220</v>
      </c>
      <c r="B356" s="44" t="s">
        <v>207</v>
      </c>
      <c r="C356" s="37" t="s">
        <v>1437</v>
      </c>
      <c r="D356" s="43" t="s">
        <v>349</v>
      </c>
      <c r="E356" s="28" t="s">
        <v>178</v>
      </c>
      <c r="F356" s="36"/>
      <c r="G356" s="102"/>
      <c r="H356" s="35">
        <f t="shared" si="45"/>
        <v>0</v>
      </c>
      <c r="I356" s="58"/>
      <c r="J356" s="24" t="str">
        <f t="shared" ca="1" si="38"/>
        <v/>
      </c>
      <c r="K356" s="15" t="str">
        <f t="shared" si="42"/>
        <v>C017Construction of Monolithic Type ^ Curb and SidewalkSD-228Bm²</v>
      </c>
      <c r="L356" s="16">
        <f>MATCH(K356,'Pay Items'!$K$1:$K$649,0)</f>
        <v>356</v>
      </c>
      <c r="M356" s="17" t="str">
        <f t="shared" ca="1" si="39"/>
        <v>F0</v>
      </c>
      <c r="N356" s="17" t="str">
        <f t="shared" ca="1" si="40"/>
        <v>C2</v>
      </c>
      <c r="O356" s="17" t="str">
        <f t="shared" ca="1" si="41"/>
        <v>C2</v>
      </c>
    </row>
    <row r="357" spans="1:15" s="42" customFormat="1" ht="43.9" customHeight="1" x14ac:dyDescent="0.2">
      <c r="A357" s="108" t="s">
        <v>1285</v>
      </c>
      <c r="B357" s="44" t="s">
        <v>207</v>
      </c>
      <c r="C357" s="37" t="s">
        <v>1438</v>
      </c>
      <c r="D357" s="43" t="s">
        <v>1287</v>
      </c>
      <c r="E357" s="28" t="s">
        <v>178</v>
      </c>
      <c r="F357" s="36"/>
      <c r="G357" s="102"/>
      <c r="H357" s="35"/>
      <c r="I357" s="58"/>
      <c r="J357" s="24" t="str">
        <f t="shared" ca="1" si="38"/>
        <v/>
      </c>
      <c r="K357" s="15" t="str">
        <f t="shared" si="42"/>
        <v>C017AConstruction of Monolithic Type ^ Curb and Sidewalk with Blockoutsm²</v>
      </c>
      <c r="L357" s="16">
        <f>MATCH(K357,'Pay Items'!$K$1:$K$649,0)</f>
        <v>357</v>
      </c>
      <c r="M357" s="17" t="str">
        <f t="shared" ca="1" si="39"/>
        <v>F0</v>
      </c>
      <c r="N357" s="17" t="str">
        <f t="shared" ca="1" si="40"/>
        <v>C2</v>
      </c>
      <c r="O357" s="17" t="str">
        <f t="shared" ca="1" si="41"/>
        <v>C2</v>
      </c>
    </row>
    <row r="358" spans="1:15" s="25" customFormat="1" ht="43.9" customHeight="1" x14ac:dyDescent="0.2">
      <c r="A358" s="108" t="s">
        <v>379</v>
      </c>
      <c r="B358" s="44" t="s">
        <v>361</v>
      </c>
      <c r="C358" s="37" t="s">
        <v>1439</v>
      </c>
      <c r="D358" s="43" t="s">
        <v>604</v>
      </c>
      <c r="E358" s="28" t="s">
        <v>178</v>
      </c>
      <c r="F358" s="36"/>
      <c r="G358" s="102"/>
      <c r="H358" s="35">
        <f t="shared" si="45"/>
        <v>0</v>
      </c>
      <c r="I358" s="58"/>
      <c r="J358" s="24" t="str">
        <f t="shared" ca="1" si="38"/>
        <v/>
      </c>
      <c r="K358" s="15" t="str">
        <f t="shared" si="42"/>
        <v>C018Construction of Monolithic Type ^ Concrete Bull-nosesSD-227Cm²</v>
      </c>
      <c r="L358" s="16">
        <f>MATCH(K358,'Pay Items'!$K$1:$K$649,0)</f>
        <v>358</v>
      </c>
      <c r="M358" s="17" t="str">
        <f t="shared" ca="1" si="39"/>
        <v>F0</v>
      </c>
      <c r="N358" s="17" t="str">
        <f t="shared" ca="1" si="40"/>
        <v>C2</v>
      </c>
      <c r="O358" s="17" t="str">
        <f t="shared" ca="1" si="41"/>
        <v>C2</v>
      </c>
    </row>
    <row r="359" spans="1:15" s="25" customFormat="1" ht="43.9" customHeight="1" x14ac:dyDescent="0.2">
      <c r="A359" s="108" t="s">
        <v>380</v>
      </c>
      <c r="B359" s="38" t="s">
        <v>118</v>
      </c>
      <c r="C359" s="37" t="s">
        <v>123</v>
      </c>
      <c r="D359" s="43" t="s">
        <v>1423</v>
      </c>
      <c r="E359" s="28"/>
      <c r="F359" s="36"/>
      <c r="G359" s="109"/>
      <c r="H359" s="78"/>
      <c r="I359" s="74"/>
      <c r="J359" s="24" t="str">
        <f t="shared" ca="1" si="38"/>
        <v>LOCKED</v>
      </c>
      <c r="K359" s="15" t="str">
        <f t="shared" si="42"/>
        <v>C019Concrete Pavements for Early OpeningCW 3310-R18</v>
      </c>
      <c r="L359" s="16">
        <f>MATCH(K359,'Pay Items'!$K$1:$K$649,0)</f>
        <v>359</v>
      </c>
      <c r="M359" s="17" t="str">
        <f t="shared" ca="1" si="39"/>
        <v>F0</v>
      </c>
      <c r="N359" s="17" t="str">
        <f t="shared" ca="1" si="40"/>
        <v>G</v>
      </c>
      <c r="O359" s="17" t="str">
        <f t="shared" ca="1" si="41"/>
        <v>C2</v>
      </c>
    </row>
    <row r="360" spans="1:15" s="25" customFormat="1" ht="54" customHeight="1" x14ac:dyDescent="0.2">
      <c r="A360" s="108" t="s">
        <v>381</v>
      </c>
      <c r="B360" s="44" t="s">
        <v>350</v>
      </c>
      <c r="C360" s="37" t="s">
        <v>1440</v>
      </c>
      <c r="D360" s="43"/>
      <c r="E360" s="28" t="s">
        <v>178</v>
      </c>
      <c r="F360" s="36"/>
      <c r="G360" s="102"/>
      <c r="H360" s="35">
        <f t="shared" ref="H360:H383" si="46">ROUND(G360*F360,2)</f>
        <v>0</v>
      </c>
      <c r="I360" s="58" t="s">
        <v>1441</v>
      </c>
      <c r="J360" s="24" t="str">
        <f t="shared" ca="1" si="38"/>
        <v/>
      </c>
      <c r="K360" s="15" t="str">
        <f t="shared" si="42"/>
        <v>C020Construction of 250 mm Type ^ Concrete Pavement for Early Opening ^ (Reinforced)m²</v>
      </c>
      <c r="L360" s="16">
        <f>MATCH(K360,'Pay Items'!$K$1:$K$649,0)</f>
        <v>360</v>
      </c>
      <c r="M360" s="17" t="str">
        <f t="shared" ca="1" si="39"/>
        <v>F0</v>
      </c>
      <c r="N360" s="17" t="str">
        <f t="shared" ca="1" si="40"/>
        <v>C2</v>
      </c>
      <c r="O360" s="17" t="str">
        <f t="shared" ca="1" si="41"/>
        <v>C2</v>
      </c>
    </row>
    <row r="361" spans="1:15" s="25" customFormat="1" ht="54" customHeight="1" x14ac:dyDescent="0.2">
      <c r="A361" s="108" t="s">
        <v>1182</v>
      </c>
      <c r="B361" s="44" t="s">
        <v>967</v>
      </c>
      <c r="C361" s="37" t="s">
        <v>1269</v>
      </c>
      <c r="D361" s="43"/>
      <c r="E361" s="28" t="s">
        <v>178</v>
      </c>
      <c r="F361" s="36"/>
      <c r="G361" s="102"/>
      <c r="H361" s="35">
        <f t="shared" si="46"/>
        <v>0</v>
      </c>
      <c r="I361" s="58" t="s">
        <v>707</v>
      </c>
      <c r="J361" s="24" t="str">
        <f t="shared" ca="1" si="38"/>
        <v/>
      </c>
      <c r="K361" s="15" t="str">
        <f t="shared" si="42"/>
        <v>C020-24Construction of 250 mm Type 3 Concrete Pavement for Early Opening 24 Hour (Reinforced)m²</v>
      </c>
      <c r="L361" s="16">
        <f>MATCH(K361,'Pay Items'!$K$1:$K$649,0)</f>
        <v>361</v>
      </c>
      <c r="M361" s="17" t="str">
        <f t="shared" ca="1" si="39"/>
        <v>F0</v>
      </c>
      <c r="N361" s="17" t="str">
        <f t="shared" ca="1" si="40"/>
        <v>C2</v>
      </c>
      <c r="O361" s="17" t="str">
        <f t="shared" ca="1" si="41"/>
        <v>C2</v>
      </c>
    </row>
    <row r="362" spans="1:15" s="25" customFormat="1" ht="54" customHeight="1" x14ac:dyDescent="0.2">
      <c r="A362" s="108" t="s">
        <v>1183</v>
      </c>
      <c r="B362" s="44" t="s">
        <v>967</v>
      </c>
      <c r="C362" s="37" t="s">
        <v>1270</v>
      </c>
      <c r="D362" s="43"/>
      <c r="E362" s="28" t="s">
        <v>178</v>
      </c>
      <c r="F362" s="36"/>
      <c r="G362" s="102"/>
      <c r="H362" s="35">
        <f t="shared" si="46"/>
        <v>0</v>
      </c>
      <c r="I362" s="58" t="s">
        <v>707</v>
      </c>
      <c r="J362" s="24" t="str">
        <f t="shared" ca="1" si="38"/>
        <v/>
      </c>
      <c r="K362" s="15" t="str">
        <f t="shared" si="42"/>
        <v>C020-72Construction of 250 mm Type 4 Concrete Pavement for Early Opening 72 Hour (Reinforced)m²</v>
      </c>
      <c r="L362" s="16">
        <f>MATCH(K362,'Pay Items'!$K$1:$K$649,0)</f>
        <v>362</v>
      </c>
      <c r="M362" s="17" t="str">
        <f t="shared" ca="1" si="39"/>
        <v>F0</v>
      </c>
      <c r="N362" s="17" t="str">
        <f t="shared" ca="1" si="40"/>
        <v>C2</v>
      </c>
      <c r="O362" s="17" t="str">
        <f t="shared" ca="1" si="41"/>
        <v>C2</v>
      </c>
    </row>
    <row r="363" spans="1:15" s="25" customFormat="1" ht="54" customHeight="1" x14ac:dyDescent="0.2">
      <c r="A363" s="108" t="s">
        <v>382</v>
      </c>
      <c r="B363" s="44" t="s">
        <v>351</v>
      </c>
      <c r="C363" s="37" t="s">
        <v>1442</v>
      </c>
      <c r="D363" s="43"/>
      <c r="E363" s="28" t="s">
        <v>178</v>
      </c>
      <c r="F363" s="36"/>
      <c r="G363" s="102"/>
      <c r="H363" s="35">
        <f t="shared" si="46"/>
        <v>0</v>
      </c>
      <c r="I363" s="58" t="s">
        <v>1441</v>
      </c>
      <c r="J363" s="24" t="str">
        <f t="shared" ca="1" si="38"/>
        <v/>
      </c>
      <c r="K363" s="15" t="str">
        <f t="shared" si="42"/>
        <v>C022Construction of 250 mm Type ^ Concrete Pavement for Early Opening ^ (Plain-Dowelled)m²</v>
      </c>
      <c r="L363" s="16">
        <f>MATCH(K363,'Pay Items'!$K$1:$K$649,0)</f>
        <v>363</v>
      </c>
      <c r="M363" s="17" t="str">
        <f t="shared" ca="1" si="39"/>
        <v>F0</v>
      </c>
      <c r="N363" s="17" t="str">
        <f t="shared" ca="1" si="40"/>
        <v>C2</v>
      </c>
      <c r="O363" s="17" t="str">
        <f t="shared" ca="1" si="41"/>
        <v>C2</v>
      </c>
    </row>
    <row r="364" spans="1:15" s="25" customFormat="1" ht="54" customHeight="1" x14ac:dyDescent="0.2">
      <c r="A364" s="108" t="s">
        <v>1184</v>
      </c>
      <c r="B364" s="44" t="s">
        <v>973</v>
      </c>
      <c r="C364" s="37" t="s">
        <v>1271</v>
      </c>
      <c r="D364" s="43"/>
      <c r="E364" s="28" t="s">
        <v>178</v>
      </c>
      <c r="F364" s="36"/>
      <c r="G364" s="102"/>
      <c r="H364" s="35">
        <f t="shared" si="46"/>
        <v>0</v>
      </c>
      <c r="I364" s="58" t="s">
        <v>707</v>
      </c>
      <c r="J364" s="24" t="str">
        <f t="shared" ca="1" si="38"/>
        <v/>
      </c>
      <c r="K364" s="15" t="str">
        <f t="shared" si="42"/>
        <v>C022-24Construction of 250 mm Type 3 Concrete Pavement for Early Opening 24 Hour (Plain-Dowelled)m²</v>
      </c>
      <c r="L364" s="16">
        <f>MATCH(K364,'Pay Items'!$K$1:$K$649,0)</f>
        <v>364</v>
      </c>
      <c r="M364" s="17" t="str">
        <f t="shared" ca="1" si="39"/>
        <v>F0</v>
      </c>
      <c r="N364" s="17" t="str">
        <f t="shared" ca="1" si="40"/>
        <v>C2</v>
      </c>
      <c r="O364" s="17" t="str">
        <f t="shared" ca="1" si="41"/>
        <v>C2</v>
      </c>
    </row>
    <row r="365" spans="1:15" s="25" customFormat="1" ht="54" customHeight="1" x14ac:dyDescent="0.2">
      <c r="A365" s="108" t="s">
        <v>1185</v>
      </c>
      <c r="B365" s="44" t="s">
        <v>973</v>
      </c>
      <c r="C365" s="37" t="s">
        <v>1272</v>
      </c>
      <c r="D365" s="43"/>
      <c r="E365" s="28" t="s">
        <v>178</v>
      </c>
      <c r="F365" s="36"/>
      <c r="G365" s="102"/>
      <c r="H365" s="35">
        <f t="shared" si="46"/>
        <v>0</v>
      </c>
      <c r="I365" s="58" t="s">
        <v>707</v>
      </c>
      <c r="J365" s="24" t="str">
        <f t="shared" ca="1" si="38"/>
        <v/>
      </c>
      <c r="K365" s="15" t="str">
        <f t="shared" si="42"/>
        <v>C022-72Construction of 250 mm Type 4 Concrete Pavement for Early Opening 72 Hour (Plain-Dowelled)m²</v>
      </c>
      <c r="L365" s="16">
        <f>MATCH(K365,'Pay Items'!$K$1:$K$649,0)</f>
        <v>365</v>
      </c>
      <c r="M365" s="17" t="str">
        <f t="shared" ca="1" si="39"/>
        <v>F0</v>
      </c>
      <c r="N365" s="17" t="str">
        <f t="shared" ca="1" si="40"/>
        <v>C2</v>
      </c>
      <c r="O365" s="17" t="str">
        <f t="shared" ca="1" si="41"/>
        <v>C2</v>
      </c>
    </row>
    <row r="366" spans="1:15" s="25" customFormat="1" ht="54" customHeight="1" x14ac:dyDescent="0.2">
      <c r="A366" s="108" t="s">
        <v>383</v>
      </c>
      <c r="B366" s="44" t="s">
        <v>352</v>
      </c>
      <c r="C366" s="37" t="s">
        <v>1443</v>
      </c>
      <c r="D366" s="43"/>
      <c r="E366" s="28" t="s">
        <v>178</v>
      </c>
      <c r="F366" s="36"/>
      <c r="G366" s="102"/>
      <c r="H366" s="35">
        <f t="shared" si="46"/>
        <v>0</v>
      </c>
      <c r="I366" s="58" t="s">
        <v>1441</v>
      </c>
      <c r="J366" s="24" t="str">
        <f t="shared" ca="1" si="38"/>
        <v/>
      </c>
      <c r="K366" s="15" t="str">
        <f t="shared" si="42"/>
        <v>C023Construction of 230 mm Type ^ Concrete Pavement for Early Opening ^ (Reinforced)m²</v>
      </c>
      <c r="L366" s="16">
        <f>MATCH(K366,'Pay Items'!$K$1:$K$649,0)</f>
        <v>366</v>
      </c>
      <c r="M366" s="17" t="str">
        <f t="shared" ca="1" si="39"/>
        <v>F0</v>
      </c>
      <c r="N366" s="17" t="str">
        <f t="shared" ca="1" si="40"/>
        <v>C2</v>
      </c>
      <c r="O366" s="17" t="str">
        <f t="shared" ca="1" si="41"/>
        <v>C2</v>
      </c>
    </row>
    <row r="367" spans="1:15" s="25" customFormat="1" ht="54" customHeight="1" x14ac:dyDescent="0.2">
      <c r="A367" s="108" t="s">
        <v>1186</v>
      </c>
      <c r="B367" s="44" t="s">
        <v>974</v>
      </c>
      <c r="C367" s="37" t="s">
        <v>1273</v>
      </c>
      <c r="D367" s="43"/>
      <c r="E367" s="28" t="s">
        <v>178</v>
      </c>
      <c r="F367" s="36"/>
      <c r="G367" s="102"/>
      <c r="H367" s="35">
        <f t="shared" si="46"/>
        <v>0</v>
      </c>
      <c r="I367" s="58" t="s">
        <v>586</v>
      </c>
      <c r="J367" s="24" t="str">
        <f t="shared" ca="1" si="38"/>
        <v/>
      </c>
      <c r="K367" s="15" t="str">
        <f t="shared" si="42"/>
        <v>C023-24Construction of 230 mm Type 3 Concrete Pavement for Early Opening 24 Hour (Reinforced)m²</v>
      </c>
      <c r="L367" s="16">
        <f>MATCH(K367,'Pay Items'!$K$1:$K$649,0)</f>
        <v>367</v>
      </c>
      <c r="M367" s="17" t="str">
        <f t="shared" ca="1" si="39"/>
        <v>F0</v>
      </c>
      <c r="N367" s="17" t="str">
        <f t="shared" ca="1" si="40"/>
        <v>C2</v>
      </c>
      <c r="O367" s="17" t="str">
        <f t="shared" ca="1" si="41"/>
        <v>C2</v>
      </c>
    </row>
    <row r="368" spans="1:15" s="25" customFormat="1" ht="54" customHeight="1" x14ac:dyDescent="0.2">
      <c r="A368" s="108" t="s">
        <v>1187</v>
      </c>
      <c r="B368" s="44" t="s">
        <v>974</v>
      </c>
      <c r="C368" s="37" t="s">
        <v>1274</v>
      </c>
      <c r="D368" s="43"/>
      <c r="E368" s="28" t="s">
        <v>178</v>
      </c>
      <c r="F368" s="36"/>
      <c r="G368" s="102"/>
      <c r="H368" s="35">
        <f t="shared" si="46"/>
        <v>0</v>
      </c>
      <c r="I368" s="58" t="s">
        <v>586</v>
      </c>
      <c r="J368" s="24" t="str">
        <f t="shared" ca="1" si="38"/>
        <v/>
      </c>
      <c r="K368" s="15" t="str">
        <f t="shared" si="42"/>
        <v>C023-72Construction of 230 mm Type 4 Concrete Pavement for Early Opening 72 Hour (Reinforced)m²</v>
      </c>
      <c r="L368" s="16">
        <f>MATCH(K368,'Pay Items'!$K$1:$K$649,0)</f>
        <v>368</v>
      </c>
      <c r="M368" s="17" t="str">
        <f t="shared" ca="1" si="39"/>
        <v>F0</v>
      </c>
      <c r="N368" s="17" t="str">
        <f t="shared" ca="1" si="40"/>
        <v>C2</v>
      </c>
      <c r="O368" s="17" t="str">
        <f t="shared" ca="1" si="41"/>
        <v>C2</v>
      </c>
    </row>
    <row r="369" spans="1:15" s="25" customFormat="1" ht="54" customHeight="1" x14ac:dyDescent="0.2">
      <c r="A369" s="108" t="s">
        <v>384</v>
      </c>
      <c r="B369" s="44" t="s">
        <v>353</v>
      </c>
      <c r="C369" s="37" t="s">
        <v>1444</v>
      </c>
      <c r="D369" s="43"/>
      <c r="E369" s="28" t="s">
        <v>178</v>
      </c>
      <c r="F369" s="36"/>
      <c r="G369" s="102"/>
      <c r="H369" s="35">
        <f t="shared" si="46"/>
        <v>0</v>
      </c>
      <c r="I369" s="58" t="s">
        <v>1441</v>
      </c>
      <c r="J369" s="24" t="str">
        <f t="shared" ca="1" si="38"/>
        <v/>
      </c>
      <c r="K369" s="15" t="str">
        <f t="shared" si="42"/>
        <v>C025Construction of 230 mm Type ^ Concrete Pavement for Early Opening ^ (Plain-Dowelled)m²</v>
      </c>
      <c r="L369" s="16">
        <f>MATCH(K369,'Pay Items'!$K$1:$K$649,0)</f>
        <v>369</v>
      </c>
      <c r="M369" s="17" t="str">
        <f t="shared" ca="1" si="39"/>
        <v>F0</v>
      </c>
      <c r="N369" s="17" t="str">
        <f t="shared" ca="1" si="40"/>
        <v>C2</v>
      </c>
      <c r="O369" s="17" t="str">
        <f t="shared" ca="1" si="41"/>
        <v>C2</v>
      </c>
    </row>
    <row r="370" spans="1:15" s="25" customFormat="1" ht="54" customHeight="1" x14ac:dyDescent="0.2">
      <c r="A370" s="108" t="s">
        <v>1188</v>
      </c>
      <c r="B370" s="44" t="s">
        <v>975</v>
      </c>
      <c r="C370" s="37" t="s">
        <v>1275</v>
      </c>
      <c r="D370" s="43"/>
      <c r="E370" s="28" t="s">
        <v>178</v>
      </c>
      <c r="F370" s="36"/>
      <c r="G370" s="102"/>
      <c r="H370" s="35">
        <f t="shared" si="46"/>
        <v>0</v>
      </c>
      <c r="I370" s="58" t="s">
        <v>586</v>
      </c>
      <c r="J370" s="24" t="str">
        <f t="shared" ca="1" si="38"/>
        <v/>
      </c>
      <c r="K370" s="15" t="str">
        <f t="shared" si="42"/>
        <v>C025-24Construction of 230 mm Type 3 Concrete Pavement for Early Opening 24 Hour (Plain-Dowelled)m²</v>
      </c>
      <c r="L370" s="16">
        <f>MATCH(K370,'Pay Items'!$K$1:$K$649,0)</f>
        <v>370</v>
      </c>
      <c r="M370" s="17" t="str">
        <f t="shared" ca="1" si="39"/>
        <v>F0</v>
      </c>
      <c r="N370" s="17" t="str">
        <f t="shared" ca="1" si="40"/>
        <v>C2</v>
      </c>
      <c r="O370" s="17" t="str">
        <f t="shared" ca="1" si="41"/>
        <v>C2</v>
      </c>
    </row>
    <row r="371" spans="1:15" s="25" customFormat="1" ht="54" customHeight="1" x14ac:dyDescent="0.2">
      <c r="A371" s="108" t="s">
        <v>1189</v>
      </c>
      <c r="B371" s="44" t="s">
        <v>975</v>
      </c>
      <c r="C371" s="37" t="s">
        <v>1276</v>
      </c>
      <c r="D371" s="43"/>
      <c r="E371" s="28" t="s">
        <v>178</v>
      </c>
      <c r="F371" s="36"/>
      <c r="G371" s="102"/>
      <c r="H371" s="35">
        <f t="shared" si="46"/>
        <v>0</v>
      </c>
      <c r="I371" s="58" t="s">
        <v>1251</v>
      </c>
      <c r="J371" s="24" t="str">
        <f t="shared" ca="1" si="38"/>
        <v/>
      </c>
      <c r="K371" s="15" t="str">
        <f t="shared" si="42"/>
        <v>C025-72Construction of 230 mm Type 4 Concrete Pavement for Early Opening 72 Hour (Plain-Dowelled)m²</v>
      </c>
      <c r="L371" s="16">
        <f>MATCH(K371,'Pay Items'!$K$1:$K$649,0)</f>
        <v>371</v>
      </c>
      <c r="M371" s="17" t="str">
        <f t="shared" ca="1" si="39"/>
        <v>F0</v>
      </c>
      <c r="N371" s="17" t="str">
        <f t="shared" ca="1" si="40"/>
        <v>C2</v>
      </c>
      <c r="O371" s="17" t="str">
        <f t="shared" ca="1" si="41"/>
        <v>C2</v>
      </c>
    </row>
    <row r="372" spans="1:15" s="25" customFormat="1" ht="54" customHeight="1" x14ac:dyDescent="0.2">
      <c r="A372" s="108" t="s">
        <v>385</v>
      </c>
      <c r="B372" s="44" t="s">
        <v>354</v>
      </c>
      <c r="C372" s="37" t="s">
        <v>1445</v>
      </c>
      <c r="D372" s="43"/>
      <c r="E372" s="28" t="s">
        <v>178</v>
      </c>
      <c r="F372" s="36"/>
      <c r="G372" s="102"/>
      <c r="H372" s="35">
        <f t="shared" si="46"/>
        <v>0</v>
      </c>
      <c r="I372" s="58" t="s">
        <v>1441</v>
      </c>
      <c r="J372" s="24" t="str">
        <f t="shared" ca="1" si="38"/>
        <v/>
      </c>
      <c r="K372" s="15" t="str">
        <f t="shared" si="42"/>
        <v>C026Construction of 200 mm Type ^ Concrete Pavement for Early Opening ^ (Reinforced)m²</v>
      </c>
      <c r="L372" s="16">
        <f>MATCH(K372,'Pay Items'!$K$1:$K$649,0)</f>
        <v>372</v>
      </c>
      <c r="M372" s="17" t="str">
        <f t="shared" ca="1" si="39"/>
        <v>F0</v>
      </c>
      <c r="N372" s="17" t="str">
        <f t="shared" ca="1" si="40"/>
        <v>C2</v>
      </c>
      <c r="O372" s="17" t="str">
        <f t="shared" ca="1" si="41"/>
        <v>C2</v>
      </c>
    </row>
    <row r="373" spans="1:15" s="25" customFormat="1" ht="54" customHeight="1" x14ac:dyDescent="0.2">
      <c r="A373" s="108" t="s">
        <v>1190</v>
      </c>
      <c r="B373" s="44" t="s">
        <v>976</v>
      </c>
      <c r="C373" s="37" t="s">
        <v>1277</v>
      </c>
      <c r="D373" s="43"/>
      <c r="E373" s="28" t="s">
        <v>178</v>
      </c>
      <c r="F373" s="36"/>
      <c r="G373" s="102"/>
      <c r="H373" s="35">
        <f t="shared" si="46"/>
        <v>0</v>
      </c>
      <c r="I373" s="58" t="s">
        <v>586</v>
      </c>
      <c r="J373" s="24" t="str">
        <f t="shared" ca="1" si="38"/>
        <v/>
      </c>
      <c r="K373" s="15" t="str">
        <f t="shared" si="42"/>
        <v>C026-24Construction of 200 mm Type 3 Concrete Pavement for Early Opening 24 Hour (Reinforced)m²</v>
      </c>
      <c r="L373" s="16">
        <f>MATCH(K373,'Pay Items'!$K$1:$K$649,0)</f>
        <v>373</v>
      </c>
      <c r="M373" s="17" t="str">
        <f t="shared" ca="1" si="39"/>
        <v>F0</v>
      </c>
      <c r="N373" s="17" t="str">
        <f t="shared" ca="1" si="40"/>
        <v>C2</v>
      </c>
      <c r="O373" s="17" t="str">
        <f t="shared" ca="1" si="41"/>
        <v>C2</v>
      </c>
    </row>
    <row r="374" spans="1:15" s="25" customFormat="1" ht="54" customHeight="1" x14ac:dyDescent="0.2">
      <c r="A374" s="108" t="s">
        <v>1191</v>
      </c>
      <c r="B374" s="44" t="s">
        <v>976</v>
      </c>
      <c r="C374" s="37" t="s">
        <v>1278</v>
      </c>
      <c r="D374" s="43"/>
      <c r="E374" s="28" t="s">
        <v>178</v>
      </c>
      <c r="F374" s="36"/>
      <c r="G374" s="102"/>
      <c r="H374" s="35">
        <f t="shared" si="46"/>
        <v>0</v>
      </c>
      <c r="I374" s="58" t="s">
        <v>586</v>
      </c>
      <c r="J374" s="24" t="str">
        <f t="shared" ca="1" si="38"/>
        <v/>
      </c>
      <c r="K374" s="15" t="str">
        <f t="shared" si="42"/>
        <v>C026-72Construction of 200 mm Type 4 Concrete Pavement for Early Opening 72 Hour (Reinforced)m²</v>
      </c>
      <c r="L374" s="16">
        <f>MATCH(K374,'Pay Items'!$K$1:$K$649,0)</f>
        <v>374</v>
      </c>
      <c r="M374" s="17" t="str">
        <f t="shared" ca="1" si="39"/>
        <v>F0</v>
      </c>
      <c r="N374" s="17" t="str">
        <f t="shared" ca="1" si="40"/>
        <v>C2</v>
      </c>
      <c r="O374" s="17" t="str">
        <f t="shared" ca="1" si="41"/>
        <v>C2</v>
      </c>
    </row>
    <row r="375" spans="1:15" s="25" customFormat="1" ht="54.95" customHeight="1" x14ac:dyDescent="0.2">
      <c r="A375" s="108" t="s">
        <v>386</v>
      </c>
      <c r="B375" s="44" t="s">
        <v>355</v>
      </c>
      <c r="C375" s="37" t="s">
        <v>1446</v>
      </c>
      <c r="D375" s="43"/>
      <c r="E375" s="28" t="s">
        <v>178</v>
      </c>
      <c r="F375" s="36"/>
      <c r="G375" s="102"/>
      <c r="H375" s="35">
        <f t="shared" si="46"/>
        <v>0</v>
      </c>
      <c r="I375" s="58" t="s">
        <v>1441</v>
      </c>
      <c r="J375" s="24" t="str">
        <f t="shared" ca="1" si="38"/>
        <v/>
      </c>
      <c r="K375" s="15" t="str">
        <f t="shared" si="42"/>
        <v>C028Construction of 200 mm Type ^ Concrete Pavement for Early Opening ^ (Plain-Dowelled)m²</v>
      </c>
      <c r="L375" s="16">
        <f>MATCH(K375,'Pay Items'!$K$1:$K$649,0)</f>
        <v>375</v>
      </c>
      <c r="M375" s="17" t="str">
        <f t="shared" ca="1" si="39"/>
        <v>F0</v>
      </c>
      <c r="N375" s="17" t="str">
        <f t="shared" ca="1" si="40"/>
        <v>C2</v>
      </c>
      <c r="O375" s="17" t="str">
        <f t="shared" ca="1" si="41"/>
        <v>C2</v>
      </c>
    </row>
    <row r="376" spans="1:15" s="25" customFormat="1" ht="54.95" customHeight="1" x14ac:dyDescent="0.2">
      <c r="A376" s="108" t="s">
        <v>1192</v>
      </c>
      <c r="B376" s="44" t="s">
        <v>355</v>
      </c>
      <c r="C376" s="37" t="s">
        <v>1279</v>
      </c>
      <c r="D376" s="43"/>
      <c r="E376" s="28" t="s">
        <v>178</v>
      </c>
      <c r="F376" s="36"/>
      <c r="G376" s="102"/>
      <c r="H376" s="35">
        <f t="shared" si="46"/>
        <v>0</v>
      </c>
      <c r="I376" s="58" t="s">
        <v>586</v>
      </c>
      <c r="J376" s="24" t="str">
        <f t="shared" ca="1" si="38"/>
        <v/>
      </c>
      <c r="K376" s="15" t="str">
        <f t="shared" si="42"/>
        <v>C028-24Construction of 200 mm Type 3 Concrete Pavement for Early Opening 24 Hour (Plain-Dowelled)m²</v>
      </c>
      <c r="L376" s="16">
        <f>MATCH(K376,'Pay Items'!$K$1:$K$649,0)</f>
        <v>376</v>
      </c>
      <c r="M376" s="17" t="str">
        <f t="shared" ca="1" si="39"/>
        <v>F0</v>
      </c>
      <c r="N376" s="17" t="str">
        <f t="shared" ca="1" si="40"/>
        <v>C2</v>
      </c>
      <c r="O376" s="17" t="str">
        <f t="shared" ca="1" si="41"/>
        <v>C2</v>
      </c>
    </row>
    <row r="377" spans="1:15" s="25" customFormat="1" ht="54.95" customHeight="1" x14ac:dyDescent="0.2">
      <c r="A377" s="108" t="s">
        <v>1193</v>
      </c>
      <c r="B377" s="44" t="s">
        <v>355</v>
      </c>
      <c r="C377" s="37" t="s">
        <v>1280</v>
      </c>
      <c r="D377" s="43"/>
      <c r="E377" s="28" t="s">
        <v>178</v>
      </c>
      <c r="F377" s="36"/>
      <c r="G377" s="102"/>
      <c r="H377" s="35">
        <f t="shared" si="46"/>
        <v>0</v>
      </c>
      <c r="I377" s="58" t="s">
        <v>707</v>
      </c>
      <c r="J377" s="24" t="str">
        <f t="shared" ca="1" si="38"/>
        <v/>
      </c>
      <c r="K377" s="15" t="str">
        <f t="shared" si="42"/>
        <v>C028-72Construction of 200 mm Type 4 Concrete Pavement for Early Opening 72 Hour (Plain-Dowelled)m²</v>
      </c>
      <c r="L377" s="16">
        <f>MATCH(K377,'Pay Items'!$K$1:$K$649,0)</f>
        <v>377</v>
      </c>
      <c r="M377" s="17" t="str">
        <f t="shared" ca="1" si="39"/>
        <v>F0</v>
      </c>
      <c r="N377" s="17" t="str">
        <f t="shared" ca="1" si="40"/>
        <v>C2</v>
      </c>
      <c r="O377" s="17" t="str">
        <f t="shared" ca="1" si="41"/>
        <v>C2</v>
      </c>
    </row>
    <row r="378" spans="1:15" s="25" customFormat="1" ht="54.95" customHeight="1" x14ac:dyDescent="0.2">
      <c r="A378" s="108" t="s">
        <v>387</v>
      </c>
      <c r="B378" s="44" t="s">
        <v>356</v>
      </c>
      <c r="C378" s="37" t="s">
        <v>1447</v>
      </c>
      <c r="D378" s="43"/>
      <c r="E378" s="28" t="s">
        <v>178</v>
      </c>
      <c r="F378" s="36"/>
      <c r="G378" s="102"/>
      <c r="H378" s="35">
        <f t="shared" si="46"/>
        <v>0</v>
      </c>
      <c r="I378" s="58" t="s">
        <v>1441</v>
      </c>
      <c r="J378" s="24" t="str">
        <f t="shared" ca="1" si="38"/>
        <v/>
      </c>
      <c r="K378" s="15" t="str">
        <f t="shared" si="42"/>
        <v>C029Construction of 150 mm Type ^ Concrete Pavement for Early Opening ^ (Reinforced)m²</v>
      </c>
      <c r="L378" s="16">
        <f>MATCH(K378,'Pay Items'!$K$1:$K$649,0)</f>
        <v>378</v>
      </c>
      <c r="M378" s="17" t="str">
        <f t="shared" ca="1" si="39"/>
        <v>F0</v>
      </c>
      <c r="N378" s="17" t="str">
        <f t="shared" ca="1" si="40"/>
        <v>C2</v>
      </c>
      <c r="O378" s="17" t="str">
        <f t="shared" ca="1" si="41"/>
        <v>C2</v>
      </c>
    </row>
    <row r="379" spans="1:15" s="25" customFormat="1" ht="54.95" customHeight="1" x14ac:dyDescent="0.2">
      <c r="A379" s="108" t="s">
        <v>1194</v>
      </c>
      <c r="B379" s="44" t="s">
        <v>978</v>
      </c>
      <c r="C379" s="37" t="s">
        <v>1281</v>
      </c>
      <c r="D379" s="43"/>
      <c r="E379" s="28" t="s">
        <v>178</v>
      </c>
      <c r="F379" s="36"/>
      <c r="G379" s="102"/>
      <c r="H379" s="35">
        <f t="shared" si="46"/>
        <v>0</v>
      </c>
      <c r="I379" s="58" t="s">
        <v>586</v>
      </c>
      <c r="J379" s="24" t="str">
        <f t="shared" ca="1" si="38"/>
        <v/>
      </c>
      <c r="K379" s="15" t="str">
        <f t="shared" si="42"/>
        <v>C029-24Construction of 150 mm Type 3 Concrete Pavement for Early Opening 24 Hour (Reinforced)m²</v>
      </c>
      <c r="L379" s="16">
        <f>MATCH(K379,'Pay Items'!$K$1:$K$649,0)</f>
        <v>379</v>
      </c>
      <c r="M379" s="17" t="str">
        <f t="shared" ca="1" si="39"/>
        <v>F0</v>
      </c>
      <c r="N379" s="17" t="str">
        <f t="shared" ca="1" si="40"/>
        <v>C2</v>
      </c>
      <c r="O379" s="17" t="str">
        <f t="shared" ca="1" si="41"/>
        <v>C2</v>
      </c>
    </row>
    <row r="380" spans="1:15" s="25" customFormat="1" ht="54.95" customHeight="1" x14ac:dyDescent="0.2">
      <c r="A380" s="108" t="s">
        <v>1195</v>
      </c>
      <c r="B380" s="44" t="s">
        <v>978</v>
      </c>
      <c r="C380" s="37" t="s">
        <v>1282</v>
      </c>
      <c r="D380" s="43"/>
      <c r="E380" s="28" t="s">
        <v>178</v>
      </c>
      <c r="F380" s="36"/>
      <c r="G380" s="102"/>
      <c r="H380" s="35">
        <f t="shared" si="46"/>
        <v>0</v>
      </c>
      <c r="I380" s="58" t="s">
        <v>586</v>
      </c>
      <c r="J380" s="24" t="str">
        <f t="shared" ca="1" si="38"/>
        <v/>
      </c>
      <c r="K380" s="15" t="str">
        <f t="shared" si="42"/>
        <v>C029-72Construction of 150 mm Type 4 Concrete Pavement for Early Opening 72 Hour (Reinforced)m²</v>
      </c>
      <c r="L380" s="16">
        <f>MATCH(K380,'Pay Items'!$K$1:$K$649,0)</f>
        <v>380</v>
      </c>
      <c r="M380" s="17" t="str">
        <f t="shared" ca="1" si="39"/>
        <v>F0</v>
      </c>
      <c r="N380" s="17" t="str">
        <f t="shared" ca="1" si="40"/>
        <v>C2</v>
      </c>
      <c r="O380" s="17" t="str">
        <f t="shared" ca="1" si="41"/>
        <v>C2</v>
      </c>
    </row>
    <row r="381" spans="1:15" s="25" customFormat="1" ht="54" customHeight="1" x14ac:dyDescent="0.2">
      <c r="A381" s="108" t="s">
        <v>388</v>
      </c>
      <c r="B381" s="44" t="s">
        <v>357</v>
      </c>
      <c r="C381" s="37" t="s">
        <v>1448</v>
      </c>
      <c r="D381" s="43" t="s">
        <v>173</v>
      </c>
      <c r="E381" s="28" t="s">
        <v>178</v>
      </c>
      <c r="F381" s="36"/>
      <c r="G381" s="102"/>
      <c r="H381" s="35">
        <f t="shared" si="46"/>
        <v>0</v>
      </c>
      <c r="I381" s="58" t="s">
        <v>1441</v>
      </c>
      <c r="J381" s="24" t="str">
        <f t="shared" ca="1" si="38"/>
        <v/>
      </c>
      <c r="K381" s="15" t="str">
        <f t="shared" si="42"/>
        <v>C031Construction of 150 mm Type ^ Concrete Pavement for Early Opening ^ (Plain-Dowelled)m²</v>
      </c>
      <c r="L381" s="16">
        <f>MATCH(K381,'Pay Items'!$K$1:$K$649,0)</f>
        <v>381</v>
      </c>
      <c r="M381" s="17" t="str">
        <f t="shared" ca="1" si="39"/>
        <v>F0</v>
      </c>
      <c r="N381" s="17" t="str">
        <f t="shared" ca="1" si="40"/>
        <v>C2</v>
      </c>
      <c r="O381" s="17" t="str">
        <f t="shared" ca="1" si="41"/>
        <v>C2</v>
      </c>
    </row>
    <row r="382" spans="1:15" s="25" customFormat="1" ht="54" customHeight="1" x14ac:dyDescent="0.2">
      <c r="A382" s="108" t="s">
        <v>1196</v>
      </c>
      <c r="B382" s="44" t="s">
        <v>970</v>
      </c>
      <c r="C382" s="37" t="s">
        <v>1283</v>
      </c>
      <c r="D382" s="43" t="s">
        <v>173</v>
      </c>
      <c r="E382" s="28" t="s">
        <v>178</v>
      </c>
      <c r="F382" s="36"/>
      <c r="G382" s="102"/>
      <c r="H382" s="35">
        <f t="shared" si="46"/>
        <v>0</v>
      </c>
      <c r="I382" s="58" t="s">
        <v>586</v>
      </c>
      <c r="J382" s="24" t="str">
        <f t="shared" ca="1" si="38"/>
        <v/>
      </c>
      <c r="K382" s="15" t="str">
        <f t="shared" si="42"/>
        <v>C031-24Construction of 150 mm Type 3 Concrete Pavement for Early Opening 24 Hour (Plain-Dowelled)m²</v>
      </c>
      <c r="L382" s="16">
        <f>MATCH(K382,'Pay Items'!$K$1:$K$649,0)</f>
        <v>382</v>
      </c>
      <c r="M382" s="17" t="str">
        <f t="shared" ca="1" si="39"/>
        <v>F0</v>
      </c>
      <c r="N382" s="17" t="str">
        <f t="shared" ca="1" si="40"/>
        <v>C2</v>
      </c>
      <c r="O382" s="17" t="str">
        <f t="shared" ca="1" si="41"/>
        <v>C2</v>
      </c>
    </row>
    <row r="383" spans="1:15" s="25" customFormat="1" ht="54" customHeight="1" x14ac:dyDescent="0.2">
      <c r="A383" s="108" t="s">
        <v>1197</v>
      </c>
      <c r="B383" s="44" t="s">
        <v>970</v>
      </c>
      <c r="C383" s="37" t="s">
        <v>1284</v>
      </c>
      <c r="D383" s="43" t="s">
        <v>173</v>
      </c>
      <c r="E383" s="28" t="s">
        <v>178</v>
      </c>
      <c r="F383" s="36"/>
      <c r="G383" s="102"/>
      <c r="H383" s="35">
        <f t="shared" si="46"/>
        <v>0</v>
      </c>
      <c r="I383" s="58" t="s">
        <v>586</v>
      </c>
      <c r="J383" s="24" t="str">
        <f t="shared" ca="1" si="38"/>
        <v/>
      </c>
      <c r="K383" s="15" t="str">
        <f t="shared" si="42"/>
        <v>C031-72Construction of 150 mm Type 4 Concrete Pavement for Early Opening 72 Hour (Plain-Dowelled)m²</v>
      </c>
      <c r="L383" s="16">
        <f>MATCH(K383,'Pay Items'!$K$1:$K$649,0)</f>
        <v>383</v>
      </c>
      <c r="M383" s="17" t="str">
        <f t="shared" ca="1" si="39"/>
        <v>F0</v>
      </c>
      <c r="N383" s="17" t="str">
        <f t="shared" ca="1" si="40"/>
        <v>C2</v>
      </c>
      <c r="O383" s="17" t="str">
        <f t="shared" ca="1" si="41"/>
        <v>C2</v>
      </c>
    </row>
    <row r="384" spans="1:15" s="25" customFormat="1" ht="43.9" customHeight="1" x14ac:dyDescent="0.2">
      <c r="A384" s="108" t="s">
        <v>389</v>
      </c>
      <c r="B384" s="38" t="s">
        <v>119</v>
      </c>
      <c r="C384" s="37" t="s">
        <v>366</v>
      </c>
      <c r="D384" s="43" t="s">
        <v>1423</v>
      </c>
      <c r="E384" s="28"/>
      <c r="F384" s="36"/>
      <c r="G384" s="109"/>
      <c r="H384" s="78"/>
      <c r="I384" s="53"/>
      <c r="J384" s="24" t="str">
        <f t="shared" ca="1" si="38"/>
        <v>LOCKED</v>
      </c>
      <c r="K384" s="15" t="str">
        <f t="shared" si="42"/>
        <v>C032Concrete Curbs, Curb and Gutter, and Splash StripsCW 3310-R18</v>
      </c>
      <c r="L384" s="16">
        <f>MATCH(K384,'Pay Items'!$K$1:$K$649,0)</f>
        <v>384</v>
      </c>
      <c r="M384" s="17" t="str">
        <f t="shared" ca="1" si="39"/>
        <v>F0</v>
      </c>
      <c r="N384" s="17" t="str">
        <f t="shared" ca="1" si="40"/>
        <v>G</v>
      </c>
      <c r="O384" s="17" t="str">
        <f t="shared" ca="1" si="41"/>
        <v>C2</v>
      </c>
    </row>
    <row r="385" spans="1:15" s="25" customFormat="1" ht="43.9" customHeight="1" x14ac:dyDescent="0.2">
      <c r="A385" s="108" t="s">
        <v>539</v>
      </c>
      <c r="B385" s="44" t="s">
        <v>350</v>
      </c>
      <c r="C385" s="37" t="s">
        <v>1449</v>
      </c>
      <c r="D385" s="43" t="s">
        <v>398</v>
      </c>
      <c r="E385" s="28" t="s">
        <v>182</v>
      </c>
      <c r="F385" s="57"/>
      <c r="G385" s="102"/>
      <c r="H385" s="35">
        <f t="shared" ref="H385:H424" si="47">ROUND(G385*F385,2)</f>
        <v>0</v>
      </c>
      <c r="I385" s="53" t="s">
        <v>1250</v>
      </c>
      <c r="J385" s="24" t="str">
        <f t="shared" ca="1" si="38"/>
        <v/>
      </c>
      <c r="K385" s="15" t="str">
        <f t="shared" si="42"/>
        <v>C033Construction of Barrier (^ mm ht, Type ^, Dowelled)SD-205m</v>
      </c>
      <c r="L385" s="16">
        <f>MATCH(K385,'Pay Items'!$K$1:$K$649,0)</f>
        <v>385</v>
      </c>
      <c r="M385" s="17" t="str">
        <f t="shared" ca="1" si="39"/>
        <v>F0</v>
      </c>
      <c r="N385" s="17" t="str">
        <f t="shared" ca="1" si="40"/>
        <v>C2</v>
      </c>
      <c r="O385" s="17" t="str">
        <f t="shared" ca="1" si="41"/>
        <v>C2</v>
      </c>
    </row>
    <row r="386" spans="1:15" s="25" customFormat="1" ht="43.9" customHeight="1" x14ac:dyDescent="0.2">
      <c r="A386" s="108" t="s">
        <v>1198</v>
      </c>
      <c r="B386" s="44" t="s">
        <v>967</v>
      </c>
      <c r="C386" s="37" t="s">
        <v>1450</v>
      </c>
      <c r="D386" s="43" t="s">
        <v>398</v>
      </c>
      <c r="E386" s="28" t="s">
        <v>182</v>
      </c>
      <c r="F386" s="57"/>
      <c r="G386" s="102"/>
      <c r="H386" s="35">
        <f t="shared" si="47"/>
        <v>0</v>
      </c>
      <c r="I386" s="53" t="s">
        <v>1248</v>
      </c>
      <c r="J386" s="24" t="str">
        <f t="shared" ca="1" si="38"/>
        <v/>
      </c>
      <c r="K386" s="15" t="str">
        <f t="shared" si="42"/>
        <v>C033AConstruction of Barrier (150 mm ht, Type ^, Dowelled)SD-205m</v>
      </c>
      <c r="L386" s="16">
        <f>MATCH(K386,'Pay Items'!$K$1:$K$649,0)</f>
        <v>386</v>
      </c>
      <c r="M386" s="17" t="str">
        <f t="shared" ca="1" si="39"/>
        <v>F0</v>
      </c>
      <c r="N386" s="17" t="str">
        <f t="shared" ca="1" si="40"/>
        <v>C2</v>
      </c>
      <c r="O386" s="17" t="str">
        <f t="shared" ca="1" si="41"/>
        <v>C2</v>
      </c>
    </row>
    <row r="387" spans="1:15" s="25" customFormat="1" ht="43.9" customHeight="1" x14ac:dyDescent="0.2">
      <c r="A387" s="108" t="s">
        <v>1199</v>
      </c>
      <c r="B387" s="44" t="s">
        <v>967</v>
      </c>
      <c r="C387" s="37" t="s">
        <v>1451</v>
      </c>
      <c r="D387" s="43" t="s">
        <v>398</v>
      </c>
      <c r="E387" s="28" t="s">
        <v>182</v>
      </c>
      <c r="F387" s="57"/>
      <c r="G387" s="102"/>
      <c r="H387" s="35">
        <f t="shared" si="47"/>
        <v>0</v>
      </c>
      <c r="I387" s="53" t="s">
        <v>1248</v>
      </c>
      <c r="J387" s="24" t="str">
        <f t="shared" ref="J387:J450" ca="1" si="48">IF(CELL("protect",$G387)=1, "LOCKED", "")</f>
        <v/>
      </c>
      <c r="K387" s="15" t="str">
        <f t="shared" si="42"/>
        <v>C033BConstruction of Barrier (180 mm ht, Type ^, Dowelled)SD-205m</v>
      </c>
      <c r="L387" s="16">
        <f>MATCH(K387,'Pay Items'!$K$1:$K$649,0)</f>
        <v>387</v>
      </c>
      <c r="M387" s="17" t="str">
        <f t="shared" ref="M387:M450" ca="1" si="49">CELL("format",$F387)</f>
        <v>F0</v>
      </c>
      <c r="N387" s="17" t="str">
        <f t="shared" ref="N387:N450" ca="1" si="50">CELL("format",$G387)</f>
        <v>C2</v>
      </c>
      <c r="O387" s="17" t="str">
        <f t="shared" ref="O387:O450" ca="1" si="51">CELL("format",$H387)</f>
        <v>C2</v>
      </c>
    </row>
    <row r="388" spans="1:15" s="25" customFormat="1" ht="43.9" customHeight="1" x14ac:dyDescent="0.2">
      <c r="A388" s="108" t="s">
        <v>540</v>
      </c>
      <c r="B388" s="44" t="s">
        <v>351</v>
      </c>
      <c r="C388" s="37" t="s">
        <v>1452</v>
      </c>
      <c r="D388" s="43" t="s">
        <v>576</v>
      </c>
      <c r="E388" s="28" t="s">
        <v>182</v>
      </c>
      <c r="F388" s="57"/>
      <c r="G388" s="102"/>
      <c r="H388" s="35">
        <f t="shared" si="47"/>
        <v>0</v>
      </c>
      <c r="I388" s="53" t="s">
        <v>1250</v>
      </c>
      <c r="J388" s="24" t="str">
        <f t="shared" ca="1" si="48"/>
        <v/>
      </c>
      <c r="K388" s="15" t="str">
        <f t="shared" ref="K388:K451" si="52">CLEAN(CONCATENATE(TRIM($A388),TRIM($C388),IF(LEFT($D388)&lt;&gt;"E",TRIM($D388),),TRIM($E388)))</f>
        <v>C034Construction of Barrier (^ mm ht, Type ^, Separate)SD-203Am</v>
      </c>
      <c r="L388" s="16">
        <f>MATCH(K388,'Pay Items'!$K$1:$K$649,0)</f>
        <v>388</v>
      </c>
      <c r="M388" s="17" t="str">
        <f t="shared" ca="1" si="49"/>
        <v>F0</v>
      </c>
      <c r="N388" s="17" t="str">
        <f t="shared" ca="1" si="50"/>
        <v>C2</v>
      </c>
      <c r="O388" s="17" t="str">
        <f t="shared" ca="1" si="51"/>
        <v>C2</v>
      </c>
    </row>
    <row r="389" spans="1:15" s="25" customFormat="1" ht="43.9" customHeight="1" x14ac:dyDescent="0.2">
      <c r="A389" s="108" t="s">
        <v>1200</v>
      </c>
      <c r="B389" s="44" t="s">
        <v>973</v>
      </c>
      <c r="C389" s="37" t="s">
        <v>1453</v>
      </c>
      <c r="D389" s="43" t="s">
        <v>576</v>
      </c>
      <c r="E389" s="28" t="s">
        <v>182</v>
      </c>
      <c r="F389" s="57"/>
      <c r="G389" s="102"/>
      <c r="H389" s="35">
        <f t="shared" si="47"/>
        <v>0</v>
      </c>
      <c r="I389" s="53" t="s">
        <v>707</v>
      </c>
      <c r="J389" s="24" t="str">
        <f t="shared" ca="1" si="48"/>
        <v/>
      </c>
      <c r="K389" s="15" t="str">
        <f t="shared" si="52"/>
        <v>C034AConstruction of Barrier (150 mm ht, Type ^, Separate)SD-203Am</v>
      </c>
      <c r="L389" s="16">
        <f>MATCH(K389,'Pay Items'!$K$1:$K$649,0)</f>
        <v>389</v>
      </c>
      <c r="M389" s="17" t="str">
        <f t="shared" ca="1" si="49"/>
        <v>F0</v>
      </c>
      <c r="N389" s="17" t="str">
        <f t="shared" ca="1" si="50"/>
        <v>C2</v>
      </c>
      <c r="O389" s="17" t="str">
        <f t="shared" ca="1" si="51"/>
        <v>C2</v>
      </c>
    </row>
    <row r="390" spans="1:15" s="25" customFormat="1" ht="43.9" customHeight="1" x14ac:dyDescent="0.2">
      <c r="A390" s="108" t="s">
        <v>1201</v>
      </c>
      <c r="B390" s="44" t="s">
        <v>973</v>
      </c>
      <c r="C390" s="37" t="s">
        <v>1454</v>
      </c>
      <c r="D390" s="43" t="s">
        <v>576</v>
      </c>
      <c r="E390" s="28" t="s">
        <v>182</v>
      </c>
      <c r="F390" s="57"/>
      <c r="G390" s="102"/>
      <c r="H390" s="35">
        <f t="shared" si="47"/>
        <v>0</v>
      </c>
      <c r="I390" s="53" t="s">
        <v>707</v>
      </c>
      <c r="J390" s="24" t="str">
        <f t="shared" ca="1" si="48"/>
        <v/>
      </c>
      <c r="K390" s="15" t="str">
        <f t="shared" si="52"/>
        <v>C034BConstruction of Barrier (180 mm ht, Type ^, Separate)SD-203Am</v>
      </c>
      <c r="L390" s="16">
        <f>MATCH(K390,'Pay Items'!$K$1:$K$649,0)</f>
        <v>390</v>
      </c>
      <c r="M390" s="17" t="str">
        <f t="shared" ca="1" si="49"/>
        <v>F0</v>
      </c>
      <c r="N390" s="17" t="str">
        <f t="shared" ca="1" si="50"/>
        <v>C2</v>
      </c>
      <c r="O390" s="17" t="str">
        <f t="shared" ca="1" si="51"/>
        <v>C2</v>
      </c>
    </row>
    <row r="391" spans="1:15" s="25" customFormat="1" ht="43.9" customHeight="1" x14ac:dyDescent="0.2">
      <c r="A391" s="108" t="s">
        <v>390</v>
      </c>
      <c r="B391" s="44" t="s">
        <v>352</v>
      </c>
      <c r="C391" s="37" t="s">
        <v>1455</v>
      </c>
      <c r="D391" s="43" t="s">
        <v>348</v>
      </c>
      <c r="E391" s="28" t="s">
        <v>182</v>
      </c>
      <c r="F391" s="57"/>
      <c r="G391" s="102"/>
      <c r="H391" s="35">
        <f t="shared" si="47"/>
        <v>0</v>
      </c>
      <c r="I391" s="53" t="s">
        <v>1250</v>
      </c>
      <c r="J391" s="24" t="str">
        <f t="shared" ca="1" si="48"/>
        <v/>
      </c>
      <c r="K391" s="15" t="str">
        <f t="shared" si="52"/>
        <v>C035Construction of Barrier (^ mm ht, Type ^, Integral)SD-204m</v>
      </c>
      <c r="L391" s="16">
        <f>MATCH(K391,'Pay Items'!$K$1:$K$649,0)</f>
        <v>391</v>
      </c>
      <c r="M391" s="17" t="str">
        <f t="shared" ca="1" si="49"/>
        <v>F0</v>
      </c>
      <c r="N391" s="17" t="str">
        <f t="shared" ca="1" si="50"/>
        <v>C2</v>
      </c>
      <c r="O391" s="17" t="str">
        <f t="shared" ca="1" si="51"/>
        <v>C2</v>
      </c>
    </row>
    <row r="392" spans="1:15" s="25" customFormat="1" ht="43.9" customHeight="1" x14ac:dyDescent="0.2">
      <c r="A392" s="108" t="s">
        <v>1202</v>
      </c>
      <c r="B392" s="44" t="s">
        <v>974</v>
      </c>
      <c r="C392" s="37" t="s">
        <v>1456</v>
      </c>
      <c r="D392" s="43" t="s">
        <v>348</v>
      </c>
      <c r="E392" s="28" t="s">
        <v>182</v>
      </c>
      <c r="F392" s="57"/>
      <c r="G392" s="102"/>
      <c r="H392" s="35">
        <f t="shared" si="47"/>
        <v>0</v>
      </c>
      <c r="I392" s="53" t="s">
        <v>707</v>
      </c>
      <c r="J392" s="24" t="str">
        <f t="shared" ca="1" si="48"/>
        <v/>
      </c>
      <c r="K392" s="15" t="str">
        <f t="shared" si="52"/>
        <v>C035AConstruction of Barrier (150 mm ht, Type ^, Integral)SD-204m</v>
      </c>
      <c r="L392" s="16">
        <f>MATCH(K392,'Pay Items'!$K$1:$K$649,0)</f>
        <v>392</v>
      </c>
      <c r="M392" s="17" t="str">
        <f t="shared" ca="1" si="49"/>
        <v>F0</v>
      </c>
      <c r="N392" s="17" t="str">
        <f t="shared" ca="1" si="50"/>
        <v>C2</v>
      </c>
      <c r="O392" s="17" t="str">
        <f t="shared" ca="1" si="51"/>
        <v>C2</v>
      </c>
    </row>
    <row r="393" spans="1:15" s="25" customFormat="1" ht="43.9" customHeight="1" x14ac:dyDescent="0.2">
      <c r="A393" s="108" t="s">
        <v>1203</v>
      </c>
      <c r="B393" s="44" t="s">
        <v>974</v>
      </c>
      <c r="C393" s="37" t="s">
        <v>1457</v>
      </c>
      <c r="D393" s="43" t="s">
        <v>348</v>
      </c>
      <c r="E393" s="28" t="s">
        <v>182</v>
      </c>
      <c r="F393" s="57"/>
      <c r="G393" s="102"/>
      <c r="H393" s="35">
        <f t="shared" si="47"/>
        <v>0</v>
      </c>
      <c r="I393" s="53" t="s">
        <v>707</v>
      </c>
      <c r="J393" s="24" t="str">
        <f t="shared" ca="1" si="48"/>
        <v/>
      </c>
      <c r="K393" s="15" t="str">
        <f t="shared" si="52"/>
        <v>C035BConstruction of Barrier (180 mm ht, Type ^, Integral)SD-204m</v>
      </c>
      <c r="L393" s="16">
        <f>MATCH(K393,'Pay Items'!$K$1:$K$649,0)</f>
        <v>393</v>
      </c>
      <c r="M393" s="17" t="str">
        <f t="shared" ca="1" si="49"/>
        <v>F0</v>
      </c>
      <c r="N393" s="17" t="str">
        <f t="shared" ca="1" si="50"/>
        <v>C2</v>
      </c>
      <c r="O393" s="17" t="str">
        <f t="shared" ca="1" si="51"/>
        <v>C2</v>
      </c>
    </row>
    <row r="394" spans="1:15" s="25" customFormat="1" ht="43.9" customHeight="1" x14ac:dyDescent="0.2">
      <c r="A394" s="108" t="s">
        <v>541</v>
      </c>
      <c r="B394" s="44" t="s">
        <v>353</v>
      </c>
      <c r="C394" s="37" t="s">
        <v>1458</v>
      </c>
      <c r="D394" s="43" t="s">
        <v>399</v>
      </c>
      <c r="E394" s="28" t="s">
        <v>182</v>
      </c>
      <c r="F394" s="57"/>
      <c r="G394" s="102"/>
      <c r="H394" s="35">
        <f t="shared" si="47"/>
        <v>0</v>
      </c>
      <c r="I394" s="53" t="s">
        <v>1250</v>
      </c>
      <c r="J394" s="24" t="str">
        <f t="shared" ca="1" si="48"/>
        <v/>
      </c>
      <c r="K394" s="15" t="str">
        <f t="shared" si="52"/>
        <v>C036Construction of Modified Barrier (^ mm ht, Type ^ Dowelled)SD-203Bm</v>
      </c>
      <c r="L394" s="16">
        <f>MATCH(K394,'Pay Items'!$K$1:$K$649,0)</f>
        <v>394</v>
      </c>
      <c r="M394" s="17" t="str">
        <f t="shared" ca="1" si="49"/>
        <v>F0</v>
      </c>
      <c r="N394" s="17" t="str">
        <f t="shared" ca="1" si="50"/>
        <v>C2</v>
      </c>
      <c r="O394" s="17" t="str">
        <f t="shared" ca="1" si="51"/>
        <v>C2</v>
      </c>
    </row>
    <row r="395" spans="1:15" s="25" customFormat="1" ht="43.9" customHeight="1" x14ac:dyDescent="0.2">
      <c r="A395" s="108" t="s">
        <v>1204</v>
      </c>
      <c r="B395" s="44" t="s">
        <v>975</v>
      </c>
      <c r="C395" s="37" t="s">
        <v>1459</v>
      </c>
      <c r="D395" s="43" t="s">
        <v>399</v>
      </c>
      <c r="E395" s="28" t="s">
        <v>182</v>
      </c>
      <c r="F395" s="57"/>
      <c r="G395" s="102"/>
      <c r="H395" s="35">
        <f t="shared" si="47"/>
        <v>0</v>
      </c>
      <c r="I395" s="53" t="s">
        <v>707</v>
      </c>
      <c r="J395" s="24" t="str">
        <f t="shared" ca="1" si="48"/>
        <v/>
      </c>
      <c r="K395" s="15" t="str">
        <f t="shared" si="52"/>
        <v>C036AConstruction of Modified Barrier (150 mm ht, Type ^, Dowelled)SD-203Bm</v>
      </c>
      <c r="L395" s="16">
        <f>MATCH(K395,'Pay Items'!$K$1:$K$649,0)</f>
        <v>395</v>
      </c>
      <c r="M395" s="17" t="str">
        <f t="shared" ca="1" si="49"/>
        <v>F0</v>
      </c>
      <c r="N395" s="17" t="str">
        <f t="shared" ca="1" si="50"/>
        <v>C2</v>
      </c>
      <c r="O395" s="17" t="str">
        <f t="shared" ca="1" si="51"/>
        <v>C2</v>
      </c>
    </row>
    <row r="396" spans="1:15" s="25" customFormat="1" ht="43.9" customHeight="1" x14ac:dyDescent="0.2">
      <c r="A396" s="108" t="s">
        <v>1205</v>
      </c>
      <c r="B396" s="44" t="s">
        <v>975</v>
      </c>
      <c r="C396" s="37" t="s">
        <v>1460</v>
      </c>
      <c r="D396" s="43" t="s">
        <v>399</v>
      </c>
      <c r="E396" s="28" t="s">
        <v>182</v>
      </c>
      <c r="F396" s="57"/>
      <c r="G396" s="102"/>
      <c r="H396" s="35">
        <f t="shared" si="47"/>
        <v>0</v>
      </c>
      <c r="I396" s="53" t="s">
        <v>707</v>
      </c>
      <c r="J396" s="24" t="str">
        <f t="shared" ca="1" si="48"/>
        <v/>
      </c>
      <c r="K396" s="15" t="str">
        <f t="shared" si="52"/>
        <v>C036BConstruction of Modified Barrier (180 mm ht, Type ^, Dowelled)SD-203Bm</v>
      </c>
      <c r="L396" s="16">
        <f>MATCH(K396,'Pay Items'!$K$1:$K$649,0)</f>
        <v>396</v>
      </c>
      <c r="M396" s="17" t="str">
        <f t="shared" ca="1" si="49"/>
        <v>F0</v>
      </c>
      <c r="N396" s="17" t="str">
        <f t="shared" ca="1" si="50"/>
        <v>C2</v>
      </c>
      <c r="O396" s="17" t="str">
        <f t="shared" ca="1" si="51"/>
        <v>C2</v>
      </c>
    </row>
    <row r="397" spans="1:15" s="25" customFormat="1" ht="43.9" customHeight="1" x14ac:dyDescent="0.2">
      <c r="A397" s="108" t="s">
        <v>542</v>
      </c>
      <c r="B397" s="44" t="s">
        <v>354</v>
      </c>
      <c r="C397" s="37" t="s">
        <v>1461</v>
      </c>
      <c r="D397" s="43" t="s">
        <v>399</v>
      </c>
      <c r="E397" s="28" t="s">
        <v>182</v>
      </c>
      <c r="F397" s="57"/>
      <c r="G397" s="102"/>
      <c r="H397" s="35">
        <f t="shared" si="47"/>
        <v>0</v>
      </c>
      <c r="I397" s="53" t="s">
        <v>1250</v>
      </c>
      <c r="J397" s="24" t="str">
        <f t="shared" ca="1" si="48"/>
        <v/>
      </c>
      <c r="K397" s="15" t="str">
        <f t="shared" si="52"/>
        <v>C037Construction of Modified Barrier (^ mm ht, Type ^, Integral)SD-203Bm</v>
      </c>
      <c r="L397" s="16">
        <f>MATCH(K397,'Pay Items'!$K$1:$K$649,0)</f>
        <v>397</v>
      </c>
      <c r="M397" s="17" t="str">
        <f t="shared" ca="1" si="49"/>
        <v>F0</v>
      </c>
      <c r="N397" s="17" t="str">
        <f t="shared" ca="1" si="50"/>
        <v>C2</v>
      </c>
      <c r="O397" s="17" t="str">
        <f t="shared" ca="1" si="51"/>
        <v>C2</v>
      </c>
    </row>
    <row r="398" spans="1:15" s="25" customFormat="1" ht="43.9" customHeight="1" x14ac:dyDescent="0.2">
      <c r="A398" s="108" t="s">
        <v>1206</v>
      </c>
      <c r="B398" s="44" t="s">
        <v>976</v>
      </c>
      <c r="C398" s="37" t="s">
        <v>1462</v>
      </c>
      <c r="D398" s="43" t="s">
        <v>399</v>
      </c>
      <c r="E398" s="28" t="s">
        <v>182</v>
      </c>
      <c r="F398" s="57"/>
      <c r="G398" s="102"/>
      <c r="H398" s="35">
        <f t="shared" si="47"/>
        <v>0</v>
      </c>
      <c r="I398" s="53" t="s">
        <v>707</v>
      </c>
      <c r="J398" s="24" t="str">
        <f t="shared" ca="1" si="48"/>
        <v/>
      </c>
      <c r="K398" s="15" t="str">
        <f t="shared" si="52"/>
        <v>C037AConstruction of Modified Barrier (150 mm ht, Type ^, Integral)SD-203Bm</v>
      </c>
      <c r="L398" s="16">
        <f>MATCH(K398,'Pay Items'!$K$1:$K$649,0)</f>
        <v>398</v>
      </c>
      <c r="M398" s="17" t="str">
        <f t="shared" ca="1" si="49"/>
        <v>F0</v>
      </c>
      <c r="N398" s="17" t="str">
        <f t="shared" ca="1" si="50"/>
        <v>C2</v>
      </c>
      <c r="O398" s="17" t="str">
        <f t="shared" ca="1" si="51"/>
        <v>C2</v>
      </c>
    </row>
    <row r="399" spans="1:15" s="25" customFormat="1" ht="43.9" customHeight="1" x14ac:dyDescent="0.2">
      <c r="A399" s="108" t="s">
        <v>1207</v>
      </c>
      <c r="B399" s="44" t="s">
        <v>976</v>
      </c>
      <c r="C399" s="37" t="s">
        <v>1463</v>
      </c>
      <c r="D399" s="43" t="s">
        <v>399</v>
      </c>
      <c r="E399" s="28" t="s">
        <v>182</v>
      </c>
      <c r="F399" s="57"/>
      <c r="G399" s="102"/>
      <c r="H399" s="35">
        <f t="shared" si="47"/>
        <v>0</v>
      </c>
      <c r="I399" s="53" t="s">
        <v>707</v>
      </c>
      <c r="J399" s="24" t="str">
        <f t="shared" ca="1" si="48"/>
        <v/>
      </c>
      <c r="K399" s="15" t="str">
        <f t="shared" si="52"/>
        <v>C037BConstruction of Modified Barrier (180 mm ht, Type ^, Integral)SD-203Bm</v>
      </c>
      <c r="L399" s="16">
        <f>MATCH(K399,'Pay Items'!$K$1:$K$649,0)</f>
        <v>399</v>
      </c>
      <c r="M399" s="17" t="str">
        <f t="shared" ca="1" si="49"/>
        <v>F0</v>
      </c>
      <c r="N399" s="17" t="str">
        <f t="shared" ca="1" si="50"/>
        <v>C2</v>
      </c>
      <c r="O399" s="17" t="str">
        <f t="shared" ca="1" si="51"/>
        <v>C2</v>
      </c>
    </row>
    <row r="400" spans="1:15" s="25" customFormat="1" ht="75" customHeight="1" x14ac:dyDescent="0.2">
      <c r="A400" s="108" t="s">
        <v>543</v>
      </c>
      <c r="B400" s="44" t="s">
        <v>355</v>
      </c>
      <c r="C400" s="37" t="s">
        <v>1464</v>
      </c>
      <c r="D400" s="43" t="s">
        <v>343</v>
      </c>
      <c r="E400" s="28" t="s">
        <v>182</v>
      </c>
      <c r="F400" s="36"/>
      <c r="G400" s="102"/>
      <c r="H400" s="35">
        <f t="shared" si="47"/>
        <v>0</v>
      </c>
      <c r="I400" s="53" t="s">
        <v>1250</v>
      </c>
      <c r="J400" s="24" t="str">
        <f t="shared" ca="1" si="48"/>
        <v/>
      </c>
      <c r="K400" s="15" t="str">
        <f t="shared" si="52"/>
        <v>C038Construction of Curb and Gutter (^mm ht, Barrier, Integral, 600 mm width, 150 mm Plain Type ^ Concrete Pavement)SD-200m</v>
      </c>
      <c r="L400" s="16">
        <f>MATCH(K400,'Pay Items'!$K$1:$K$649,0)</f>
        <v>400</v>
      </c>
      <c r="M400" s="17" t="str">
        <f t="shared" ca="1" si="49"/>
        <v>F0</v>
      </c>
      <c r="N400" s="17" t="str">
        <f t="shared" ca="1" si="50"/>
        <v>C2</v>
      </c>
      <c r="O400" s="17" t="str">
        <f t="shared" ca="1" si="51"/>
        <v>C2</v>
      </c>
    </row>
    <row r="401" spans="1:15" s="25" customFormat="1" ht="75" customHeight="1" x14ac:dyDescent="0.2">
      <c r="A401" s="108" t="s">
        <v>1208</v>
      </c>
      <c r="B401" s="44" t="s">
        <v>977</v>
      </c>
      <c r="C401" s="37" t="s">
        <v>1465</v>
      </c>
      <c r="D401" s="43" t="s">
        <v>343</v>
      </c>
      <c r="E401" s="28" t="s">
        <v>182</v>
      </c>
      <c r="F401" s="36"/>
      <c r="G401" s="102"/>
      <c r="H401" s="35">
        <f t="shared" si="47"/>
        <v>0</v>
      </c>
      <c r="I401" s="53" t="s">
        <v>707</v>
      </c>
      <c r="J401" s="24" t="str">
        <f t="shared" ca="1" si="48"/>
        <v/>
      </c>
      <c r="K401" s="15" t="str">
        <f t="shared" si="52"/>
        <v>C038AConstruction of Curb and Gutter (150 mm ht, Barrier, Integral, 600 mm width, 150 mm Plain Type ^ Concrete Pavement)SD-200m</v>
      </c>
      <c r="L401" s="16">
        <f>MATCH(K401,'Pay Items'!$K$1:$K$649,0)</f>
        <v>401</v>
      </c>
      <c r="M401" s="17" t="str">
        <f t="shared" ca="1" si="49"/>
        <v>F0</v>
      </c>
      <c r="N401" s="17" t="str">
        <f t="shared" ca="1" si="50"/>
        <v>C2</v>
      </c>
      <c r="O401" s="17" t="str">
        <f t="shared" ca="1" si="51"/>
        <v>C2</v>
      </c>
    </row>
    <row r="402" spans="1:15" s="25" customFormat="1" ht="75" customHeight="1" x14ac:dyDescent="0.2">
      <c r="A402" s="108" t="s">
        <v>1209</v>
      </c>
      <c r="B402" s="44" t="s">
        <v>977</v>
      </c>
      <c r="C402" s="37" t="s">
        <v>1466</v>
      </c>
      <c r="D402" s="43" t="s">
        <v>343</v>
      </c>
      <c r="E402" s="28" t="s">
        <v>182</v>
      </c>
      <c r="F402" s="36"/>
      <c r="G402" s="102"/>
      <c r="H402" s="35">
        <f t="shared" si="47"/>
        <v>0</v>
      </c>
      <c r="I402" s="53" t="s">
        <v>707</v>
      </c>
      <c r="J402" s="24" t="str">
        <f t="shared" ca="1" si="48"/>
        <v/>
      </c>
      <c r="K402" s="15" t="str">
        <f t="shared" si="52"/>
        <v>C038BConstruction of Curb and Gutter (180 mm ht, Barrier, Integral, 600 mm width, 150 mm Plain Type ^ Concrete Pavement)SD-200m</v>
      </c>
      <c r="L402" s="16">
        <f>MATCH(K402,'Pay Items'!$K$1:$K$649,0)</f>
        <v>402</v>
      </c>
      <c r="M402" s="17" t="str">
        <f t="shared" ca="1" si="49"/>
        <v>F0</v>
      </c>
      <c r="N402" s="17" t="str">
        <f t="shared" ca="1" si="50"/>
        <v>C2</v>
      </c>
      <c r="O402" s="17" t="str">
        <f t="shared" ca="1" si="51"/>
        <v>C2</v>
      </c>
    </row>
    <row r="403" spans="1:15" s="25" customFormat="1" ht="75" customHeight="1" x14ac:dyDescent="0.2">
      <c r="A403" s="108" t="s">
        <v>544</v>
      </c>
      <c r="B403" s="44" t="s">
        <v>356</v>
      </c>
      <c r="C403" s="37" t="s">
        <v>1467</v>
      </c>
      <c r="D403" s="43" t="s">
        <v>448</v>
      </c>
      <c r="E403" s="28" t="s">
        <v>182</v>
      </c>
      <c r="F403" s="36"/>
      <c r="G403" s="102"/>
      <c r="H403" s="35">
        <f t="shared" si="47"/>
        <v>0</v>
      </c>
      <c r="I403" s="53" t="s">
        <v>1468</v>
      </c>
      <c r="J403" s="24" t="str">
        <f t="shared" ca="1" si="48"/>
        <v/>
      </c>
      <c r="K403" s="15" t="str">
        <f t="shared" si="52"/>
        <v>C039Construction of Curb and Gutter (^ mm ht, Modified Barrier, Integral, 600 mm width, 150 mm Plain Type ^ Concrete Pavement)SD-200 SD-203Bm</v>
      </c>
      <c r="L403" s="16">
        <f>MATCH(K403,'Pay Items'!$K$1:$K$649,0)</f>
        <v>403</v>
      </c>
      <c r="M403" s="17" t="str">
        <f t="shared" ca="1" si="49"/>
        <v>F0</v>
      </c>
      <c r="N403" s="17" t="str">
        <f t="shared" ca="1" si="50"/>
        <v>C2</v>
      </c>
      <c r="O403" s="17" t="str">
        <f t="shared" ca="1" si="51"/>
        <v>C2</v>
      </c>
    </row>
    <row r="404" spans="1:15" s="25" customFormat="1" ht="75" customHeight="1" x14ac:dyDescent="0.2">
      <c r="A404" s="108" t="s">
        <v>1210</v>
      </c>
      <c r="B404" s="44" t="s">
        <v>978</v>
      </c>
      <c r="C404" s="37" t="s">
        <v>1469</v>
      </c>
      <c r="D404" s="43" t="s">
        <v>448</v>
      </c>
      <c r="E404" s="28" t="s">
        <v>182</v>
      </c>
      <c r="F404" s="36"/>
      <c r="G404" s="102"/>
      <c r="H404" s="35">
        <f t="shared" si="47"/>
        <v>0</v>
      </c>
      <c r="I404" s="53" t="s">
        <v>707</v>
      </c>
      <c r="J404" s="24" t="str">
        <f t="shared" ca="1" si="48"/>
        <v/>
      </c>
      <c r="K404" s="15" t="str">
        <f t="shared" si="52"/>
        <v>C039AConstruction of Curb and Gutter (150 mm ht, Modified Barrier, Integral, 600 mm width, 150 mm Plain Type ^ Concrete Pavement)SD-200 SD-203Bm</v>
      </c>
      <c r="L404" s="16">
        <f>MATCH(K404,'Pay Items'!$K$1:$K$649,0)</f>
        <v>404</v>
      </c>
      <c r="M404" s="17" t="str">
        <f t="shared" ca="1" si="49"/>
        <v>F0</v>
      </c>
      <c r="N404" s="17" t="str">
        <f t="shared" ca="1" si="50"/>
        <v>C2</v>
      </c>
      <c r="O404" s="17" t="str">
        <f t="shared" ca="1" si="51"/>
        <v>C2</v>
      </c>
    </row>
    <row r="405" spans="1:15" s="25" customFormat="1" ht="75" customHeight="1" x14ac:dyDescent="0.2">
      <c r="A405" s="108" t="s">
        <v>1249</v>
      </c>
      <c r="B405" s="44" t="s">
        <v>978</v>
      </c>
      <c r="C405" s="37" t="s">
        <v>1470</v>
      </c>
      <c r="D405" s="43" t="s">
        <v>448</v>
      </c>
      <c r="E405" s="28" t="s">
        <v>182</v>
      </c>
      <c r="F405" s="36"/>
      <c r="G405" s="102"/>
      <c r="H405" s="35">
        <f t="shared" si="47"/>
        <v>0</v>
      </c>
      <c r="I405" s="53" t="s">
        <v>707</v>
      </c>
      <c r="J405" s="24" t="str">
        <f t="shared" ca="1" si="48"/>
        <v/>
      </c>
      <c r="K405" s="15" t="str">
        <f t="shared" si="52"/>
        <v>C039BConstruction of Curb and Gutter (180 mm ht, Modified Barrier, Integral, 600 mm width, 150 mm Plain Type ^ Concrete Pavement)SD-200 SD-203Bm</v>
      </c>
      <c r="L405" s="16">
        <f>MATCH(K405,'Pay Items'!$K$1:$K$649,0)</f>
        <v>405</v>
      </c>
      <c r="M405" s="17" t="str">
        <f t="shared" ca="1" si="49"/>
        <v>F0</v>
      </c>
      <c r="N405" s="17" t="str">
        <f t="shared" ca="1" si="50"/>
        <v>C2</v>
      </c>
      <c r="O405" s="17" t="str">
        <f t="shared" ca="1" si="51"/>
        <v>C2</v>
      </c>
    </row>
    <row r="406" spans="1:15" s="25" customFormat="1" ht="75" customHeight="1" x14ac:dyDescent="0.2">
      <c r="A406" s="108" t="s">
        <v>391</v>
      </c>
      <c r="B406" s="44" t="s">
        <v>357</v>
      </c>
      <c r="C406" s="37" t="s">
        <v>1471</v>
      </c>
      <c r="D406" s="43" t="s">
        <v>449</v>
      </c>
      <c r="E406" s="28" t="s">
        <v>182</v>
      </c>
      <c r="F406" s="36"/>
      <c r="G406" s="102"/>
      <c r="H406" s="35">
        <f t="shared" si="47"/>
        <v>0</v>
      </c>
      <c r="I406" s="53" t="s">
        <v>1248</v>
      </c>
      <c r="J406" s="24" t="str">
        <f t="shared" ca="1" si="48"/>
        <v/>
      </c>
      <c r="K406" s="15" t="str">
        <f t="shared" si="52"/>
        <v>C040Construction of Curb and Gutter (40 mm ht, Lip Curb, Integral, 600 mm width, 150 mm Plain Type ^ Concrete Pavement)SD-200 SD-202Bm</v>
      </c>
      <c r="L406" s="16">
        <f>MATCH(K406,'Pay Items'!$K$1:$K$649,0)</f>
        <v>406</v>
      </c>
      <c r="M406" s="17" t="str">
        <f t="shared" ca="1" si="49"/>
        <v>F0</v>
      </c>
      <c r="N406" s="17" t="str">
        <f t="shared" ca="1" si="50"/>
        <v>C2</v>
      </c>
      <c r="O406" s="17" t="str">
        <f t="shared" ca="1" si="51"/>
        <v>C2</v>
      </c>
    </row>
    <row r="407" spans="1:15" s="25" customFormat="1" ht="75" customHeight="1" x14ac:dyDescent="0.2">
      <c r="A407" s="108" t="s">
        <v>392</v>
      </c>
      <c r="B407" s="44" t="s">
        <v>358</v>
      </c>
      <c r="C407" s="37" t="s">
        <v>1472</v>
      </c>
      <c r="D407" s="43" t="s">
        <v>1211</v>
      </c>
      <c r="E407" s="28" t="s">
        <v>182</v>
      </c>
      <c r="F407" s="36"/>
      <c r="G407" s="102"/>
      <c r="H407" s="35">
        <f t="shared" si="47"/>
        <v>0</v>
      </c>
      <c r="I407" s="53" t="s">
        <v>737</v>
      </c>
      <c r="J407" s="24" t="str">
        <f t="shared" ca="1" si="48"/>
        <v/>
      </c>
      <c r="K407" s="15" t="str">
        <f t="shared" si="52"/>
        <v>C041Construction of Curb and Gutter (8-12 mm ht, Curb Ramp, Integral, 600 mm width, 150 mm Plain Type ^ Concrete Pavement)SD-200 SD-229Em</v>
      </c>
      <c r="L407" s="16">
        <f>MATCH(K407,'Pay Items'!$K$1:$K$649,0)</f>
        <v>407</v>
      </c>
      <c r="M407" s="17" t="str">
        <f t="shared" ca="1" si="49"/>
        <v>F0</v>
      </c>
      <c r="N407" s="17" t="str">
        <f t="shared" ca="1" si="50"/>
        <v>C2</v>
      </c>
      <c r="O407" s="17" t="str">
        <f t="shared" ca="1" si="51"/>
        <v>C2</v>
      </c>
    </row>
    <row r="408" spans="1:15" s="25" customFormat="1" ht="43.9" customHeight="1" x14ac:dyDescent="0.2">
      <c r="A408" s="108" t="s">
        <v>393</v>
      </c>
      <c r="B408" s="44" t="s">
        <v>360</v>
      </c>
      <c r="C408" s="37" t="s">
        <v>1473</v>
      </c>
      <c r="D408" s="43" t="s">
        <v>342</v>
      </c>
      <c r="E408" s="28" t="s">
        <v>182</v>
      </c>
      <c r="F408" s="57"/>
      <c r="G408" s="102"/>
      <c r="H408" s="35">
        <f t="shared" si="47"/>
        <v>0</v>
      </c>
      <c r="I408" s="53" t="s">
        <v>1474</v>
      </c>
      <c r="J408" s="24" t="str">
        <f t="shared" ca="1" si="48"/>
        <v/>
      </c>
      <c r="K408" s="15" t="str">
        <f t="shared" si="52"/>
        <v>C042Construction of Mountable Curb ^ (Integral)SD-201m</v>
      </c>
      <c r="L408" s="16">
        <f>MATCH(K408,'Pay Items'!$K$1:$K$649,0)</f>
        <v>408</v>
      </c>
      <c r="M408" s="17" t="str">
        <f t="shared" ca="1" si="49"/>
        <v>F0</v>
      </c>
      <c r="N408" s="17" t="str">
        <f t="shared" ca="1" si="50"/>
        <v>C2</v>
      </c>
      <c r="O408" s="17" t="str">
        <f t="shared" ca="1" si="51"/>
        <v>C2</v>
      </c>
    </row>
    <row r="409" spans="1:15" s="25" customFormat="1" ht="43.9" customHeight="1" x14ac:dyDescent="0.2">
      <c r="A409" s="108" t="s">
        <v>393</v>
      </c>
      <c r="B409" s="44" t="s">
        <v>982</v>
      </c>
      <c r="C409" s="37" t="s">
        <v>1475</v>
      </c>
      <c r="D409" s="43" t="s">
        <v>342</v>
      </c>
      <c r="E409" s="28" t="s">
        <v>182</v>
      </c>
      <c r="F409" s="57"/>
      <c r="G409" s="102"/>
      <c r="H409" s="35">
        <f t="shared" si="47"/>
        <v>0</v>
      </c>
      <c r="I409" s="53" t="s">
        <v>586</v>
      </c>
      <c r="J409" s="24" t="str">
        <f t="shared" ca="1" si="48"/>
        <v/>
      </c>
      <c r="K409" s="15" t="str">
        <f t="shared" si="52"/>
        <v>C042Construction of Mountable Curb (120 mm, Type ^, Integral)SD-201m</v>
      </c>
      <c r="L409" s="16">
        <f>MATCH(K409,'Pay Items'!$K$1:$K$649,0)</f>
        <v>409</v>
      </c>
      <c r="M409" s="17" t="str">
        <f t="shared" ca="1" si="49"/>
        <v>F0</v>
      </c>
      <c r="N409" s="17" t="str">
        <f t="shared" ca="1" si="50"/>
        <v>C2</v>
      </c>
      <c r="O409" s="17" t="str">
        <f t="shared" ca="1" si="51"/>
        <v>C2</v>
      </c>
    </row>
    <row r="410" spans="1:15" s="25" customFormat="1" ht="43.9" customHeight="1" x14ac:dyDescent="0.2">
      <c r="A410" s="108" t="s">
        <v>458</v>
      </c>
      <c r="B410" s="44" t="s">
        <v>359</v>
      </c>
      <c r="C410" s="37" t="s">
        <v>1476</v>
      </c>
      <c r="D410" s="43"/>
      <c r="E410" s="28" t="s">
        <v>182</v>
      </c>
      <c r="F410" s="57"/>
      <c r="G410" s="102"/>
      <c r="H410" s="35">
        <f t="shared" si="47"/>
        <v>0</v>
      </c>
      <c r="I410" s="53" t="s">
        <v>707</v>
      </c>
      <c r="J410" s="24" t="str">
        <f t="shared" ca="1" si="48"/>
        <v/>
      </c>
      <c r="K410" s="15" t="str">
        <f t="shared" si="52"/>
        <v>C043Construction of Lip Curb (125 mm ht, Type ^, Integral)m</v>
      </c>
      <c r="L410" s="16">
        <f>MATCH(K410,'Pay Items'!$K$1:$K$649,0)</f>
        <v>410</v>
      </c>
      <c r="M410" s="17" t="str">
        <f t="shared" ca="1" si="49"/>
        <v>F0</v>
      </c>
      <c r="N410" s="17" t="str">
        <f t="shared" ca="1" si="50"/>
        <v>C2</v>
      </c>
      <c r="O410" s="17" t="str">
        <f t="shared" ca="1" si="51"/>
        <v>C2</v>
      </c>
    </row>
    <row r="411" spans="1:15" s="25" customFormat="1" ht="43.9" customHeight="1" x14ac:dyDescent="0.2">
      <c r="A411" s="108" t="s">
        <v>545</v>
      </c>
      <c r="B411" s="44" t="s">
        <v>983</v>
      </c>
      <c r="C411" s="37" t="s">
        <v>1477</v>
      </c>
      <c r="D411" s="43" t="s">
        <v>344</v>
      </c>
      <c r="E411" s="28" t="s">
        <v>182</v>
      </c>
      <c r="F411" s="57"/>
      <c r="G411" s="102"/>
      <c r="H411" s="35">
        <f t="shared" si="47"/>
        <v>0</v>
      </c>
      <c r="I411" s="53" t="s">
        <v>707</v>
      </c>
      <c r="J411" s="24" t="str">
        <f t="shared" ca="1" si="48"/>
        <v/>
      </c>
      <c r="K411" s="15" t="str">
        <f t="shared" si="52"/>
        <v>C044Construction of Lip Curb (75 mm ht, Type ^, Integral)SD-202Am</v>
      </c>
      <c r="L411" s="16">
        <f>MATCH(K411,'Pay Items'!$K$1:$K$649,0)</f>
        <v>411</v>
      </c>
      <c r="M411" s="17" t="str">
        <f t="shared" ca="1" si="49"/>
        <v>F0</v>
      </c>
      <c r="N411" s="17" t="str">
        <f t="shared" ca="1" si="50"/>
        <v>C2</v>
      </c>
      <c r="O411" s="17" t="str">
        <f t="shared" ca="1" si="51"/>
        <v>C2</v>
      </c>
    </row>
    <row r="412" spans="1:15" s="25" customFormat="1" ht="43.9" customHeight="1" x14ac:dyDescent="0.2">
      <c r="A412" s="108" t="s">
        <v>394</v>
      </c>
      <c r="B412" s="44" t="s">
        <v>361</v>
      </c>
      <c r="C412" s="37" t="s">
        <v>1478</v>
      </c>
      <c r="D412" s="43" t="s">
        <v>345</v>
      </c>
      <c r="E412" s="28" t="s">
        <v>182</v>
      </c>
      <c r="F412" s="57"/>
      <c r="G412" s="102"/>
      <c r="H412" s="35">
        <f t="shared" si="47"/>
        <v>0</v>
      </c>
      <c r="I412" s="53" t="s">
        <v>707</v>
      </c>
      <c r="J412" s="24" t="str">
        <f t="shared" ca="1" si="48"/>
        <v/>
      </c>
      <c r="K412" s="15" t="str">
        <f t="shared" si="52"/>
        <v>C045Construction of Lip Curb (40 mm ht, Type ^, Integral)SD-202Bm</v>
      </c>
      <c r="L412" s="16">
        <f>MATCH(K412,'Pay Items'!$K$1:$K$649,0)</f>
        <v>412</v>
      </c>
      <c r="M412" s="17" t="str">
        <f t="shared" ca="1" si="49"/>
        <v>F0</v>
      </c>
      <c r="N412" s="17" t="str">
        <f t="shared" ca="1" si="50"/>
        <v>C2</v>
      </c>
      <c r="O412" s="17" t="str">
        <f t="shared" ca="1" si="51"/>
        <v>C2</v>
      </c>
    </row>
    <row r="413" spans="1:15" s="25" customFormat="1" ht="43.9" customHeight="1" x14ac:dyDescent="0.2">
      <c r="A413" s="108" t="s">
        <v>395</v>
      </c>
      <c r="B413" s="44" t="s">
        <v>451</v>
      </c>
      <c r="C413" s="37" t="s">
        <v>1479</v>
      </c>
      <c r="D413" s="43" t="s">
        <v>722</v>
      </c>
      <c r="E413" s="28" t="s">
        <v>182</v>
      </c>
      <c r="F413" s="57"/>
      <c r="G413" s="102"/>
      <c r="H413" s="35">
        <f t="shared" si="47"/>
        <v>0</v>
      </c>
      <c r="I413" s="58" t="s">
        <v>690</v>
      </c>
      <c r="J413" s="24" t="str">
        <f t="shared" ca="1" si="48"/>
        <v/>
      </c>
      <c r="K413" s="15" t="str">
        <f t="shared" si="52"/>
        <v>C046Construction of Curb Ramp (8-12 mm ht, Type ^, Integral)SD-229Cm</v>
      </c>
      <c r="L413" s="16">
        <f>MATCH(K413,'Pay Items'!$K$1:$K$649,0)</f>
        <v>413</v>
      </c>
      <c r="M413" s="17" t="str">
        <f t="shared" ca="1" si="49"/>
        <v>F0</v>
      </c>
      <c r="N413" s="17" t="str">
        <f t="shared" ca="1" si="50"/>
        <v>C2</v>
      </c>
      <c r="O413" s="17" t="str">
        <f t="shared" ca="1" si="51"/>
        <v>C2</v>
      </c>
    </row>
    <row r="414" spans="1:15" s="25" customFormat="1" ht="43.9" customHeight="1" x14ac:dyDescent="0.2">
      <c r="A414" s="108" t="s">
        <v>951</v>
      </c>
      <c r="B414" s="44" t="s">
        <v>452</v>
      </c>
      <c r="C414" s="37" t="s">
        <v>1480</v>
      </c>
      <c r="D414" s="43" t="s">
        <v>722</v>
      </c>
      <c r="E414" s="28" t="s">
        <v>182</v>
      </c>
      <c r="F414" s="57"/>
      <c r="G414" s="102"/>
      <c r="H414" s="35">
        <f t="shared" si="47"/>
        <v>0</v>
      </c>
      <c r="I414" s="58" t="s">
        <v>690</v>
      </c>
      <c r="J414" s="24" t="str">
        <f t="shared" ca="1" si="48"/>
        <v/>
      </c>
      <c r="K414" s="15" t="str">
        <f t="shared" si="52"/>
        <v>C046AConstruction of Curb Ramp (8-12 mm ht, Type ^, Monolithic)SD-229Cm</v>
      </c>
      <c r="L414" s="16">
        <f>MATCH(K414,'Pay Items'!$K$1:$K$649,0)</f>
        <v>414</v>
      </c>
      <c r="M414" s="17" t="str">
        <f t="shared" ca="1" si="49"/>
        <v>F0</v>
      </c>
      <c r="N414" s="17" t="str">
        <f t="shared" ca="1" si="50"/>
        <v>C2</v>
      </c>
      <c r="O414" s="17" t="str">
        <f t="shared" ca="1" si="51"/>
        <v>C2</v>
      </c>
    </row>
    <row r="415" spans="1:15" s="25" customFormat="1" ht="43.9" customHeight="1" x14ac:dyDescent="0.2">
      <c r="A415" s="108" t="s">
        <v>30</v>
      </c>
      <c r="B415" s="44" t="s">
        <v>453</v>
      </c>
      <c r="C415" s="37" t="s">
        <v>1481</v>
      </c>
      <c r="D415" s="43" t="s">
        <v>347</v>
      </c>
      <c r="E415" s="28" t="s">
        <v>182</v>
      </c>
      <c r="F415" s="57"/>
      <c r="G415" s="102"/>
      <c r="H415" s="35">
        <f t="shared" si="47"/>
        <v>0</v>
      </c>
      <c r="I415" s="58"/>
      <c r="J415" s="24" t="str">
        <f t="shared" ca="1" si="48"/>
        <v/>
      </c>
      <c r="K415" s="15" t="str">
        <f t="shared" si="52"/>
        <v>C047Construction of Safety Curb (^ mm ht, Type ^)SD-206Bm</v>
      </c>
      <c r="L415" s="16">
        <f>MATCH(K415,'Pay Items'!$K$1:$K$649,0)</f>
        <v>415</v>
      </c>
      <c r="M415" s="17" t="str">
        <f t="shared" ca="1" si="49"/>
        <v>F0</v>
      </c>
      <c r="N415" s="17" t="str">
        <f t="shared" ca="1" si="50"/>
        <v>C2</v>
      </c>
      <c r="O415" s="17" t="str">
        <f t="shared" ca="1" si="51"/>
        <v>C2</v>
      </c>
    </row>
    <row r="416" spans="1:15" s="25" customFormat="1" ht="55.15" customHeight="1" x14ac:dyDescent="0.2">
      <c r="A416" s="108" t="s">
        <v>952</v>
      </c>
      <c r="B416" s="44" t="s">
        <v>454</v>
      </c>
      <c r="C416" s="37" t="s">
        <v>1482</v>
      </c>
      <c r="D416" s="43" t="s">
        <v>706</v>
      </c>
      <c r="E416" s="28" t="s">
        <v>182</v>
      </c>
      <c r="F416" s="57"/>
      <c r="G416" s="102"/>
      <c r="H416" s="35">
        <f t="shared" si="47"/>
        <v>0</v>
      </c>
      <c r="I416" s="53" t="s">
        <v>707</v>
      </c>
      <c r="J416" s="24" t="str">
        <f t="shared" ca="1" si="48"/>
        <v/>
      </c>
      <c r="K416" s="15" t="str">
        <f t="shared" si="52"/>
        <v>C047AConstruction of Splash Strip (180 mm ht, Monolithic Barrier Curb, 750 mm width, Type ^)SD-223Am</v>
      </c>
      <c r="L416" s="16">
        <f>MATCH(K416,'Pay Items'!$K$1:$K$649,0)</f>
        <v>416</v>
      </c>
      <c r="M416" s="17" t="str">
        <f t="shared" ca="1" si="49"/>
        <v>F0</v>
      </c>
      <c r="N416" s="17" t="str">
        <f t="shared" ca="1" si="50"/>
        <v>C2</v>
      </c>
      <c r="O416" s="17" t="str">
        <f t="shared" ca="1" si="51"/>
        <v>C2</v>
      </c>
    </row>
    <row r="417" spans="1:15" s="25" customFormat="1" ht="54" customHeight="1" x14ac:dyDescent="0.2">
      <c r="A417" s="108" t="s">
        <v>953</v>
      </c>
      <c r="B417" s="44" t="s">
        <v>313</v>
      </c>
      <c r="C417" s="37" t="s">
        <v>1483</v>
      </c>
      <c r="D417" s="43" t="s">
        <v>723</v>
      </c>
      <c r="E417" s="28" t="s">
        <v>182</v>
      </c>
      <c r="F417" s="57"/>
      <c r="G417" s="102"/>
      <c r="H417" s="35">
        <f t="shared" si="47"/>
        <v>0</v>
      </c>
      <c r="I417" s="53" t="s">
        <v>586</v>
      </c>
      <c r="J417" s="24" t="str">
        <f t="shared" ca="1" si="48"/>
        <v/>
      </c>
      <c r="K417" s="15" t="str">
        <f t="shared" si="52"/>
        <v>C047BConstruction of Splash Strip (180 mm ht, Monolithic Modified Barrier Curb, 750 mm width, Type ^)SD-223Am</v>
      </c>
      <c r="L417" s="16">
        <f>MATCH(K417,'Pay Items'!$K$1:$K$649,0)</f>
        <v>417</v>
      </c>
      <c r="M417" s="17" t="str">
        <f t="shared" ca="1" si="49"/>
        <v>F0</v>
      </c>
      <c r="N417" s="17" t="str">
        <f t="shared" ca="1" si="50"/>
        <v>C2</v>
      </c>
      <c r="O417" s="17" t="str">
        <f t="shared" ca="1" si="51"/>
        <v>C2</v>
      </c>
    </row>
    <row r="418" spans="1:15" s="25" customFormat="1" ht="43.9" customHeight="1" x14ac:dyDescent="0.2">
      <c r="A418" s="108" t="s">
        <v>954</v>
      </c>
      <c r="B418" s="44" t="s">
        <v>708</v>
      </c>
      <c r="C418" s="37" t="s">
        <v>1484</v>
      </c>
      <c r="D418" s="43" t="s">
        <v>710</v>
      </c>
      <c r="E418" s="28" t="s">
        <v>182</v>
      </c>
      <c r="F418" s="57"/>
      <c r="G418" s="102"/>
      <c r="H418" s="35">
        <f t="shared" si="47"/>
        <v>0</v>
      </c>
      <c r="I418" s="53"/>
      <c r="J418" s="24" t="str">
        <f t="shared" ca="1" si="48"/>
        <v/>
      </c>
      <c r="K418" s="15" t="str">
        <f t="shared" si="52"/>
        <v>C047CConstruction of Splash Strip, (Separate, 600 mm width, Type ^)SD-223Bm</v>
      </c>
      <c r="L418" s="16">
        <f>MATCH(K418,'Pay Items'!$K$1:$K$649,0)</f>
        <v>418</v>
      </c>
      <c r="M418" s="17" t="str">
        <f t="shared" ca="1" si="49"/>
        <v>F0</v>
      </c>
      <c r="N418" s="17" t="str">
        <f t="shared" ca="1" si="50"/>
        <v>C2</v>
      </c>
      <c r="O418" s="17" t="str">
        <f t="shared" ca="1" si="51"/>
        <v>C2</v>
      </c>
    </row>
    <row r="419" spans="1:15" s="25" customFormat="1" ht="43.9" customHeight="1" x14ac:dyDescent="0.2">
      <c r="A419" s="108" t="s">
        <v>31</v>
      </c>
      <c r="B419" s="38" t="s">
        <v>120</v>
      </c>
      <c r="C419" s="37" t="s">
        <v>1422</v>
      </c>
      <c r="D419" s="43" t="s">
        <v>1423</v>
      </c>
      <c r="E419" s="28" t="s">
        <v>182</v>
      </c>
      <c r="F419" s="36"/>
      <c r="G419" s="102"/>
      <c r="H419" s="35">
        <f t="shared" si="47"/>
        <v>0</v>
      </c>
      <c r="I419" s="53" t="s">
        <v>1424</v>
      </c>
      <c r="J419" s="24" t="str">
        <f t="shared" ca="1" si="48"/>
        <v/>
      </c>
      <c r="K419" s="15" t="str">
        <f t="shared" si="52"/>
        <v>C050Supply and Installation of Dowel Assemblies ^CW 3310-R18m</v>
      </c>
      <c r="L419" s="16">
        <f>MATCH(K419,'Pay Items'!$K$1:$K$649,0)</f>
        <v>419</v>
      </c>
      <c r="M419" s="17" t="str">
        <f t="shared" ca="1" si="49"/>
        <v>F0</v>
      </c>
      <c r="N419" s="17" t="str">
        <f t="shared" ca="1" si="50"/>
        <v>C2</v>
      </c>
      <c r="O419" s="17" t="str">
        <f t="shared" ca="1" si="51"/>
        <v>C2</v>
      </c>
    </row>
    <row r="420" spans="1:15" s="25" customFormat="1" ht="41.25" customHeight="1" x14ac:dyDescent="0.2">
      <c r="A420" s="108" t="s">
        <v>32</v>
      </c>
      <c r="B420" s="38" t="s">
        <v>121</v>
      </c>
      <c r="C420" s="37" t="s">
        <v>1346</v>
      </c>
      <c r="D420" s="43" t="s">
        <v>1485</v>
      </c>
      <c r="E420" s="28" t="s">
        <v>178</v>
      </c>
      <c r="F420" s="36"/>
      <c r="G420" s="102"/>
      <c r="H420" s="35">
        <f t="shared" si="47"/>
        <v>0</v>
      </c>
      <c r="I420" s="58"/>
      <c r="J420" s="24" t="str">
        <f t="shared" ca="1" si="48"/>
        <v/>
      </c>
      <c r="K420" s="15" t="str">
        <f t="shared" si="52"/>
        <v>C051100 mm Type ^ Concrete SidewalkCW 3325-R5m²</v>
      </c>
      <c r="L420" s="16">
        <f>MATCH(K420,'Pay Items'!$K$1:$K$649,0)</f>
        <v>420</v>
      </c>
      <c r="M420" s="17" t="str">
        <f t="shared" ca="1" si="49"/>
        <v>F0</v>
      </c>
      <c r="N420" s="17" t="str">
        <f t="shared" ca="1" si="50"/>
        <v>C2</v>
      </c>
      <c r="O420" s="17" t="str">
        <f t="shared" ca="1" si="51"/>
        <v>C2</v>
      </c>
    </row>
    <row r="421" spans="1:15" s="25" customFormat="1" ht="30" customHeight="1" x14ac:dyDescent="0.2">
      <c r="A421" s="108" t="s">
        <v>33</v>
      </c>
      <c r="B421" s="38" t="s">
        <v>373</v>
      </c>
      <c r="C421" s="37" t="s">
        <v>126</v>
      </c>
      <c r="D421" s="43" t="s">
        <v>732</v>
      </c>
      <c r="E421" s="28" t="s">
        <v>178</v>
      </c>
      <c r="F421" s="36"/>
      <c r="G421" s="102"/>
      <c r="H421" s="35">
        <f t="shared" si="47"/>
        <v>0</v>
      </c>
      <c r="I421" s="53"/>
      <c r="J421" s="24" t="str">
        <f t="shared" ca="1" si="48"/>
        <v/>
      </c>
      <c r="K421" s="15" t="str">
        <f t="shared" si="52"/>
        <v>C052Interlocking Paving StonesCW 3330-R5m²</v>
      </c>
      <c r="L421" s="16">
        <f>MATCH(K421,'Pay Items'!$K$1:$K$649,0)</f>
        <v>421</v>
      </c>
      <c r="M421" s="17" t="str">
        <f t="shared" ca="1" si="49"/>
        <v>F0</v>
      </c>
      <c r="N421" s="17" t="str">
        <f t="shared" ca="1" si="50"/>
        <v>C2</v>
      </c>
      <c r="O421" s="17" t="str">
        <f t="shared" ca="1" si="51"/>
        <v>C2</v>
      </c>
    </row>
    <row r="422" spans="1:15" s="25" customFormat="1" ht="43.9" customHeight="1" x14ac:dyDescent="0.2">
      <c r="A422" s="108" t="s">
        <v>34</v>
      </c>
      <c r="B422" s="38" t="s">
        <v>374</v>
      </c>
      <c r="C422" s="37" t="s">
        <v>127</v>
      </c>
      <c r="D422" s="43" t="s">
        <v>732</v>
      </c>
      <c r="E422" s="28" t="s">
        <v>180</v>
      </c>
      <c r="F422" s="36"/>
      <c r="G422" s="102"/>
      <c r="H422" s="35">
        <f t="shared" si="47"/>
        <v>0</v>
      </c>
      <c r="I422" s="58"/>
      <c r="J422" s="24" t="str">
        <f t="shared" ca="1" si="48"/>
        <v/>
      </c>
      <c r="K422" s="15" t="str">
        <f t="shared" si="52"/>
        <v>C053Supplying and Placing Limestone Sub-baseCW 3330-R5tonne</v>
      </c>
      <c r="L422" s="16">
        <f>MATCH(K422,'Pay Items'!$K$1:$K$649,0)</f>
        <v>422</v>
      </c>
      <c r="M422" s="17" t="str">
        <f t="shared" ca="1" si="49"/>
        <v>F0</v>
      </c>
      <c r="N422" s="17" t="str">
        <f t="shared" ca="1" si="50"/>
        <v>C2</v>
      </c>
      <c r="O422" s="17" t="str">
        <f t="shared" ca="1" si="51"/>
        <v>C2</v>
      </c>
    </row>
    <row r="423" spans="1:15" s="25" customFormat="1" ht="30" customHeight="1" x14ac:dyDescent="0.2">
      <c r="A423" s="108" t="s">
        <v>733</v>
      </c>
      <c r="B423" s="38" t="s">
        <v>375</v>
      </c>
      <c r="C423" s="37" t="s">
        <v>126</v>
      </c>
      <c r="D423" s="43" t="s">
        <v>734</v>
      </c>
      <c r="E423" s="28" t="s">
        <v>178</v>
      </c>
      <c r="F423" s="36"/>
      <c r="G423" s="102"/>
      <c r="H423" s="35">
        <f t="shared" si="47"/>
        <v>0</v>
      </c>
      <c r="I423" s="53"/>
      <c r="J423" s="24" t="str">
        <f t="shared" ca="1" si="48"/>
        <v/>
      </c>
      <c r="K423" s="15" t="str">
        <f t="shared" si="52"/>
        <v>C054AInterlocking Paving StonesCW 3335-R1m²</v>
      </c>
      <c r="L423" s="16">
        <f>MATCH(K423,'Pay Items'!$K$1:$K$649,0)</f>
        <v>423</v>
      </c>
      <c r="M423" s="17" t="str">
        <f t="shared" ca="1" si="49"/>
        <v>F0</v>
      </c>
      <c r="N423" s="17" t="str">
        <f t="shared" ca="1" si="50"/>
        <v>C2</v>
      </c>
      <c r="O423" s="17" t="str">
        <f t="shared" ca="1" si="51"/>
        <v>C2</v>
      </c>
    </row>
    <row r="424" spans="1:15" s="25" customFormat="1" ht="30" customHeight="1" x14ac:dyDescent="0.2">
      <c r="A424" s="108" t="s">
        <v>35</v>
      </c>
      <c r="B424" s="38" t="s">
        <v>376</v>
      </c>
      <c r="C424" s="37" t="s">
        <v>128</v>
      </c>
      <c r="D424" s="43" t="s">
        <v>734</v>
      </c>
      <c r="E424" s="28" t="s">
        <v>178</v>
      </c>
      <c r="F424" s="36"/>
      <c r="G424" s="102"/>
      <c r="H424" s="35">
        <f t="shared" si="47"/>
        <v>0</v>
      </c>
      <c r="I424" s="58"/>
      <c r="J424" s="24" t="str">
        <f t="shared" ca="1" si="48"/>
        <v/>
      </c>
      <c r="K424" s="15" t="str">
        <f t="shared" si="52"/>
        <v>C054Lean Concrete BaseCW 3335-R1m²</v>
      </c>
      <c r="L424" s="16">
        <f>MATCH(K424,'Pay Items'!$K$1:$K$649,0)</f>
        <v>424</v>
      </c>
      <c r="M424" s="17" t="str">
        <f t="shared" ca="1" si="49"/>
        <v>F0</v>
      </c>
      <c r="N424" s="17" t="str">
        <f t="shared" ca="1" si="50"/>
        <v>C2</v>
      </c>
      <c r="O424" s="17" t="str">
        <f t="shared" ca="1" si="51"/>
        <v>C2</v>
      </c>
    </row>
    <row r="425" spans="1:15" s="25" customFormat="1" ht="43.9" customHeight="1" x14ac:dyDescent="0.2">
      <c r="A425" s="108" t="s">
        <v>36</v>
      </c>
      <c r="B425" s="38" t="s">
        <v>377</v>
      </c>
      <c r="C425" s="37" t="s">
        <v>404</v>
      </c>
      <c r="D425" s="43" t="s">
        <v>1181</v>
      </c>
      <c r="E425" s="77"/>
      <c r="F425" s="57"/>
      <c r="G425" s="109"/>
      <c r="H425" s="78"/>
      <c r="I425" s="53"/>
      <c r="J425" s="24" t="str">
        <f t="shared" ca="1" si="48"/>
        <v>LOCKED</v>
      </c>
      <c r="K425" s="15" t="str">
        <f t="shared" si="52"/>
        <v>C055Construction of Asphaltic Concrete PavementsCW 3410-R12</v>
      </c>
      <c r="L425" s="16">
        <f>MATCH(K425,'Pay Items'!$K$1:$K$649,0)</f>
        <v>425</v>
      </c>
      <c r="M425" s="17" t="str">
        <f t="shared" ca="1" si="49"/>
        <v>F0</v>
      </c>
      <c r="N425" s="17" t="str">
        <f t="shared" ca="1" si="50"/>
        <v>G</v>
      </c>
      <c r="O425" s="17" t="str">
        <f t="shared" ca="1" si="51"/>
        <v>C2</v>
      </c>
    </row>
    <row r="426" spans="1:15" s="25" customFormat="1" ht="30" customHeight="1" x14ac:dyDescent="0.2">
      <c r="A426" s="108" t="s">
        <v>405</v>
      </c>
      <c r="B426" s="44" t="s">
        <v>350</v>
      </c>
      <c r="C426" s="37" t="s">
        <v>363</v>
      </c>
      <c r="D426" s="43"/>
      <c r="E426" s="28"/>
      <c r="F426" s="57"/>
      <c r="G426" s="109"/>
      <c r="H426" s="78"/>
      <c r="I426" s="53"/>
      <c r="J426" s="24" t="str">
        <f t="shared" ca="1" si="48"/>
        <v>LOCKED</v>
      </c>
      <c r="K426" s="15" t="str">
        <f t="shared" si="52"/>
        <v>C056Main Line Paving</v>
      </c>
      <c r="L426" s="16">
        <f>MATCH(K426,'Pay Items'!$K$1:$K$649,0)</f>
        <v>426</v>
      </c>
      <c r="M426" s="17" t="str">
        <f t="shared" ca="1" si="49"/>
        <v>F0</v>
      </c>
      <c r="N426" s="17" t="str">
        <f t="shared" ca="1" si="50"/>
        <v>G</v>
      </c>
      <c r="O426" s="17" t="str">
        <f t="shared" ca="1" si="51"/>
        <v>C2</v>
      </c>
    </row>
    <row r="427" spans="1:15" s="25" customFormat="1" ht="30" customHeight="1" x14ac:dyDescent="0.2">
      <c r="A427" s="108" t="s">
        <v>407</v>
      </c>
      <c r="B427" s="65" t="s">
        <v>700</v>
      </c>
      <c r="C427" s="37" t="s">
        <v>718</v>
      </c>
      <c r="D427" s="43"/>
      <c r="E427" s="28" t="s">
        <v>180</v>
      </c>
      <c r="F427" s="57"/>
      <c r="G427" s="102"/>
      <c r="H427" s="35">
        <f>ROUND(G427*F427,2)</f>
        <v>0</v>
      </c>
      <c r="I427" s="53"/>
      <c r="J427" s="24" t="str">
        <f t="shared" ca="1" si="48"/>
        <v/>
      </c>
      <c r="K427" s="15" t="str">
        <f t="shared" si="52"/>
        <v>C058Type IAtonne</v>
      </c>
      <c r="L427" s="16">
        <f>MATCH(K427,'Pay Items'!$K$1:$K$649,0)</f>
        <v>427</v>
      </c>
      <c r="M427" s="17" t="str">
        <f t="shared" ca="1" si="49"/>
        <v>F0</v>
      </c>
      <c r="N427" s="17" t="str">
        <f t="shared" ca="1" si="50"/>
        <v>C2</v>
      </c>
      <c r="O427" s="17" t="str">
        <f t="shared" ca="1" si="51"/>
        <v>C2</v>
      </c>
    </row>
    <row r="428" spans="1:15" s="25" customFormat="1" ht="30" customHeight="1" x14ac:dyDescent="0.2">
      <c r="A428" s="108" t="s">
        <v>406</v>
      </c>
      <c r="B428" s="65" t="s">
        <v>702</v>
      </c>
      <c r="C428" s="37" t="s">
        <v>719</v>
      </c>
      <c r="D428" s="43"/>
      <c r="E428" s="28" t="s">
        <v>180</v>
      </c>
      <c r="F428" s="57"/>
      <c r="G428" s="102"/>
      <c r="H428" s="35">
        <f>ROUND(G428*F428,2)</f>
        <v>0</v>
      </c>
      <c r="I428" s="53"/>
      <c r="J428" s="24" t="str">
        <f t="shared" ca="1" si="48"/>
        <v/>
      </c>
      <c r="K428" s="15" t="str">
        <f t="shared" si="52"/>
        <v>C057Type Itonne</v>
      </c>
      <c r="L428" s="16">
        <f>MATCH(K428,'Pay Items'!$K$1:$K$649,0)</f>
        <v>428</v>
      </c>
      <c r="M428" s="17" t="str">
        <f t="shared" ca="1" si="49"/>
        <v>F0</v>
      </c>
      <c r="N428" s="17" t="str">
        <f t="shared" ca="1" si="50"/>
        <v>C2</v>
      </c>
      <c r="O428" s="17" t="str">
        <f t="shared" ca="1" si="51"/>
        <v>C2</v>
      </c>
    </row>
    <row r="429" spans="1:15" s="25" customFormat="1" ht="30" customHeight="1" x14ac:dyDescent="0.2">
      <c r="A429" s="108" t="s">
        <v>408</v>
      </c>
      <c r="B429" s="44" t="s">
        <v>351</v>
      </c>
      <c r="C429" s="37" t="s">
        <v>364</v>
      </c>
      <c r="D429" s="43"/>
      <c r="E429" s="28"/>
      <c r="F429" s="57"/>
      <c r="G429" s="109"/>
      <c r="H429" s="78"/>
      <c r="I429" s="53"/>
      <c r="J429" s="24" t="str">
        <f t="shared" ca="1" si="48"/>
        <v>LOCKED</v>
      </c>
      <c r="K429" s="15" t="str">
        <f t="shared" si="52"/>
        <v>C059Tie-ins and Approaches</v>
      </c>
      <c r="L429" s="16">
        <f>MATCH(K429,'Pay Items'!$K$1:$K$649,0)</f>
        <v>429</v>
      </c>
      <c r="M429" s="17" t="str">
        <f t="shared" ca="1" si="49"/>
        <v>F0</v>
      </c>
      <c r="N429" s="17" t="str">
        <f t="shared" ca="1" si="50"/>
        <v>G</v>
      </c>
      <c r="O429" s="17" t="str">
        <f t="shared" ca="1" si="51"/>
        <v>C2</v>
      </c>
    </row>
    <row r="430" spans="1:15" s="25" customFormat="1" ht="30" customHeight="1" x14ac:dyDescent="0.2">
      <c r="A430" s="108" t="s">
        <v>409</v>
      </c>
      <c r="B430" s="65" t="s">
        <v>700</v>
      </c>
      <c r="C430" s="37" t="s">
        <v>718</v>
      </c>
      <c r="D430" s="43"/>
      <c r="E430" s="28" t="s">
        <v>180</v>
      </c>
      <c r="F430" s="57"/>
      <c r="G430" s="102"/>
      <c r="H430" s="35">
        <f>ROUND(G430*F430,2)</f>
        <v>0</v>
      </c>
      <c r="I430" s="53"/>
      <c r="J430" s="24" t="str">
        <f t="shared" ca="1" si="48"/>
        <v/>
      </c>
      <c r="K430" s="15" t="str">
        <f t="shared" si="52"/>
        <v>C060Type IAtonne</v>
      </c>
      <c r="L430" s="16">
        <f>MATCH(K430,'Pay Items'!$K$1:$K$649,0)</f>
        <v>430</v>
      </c>
      <c r="M430" s="17" t="str">
        <f t="shared" ca="1" si="49"/>
        <v>F0</v>
      </c>
      <c r="N430" s="17" t="str">
        <f t="shared" ca="1" si="50"/>
        <v>C2</v>
      </c>
      <c r="O430" s="17" t="str">
        <f t="shared" ca="1" si="51"/>
        <v>C2</v>
      </c>
    </row>
    <row r="431" spans="1:15" s="25" customFormat="1" ht="30" customHeight="1" x14ac:dyDescent="0.2">
      <c r="A431" s="108" t="s">
        <v>410</v>
      </c>
      <c r="B431" s="65" t="s">
        <v>702</v>
      </c>
      <c r="C431" s="37" t="s">
        <v>719</v>
      </c>
      <c r="D431" s="43"/>
      <c r="E431" s="28" t="s">
        <v>180</v>
      </c>
      <c r="F431" s="57"/>
      <c r="G431" s="102"/>
      <c r="H431" s="35">
        <f>ROUND(G431*F431,2)</f>
        <v>0</v>
      </c>
      <c r="I431" s="53"/>
      <c r="J431" s="24" t="str">
        <f t="shared" ca="1" si="48"/>
        <v/>
      </c>
      <c r="K431" s="15" t="str">
        <f t="shared" si="52"/>
        <v>C061Type Itonne</v>
      </c>
      <c r="L431" s="16">
        <f>MATCH(K431,'Pay Items'!$K$1:$K$649,0)</f>
        <v>431</v>
      </c>
      <c r="M431" s="17" t="str">
        <f t="shared" ca="1" si="49"/>
        <v>F0</v>
      </c>
      <c r="N431" s="17" t="str">
        <f t="shared" ca="1" si="50"/>
        <v>C2</v>
      </c>
      <c r="O431" s="17" t="str">
        <f t="shared" ca="1" si="51"/>
        <v>C2</v>
      </c>
    </row>
    <row r="432" spans="1:15" s="25" customFormat="1" ht="30" customHeight="1" x14ac:dyDescent="0.2">
      <c r="A432" s="108" t="s">
        <v>411</v>
      </c>
      <c r="B432" s="65" t="s">
        <v>714</v>
      </c>
      <c r="C432" s="37" t="s">
        <v>720</v>
      </c>
      <c r="D432" s="43"/>
      <c r="E432" s="28" t="s">
        <v>180</v>
      </c>
      <c r="F432" s="57"/>
      <c r="G432" s="102"/>
      <c r="H432" s="35">
        <f>ROUND(G432*F432,2)</f>
        <v>0</v>
      </c>
      <c r="I432" s="53"/>
      <c r="J432" s="24" t="str">
        <f t="shared" ca="1" si="48"/>
        <v/>
      </c>
      <c r="K432" s="15" t="str">
        <f t="shared" si="52"/>
        <v>C062Type IItonne</v>
      </c>
      <c r="L432" s="16">
        <f>MATCH(K432,'Pay Items'!$K$1:$K$649,0)</f>
        <v>432</v>
      </c>
      <c r="M432" s="17" t="str">
        <f t="shared" ca="1" si="49"/>
        <v>F0</v>
      </c>
      <c r="N432" s="17" t="str">
        <f t="shared" ca="1" si="50"/>
        <v>C2</v>
      </c>
      <c r="O432" s="17" t="str">
        <f t="shared" ca="1" si="51"/>
        <v>C2</v>
      </c>
    </row>
    <row r="433" spans="1:15" s="25" customFormat="1" ht="39.950000000000003" customHeight="1" x14ac:dyDescent="0.2">
      <c r="A433" s="108" t="s">
        <v>546</v>
      </c>
      <c r="B433" s="38" t="s">
        <v>378</v>
      </c>
      <c r="C433" s="37" t="s">
        <v>195</v>
      </c>
      <c r="D433" s="43" t="s">
        <v>1074</v>
      </c>
      <c r="E433" s="28" t="s">
        <v>180</v>
      </c>
      <c r="F433" s="57"/>
      <c r="G433" s="102"/>
      <c r="H433" s="35">
        <f>ROUND(G433*F433,2)</f>
        <v>0</v>
      </c>
      <c r="I433" s="53"/>
      <c r="J433" s="24" t="str">
        <f t="shared" ca="1" si="48"/>
        <v/>
      </c>
      <c r="K433" s="15" t="str">
        <f t="shared" si="52"/>
        <v>C063Construction of Asphaltic Concrete Base Course (Type III)CW 3410-R12tonne</v>
      </c>
      <c r="L433" s="16">
        <f>MATCH(K433,'Pay Items'!$K$1:$K$649,0)</f>
        <v>433</v>
      </c>
      <c r="M433" s="17" t="str">
        <f t="shared" ca="1" si="49"/>
        <v>F0</v>
      </c>
      <c r="N433" s="17" t="str">
        <f t="shared" ca="1" si="50"/>
        <v>C2</v>
      </c>
      <c r="O433" s="17" t="str">
        <f t="shared" ca="1" si="51"/>
        <v>C2</v>
      </c>
    </row>
    <row r="434" spans="1:15" s="25" customFormat="1" ht="30" customHeight="1" x14ac:dyDescent="0.2">
      <c r="A434" s="108" t="s">
        <v>579</v>
      </c>
      <c r="B434" s="38" t="s">
        <v>735</v>
      </c>
      <c r="C434" s="37" t="s">
        <v>365</v>
      </c>
      <c r="D434" s="43" t="s">
        <v>1074</v>
      </c>
      <c r="E434" s="28" t="s">
        <v>178</v>
      </c>
      <c r="F434" s="57"/>
      <c r="G434" s="102"/>
      <c r="H434" s="35">
        <f>ROUND(G434*F434,2)</f>
        <v>0</v>
      </c>
      <c r="I434" s="53"/>
      <c r="J434" s="24" t="str">
        <f t="shared" ca="1" si="48"/>
        <v/>
      </c>
      <c r="K434" s="15" t="str">
        <f t="shared" si="52"/>
        <v>C064Construction of Asphalt PatchesCW 3410-R12m²</v>
      </c>
      <c r="L434" s="16">
        <f>MATCH(K434,'Pay Items'!$K$1:$K$649,0)</f>
        <v>434</v>
      </c>
      <c r="M434" s="17" t="str">
        <f t="shared" ca="1" si="49"/>
        <v>F0</v>
      </c>
      <c r="N434" s="17" t="str">
        <f t="shared" ca="1" si="50"/>
        <v>C2</v>
      </c>
      <c r="O434" s="17" t="str">
        <f t="shared" ca="1" si="51"/>
        <v>C2</v>
      </c>
    </row>
    <row r="435" spans="1:15" s="25" customFormat="1" ht="39.950000000000003" customHeight="1" thickBot="1" x14ac:dyDescent="0.25">
      <c r="A435" s="111" t="s">
        <v>579</v>
      </c>
      <c r="B435" s="38" t="s">
        <v>204</v>
      </c>
      <c r="C435" s="61" t="s">
        <v>205</v>
      </c>
      <c r="D435" s="62"/>
      <c r="E435" s="63"/>
      <c r="F435" s="60"/>
      <c r="G435" s="109"/>
      <c r="H435" s="78">
        <f>SUM(H343:H434)</f>
        <v>0</v>
      </c>
      <c r="I435" s="53"/>
      <c r="J435" s="24" t="str">
        <f t="shared" ca="1" si="48"/>
        <v>LOCKED</v>
      </c>
      <c r="K435" s="15" t="str">
        <f t="shared" si="52"/>
        <v>C064LAST USED CODE FOR SECTION</v>
      </c>
      <c r="L435" s="16">
        <f>MATCH(K435,'Pay Items'!$K$1:$K$649,0)</f>
        <v>435</v>
      </c>
      <c r="M435" s="17" t="str">
        <f t="shared" ca="1" si="49"/>
        <v>F0</v>
      </c>
      <c r="N435" s="17" t="str">
        <f t="shared" ca="1" si="50"/>
        <v>G</v>
      </c>
      <c r="O435" s="17" t="str">
        <f t="shared" ca="1" si="51"/>
        <v>C2</v>
      </c>
    </row>
    <row r="436" spans="1:15" s="25" customFormat="1" ht="36" customHeight="1" thickTop="1" x14ac:dyDescent="0.25">
      <c r="A436" s="105"/>
      <c r="B436" s="49" t="s">
        <v>38</v>
      </c>
      <c r="C436" s="50" t="s">
        <v>199</v>
      </c>
      <c r="D436" s="29"/>
      <c r="E436" s="29"/>
      <c r="F436" s="29"/>
      <c r="G436" s="106"/>
      <c r="H436" s="52"/>
      <c r="I436" s="53"/>
      <c r="J436" s="24" t="str">
        <f t="shared" ca="1" si="48"/>
        <v>LOCKED</v>
      </c>
      <c r="K436" s="15" t="str">
        <f t="shared" si="52"/>
        <v>JOINT AND CRACK SEALING</v>
      </c>
      <c r="L436" s="16">
        <f>MATCH(K436,'Pay Items'!$K$1:$K$649,0)</f>
        <v>436</v>
      </c>
      <c r="M436" s="17" t="str">
        <f t="shared" ca="1" si="49"/>
        <v>F0</v>
      </c>
      <c r="N436" s="17" t="str">
        <f t="shared" ca="1" si="50"/>
        <v>G</v>
      </c>
      <c r="O436" s="17" t="str">
        <f t="shared" ca="1" si="51"/>
        <v>F2</v>
      </c>
    </row>
    <row r="437" spans="1:15" s="25" customFormat="1" ht="30" customHeight="1" x14ac:dyDescent="0.2">
      <c r="A437" s="108" t="s">
        <v>443</v>
      </c>
      <c r="B437" s="38" t="s">
        <v>444</v>
      </c>
      <c r="C437" s="37" t="s">
        <v>469</v>
      </c>
      <c r="D437" s="43" t="s">
        <v>736</v>
      </c>
      <c r="E437" s="28" t="s">
        <v>182</v>
      </c>
      <c r="F437" s="36"/>
      <c r="G437" s="102"/>
      <c r="H437" s="35">
        <f>ROUND(G437*F437,2)</f>
        <v>0</v>
      </c>
      <c r="I437" s="58"/>
      <c r="J437" s="24" t="str">
        <f t="shared" ca="1" si="48"/>
        <v/>
      </c>
      <c r="K437" s="15" t="str">
        <f t="shared" si="52"/>
        <v>D001Joint SealingCW 3250-R7m</v>
      </c>
      <c r="L437" s="16">
        <f>MATCH(K437,'Pay Items'!$K$1:$K$649,0)</f>
        <v>437</v>
      </c>
      <c r="M437" s="17" t="str">
        <f t="shared" ca="1" si="49"/>
        <v>F0</v>
      </c>
      <c r="N437" s="17" t="str">
        <f t="shared" ca="1" si="50"/>
        <v>C2</v>
      </c>
      <c r="O437" s="17" t="str">
        <f t="shared" ca="1" si="51"/>
        <v>C2</v>
      </c>
    </row>
    <row r="438" spans="1:15" s="25" customFormat="1" ht="30" customHeight="1" x14ac:dyDescent="0.2">
      <c r="A438" s="108" t="s">
        <v>221</v>
      </c>
      <c r="B438" s="38" t="s">
        <v>122</v>
      </c>
      <c r="C438" s="37" t="s">
        <v>97</v>
      </c>
      <c r="D438" s="43" t="s">
        <v>736</v>
      </c>
      <c r="E438" s="28"/>
      <c r="F438" s="36"/>
      <c r="G438" s="109"/>
      <c r="H438" s="78"/>
      <c r="I438" s="58"/>
      <c r="J438" s="24" t="str">
        <f t="shared" ca="1" si="48"/>
        <v>LOCKED</v>
      </c>
      <c r="K438" s="15" t="str">
        <f t="shared" si="52"/>
        <v>D002Crack SealingCW 3250-R7</v>
      </c>
      <c r="L438" s="16">
        <f>MATCH(K438,'Pay Items'!$K$1:$K$649,0)</f>
        <v>438</v>
      </c>
      <c r="M438" s="17" t="str">
        <f t="shared" ca="1" si="49"/>
        <v>F0</v>
      </c>
      <c r="N438" s="17" t="str">
        <f t="shared" ca="1" si="50"/>
        <v>G</v>
      </c>
      <c r="O438" s="17" t="str">
        <f t="shared" ca="1" si="51"/>
        <v>C2</v>
      </c>
    </row>
    <row r="439" spans="1:15" s="25" customFormat="1" ht="30" customHeight="1" x14ac:dyDescent="0.2">
      <c r="A439" s="108" t="s">
        <v>37</v>
      </c>
      <c r="B439" s="44" t="s">
        <v>350</v>
      </c>
      <c r="C439" s="37" t="s">
        <v>878</v>
      </c>
      <c r="D439" s="43" t="s">
        <v>173</v>
      </c>
      <c r="E439" s="28" t="s">
        <v>182</v>
      </c>
      <c r="F439" s="36"/>
      <c r="G439" s="102"/>
      <c r="H439" s="35">
        <f>ROUND(G439*F439,2)</f>
        <v>0</v>
      </c>
      <c r="I439" s="58"/>
      <c r="J439" s="24" t="str">
        <f t="shared" ca="1" si="48"/>
        <v/>
      </c>
      <c r="K439" s="15" t="str">
        <f t="shared" si="52"/>
        <v>D0032 mm to 10 mm Widem</v>
      </c>
      <c r="L439" s="16">
        <f>MATCH(K439,'Pay Items'!$K$1:$K$649,0)</f>
        <v>439</v>
      </c>
      <c r="M439" s="17" t="str">
        <f t="shared" ca="1" si="49"/>
        <v>F0</v>
      </c>
      <c r="N439" s="17" t="str">
        <f t="shared" ca="1" si="50"/>
        <v>C2</v>
      </c>
      <c r="O439" s="17" t="str">
        <f t="shared" ca="1" si="51"/>
        <v>C2</v>
      </c>
    </row>
    <row r="440" spans="1:15" s="25" customFormat="1" ht="30" customHeight="1" x14ac:dyDescent="0.2">
      <c r="A440" s="108" t="s">
        <v>222</v>
      </c>
      <c r="B440" s="44" t="s">
        <v>351</v>
      </c>
      <c r="C440" s="37" t="s">
        <v>879</v>
      </c>
      <c r="D440" s="43" t="s">
        <v>173</v>
      </c>
      <c r="E440" s="28" t="s">
        <v>182</v>
      </c>
      <c r="F440" s="36"/>
      <c r="G440" s="102"/>
      <c r="H440" s="35">
        <f>ROUND(G440*F440,2)</f>
        <v>0</v>
      </c>
      <c r="I440" s="58"/>
      <c r="J440" s="24" t="str">
        <f t="shared" ca="1" si="48"/>
        <v/>
      </c>
      <c r="K440" s="15" t="str">
        <f t="shared" si="52"/>
        <v>D004&gt;10 mm to 25 mm Widem</v>
      </c>
      <c r="L440" s="16">
        <f>MATCH(K440,'Pay Items'!$K$1:$K$649,0)</f>
        <v>440</v>
      </c>
      <c r="M440" s="17" t="str">
        <f t="shared" ca="1" si="49"/>
        <v>F0</v>
      </c>
      <c r="N440" s="17" t="str">
        <f t="shared" ca="1" si="50"/>
        <v>C2</v>
      </c>
      <c r="O440" s="17" t="str">
        <f t="shared" ca="1" si="51"/>
        <v>C2</v>
      </c>
    </row>
    <row r="441" spans="1:15" s="25" customFormat="1" ht="43.9" customHeight="1" x14ac:dyDescent="0.2">
      <c r="A441" s="108" t="s">
        <v>223</v>
      </c>
      <c r="B441" s="38" t="s">
        <v>124</v>
      </c>
      <c r="C441" s="37" t="s">
        <v>880</v>
      </c>
      <c r="D441" s="43" t="s">
        <v>736</v>
      </c>
      <c r="E441" s="28" t="s">
        <v>182</v>
      </c>
      <c r="F441" s="36"/>
      <c r="G441" s="102"/>
      <c r="H441" s="35">
        <f>ROUND(G441*F441,2)</f>
        <v>0</v>
      </c>
      <c r="I441" s="53"/>
      <c r="J441" s="24" t="str">
        <f t="shared" ca="1" si="48"/>
        <v/>
      </c>
      <c r="K441" s="15" t="str">
        <f t="shared" si="52"/>
        <v>D005Longitudinal Joint &amp; Crack Filling ( &gt; 25 mm in width )CW 3250-R7m</v>
      </c>
      <c r="L441" s="16">
        <f>MATCH(K441,'Pay Items'!$K$1:$K$649,0)</f>
        <v>441</v>
      </c>
      <c r="M441" s="17" t="str">
        <f t="shared" ca="1" si="49"/>
        <v>F0</v>
      </c>
      <c r="N441" s="17" t="str">
        <f t="shared" ca="1" si="50"/>
        <v>C2</v>
      </c>
      <c r="O441" s="17" t="str">
        <f t="shared" ca="1" si="51"/>
        <v>C2</v>
      </c>
    </row>
    <row r="442" spans="1:15" s="25" customFormat="1" ht="30" customHeight="1" x14ac:dyDescent="0.2">
      <c r="A442" s="108" t="s">
        <v>547</v>
      </c>
      <c r="B442" s="38" t="s">
        <v>125</v>
      </c>
      <c r="C442" s="37" t="s">
        <v>98</v>
      </c>
      <c r="D442" s="43" t="s">
        <v>736</v>
      </c>
      <c r="E442" s="28" t="s">
        <v>182</v>
      </c>
      <c r="F442" s="36"/>
      <c r="G442" s="102"/>
      <c r="H442" s="35">
        <f>ROUND(G442*F442,2)</f>
        <v>0</v>
      </c>
      <c r="I442" s="53"/>
      <c r="J442" s="24" t="str">
        <f t="shared" ca="1" si="48"/>
        <v/>
      </c>
      <c r="K442" s="15" t="str">
        <f t="shared" si="52"/>
        <v>D006Reflective Crack MaintenanceCW 3250-R7m</v>
      </c>
      <c r="L442" s="16">
        <f>MATCH(K442,'Pay Items'!$K$1:$K$649,0)</f>
        <v>442</v>
      </c>
      <c r="M442" s="17" t="str">
        <f t="shared" ca="1" si="49"/>
        <v>F0</v>
      </c>
      <c r="N442" s="17" t="str">
        <f t="shared" ca="1" si="50"/>
        <v>C2</v>
      </c>
      <c r="O442" s="17" t="str">
        <f t="shared" ca="1" si="51"/>
        <v>C2</v>
      </c>
    </row>
    <row r="443" spans="1:15" s="25" customFormat="1" ht="39.950000000000003" customHeight="1" thickBot="1" x14ac:dyDescent="0.25">
      <c r="A443" s="108" t="s">
        <v>547</v>
      </c>
      <c r="B443" s="38" t="s">
        <v>204</v>
      </c>
      <c r="C443" s="61" t="s">
        <v>205</v>
      </c>
      <c r="D443" s="62"/>
      <c r="E443" s="63"/>
      <c r="F443" s="60"/>
      <c r="G443" s="109"/>
      <c r="H443" s="78">
        <f>SUM(H436:H442)</f>
        <v>0</v>
      </c>
      <c r="I443" s="53"/>
      <c r="J443" s="24" t="str">
        <f t="shared" ca="1" si="48"/>
        <v>LOCKED</v>
      </c>
      <c r="K443" s="15" t="str">
        <f t="shared" si="52"/>
        <v>D006LAST USED CODE FOR SECTION</v>
      </c>
      <c r="L443" s="16">
        <f>MATCH(K443,'Pay Items'!$K$1:$K$649,0)</f>
        <v>443</v>
      </c>
      <c r="M443" s="17" t="str">
        <f t="shared" ca="1" si="49"/>
        <v>F0</v>
      </c>
      <c r="N443" s="17" t="str">
        <f t="shared" ca="1" si="50"/>
        <v>G</v>
      </c>
      <c r="O443" s="17" t="str">
        <f t="shared" ca="1" si="51"/>
        <v>C2</v>
      </c>
    </row>
    <row r="444" spans="1:15" s="25" customFormat="1" ht="36" customHeight="1" thickTop="1" x14ac:dyDescent="0.25">
      <c r="A444" s="105"/>
      <c r="B444" s="49" t="s">
        <v>610</v>
      </c>
      <c r="C444" s="50" t="s">
        <v>200</v>
      </c>
      <c r="D444" s="29"/>
      <c r="E444" s="29"/>
      <c r="F444" s="29"/>
      <c r="G444" s="106"/>
      <c r="H444" s="52"/>
      <c r="I444" s="53"/>
      <c r="J444" s="24" t="str">
        <f t="shared" ca="1" si="48"/>
        <v>LOCKED</v>
      </c>
      <c r="K444" s="15" t="str">
        <f t="shared" si="52"/>
        <v>ASSOCIATED DRAINAGE AND UNDERGROUND WORKS</v>
      </c>
      <c r="L444" s="16">
        <f>MATCH(K444,'Pay Items'!$K$1:$K$649,0)</f>
        <v>444</v>
      </c>
      <c r="M444" s="17" t="str">
        <f t="shared" ca="1" si="49"/>
        <v>F0</v>
      </c>
      <c r="N444" s="17" t="str">
        <f t="shared" ca="1" si="50"/>
        <v>G</v>
      </c>
      <c r="O444" s="17" t="str">
        <f t="shared" ca="1" si="51"/>
        <v>F2</v>
      </c>
    </row>
    <row r="445" spans="1:15" s="25" customFormat="1" ht="30" customHeight="1" x14ac:dyDescent="0.2">
      <c r="A445" s="108" t="s">
        <v>224</v>
      </c>
      <c r="B445" s="38" t="s">
        <v>129</v>
      </c>
      <c r="C445" s="37" t="s">
        <v>415</v>
      </c>
      <c r="D445" s="43" t="s">
        <v>11</v>
      </c>
      <c r="E445" s="28"/>
      <c r="F445" s="36"/>
      <c r="G445" s="109"/>
      <c r="H445" s="78"/>
      <c r="I445" s="53"/>
      <c r="J445" s="24" t="str">
        <f t="shared" ca="1" si="48"/>
        <v>LOCKED</v>
      </c>
      <c r="K445" s="15" t="str">
        <f t="shared" si="52"/>
        <v>E003Catch BasinCW 2130-R12</v>
      </c>
      <c r="L445" s="16">
        <f>MATCH(K445,'Pay Items'!$K$1:$K$649,0)</f>
        <v>445</v>
      </c>
      <c r="M445" s="17" t="str">
        <f t="shared" ca="1" si="49"/>
        <v>F0</v>
      </c>
      <c r="N445" s="17" t="str">
        <f t="shared" ca="1" si="50"/>
        <v>G</v>
      </c>
      <c r="O445" s="17" t="str">
        <f t="shared" ca="1" si="51"/>
        <v>C2</v>
      </c>
    </row>
    <row r="446" spans="1:15" s="25" customFormat="1" ht="30" customHeight="1" x14ac:dyDescent="0.2">
      <c r="A446" s="108" t="s">
        <v>225</v>
      </c>
      <c r="B446" s="44" t="s">
        <v>967</v>
      </c>
      <c r="C446" s="37" t="s">
        <v>984</v>
      </c>
      <c r="D446" s="43"/>
      <c r="E446" s="28" t="s">
        <v>181</v>
      </c>
      <c r="F446" s="36"/>
      <c r="G446" s="102"/>
      <c r="H446" s="35">
        <f>ROUND(G446*F446,2)</f>
        <v>0</v>
      </c>
      <c r="I446" s="53"/>
      <c r="J446" s="24" t="str">
        <f t="shared" ca="1" si="48"/>
        <v/>
      </c>
      <c r="K446" s="15" t="str">
        <f t="shared" si="52"/>
        <v>E004SD-024, 1200 mm deepeach</v>
      </c>
      <c r="L446" s="16">
        <f>MATCH(K446,'Pay Items'!$K$1:$K$649,0)</f>
        <v>446</v>
      </c>
      <c r="M446" s="17" t="str">
        <f t="shared" ca="1" si="49"/>
        <v>F0</v>
      </c>
      <c r="N446" s="17" t="str">
        <f t="shared" ca="1" si="50"/>
        <v>C2</v>
      </c>
      <c r="O446" s="17" t="str">
        <f t="shared" ca="1" si="51"/>
        <v>C2</v>
      </c>
    </row>
    <row r="447" spans="1:15" s="25" customFormat="1" ht="30" customHeight="1" x14ac:dyDescent="0.2">
      <c r="A447" s="108" t="s">
        <v>1010</v>
      </c>
      <c r="B447" s="44" t="s">
        <v>967</v>
      </c>
      <c r="C447" s="37" t="s">
        <v>985</v>
      </c>
      <c r="D447" s="43"/>
      <c r="E447" s="28" t="s">
        <v>181</v>
      </c>
      <c r="F447" s="36"/>
      <c r="G447" s="102"/>
      <c r="H447" s="35">
        <f>ROUND(G447*F447,2)</f>
        <v>0</v>
      </c>
      <c r="I447" s="53"/>
      <c r="J447" s="24" t="str">
        <f t="shared" ca="1" si="48"/>
        <v/>
      </c>
      <c r="K447" s="15" t="str">
        <f t="shared" si="52"/>
        <v>E004ASD-024, 1800 mm deepeach</v>
      </c>
      <c r="L447" s="16">
        <f>MATCH(K447,'Pay Items'!$K$1:$K$649,0)</f>
        <v>447</v>
      </c>
      <c r="M447" s="17" t="str">
        <f t="shared" ca="1" si="49"/>
        <v>F0</v>
      </c>
      <c r="N447" s="17" t="str">
        <f t="shared" ca="1" si="50"/>
        <v>C2</v>
      </c>
      <c r="O447" s="17" t="str">
        <f t="shared" ca="1" si="51"/>
        <v>C2</v>
      </c>
    </row>
    <row r="448" spans="1:15" s="25" customFormat="1" ht="30" customHeight="1" x14ac:dyDescent="0.2">
      <c r="A448" s="108" t="s">
        <v>226</v>
      </c>
      <c r="B448" s="44" t="s">
        <v>973</v>
      </c>
      <c r="C448" s="37" t="s">
        <v>986</v>
      </c>
      <c r="D448" s="43"/>
      <c r="E448" s="28" t="s">
        <v>181</v>
      </c>
      <c r="F448" s="36"/>
      <c r="G448" s="102"/>
      <c r="H448" s="35">
        <f>ROUND(G448*F448,2)</f>
        <v>0</v>
      </c>
      <c r="I448" s="53"/>
      <c r="J448" s="24" t="str">
        <f t="shared" ca="1" si="48"/>
        <v/>
      </c>
      <c r="K448" s="15" t="str">
        <f t="shared" si="52"/>
        <v>E005SD-025, 1200 mm deepeach</v>
      </c>
      <c r="L448" s="16">
        <f>MATCH(K448,'Pay Items'!$K$1:$K$649,0)</f>
        <v>448</v>
      </c>
      <c r="M448" s="17" t="str">
        <f t="shared" ca="1" si="49"/>
        <v>F0</v>
      </c>
      <c r="N448" s="17" t="str">
        <f t="shared" ca="1" si="50"/>
        <v>C2</v>
      </c>
      <c r="O448" s="17" t="str">
        <f t="shared" ca="1" si="51"/>
        <v>C2</v>
      </c>
    </row>
    <row r="449" spans="1:15" s="25" customFormat="1" ht="30" customHeight="1" x14ac:dyDescent="0.2">
      <c r="A449" s="108" t="s">
        <v>1011</v>
      </c>
      <c r="B449" s="44" t="s">
        <v>973</v>
      </c>
      <c r="C449" s="37" t="s">
        <v>987</v>
      </c>
      <c r="D449" s="43"/>
      <c r="E449" s="28" t="s">
        <v>181</v>
      </c>
      <c r="F449" s="36"/>
      <c r="G449" s="102"/>
      <c r="H449" s="35">
        <f>ROUND(G449*F449,2)</f>
        <v>0</v>
      </c>
      <c r="I449" s="53"/>
      <c r="J449" s="24" t="str">
        <f t="shared" ca="1" si="48"/>
        <v/>
      </c>
      <c r="K449" s="15" t="str">
        <f t="shared" si="52"/>
        <v>E005ASD-025, 1800 mm deepeach</v>
      </c>
      <c r="L449" s="16">
        <f>MATCH(K449,'Pay Items'!$K$1:$K$649,0)</f>
        <v>449</v>
      </c>
      <c r="M449" s="17" t="str">
        <f t="shared" ca="1" si="49"/>
        <v>F0</v>
      </c>
      <c r="N449" s="17" t="str">
        <f t="shared" ca="1" si="50"/>
        <v>C2</v>
      </c>
      <c r="O449" s="17" t="str">
        <f t="shared" ca="1" si="51"/>
        <v>C2</v>
      </c>
    </row>
    <row r="450" spans="1:15" s="25" customFormat="1" ht="30" customHeight="1" x14ac:dyDescent="0.2">
      <c r="A450" s="108" t="s">
        <v>227</v>
      </c>
      <c r="B450" s="38" t="s">
        <v>130</v>
      </c>
      <c r="C450" s="37" t="s">
        <v>418</v>
      </c>
      <c r="D450" s="43" t="s">
        <v>11</v>
      </c>
      <c r="E450" s="28"/>
      <c r="F450" s="36"/>
      <c r="G450" s="109"/>
      <c r="H450" s="78"/>
      <c r="I450" s="53"/>
      <c r="J450" s="24" t="str">
        <f t="shared" ca="1" si="48"/>
        <v>LOCKED</v>
      </c>
      <c r="K450" s="15" t="str">
        <f t="shared" si="52"/>
        <v>E006Catch PitCW 2130-R12</v>
      </c>
      <c r="L450" s="16">
        <f>MATCH(K450,'Pay Items'!$K$1:$K$649,0)</f>
        <v>450</v>
      </c>
      <c r="M450" s="17" t="str">
        <f t="shared" ca="1" si="49"/>
        <v>F0</v>
      </c>
      <c r="N450" s="17" t="str">
        <f t="shared" ca="1" si="50"/>
        <v>G</v>
      </c>
      <c r="O450" s="17" t="str">
        <f t="shared" ca="1" si="51"/>
        <v>C2</v>
      </c>
    </row>
    <row r="451" spans="1:15" s="25" customFormat="1" ht="30" customHeight="1" x14ac:dyDescent="0.2">
      <c r="A451" s="108" t="s">
        <v>228</v>
      </c>
      <c r="B451" s="44" t="s">
        <v>350</v>
      </c>
      <c r="C451" s="37" t="s">
        <v>419</v>
      </c>
      <c r="D451" s="43"/>
      <c r="E451" s="28" t="s">
        <v>181</v>
      </c>
      <c r="F451" s="36"/>
      <c r="G451" s="102"/>
      <c r="H451" s="35">
        <f>ROUND(G451*F451,2)</f>
        <v>0</v>
      </c>
      <c r="I451" s="53"/>
      <c r="J451" s="24" t="str">
        <f t="shared" ref="J451:J514" ca="1" si="53">IF(CELL("protect",$G451)=1, "LOCKED", "")</f>
        <v/>
      </c>
      <c r="K451" s="15" t="str">
        <f t="shared" si="52"/>
        <v>E007SD-023each</v>
      </c>
      <c r="L451" s="16">
        <f>MATCH(K451,'Pay Items'!$K$1:$K$649,0)</f>
        <v>451</v>
      </c>
      <c r="M451" s="17" t="str">
        <f t="shared" ref="M451:M514" ca="1" si="54">CELL("format",$F451)</f>
        <v>F0</v>
      </c>
      <c r="N451" s="17" t="str">
        <f t="shared" ref="N451:N514" ca="1" si="55">CELL("format",$G451)</f>
        <v>C2</v>
      </c>
      <c r="O451" s="17" t="str">
        <f t="shared" ref="O451:O514" ca="1" si="56">CELL("format",$H451)</f>
        <v>C2</v>
      </c>
    </row>
    <row r="452" spans="1:15" s="25" customFormat="1" ht="43.9" customHeight="1" x14ac:dyDescent="0.2">
      <c r="A452" s="108" t="s">
        <v>667</v>
      </c>
      <c r="B452" s="38" t="s">
        <v>131</v>
      </c>
      <c r="C452" s="37" t="s">
        <v>668</v>
      </c>
      <c r="D452" s="43" t="s">
        <v>11</v>
      </c>
      <c r="E452" s="28"/>
      <c r="F452" s="36"/>
      <c r="G452" s="109"/>
      <c r="H452" s="78"/>
      <c r="I452" s="78"/>
      <c r="J452" s="24" t="str">
        <f t="shared" ca="1" si="53"/>
        <v>LOCKED</v>
      </c>
      <c r="K452" s="15" t="str">
        <f t="shared" ref="K452:K515" si="57">CLEAN(CONCATENATE(TRIM($A452),TRIM($C452),IF(LEFT($D452)&lt;&gt;"E",TRIM($D452),),TRIM($E452)))</f>
        <v>E007ARemove and Replace Existing Catch BasinCW 2130-R12</v>
      </c>
      <c r="L452" s="16">
        <f>MATCH(K452,'Pay Items'!$K$1:$K$649,0)</f>
        <v>452</v>
      </c>
      <c r="M452" s="17" t="str">
        <f t="shared" ca="1" si="54"/>
        <v>F0</v>
      </c>
      <c r="N452" s="17" t="str">
        <f t="shared" ca="1" si="55"/>
        <v>G</v>
      </c>
      <c r="O452" s="17" t="str">
        <f t="shared" ca="1" si="56"/>
        <v>C2</v>
      </c>
    </row>
    <row r="453" spans="1:15" s="25" customFormat="1" ht="30" customHeight="1" x14ac:dyDescent="0.2">
      <c r="A453" s="108" t="s">
        <v>669</v>
      </c>
      <c r="B453" s="44" t="s">
        <v>350</v>
      </c>
      <c r="C453" s="37" t="s">
        <v>416</v>
      </c>
      <c r="D453" s="43"/>
      <c r="E453" s="28" t="s">
        <v>181</v>
      </c>
      <c r="F453" s="36"/>
      <c r="G453" s="102"/>
      <c r="H453" s="35">
        <f>ROUND(G453*F453,2)</f>
        <v>0</v>
      </c>
      <c r="I453" s="78"/>
      <c r="J453" s="24" t="str">
        <f t="shared" ca="1" si="53"/>
        <v/>
      </c>
      <c r="K453" s="15" t="str">
        <f t="shared" si="57"/>
        <v>E007BSD-024each</v>
      </c>
      <c r="L453" s="16">
        <f>MATCH(K453,'Pay Items'!$K$1:$K$649,0)</f>
        <v>453</v>
      </c>
      <c r="M453" s="17" t="str">
        <f t="shared" ca="1" si="54"/>
        <v>F0</v>
      </c>
      <c r="N453" s="17" t="str">
        <f t="shared" ca="1" si="55"/>
        <v>C2</v>
      </c>
      <c r="O453" s="17" t="str">
        <f t="shared" ca="1" si="56"/>
        <v>C2</v>
      </c>
    </row>
    <row r="454" spans="1:15" s="25" customFormat="1" ht="30" customHeight="1" x14ac:dyDescent="0.2">
      <c r="A454" s="108" t="s">
        <v>670</v>
      </c>
      <c r="B454" s="44" t="s">
        <v>351</v>
      </c>
      <c r="C454" s="37" t="s">
        <v>417</v>
      </c>
      <c r="D454" s="43"/>
      <c r="E454" s="28" t="s">
        <v>181</v>
      </c>
      <c r="F454" s="36"/>
      <c r="G454" s="102"/>
      <c r="H454" s="35">
        <f>ROUND(G454*F454,2)</f>
        <v>0</v>
      </c>
      <c r="I454" s="78"/>
      <c r="J454" s="24" t="str">
        <f t="shared" ca="1" si="53"/>
        <v/>
      </c>
      <c r="K454" s="15" t="str">
        <f t="shared" si="57"/>
        <v>E007CSD-025each</v>
      </c>
      <c r="L454" s="16">
        <f>MATCH(K454,'Pay Items'!$K$1:$K$649,0)</f>
        <v>454</v>
      </c>
      <c r="M454" s="17" t="str">
        <f t="shared" ca="1" si="54"/>
        <v>F0</v>
      </c>
      <c r="N454" s="17" t="str">
        <f t="shared" ca="1" si="55"/>
        <v>C2</v>
      </c>
      <c r="O454" s="17" t="str">
        <f t="shared" ca="1" si="56"/>
        <v>C2</v>
      </c>
    </row>
    <row r="455" spans="1:15" s="25" customFormat="1" ht="43.9" customHeight="1" x14ac:dyDescent="0.2">
      <c r="A455" s="108" t="s">
        <v>671</v>
      </c>
      <c r="B455" s="38" t="s">
        <v>132</v>
      </c>
      <c r="C455" s="37" t="s">
        <v>672</v>
      </c>
      <c r="D455" s="43" t="s">
        <v>11</v>
      </c>
      <c r="E455" s="28"/>
      <c r="F455" s="36"/>
      <c r="G455" s="109"/>
      <c r="H455" s="78"/>
      <c r="I455" s="78"/>
      <c r="J455" s="24" t="str">
        <f t="shared" ca="1" si="53"/>
        <v>LOCKED</v>
      </c>
      <c r="K455" s="15" t="str">
        <f t="shared" si="57"/>
        <v>E007DRemove and Replace Existing Catch PitCW 2130-R12</v>
      </c>
      <c r="L455" s="16">
        <f>MATCH(K455,'Pay Items'!$K$1:$K$649,0)</f>
        <v>455</v>
      </c>
      <c r="M455" s="17" t="str">
        <f t="shared" ca="1" si="54"/>
        <v>F0</v>
      </c>
      <c r="N455" s="17" t="str">
        <f t="shared" ca="1" si="55"/>
        <v>G</v>
      </c>
      <c r="O455" s="17" t="str">
        <f t="shared" ca="1" si="56"/>
        <v>C2</v>
      </c>
    </row>
    <row r="456" spans="1:15" s="25" customFormat="1" ht="30" customHeight="1" x14ac:dyDescent="0.2">
      <c r="A456" s="108" t="s">
        <v>673</v>
      </c>
      <c r="B456" s="44" t="s">
        <v>350</v>
      </c>
      <c r="C456" s="37" t="s">
        <v>419</v>
      </c>
      <c r="D456" s="43"/>
      <c r="E456" s="28" t="s">
        <v>181</v>
      </c>
      <c r="F456" s="36"/>
      <c r="G456" s="102"/>
      <c r="H456" s="35">
        <f>ROUND(G456*F456,2)</f>
        <v>0</v>
      </c>
      <c r="I456" s="53"/>
      <c r="J456" s="24" t="str">
        <f t="shared" ca="1" si="53"/>
        <v/>
      </c>
      <c r="K456" s="15" t="str">
        <f t="shared" si="57"/>
        <v>E007ESD-023each</v>
      </c>
      <c r="L456" s="16">
        <f>MATCH(K456,'Pay Items'!$K$1:$K$649,0)</f>
        <v>456</v>
      </c>
      <c r="M456" s="17" t="str">
        <f t="shared" ca="1" si="54"/>
        <v>F0</v>
      </c>
      <c r="N456" s="17" t="str">
        <f t="shared" ca="1" si="55"/>
        <v>C2</v>
      </c>
      <c r="O456" s="17" t="str">
        <f t="shared" ca="1" si="56"/>
        <v>C2</v>
      </c>
    </row>
    <row r="457" spans="1:15" s="25" customFormat="1" ht="30" customHeight="1" x14ac:dyDescent="0.2">
      <c r="A457" s="108" t="s">
        <v>229</v>
      </c>
      <c r="B457" s="38" t="s">
        <v>133</v>
      </c>
      <c r="C457" s="37" t="s">
        <v>420</v>
      </c>
      <c r="D457" s="43" t="s">
        <v>11</v>
      </c>
      <c r="E457" s="28"/>
      <c r="F457" s="36"/>
      <c r="G457" s="109"/>
      <c r="H457" s="78"/>
      <c r="I457" s="53"/>
      <c r="J457" s="24" t="str">
        <f t="shared" ca="1" si="53"/>
        <v>LOCKED</v>
      </c>
      <c r="K457" s="15" t="str">
        <f t="shared" si="57"/>
        <v>E008Sewer ServiceCW 2130-R12</v>
      </c>
      <c r="L457" s="16">
        <f>MATCH(K457,'Pay Items'!$K$1:$K$649,0)</f>
        <v>457</v>
      </c>
      <c r="M457" s="17" t="str">
        <f t="shared" ca="1" si="54"/>
        <v>F0</v>
      </c>
      <c r="N457" s="17" t="str">
        <f t="shared" ca="1" si="55"/>
        <v>G</v>
      </c>
      <c r="O457" s="17" t="str">
        <f t="shared" ca="1" si="56"/>
        <v>C2</v>
      </c>
    </row>
    <row r="458" spans="1:15" s="25" customFormat="1" ht="30" customHeight="1" x14ac:dyDescent="0.2">
      <c r="A458" s="108" t="s">
        <v>53</v>
      </c>
      <c r="B458" s="44" t="s">
        <v>350</v>
      </c>
      <c r="C458" s="37" t="s">
        <v>1486</v>
      </c>
      <c r="D458" s="43"/>
      <c r="E458" s="28"/>
      <c r="F458" s="36"/>
      <c r="G458" s="109"/>
      <c r="H458" s="78"/>
      <c r="I458" s="53" t="s">
        <v>1487</v>
      </c>
      <c r="J458" s="24" t="str">
        <f t="shared" ca="1" si="53"/>
        <v>LOCKED</v>
      </c>
      <c r="K458" s="15" t="str">
        <f t="shared" si="57"/>
        <v>E009^ mm, ^</v>
      </c>
      <c r="L458" s="16">
        <f>MATCH(K458,'Pay Items'!$K$1:$K$649,0)</f>
        <v>458</v>
      </c>
      <c r="M458" s="17" t="str">
        <f t="shared" ca="1" si="54"/>
        <v>F0</v>
      </c>
      <c r="N458" s="17" t="str">
        <f t="shared" ca="1" si="55"/>
        <v>G</v>
      </c>
      <c r="O458" s="17" t="str">
        <f t="shared" ca="1" si="56"/>
        <v>C2</v>
      </c>
    </row>
    <row r="459" spans="1:15" s="25" customFormat="1" ht="30" customHeight="1" x14ac:dyDescent="0.2">
      <c r="A459" s="108" t="s">
        <v>53</v>
      </c>
      <c r="B459" s="44" t="s">
        <v>967</v>
      </c>
      <c r="C459" s="37" t="s">
        <v>988</v>
      </c>
      <c r="D459" s="43"/>
      <c r="E459" s="28"/>
      <c r="F459" s="36"/>
      <c r="G459" s="109"/>
      <c r="H459" s="78"/>
      <c r="I459" s="53"/>
      <c r="J459" s="24" t="str">
        <f t="shared" ca="1" si="53"/>
        <v>LOCKED</v>
      </c>
      <c r="K459" s="15" t="str">
        <f t="shared" si="57"/>
        <v>E009150 mm, PVC</v>
      </c>
      <c r="L459" s="16">
        <f>MATCH(K459,'Pay Items'!$K$1:$K$649,0)</f>
        <v>459</v>
      </c>
      <c r="M459" s="17" t="str">
        <f t="shared" ca="1" si="54"/>
        <v>F0</v>
      </c>
      <c r="N459" s="17" t="str">
        <f t="shared" ca="1" si="55"/>
        <v>G</v>
      </c>
      <c r="O459" s="17" t="str">
        <f t="shared" ca="1" si="56"/>
        <v>C2</v>
      </c>
    </row>
    <row r="460" spans="1:15" s="25" customFormat="1" ht="43.9" customHeight="1" x14ac:dyDescent="0.2">
      <c r="A460" s="108" t="s">
        <v>54</v>
      </c>
      <c r="B460" s="65" t="s">
        <v>700</v>
      </c>
      <c r="C460" s="37" t="s">
        <v>1488</v>
      </c>
      <c r="D460" s="43"/>
      <c r="E460" s="28" t="s">
        <v>182</v>
      </c>
      <c r="F460" s="36"/>
      <c r="G460" s="102"/>
      <c r="H460" s="35">
        <f>ROUND(G460*F460,2)</f>
        <v>0</v>
      </c>
      <c r="I460" s="53" t="s">
        <v>1489</v>
      </c>
      <c r="J460" s="24" t="str">
        <f t="shared" ca="1" si="53"/>
        <v/>
      </c>
      <c r="K460" s="15" t="str">
        <f t="shared" si="57"/>
        <v>E010In a Trench, Class ^ Type ^ Bedding, Class 2 Backfillm</v>
      </c>
      <c r="L460" s="16">
        <f>MATCH(K460,'Pay Items'!$K$1:$K$649,0)</f>
        <v>460</v>
      </c>
      <c r="M460" s="17" t="str">
        <f t="shared" ca="1" si="54"/>
        <v>F0</v>
      </c>
      <c r="N460" s="17" t="str">
        <f t="shared" ca="1" si="55"/>
        <v>C2</v>
      </c>
      <c r="O460" s="17" t="str">
        <f t="shared" ca="1" si="56"/>
        <v>C2</v>
      </c>
    </row>
    <row r="461" spans="1:15" s="25" customFormat="1" ht="43.9" customHeight="1" x14ac:dyDescent="0.2">
      <c r="A461" s="108" t="s">
        <v>55</v>
      </c>
      <c r="B461" s="65" t="s">
        <v>702</v>
      </c>
      <c r="C461" s="37" t="s">
        <v>1490</v>
      </c>
      <c r="D461" s="43"/>
      <c r="E461" s="28" t="s">
        <v>182</v>
      </c>
      <c r="F461" s="36"/>
      <c r="G461" s="102"/>
      <c r="H461" s="35">
        <f>ROUND(G461*F461,2)</f>
        <v>0</v>
      </c>
      <c r="I461" s="53" t="s">
        <v>1491</v>
      </c>
      <c r="J461" s="24" t="str">
        <f t="shared" ca="1" si="53"/>
        <v/>
      </c>
      <c r="K461" s="15" t="str">
        <f t="shared" si="57"/>
        <v>E011Trenchless Installation, Class ^ Type ^ Bedding, Class ^ Backfillm</v>
      </c>
      <c r="L461" s="16">
        <f>MATCH(K461,'Pay Items'!$K$1:$K$649,0)</f>
        <v>461</v>
      </c>
      <c r="M461" s="17" t="str">
        <f t="shared" ca="1" si="54"/>
        <v>F0</v>
      </c>
      <c r="N461" s="17" t="str">
        <f t="shared" ca="1" si="55"/>
        <v>C2</v>
      </c>
      <c r="O461" s="17" t="str">
        <f t="shared" ca="1" si="56"/>
        <v>C2</v>
      </c>
    </row>
    <row r="462" spans="1:15" s="25" customFormat="1" ht="30" customHeight="1" x14ac:dyDescent="0.2">
      <c r="A462" s="108" t="s">
        <v>56</v>
      </c>
      <c r="B462" s="38" t="s">
        <v>134</v>
      </c>
      <c r="C462" s="37" t="s">
        <v>607</v>
      </c>
      <c r="D462" s="43" t="s">
        <v>11</v>
      </c>
      <c r="E462" s="28" t="s">
        <v>182</v>
      </c>
      <c r="F462" s="36"/>
      <c r="G462" s="102"/>
      <c r="H462" s="35">
        <f>ROUND(G462*F462,2)</f>
        <v>0</v>
      </c>
      <c r="I462" s="53"/>
      <c r="J462" s="24" t="str">
        <f t="shared" ca="1" si="53"/>
        <v/>
      </c>
      <c r="K462" s="15" t="str">
        <f t="shared" si="57"/>
        <v>E012Drainage Connection PipeCW 2130-R12m</v>
      </c>
      <c r="L462" s="16">
        <f>MATCH(K462,'Pay Items'!$K$1:$K$649,0)</f>
        <v>462</v>
      </c>
      <c r="M462" s="17" t="str">
        <f t="shared" ca="1" si="54"/>
        <v>F0</v>
      </c>
      <c r="N462" s="17" t="str">
        <f t="shared" ca="1" si="55"/>
        <v>C2</v>
      </c>
      <c r="O462" s="17" t="str">
        <f t="shared" ca="1" si="56"/>
        <v>C2</v>
      </c>
    </row>
    <row r="463" spans="1:15" s="25" customFormat="1" ht="30" customHeight="1" x14ac:dyDescent="0.2">
      <c r="A463" s="108" t="s">
        <v>57</v>
      </c>
      <c r="B463" s="38" t="s">
        <v>39</v>
      </c>
      <c r="C463" s="37" t="s">
        <v>421</v>
      </c>
      <c r="D463" s="43" t="s">
        <v>11</v>
      </c>
      <c r="E463" s="28"/>
      <c r="F463" s="36"/>
      <c r="G463" s="109"/>
      <c r="H463" s="78"/>
      <c r="I463" s="53"/>
      <c r="J463" s="24" t="str">
        <f t="shared" ca="1" si="53"/>
        <v>LOCKED</v>
      </c>
      <c r="K463" s="15" t="str">
        <f t="shared" si="57"/>
        <v>E013Sewer Service RisersCW 2130-R12</v>
      </c>
      <c r="L463" s="16">
        <f>MATCH(K463,'Pay Items'!$K$1:$K$649,0)</f>
        <v>463</v>
      </c>
      <c r="M463" s="17" t="str">
        <f t="shared" ca="1" si="54"/>
        <v>F0</v>
      </c>
      <c r="N463" s="17" t="str">
        <f t="shared" ca="1" si="55"/>
        <v>G</v>
      </c>
      <c r="O463" s="17" t="str">
        <f t="shared" ca="1" si="56"/>
        <v>C2</v>
      </c>
    </row>
    <row r="464" spans="1:15" s="25" customFormat="1" ht="30" customHeight="1" x14ac:dyDescent="0.2">
      <c r="A464" s="108" t="s">
        <v>58</v>
      </c>
      <c r="B464" s="44" t="s">
        <v>350</v>
      </c>
      <c r="C464" s="37" t="s">
        <v>1492</v>
      </c>
      <c r="D464" s="43"/>
      <c r="E464" s="28"/>
      <c r="F464" s="36"/>
      <c r="G464" s="109"/>
      <c r="H464" s="78"/>
      <c r="I464" s="53" t="s">
        <v>1493</v>
      </c>
      <c r="J464" s="24" t="str">
        <f t="shared" ca="1" si="53"/>
        <v>LOCKED</v>
      </c>
      <c r="K464" s="15" t="str">
        <f t="shared" si="57"/>
        <v>E014^ mm</v>
      </c>
      <c r="L464" s="16">
        <f>MATCH(K464,'Pay Items'!$K$1:$K$649,0)</f>
        <v>464</v>
      </c>
      <c r="M464" s="17" t="str">
        <f t="shared" ca="1" si="54"/>
        <v>F0</v>
      </c>
      <c r="N464" s="17" t="str">
        <f t="shared" ca="1" si="55"/>
        <v>G</v>
      </c>
      <c r="O464" s="17" t="str">
        <f t="shared" ca="1" si="56"/>
        <v>C2</v>
      </c>
    </row>
    <row r="465" spans="1:15" s="25" customFormat="1" ht="30" customHeight="1" x14ac:dyDescent="0.2">
      <c r="A465" s="108" t="s">
        <v>58</v>
      </c>
      <c r="B465" s="44" t="s">
        <v>967</v>
      </c>
      <c r="C465" s="37" t="s">
        <v>888</v>
      </c>
      <c r="D465" s="43"/>
      <c r="E465" s="28"/>
      <c r="F465" s="36"/>
      <c r="G465" s="109"/>
      <c r="H465" s="78"/>
      <c r="I465" s="53"/>
      <c r="J465" s="24" t="str">
        <f t="shared" ca="1" si="53"/>
        <v>LOCKED</v>
      </c>
      <c r="K465" s="15" t="str">
        <f t="shared" si="57"/>
        <v>E014150 mm</v>
      </c>
      <c r="L465" s="16">
        <f>MATCH(K465,'Pay Items'!$K$1:$K$649,0)</f>
        <v>465</v>
      </c>
      <c r="M465" s="17" t="str">
        <f t="shared" ca="1" si="54"/>
        <v>F0</v>
      </c>
      <c r="N465" s="17" t="str">
        <f t="shared" ca="1" si="55"/>
        <v>G</v>
      </c>
      <c r="O465" s="17" t="str">
        <f t="shared" ca="1" si="56"/>
        <v>C2</v>
      </c>
    </row>
    <row r="466" spans="1:15" s="25" customFormat="1" ht="30" customHeight="1" x14ac:dyDescent="0.2">
      <c r="A466" s="108" t="s">
        <v>59</v>
      </c>
      <c r="B466" s="65" t="s">
        <v>700</v>
      </c>
      <c r="C466" s="37" t="s">
        <v>724</v>
      </c>
      <c r="D466" s="43"/>
      <c r="E466" s="28" t="s">
        <v>183</v>
      </c>
      <c r="F466" s="79"/>
      <c r="G466" s="102"/>
      <c r="H466" s="35">
        <f>ROUND(G466*F466,2)</f>
        <v>0</v>
      </c>
      <c r="I466" s="53"/>
      <c r="J466" s="24" t="str">
        <f t="shared" ca="1" si="53"/>
        <v/>
      </c>
      <c r="K466" s="15" t="str">
        <f t="shared" si="57"/>
        <v>E015SD-014vert. m</v>
      </c>
      <c r="L466" s="16">
        <f>MATCH(K466,'Pay Items'!$K$1:$K$649,0)</f>
        <v>466</v>
      </c>
      <c r="M466" s="17" t="str">
        <f t="shared" ca="1" si="54"/>
        <v>F1</v>
      </c>
      <c r="N466" s="17" t="str">
        <f t="shared" ca="1" si="55"/>
        <v>C2</v>
      </c>
      <c r="O466" s="17" t="str">
        <f t="shared" ca="1" si="56"/>
        <v>C2</v>
      </c>
    </row>
    <row r="467" spans="1:15" s="25" customFormat="1" ht="30" customHeight="1" x14ac:dyDescent="0.2">
      <c r="A467" s="108" t="s">
        <v>60</v>
      </c>
      <c r="B467" s="65" t="s">
        <v>702</v>
      </c>
      <c r="C467" s="37" t="s">
        <v>725</v>
      </c>
      <c r="D467" s="43"/>
      <c r="E467" s="28" t="s">
        <v>183</v>
      </c>
      <c r="F467" s="79"/>
      <c r="G467" s="102"/>
      <c r="H467" s="35">
        <f>ROUND(G467*F467,2)</f>
        <v>0</v>
      </c>
      <c r="I467" s="53"/>
      <c r="J467" s="24" t="str">
        <f t="shared" ca="1" si="53"/>
        <v/>
      </c>
      <c r="K467" s="15" t="str">
        <f t="shared" si="57"/>
        <v>E016SD-015vert. m</v>
      </c>
      <c r="L467" s="16">
        <f>MATCH(K467,'Pay Items'!$K$1:$K$649,0)</f>
        <v>467</v>
      </c>
      <c r="M467" s="17" t="str">
        <f t="shared" ca="1" si="54"/>
        <v>F1</v>
      </c>
      <c r="N467" s="17" t="str">
        <f t="shared" ca="1" si="55"/>
        <v>C2</v>
      </c>
      <c r="O467" s="17" t="str">
        <f t="shared" ca="1" si="56"/>
        <v>C2</v>
      </c>
    </row>
    <row r="468" spans="1:15" s="25" customFormat="1" ht="102" x14ac:dyDescent="0.2">
      <c r="A468" s="108" t="s">
        <v>61</v>
      </c>
      <c r="B468" s="38" t="s">
        <v>40</v>
      </c>
      <c r="C468" s="37" t="s">
        <v>597</v>
      </c>
      <c r="D468" s="43" t="s">
        <v>11</v>
      </c>
      <c r="E468" s="28"/>
      <c r="F468" s="36"/>
      <c r="G468" s="109"/>
      <c r="H468" s="78"/>
      <c r="I468" s="53" t="s">
        <v>1212</v>
      </c>
      <c r="J468" s="24" t="str">
        <f t="shared" ca="1" si="53"/>
        <v>LOCKED</v>
      </c>
      <c r="K468" s="15" t="str">
        <f t="shared" si="57"/>
        <v>E017Sewer Repair - Up to 3.0 Meters LongCW 2130-R12</v>
      </c>
      <c r="L468" s="16">
        <f>MATCH(K468,'Pay Items'!$K$1:$K$649,0)</f>
        <v>468</v>
      </c>
      <c r="M468" s="17" t="str">
        <f t="shared" ca="1" si="54"/>
        <v>F0</v>
      </c>
      <c r="N468" s="17" t="str">
        <f t="shared" ca="1" si="55"/>
        <v>G</v>
      </c>
      <c r="O468" s="17" t="str">
        <f t="shared" ca="1" si="56"/>
        <v>C2</v>
      </c>
    </row>
    <row r="469" spans="1:15" s="25" customFormat="1" ht="30" customHeight="1" x14ac:dyDescent="0.2">
      <c r="A469" s="108" t="s">
        <v>1015</v>
      </c>
      <c r="B469" s="44" t="s">
        <v>967</v>
      </c>
      <c r="C469" s="37" t="s">
        <v>888</v>
      </c>
      <c r="D469" s="43"/>
      <c r="E469" s="28"/>
      <c r="F469" s="36"/>
      <c r="G469" s="109"/>
      <c r="H469" s="78"/>
      <c r="I469" s="53"/>
      <c r="J469" s="24" t="str">
        <f t="shared" ca="1" si="53"/>
        <v>LOCKED</v>
      </c>
      <c r="K469" s="15" t="str">
        <f t="shared" si="57"/>
        <v>E017A150 mm</v>
      </c>
      <c r="L469" s="16">
        <f>MATCH(K469,'Pay Items'!$K$1:$K$649,0)</f>
        <v>469</v>
      </c>
      <c r="M469" s="17" t="str">
        <f t="shared" ca="1" si="54"/>
        <v>F0</v>
      </c>
      <c r="N469" s="17" t="str">
        <f t="shared" ca="1" si="55"/>
        <v>G</v>
      </c>
      <c r="O469" s="17" t="str">
        <f t="shared" ca="1" si="56"/>
        <v>C2</v>
      </c>
    </row>
    <row r="470" spans="1:15" s="25" customFormat="1" ht="30" customHeight="1" x14ac:dyDescent="0.2">
      <c r="A470" s="108" t="s">
        <v>1016</v>
      </c>
      <c r="B470" s="65" t="s">
        <v>700</v>
      </c>
      <c r="C470" s="37" t="s">
        <v>1494</v>
      </c>
      <c r="D470" s="43"/>
      <c r="E470" s="28" t="s">
        <v>181</v>
      </c>
      <c r="F470" s="36"/>
      <c r="G470" s="102"/>
      <c r="H470" s="35">
        <f>ROUND(G470*F470,2)</f>
        <v>0</v>
      </c>
      <c r="I470" s="80"/>
      <c r="J470" s="24" t="str">
        <f t="shared" ca="1" si="53"/>
        <v/>
      </c>
      <c r="K470" s="15" t="str">
        <f t="shared" si="57"/>
        <v>E017BClass ^ Backfilleach</v>
      </c>
      <c r="L470" s="16">
        <f>MATCH(K470,'Pay Items'!$K$1:$K$649,0)</f>
        <v>470</v>
      </c>
      <c r="M470" s="17" t="str">
        <f t="shared" ca="1" si="54"/>
        <v>F0</v>
      </c>
      <c r="N470" s="17" t="str">
        <f t="shared" ca="1" si="55"/>
        <v>C2</v>
      </c>
      <c r="O470" s="17" t="str">
        <f t="shared" ca="1" si="56"/>
        <v>C2</v>
      </c>
    </row>
    <row r="471" spans="1:15" s="25" customFormat="1" ht="30" customHeight="1" x14ac:dyDescent="0.2">
      <c r="A471" s="108" t="s">
        <v>1017</v>
      </c>
      <c r="B471" s="44" t="s">
        <v>967</v>
      </c>
      <c r="C471" s="37" t="s">
        <v>1006</v>
      </c>
      <c r="D471" s="43"/>
      <c r="E471" s="28"/>
      <c r="F471" s="36"/>
      <c r="G471" s="109"/>
      <c r="H471" s="78"/>
      <c r="I471" s="53"/>
      <c r="J471" s="24" t="str">
        <f t="shared" ca="1" si="53"/>
        <v>LOCKED</v>
      </c>
      <c r="K471" s="15" t="str">
        <f t="shared" si="57"/>
        <v>E017C200 mm</v>
      </c>
      <c r="L471" s="16">
        <f>MATCH(K471,'Pay Items'!$K$1:$K$649,0)</f>
        <v>471</v>
      </c>
      <c r="M471" s="17" t="str">
        <f t="shared" ca="1" si="54"/>
        <v>F0</v>
      </c>
      <c r="N471" s="17" t="str">
        <f t="shared" ca="1" si="55"/>
        <v>G</v>
      </c>
      <c r="O471" s="17" t="str">
        <f t="shared" ca="1" si="56"/>
        <v>C2</v>
      </c>
    </row>
    <row r="472" spans="1:15" s="25" customFormat="1" ht="30" customHeight="1" x14ac:dyDescent="0.2">
      <c r="A472" s="108" t="s">
        <v>1018</v>
      </c>
      <c r="B472" s="65" t="s">
        <v>700</v>
      </c>
      <c r="C472" s="37" t="s">
        <v>1494</v>
      </c>
      <c r="D472" s="43"/>
      <c r="E472" s="28" t="s">
        <v>181</v>
      </c>
      <c r="F472" s="36"/>
      <c r="G472" s="102"/>
      <c r="H472" s="35">
        <f>ROUND(G472*F472,2)</f>
        <v>0</v>
      </c>
      <c r="I472" s="80"/>
      <c r="J472" s="24" t="str">
        <f t="shared" ca="1" si="53"/>
        <v/>
      </c>
      <c r="K472" s="15" t="str">
        <f t="shared" si="57"/>
        <v>E017DClass ^ Backfilleach</v>
      </c>
      <c r="L472" s="16">
        <f>MATCH(K472,'Pay Items'!$K$1:$K$649,0)</f>
        <v>472</v>
      </c>
      <c r="M472" s="17" t="str">
        <f t="shared" ca="1" si="54"/>
        <v>F0</v>
      </c>
      <c r="N472" s="17" t="str">
        <f t="shared" ca="1" si="55"/>
        <v>C2</v>
      </c>
      <c r="O472" s="17" t="str">
        <f t="shared" ca="1" si="56"/>
        <v>C2</v>
      </c>
    </row>
    <row r="473" spans="1:15" s="25" customFormat="1" ht="30" customHeight="1" x14ac:dyDescent="0.2">
      <c r="A473" s="108" t="s">
        <v>1019</v>
      </c>
      <c r="B473" s="44" t="s">
        <v>967</v>
      </c>
      <c r="C473" s="37" t="s">
        <v>1007</v>
      </c>
      <c r="D473" s="43"/>
      <c r="E473" s="28"/>
      <c r="F473" s="36"/>
      <c r="G473" s="109"/>
      <c r="H473" s="78"/>
      <c r="I473" s="53"/>
      <c r="J473" s="24" t="str">
        <f t="shared" ca="1" si="53"/>
        <v>LOCKED</v>
      </c>
      <c r="K473" s="15" t="str">
        <f t="shared" si="57"/>
        <v>E017E250 mm</v>
      </c>
      <c r="L473" s="16">
        <f>MATCH(K473,'Pay Items'!$K$1:$K$649,0)</f>
        <v>473</v>
      </c>
      <c r="M473" s="17" t="str">
        <f t="shared" ca="1" si="54"/>
        <v>F0</v>
      </c>
      <c r="N473" s="17" t="str">
        <f t="shared" ca="1" si="55"/>
        <v>G</v>
      </c>
      <c r="O473" s="17" t="str">
        <f t="shared" ca="1" si="56"/>
        <v>C2</v>
      </c>
    </row>
    <row r="474" spans="1:15" s="25" customFormat="1" ht="30" customHeight="1" x14ac:dyDescent="0.2">
      <c r="A474" s="108" t="s">
        <v>1020</v>
      </c>
      <c r="B474" s="65" t="s">
        <v>700</v>
      </c>
      <c r="C474" s="37" t="s">
        <v>1494</v>
      </c>
      <c r="D474" s="43"/>
      <c r="E474" s="28" t="s">
        <v>181</v>
      </c>
      <c r="F474" s="36"/>
      <c r="G474" s="102"/>
      <c r="H474" s="35">
        <f>ROUND(G474*F474,2)</f>
        <v>0</v>
      </c>
      <c r="I474" s="80"/>
      <c r="J474" s="24" t="str">
        <f t="shared" ca="1" si="53"/>
        <v/>
      </c>
      <c r="K474" s="15" t="str">
        <f t="shared" si="57"/>
        <v>E017FClass ^ Backfilleach</v>
      </c>
      <c r="L474" s="16">
        <f>MATCH(K474,'Pay Items'!$K$1:$K$649,0)</f>
        <v>474</v>
      </c>
      <c r="M474" s="17" t="str">
        <f t="shared" ca="1" si="54"/>
        <v>F0</v>
      </c>
      <c r="N474" s="17" t="str">
        <f t="shared" ca="1" si="55"/>
        <v>C2</v>
      </c>
      <c r="O474" s="17" t="str">
        <f t="shared" ca="1" si="56"/>
        <v>C2</v>
      </c>
    </row>
    <row r="475" spans="1:15" s="25" customFormat="1" ht="30" customHeight="1" x14ac:dyDescent="0.2">
      <c r="A475" s="108" t="s">
        <v>1021</v>
      </c>
      <c r="B475" s="44" t="s">
        <v>967</v>
      </c>
      <c r="C475" s="37" t="s">
        <v>989</v>
      </c>
      <c r="D475" s="43"/>
      <c r="E475" s="28"/>
      <c r="F475" s="36"/>
      <c r="G475" s="109"/>
      <c r="H475" s="78"/>
      <c r="I475" s="53"/>
      <c r="J475" s="24" t="str">
        <f t="shared" ca="1" si="53"/>
        <v>LOCKED</v>
      </c>
      <c r="K475" s="15" t="str">
        <f t="shared" si="57"/>
        <v>E017G300 mm</v>
      </c>
      <c r="L475" s="16">
        <f>MATCH(K475,'Pay Items'!$K$1:$K$649,0)</f>
        <v>475</v>
      </c>
      <c r="M475" s="17" t="str">
        <f t="shared" ca="1" si="54"/>
        <v>F0</v>
      </c>
      <c r="N475" s="17" t="str">
        <f t="shared" ca="1" si="55"/>
        <v>G</v>
      </c>
      <c r="O475" s="17" t="str">
        <f t="shared" ca="1" si="56"/>
        <v>C2</v>
      </c>
    </row>
    <row r="476" spans="1:15" s="25" customFormat="1" ht="30" customHeight="1" x14ac:dyDescent="0.2">
      <c r="A476" s="108" t="s">
        <v>1022</v>
      </c>
      <c r="B476" s="65" t="s">
        <v>700</v>
      </c>
      <c r="C476" s="37" t="s">
        <v>1494</v>
      </c>
      <c r="D476" s="43"/>
      <c r="E476" s="28" t="s">
        <v>181</v>
      </c>
      <c r="F476" s="36"/>
      <c r="G476" s="102"/>
      <c r="H476" s="35">
        <f>ROUND(G476*F476,2)</f>
        <v>0</v>
      </c>
      <c r="I476" s="80"/>
      <c r="J476" s="24" t="str">
        <f t="shared" ca="1" si="53"/>
        <v/>
      </c>
      <c r="K476" s="15" t="str">
        <f t="shared" si="57"/>
        <v>E017HClass ^ Backfilleach</v>
      </c>
      <c r="L476" s="16">
        <f>MATCH(K476,'Pay Items'!$K$1:$K$649,0)</f>
        <v>476</v>
      </c>
      <c r="M476" s="17" t="str">
        <f t="shared" ca="1" si="54"/>
        <v>F0</v>
      </c>
      <c r="N476" s="17" t="str">
        <f t="shared" ca="1" si="55"/>
        <v>C2</v>
      </c>
      <c r="O476" s="17" t="str">
        <f t="shared" ca="1" si="56"/>
        <v>C2</v>
      </c>
    </row>
    <row r="477" spans="1:15" s="25" customFormat="1" ht="30" customHeight="1" x14ac:dyDescent="0.2">
      <c r="A477" s="108" t="s">
        <v>1023</v>
      </c>
      <c r="B477" s="44" t="s">
        <v>967</v>
      </c>
      <c r="C477" s="37" t="s">
        <v>1040</v>
      </c>
      <c r="D477" s="43"/>
      <c r="E477" s="28"/>
      <c r="F477" s="36"/>
      <c r="G477" s="109"/>
      <c r="H477" s="78"/>
      <c r="I477" s="53"/>
      <c r="J477" s="24" t="str">
        <f t="shared" ca="1" si="53"/>
        <v>LOCKED</v>
      </c>
      <c r="K477" s="15" t="str">
        <f t="shared" si="57"/>
        <v>E017I375mm</v>
      </c>
      <c r="L477" s="16">
        <f>MATCH(K477,'Pay Items'!$K$1:$K$649,0)</f>
        <v>477</v>
      </c>
      <c r="M477" s="17" t="str">
        <f t="shared" ca="1" si="54"/>
        <v>F0</v>
      </c>
      <c r="N477" s="17" t="str">
        <f t="shared" ca="1" si="55"/>
        <v>G</v>
      </c>
      <c r="O477" s="17" t="str">
        <f t="shared" ca="1" si="56"/>
        <v>C2</v>
      </c>
    </row>
    <row r="478" spans="1:15" s="25" customFormat="1" ht="30" customHeight="1" x14ac:dyDescent="0.2">
      <c r="A478" s="108" t="s">
        <v>1024</v>
      </c>
      <c r="B478" s="65" t="s">
        <v>700</v>
      </c>
      <c r="C478" s="37" t="s">
        <v>1494</v>
      </c>
      <c r="D478" s="43"/>
      <c r="E478" s="28" t="s">
        <v>181</v>
      </c>
      <c r="F478" s="36"/>
      <c r="G478" s="102"/>
      <c r="H478" s="35">
        <f>ROUND(G478*F478,2)</f>
        <v>0</v>
      </c>
      <c r="I478" s="80"/>
      <c r="J478" s="24" t="str">
        <f t="shared" ca="1" si="53"/>
        <v/>
      </c>
      <c r="K478" s="15" t="str">
        <f t="shared" si="57"/>
        <v>E017JClass ^ Backfilleach</v>
      </c>
      <c r="L478" s="16">
        <f>MATCH(K478,'Pay Items'!$K$1:$K$649,0)</f>
        <v>478</v>
      </c>
      <c r="M478" s="17" t="str">
        <f t="shared" ca="1" si="54"/>
        <v>F0</v>
      </c>
      <c r="N478" s="17" t="str">
        <f t="shared" ca="1" si="55"/>
        <v>C2</v>
      </c>
      <c r="O478" s="17" t="str">
        <f t="shared" ca="1" si="56"/>
        <v>C2</v>
      </c>
    </row>
    <row r="479" spans="1:15" s="25" customFormat="1" ht="30" customHeight="1" x14ac:dyDescent="0.2">
      <c r="A479" s="108" t="s">
        <v>1041</v>
      </c>
      <c r="B479" s="44" t="s">
        <v>967</v>
      </c>
      <c r="C479" s="37" t="s">
        <v>1008</v>
      </c>
      <c r="D479" s="43"/>
      <c r="E479" s="28"/>
      <c r="F479" s="36"/>
      <c r="G479" s="109"/>
      <c r="H479" s="78"/>
      <c r="I479" s="53"/>
      <c r="J479" s="24" t="str">
        <f t="shared" ca="1" si="53"/>
        <v>LOCKED</v>
      </c>
      <c r="K479" s="15" t="str">
        <f t="shared" si="57"/>
        <v>E017K450 mm</v>
      </c>
      <c r="L479" s="16">
        <f>MATCH(K479,'Pay Items'!$K$1:$K$649,0)</f>
        <v>479</v>
      </c>
      <c r="M479" s="17" t="str">
        <f t="shared" ca="1" si="54"/>
        <v>F0</v>
      </c>
      <c r="N479" s="17" t="str">
        <f t="shared" ca="1" si="55"/>
        <v>G</v>
      </c>
      <c r="O479" s="17" t="str">
        <f t="shared" ca="1" si="56"/>
        <v>C2</v>
      </c>
    </row>
    <row r="480" spans="1:15" s="25" customFormat="1" ht="30" customHeight="1" x14ac:dyDescent="0.2">
      <c r="A480" s="108" t="s">
        <v>1042</v>
      </c>
      <c r="B480" s="65" t="s">
        <v>700</v>
      </c>
      <c r="C480" s="37" t="s">
        <v>1494</v>
      </c>
      <c r="D480" s="43"/>
      <c r="E480" s="28" t="s">
        <v>181</v>
      </c>
      <c r="F480" s="36"/>
      <c r="G480" s="102"/>
      <c r="H480" s="35">
        <f>ROUND(G480*F480,2)</f>
        <v>0</v>
      </c>
      <c r="I480" s="80"/>
      <c r="J480" s="24" t="str">
        <f t="shared" ca="1" si="53"/>
        <v/>
      </c>
      <c r="K480" s="15" t="str">
        <f t="shared" si="57"/>
        <v>E017LClass ^ Backfilleach</v>
      </c>
      <c r="L480" s="16">
        <f>MATCH(K480,'Pay Items'!$K$1:$K$649,0)</f>
        <v>480</v>
      </c>
      <c r="M480" s="17" t="str">
        <f t="shared" ca="1" si="54"/>
        <v>F0</v>
      </c>
      <c r="N480" s="17" t="str">
        <f t="shared" ca="1" si="55"/>
        <v>C2</v>
      </c>
      <c r="O480" s="17" t="str">
        <f t="shared" ca="1" si="56"/>
        <v>C2</v>
      </c>
    </row>
    <row r="481" spans="1:15" s="25" customFormat="1" ht="30" customHeight="1" x14ac:dyDescent="0.2">
      <c r="A481" s="108" t="s">
        <v>1043</v>
      </c>
      <c r="B481" s="44" t="s">
        <v>967</v>
      </c>
      <c r="C481" s="37" t="s">
        <v>1009</v>
      </c>
      <c r="D481" s="43"/>
      <c r="E481" s="28"/>
      <c r="F481" s="36"/>
      <c r="G481" s="109"/>
      <c r="H481" s="78"/>
      <c r="I481" s="53"/>
      <c r="J481" s="24" t="str">
        <f t="shared" ca="1" si="53"/>
        <v>LOCKED</v>
      </c>
      <c r="K481" s="15" t="str">
        <f t="shared" si="57"/>
        <v>E017M600 mm</v>
      </c>
      <c r="L481" s="16">
        <f>MATCH(K481,'Pay Items'!$K$1:$K$649,0)</f>
        <v>481</v>
      </c>
      <c r="M481" s="17" t="str">
        <f t="shared" ca="1" si="54"/>
        <v>F0</v>
      </c>
      <c r="N481" s="17" t="str">
        <f t="shared" ca="1" si="55"/>
        <v>G</v>
      </c>
      <c r="O481" s="17" t="str">
        <f t="shared" ca="1" si="56"/>
        <v>C2</v>
      </c>
    </row>
    <row r="482" spans="1:15" s="25" customFormat="1" ht="30" customHeight="1" x14ac:dyDescent="0.2">
      <c r="A482" s="108" t="s">
        <v>1044</v>
      </c>
      <c r="B482" s="65" t="s">
        <v>700</v>
      </c>
      <c r="C482" s="37" t="s">
        <v>1494</v>
      </c>
      <c r="D482" s="43"/>
      <c r="E482" s="28" t="s">
        <v>181</v>
      </c>
      <c r="F482" s="36"/>
      <c r="G482" s="102"/>
      <c r="H482" s="35">
        <f>ROUND(G482*F482,2)</f>
        <v>0</v>
      </c>
      <c r="I482" s="80"/>
      <c r="J482" s="24" t="str">
        <f t="shared" ca="1" si="53"/>
        <v/>
      </c>
      <c r="K482" s="15" t="str">
        <f t="shared" si="57"/>
        <v>E017NClass ^ Backfilleach</v>
      </c>
      <c r="L482" s="16">
        <f>MATCH(K482,'Pay Items'!$K$1:$K$649,0)</f>
        <v>482</v>
      </c>
      <c r="M482" s="17" t="str">
        <f t="shared" ca="1" si="54"/>
        <v>F0</v>
      </c>
      <c r="N482" s="17" t="str">
        <f t="shared" ca="1" si="55"/>
        <v>C2</v>
      </c>
      <c r="O482" s="17" t="str">
        <f t="shared" ca="1" si="56"/>
        <v>C2</v>
      </c>
    </row>
    <row r="483" spans="1:15" s="25" customFormat="1" ht="30" customHeight="1" x14ac:dyDescent="0.2">
      <c r="A483" s="108" t="s">
        <v>62</v>
      </c>
      <c r="B483" s="44" t="s">
        <v>350</v>
      </c>
      <c r="C483" s="37" t="s">
        <v>1492</v>
      </c>
      <c r="D483" s="43"/>
      <c r="E483" s="28"/>
      <c r="F483" s="36"/>
      <c r="G483" s="109"/>
      <c r="H483" s="78"/>
      <c r="I483" s="53" t="s">
        <v>1495</v>
      </c>
      <c r="J483" s="24" t="str">
        <f t="shared" ca="1" si="53"/>
        <v>LOCKED</v>
      </c>
      <c r="K483" s="15" t="str">
        <f t="shared" si="57"/>
        <v>E018^ mm</v>
      </c>
      <c r="L483" s="16">
        <f>MATCH(K483,'Pay Items'!$K$1:$K$649,0)</f>
        <v>483</v>
      </c>
      <c r="M483" s="17" t="str">
        <f t="shared" ca="1" si="54"/>
        <v>F0</v>
      </c>
      <c r="N483" s="17" t="str">
        <f t="shared" ca="1" si="55"/>
        <v>G</v>
      </c>
      <c r="O483" s="17" t="str">
        <f t="shared" ca="1" si="56"/>
        <v>C2</v>
      </c>
    </row>
    <row r="484" spans="1:15" s="25" customFormat="1" ht="30" customHeight="1" x14ac:dyDescent="0.2">
      <c r="A484" s="108" t="s">
        <v>63</v>
      </c>
      <c r="B484" s="65" t="s">
        <v>700</v>
      </c>
      <c r="C484" s="37" t="s">
        <v>1494</v>
      </c>
      <c r="D484" s="43"/>
      <c r="E484" s="28" t="s">
        <v>181</v>
      </c>
      <c r="F484" s="36"/>
      <c r="G484" s="102"/>
      <c r="H484" s="35">
        <f>ROUND(G484*F484,2)</f>
        <v>0</v>
      </c>
      <c r="I484" s="80"/>
      <c r="J484" s="24" t="str">
        <f t="shared" ca="1" si="53"/>
        <v/>
      </c>
      <c r="K484" s="15" t="str">
        <f t="shared" si="57"/>
        <v>E019Class ^ Backfilleach</v>
      </c>
      <c r="L484" s="16">
        <f>MATCH(K484,'Pay Items'!$K$1:$K$649,0)</f>
        <v>484</v>
      </c>
      <c r="M484" s="17" t="str">
        <f t="shared" ca="1" si="54"/>
        <v>F0</v>
      </c>
      <c r="N484" s="17" t="str">
        <f t="shared" ca="1" si="55"/>
        <v>C2</v>
      </c>
      <c r="O484" s="17" t="str">
        <f t="shared" ca="1" si="56"/>
        <v>C2</v>
      </c>
    </row>
    <row r="485" spans="1:15" s="25" customFormat="1" ht="45.75" customHeight="1" x14ac:dyDescent="0.2">
      <c r="A485" s="108" t="s">
        <v>64</v>
      </c>
      <c r="B485" s="38" t="s">
        <v>41</v>
      </c>
      <c r="C485" s="37" t="s">
        <v>674</v>
      </c>
      <c r="D485" s="43" t="s">
        <v>11</v>
      </c>
      <c r="E485" s="28"/>
      <c r="F485" s="36"/>
      <c r="G485" s="109"/>
      <c r="H485" s="78"/>
      <c r="I485" s="53" t="s">
        <v>1212</v>
      </c>
      <c r="J485" s="24" t="str">
        <f t="shared" ca="1" si="53"/>
        <v>LOCKED</v>
      </c>
      <c r="K485" s="15" t="str">
        <f t="shared" si="57"/>
        <v>E020Sewer Repair - In Addition to First 3.0 MetersCW 2130-R12</v>
      </c>
      <c r="L485" s="16">
        <f>MATCH(K485,'Pay Items'!$K$1:$K$649,0)</f>
        <v>485</v>
      </c>
      <c r="M485" s="17" t="str">
        <f t="shared" ca="1" si="54"/>
        <v>F0</v>
      </c>
      <c r="N485" s="17" t="str">
        <f t="shared" ca="1" si="55"/>
        <v>G</v>
      </c>
      <c r="O485" s="17" t="str">
        <f t="shared" ca="1" si="56"/>
        <v>C2</v>
      </c>
    </row>
    <row r="486" spans="1:15" s="25" customFormat="1" ht="30" customHeight="1" x14ac:dyDescent="0.2">
      <c r="A486" s="108" t="s">
        <v>1025</v>
      </c>
      <c r="B486" s="65" t="s">
        <v>350</v>
      </c>
      <c r="C486" s="37" t="s">
        <v>1045</v>
      </c>
      <c r="D486" s="43"/>
      <c r="E486" s="28"/>
      <c r="F486" s="36"/>
      <c r="G486" s="109"/>
      <c r="H486" s="78"/>
      <c r="I486" s="53"/>
      <c r="J486" s="24" t="str">
        <f t="shared" ca="1" si="53"/>
        <v>LOCKED</v>
      </c>
      <c r="K486" s="15" t="str">
        <f t="shared" si="57"/>
        <v>E020A150 mm</v>
      </c>
      <c r="L486" s="16">
        <f>MATCH(K486,'Pay Items'!$K$1:$K$649,0)</f>
        <v>486</v>
      </c>
      <c r="M486" s="17" t="str">
        <f t="shared" ca="1" si="54"/>
        <v>F0</v>
      </c>
      <c r="N486" s="17" t="str">
        <f t="shared" ca="1" si="55"/>
        <v>G</v>
      </c>
      <c r="O486" s="17" t="str">
        <f t="shared" ca="1" si="56"/>
        <v>C2</v>
      </c>
    </row>
    <row r="487" spans="1:15" s="25" customFormat="1" ht="30" customHeight="1" x14ac:dyDescent="0.2">
      <c r="A487" s="108" t="s">
        <v>1026</v>
      </c>
      <c r="B487" s="65" t="s">
        <v>700</v>
      </c>
      <c r="C487" s="37" t="s">
        <v>1494</v>
      </c>
      <c r="D487" s="43"/>
      <c r="E487" s="28" t="s">
        <v>182</v>
      </c>
      <c r="F487" s="36"/>
      <c r="G487" s="102"/>
      <c r="H487" s="35">
        <f>ROUND(G487*F487,2)</f>
        <v>0</v>
      </c>
      <c r="I487" s="53" t="s">
        <v>1496</v>
      </c>
      <c r="J487" s="24" t="str">
        <f t="shared" ca="1" si="53"/>
        <v/>
      </c>
      <c r="K487" s="15" t="str">
        <f t="shared" si="57"/>
        <v>E020BClass ^ Backfillm</v>
      </c>
      <c r="L487" s="16">
        <f>MATCH(K487,'Pay Items'!$K$1:$K$649,0)</f>
        <v>487</v>
      </c>
      <c r="M487" s="17" t="str">
        <f t="shared" ca="1" si="54"/>
        <v>F0</v>
      </c>
      <c r="N487" s="17" t="str">
        <f t="shared" ca="1" si="55"/>
        <v>C2</v>
      </c>
      <c r="O487" s="17" t="str">
        <f t="shared" ca="1" si="56"/>
        <v>C2</v>
      </c>
    </row>
    <row r="488" spans="1:15" s="25" customFormat="1" ht="30" customHeight="1" x14ac:dyDescent="0.2">
      <c r="A488" s="108" t="s">
        <v>1027</v>
      </c>
      <c r="B488" s="65" t="s">
        <v>350</v>
      </c>
      <c r="C488" s="37" t="s">
        <v>1006</v>
      </c>
      <c r="D488" s="43"/>
      <c r="E488" s="28"/>
      <c r="F488" s="36"/>
      <c r="G488" s="109"/>
      <c r="H488" s="78"/>
      <c r="I488" s="53"/>
      <c r="J488" s="24" t="str">
        <f t="shared" ca="1" si="53"/>
        <v>LOCKED</v>
      </c>
      <c r="K488" s="15" t="str">
        <f t="shared" si="57"/>
        <v>E020C200 mm</v>
      </c>
      <c r="L488" s="16">
        <f>MATCH(K488,'Pay Items'!$K$1:$K$649,0)</f>
        <v>488</v>
      </c>
      <c r="M488" s="17" t="str">
        <f t="shared" ca="1" si="54"/>
        <v>F0</v>
      </c>
      <c r="N488" s="17" t="str">
        <f t="shared" ca="1" si="55"/>
        <v>G</v>
      </c>
      <c r="O488" s="17" t="str">
        <f t="shared" ca="1" si="56"/>
        <v>C2</v>
      </c>
    </row>
    <row r="489" spans="1:15" s="25" customFormat="1" ht="30" customHeight="1" x14ac:dyDescent="0.2">
      <c r="A489" s="108" t="s">
        <v>1028</v>
      </c>
      <c r="B489" s="65" t="s">
        <v>700</v>
      </c>
      <c r="C489" s="37" t="s">
        <v>1494</v>
      </c>
      <c r="D489" s="43"/>
      <c r="E489" s="28" t="s">
        <v>182</v>
      </c>
      <c r="F489" s="36"/>
      <c r="G489" s="102"/>
      <c r="H489" s="35">
        <f>ROUND(G489*F489,2)</f>
        <v>0</v>
      </c>
      <c r="I489" s="53" t="s">
        <v>1496</v>
      </c>
      <c r="J489" s="24" t="str">
        <f t="shared" ca="1" si="53"/>
        <v/>
      </c>
      <c r="K489" s="15" t="str">
        <f t="shared" si="57"/>
        <v>E020DClass ^ Backfillm</v>
      </c>
      <c r="L489" s="16">
        <f>MATCH(K489,'Pay Items'!$K$1:$K$649,0)</f>
        <v>489</v>
      </c>
      <c r="M489" s="17" t="str">
        <f t="shared" ca="1" si="54"/>
        <v>F0</v>
      </c>
      <c r="N489" s="17" t="str">
        <f t="shared" ca="1" si="55"/>
        <v>C2</v>
      </c>
      <c r="O489" s="17" t="str">
        <f t="shared" ca="1" si="56"/>
        <v>C2</v>
      </c>
    </row>
    <row r="490" spans="1:15" s="25" customFormat="1" ht="30" customHeight="1" x14ac:dyDescent="0.2">
      <c r="A490" s="108" t="s">
        <v>1029</v>
      </c>
      <c r="B490" s="65" t="s">
        <v>350</v>
      </c>
      <c r="C490" s="37" t="s">
        <v>1012</v>
      </c>
      <c r="D490" s="43"/>
      <c r="E490" s="28"/>
      <c r="F490" s="36"/>
      <c r="G490" s="109"/>
      <c r="H490" s="78"/>
      <c r="I490" s="53"/>
      <c r="J490" s="24" t="str">
        <f t="shared" ca="1" si="53"/>
        <v>LOCKED</v>
      </c>
      <c r="K490" s="15" t="str">
        <f t="shared" si="57"/>
        <v>E020E250 mm</v>
      </c>
      <c r="L490" s="16">
        <f>MATCH(K490,'Pay Items'!$K$1:$K$649,0)</f>
        <v>490</v>
      </c>
      <c r="M490" s="17" t="str">
        <f t="shared" ca="1" si="54"/>
        <v>F0</v>
      </c>
      <c r="N490" s="17" t="str">
        <f t="shared" ca="1" si="55"/>
        <v>G</v>
      </c>
      <c r="O490" s="17" t="str">
        <f t="shared" ca="1" si="56"/>
        <v>C2</v>
      </c>
    </row>
    <row r="491" spans="1:15" s="25" customFormat="1" ht="30" customHeight="1" x14ac:dyDescent="0.2">
      <c r="A491" s="108" t="s">
        <v>1030</v>
      </c>
      <c r="B491" s="65" t="s">
        <v>700</v>
      </c>
      <c r="C491" s="37" t="s">
        <v>1494</v>
      </c>
      <c r="D491" s="43"/>
      <c r="E491" s="28" t="s">
        <v>182</v>
      </c>
      <c r="F491" s="36"/>
      <c r="G491" s="102"/>
      <c r="H491" s="35">
        <f>ROUND(G491*F491,2)</f>
        <v>0</v>
      </c>
      <c r="I491" s="53" t="s">
        <v>1496</v>
      </c>
      <c r="J491" s="24" t="str">
        <f t="shared" ca="1" si="53"/>
        <v/>
      </c>
      <c r="K491" s="15" t="str">
        <f t="shared" si="57"/>
        <v>E020FClass ^ Backfillm</v>
      </c>
      <c r="L491" s="16">
        <f>MATCH(K491,'Pay Items'!$K$1:$K$649,0)</f>
        <v>491</v>
      </c>
      <c r="M491" s="17" t="str">
        <f t="shared" ca="1" si="54"/>
        <v>F0</v>
      </c>
      <c r="N491" s="17" t="str">
        <f t="shared" ca="1" si="55"/>
        <v>C2</v>
      </c>
      <c r="O491" s="17" t="str">
        <f t="shared" ca="1" si="56"/>
        <v>C2</v>
      </c>
    </row>
    <row r="492" spans="1:15" s="25" customFormat="1" ht="30" customHeight="1" x14ac:dyDescent="0.2">
      <c r="A492" s="108" t="s">
        <v>1031</v>
      </c>
      <c r="B492" s="65" t="s">
        <v>350</v>
      </c>
      <c r="C492" s="37" t="s">
        <v>989</v>
      </c>
      <c r="D492" s="43"/>
      <c r="E492" s="28"/>
      <c r="F492" s="36"/>
      <c r="G492" s="109"/>
      <c r="H492" s="78"/>
      <c r="I492" s="53"/>
      <c r="J492" s="24" t="str">
        <f t="shared" ca="1" si="53"/>
        <v>LOCKED</v>
      </c>
      <c r="K492" s="15" t="str">
        <f t="shared" si="57"/>
        <v>E020G300 mm</v>
      </c>
      <c r="L492" s="16">
        <f>MATCH(K492,'Pay Items'!$K$1:$K$649,0)</f>
        <v>492</v>
      </c>
      <c r="M492" s="17" t="str">
        <f t="shared" ca="1" si="54"/>
        <v>F0</v>
      </c>
      <c r="N492" s="17" t="str">
        <f t="shared" ca="1" si="55"/>
        <v>G</v>
      </c>
      <c r="O492" s="17" t="str">
        <f t="shared" ca="1" si="56"/>
        <v>C2</v>
      </c>
    </row>
    <row r="493" spans="1:15" s="25" customFormat="1" ht="30" customHeight="1" x14ac:dyDescent="0.2">
      <c r="A493" s="108" t="s">
        <v>1032</v>
      </c>
      <c r="B493" s="65" t="s">
        <v>700</v>
      </c>
      <c r="C493" s="37" t="s">
        <v>1494</v>
      </c>
      <c r="D493" s="43"/>
      <c r="E493" s="28" t="s">
        <v>182</v>
      </c>
      <c r="F493" s="36"/>
      <c r="G493" s="102"/>
      <c r="H493" s="35">
        <f>ROUND(G493*F493,2)</f>
        <v>0</v>
      </c>
      <c r="I493" s="53" t="s">
        <v>1496</v>
      </c>
      <c r="J493" s="24" t="str">
        <f t="shared" ca="1" si="53"/>
        <v/>
      </c>
      <c r="K493" s="15" t="str">
        <f t="shared" si="57"/>
        <v>E020HClass ^ Backfillm</v>
      </c>
      <c r="L493" s="16">
        <f>MATCH(K493,'Pay Items'!$K$1:$K$649,0)</f>
        <v>493</v>
      </c>
      <c r="M493" s="17" t="str">
        <f t="shared" ca="1" si="54"/>
        <v>F0</v>
      </c>
      <c r="N493" s="17" t="str">
        <f t="shared" ca="1" si="55"/>
        <v>C2</v>
      </c>
      <c r="O493" s="17" t="str">
        <f t="shared" ca="1" si="56"/>
        <v>C2</v>
      </c>
    </row>
    <row r="494" spans="1:15" s="25" customFormat="1" ht="30" customHeight="1" x14ac:dyDescent="0.2">
      <c r="A494" s="108" t="s">
        <v>1033</v>
      </c>
      <c r="B494" s="65" t="s">
        <v>350</v>
      </c>
      <c r="C494" s="37" t="s">
        <v>1013</v>
      </c>
      <c r="D494" s="43"/>
      <c r="E494" s="28"/>
      <c r="F494" s="36"/>
      <c r="G494" s="109"/>
      <c r="H494" s="78"/>
      <c r="I494" s="53"/>
      <c r="J494" s="24" t="str">
        <f t="shared" ca="1" si="53"/>
        <v>LOCKED</v>
      </c>
      <c r="K494" s="15" t="str">
        <f t="shared" si="57"/>
        <v>E020I375 mm</v>
      </c>
      <c r="L494" s="16">
        <f>MATCH(K494,'Pay Items'!$K$1:$K$649,0)</f>
        <v>494</v>
      </c>
      <c r="M494" s="17" t="str">
        <f t="shared" ca="1" si="54"/>
        <v>F0</v>
      </c>
      <c r="N494" s="17" t="str">
        <f t="shared" ca="1" si="55"/>
        <v>G</v>
      </c>
      <c r="O494" s="17" t="str">
        <f t="shared" ca="1" si="56"/>
        <v>C2</v>
      </c>
    </row>
    <row r="495" spans="1:15" s="25" customFormat="1" ht="30" customHeight="1" x14ac:dyDescent="0.2">
      <c r="A495" s="108" t="s">
        <v>1034</v>
      </c>
      <c r="B495" s="65" t="s">
        <v>700</v>
      </c>
      <c r="C495" s="37" t="s">
        <v>1494</v>
      </c>
      <c r="D495" s="43"/>
      <c r="E495" s="28" t="s">
        <v>182</v>
      </c>
      <c r="F495" s="36"/>
      <c r="G495" s="102"/>
      <c r="H495" s="35">
        <f>ROUND(G495*F495,2)</f>
        <v>0</v>
      </c>
      <c r="I495" s="53" t="s">
        <v>1496</v>
      </c>
      <c r="J495" s="24" t="str">
        <f t="shared" ca="1" si="53"/>
        <v/>
      </c>
      <c r="K495" s="15" t="str">
        <f t="shared" si="57"/>
        <v>E020JClass ^ Backfillm</v>
      </c>
      <c r="L495" s="16">
        <f>MATCH(K495,'Pay Items'!$K$1:$K$649,0)</f>
        <v>495</v>
      </c>
      <c r="M495" s="17" t="str">
        <f t="shared" ca="1" si="54"/>
        <v>F0</v>
      </c>
      <c r="N495" s="17" t="str">
        <f t="shared" ca="1" si="55"/>
        <v>C2</v>
      </c>
      <c r="O495" s="17" t="str">
        <f t="shared" ca="1" si="56"/>
        <v>C2</v>
      </c>
    </row>
    <row r="496" spans="1:15" s="25" customFormat="1" ht="30" customHeight="1" x14ac:dyDescent="0.2">
      <c r="A496" s="108" t="s">
        <v>1047</v>
      </c>
      <c r="B496" s="65" t="s">
        <v>350</v>
      </c>
      <c r="C496" s="37" t="s">
        <v>1014</v>
      </c>
      <c r="D496" s="43"/>
      <c r="E496" s="28"/>
      <c r="F496" s="36"/>
      <c r="G496" s="109"/>
      <c r="H496" s="78"/>
      <c r="I496" s="53"/>
      <c r="J496" s="24" t="str">
        <f t="shared" ca="1" si="53"/>
        <v>LOCKED</v>
      </c>
      <c r="K496" s="15" t="str">
        <f t="shared" si="57"/>
        <v>E020K450 mm</v>
      </c>
      <c r="L496" s="16">
        <f>MATCH(K496,'Pay Items'!$K$1:$K$649,0)</f>
        <v>496</v>
      </c>
      <c r="M496" s="17" t="str">
        <f t="shared" ca="1" si="54"/>
        <v>F0</v>
      </c>
      <c r="N496" s="17" t="str">
        <f t="shared" ca="1" si="55"/>
        <v>G</v>
      </c>
      <c r="O496" s="17" t="str">
        <f t="shared" ca="1" si="56"/>
        <v>C2</v>
      </c>
    </row>
    <row r="497" spans="1:15" s="25" customFormat="1" ht="30" customHeight="1" x14ac:dyDescent="0.2">
      <c r="A497" s="108" t="s">
        <v>1048</v>
      </c>
      <c r="B497" s="65" t="s">
        <v>700</v>
      </c>
      <c r="C497" s="37" t="s">
        <v>1494</v>
      </c>
      <c r="D497" s="43"/>
      <c r="E497" s="28" t="s">
        <v>182</v>
      </c>
      <c r="F497" s="36"/>
      <c r="G497" s="102"/>
      <c r="H497" s="35">
        <f>ROUND(G497*F497,2)</f>
        <v>0</v>
      </c>
      <c r="I497" s="53" t="s">
        <v>1496</v>
      </c>
      <c r="J497" s="24" t="str">
        <f t="shared" ca="1" si="53"/>
        <v/>
      </c>
      <c r="K497" s="15" t="str">
        <f t="shared" si="57"/>
        <v>E020LClass ^ Backfillm</v>
      </c>
      <c r="L497" s="16">
        <f>MATCH(K497,'Pay Items'!$K$1:$K$649,0)</f>
        <v>497</v>
      </c>
      <c r="M497" s="17" t="str">
        <f t="shared" ca="1" si="54"/>
        <v>F0</v>
      </c>
      <c r="N497" s="17" t="str">
        <f t="shared" ca="1" si="55"/>
        <v>C2</v>
      </c>
      <c r="O497" s="17" t="str">
        <f t="shared" ca="1" si="56"/>
        <v>C2</v>
      </c>
    </row>
    <row r="498" spans="1:15" s="25" customFormat="1" ht="30" customHeight="1" x14ac:dyDescent="0.2">
      <c r="A498" s="108" t="s">
        <v>1049</v>
      </c>
      <c r="B498" s="65" t="s">
        <v>350</v>
      </c>
      <c r="C498" s="37" t="s">
        <v>1046</v>
      </c>
      <c r="D498" s="43"/>
      <c r="E498" s="28"/>
      <c r="F498" s="36"/>
      <c r="G498" s="109"/>
      <c r="H498" s="78"/>
      <c r="I498" s="53"/>
      <c r="J498" s="24" t="str">
        <f t="shared" ca="1" si="53"/>
        <v>LOCKED</v>
      </c>
      <c r="K498" s="15" t="str">
        <f t="shared" si="57"/>
        <v>E020M600 mm</v>
      </c>
      <c r="L498" s="16">
        <f>MATCH(K498,'Pay Items'!$K$1:$K$649,0)</f>
        <v>498</v>
      </c>
      <c r="M498" s="17" t="str">
        <f t="shared" ca="1" si="54"/>
        <v>F0</v>
      </c>
      <c r="N498" s="17" t="str">
        <f t="shared" ca="1" si="55"/>
        <v>G</v>
      </c>
      <c r="O498" s="17" t="str">
        <f t="shared" ca="1" si="56"/>
        <v>C2</v>
      </c>
    </row>
    <row r="499" spans="1:15" s="25" customFormat="1" ht="30" customHeight="1" x14ac:dyDescent="0.2">
      <c r="A499" s="108" t="s">
        <v>1050</v>
      </c>
      <c r="B499" s="65" t="s">
        <v>700</v>
      </c>
      <c r="C499" s="37" t="s">
        <v>1494</v>
      </c>
      <c r="D499" s="43"/>
      <c r="E499" s="28" t="s">
        <v>182</v>
      </c>
      <c r="F499" s="36"/>
      <c r="G499" s="102"/>
      <c r="H499" s="35">
        <f>ROUND(G499*F499,2)</f>
        <v>0</v>
      </c>
      <c r="I499" s="53" t="s">
        <v>1496</v>
      </c>
      <c r="J499" s="24" t="str">
        <f t="shared" ca="1" si="53"/>
        <v/>
      </c>
      <c r="K499" s="15" t="str">
        <f t="shared" si="57"/>
        <v>E020NClass ^ Backfillm</v>
      </c>
      <c r="L499" s="16">
        <f>MATCH(K499,'Pay Items'!$K$1:$K$649,0)</f>
        <v>499</v>
      </c>
      <c r="M499" s="17" t="str">
        <f t="shared" ca="1" si="54"/>
        <v>F0</v>
      </c>
      <c r="N499" s="17" t="str">
        <f t="shared" ca="1" si="55"/>
        <v>C2</v>
      </c>
      <c r="O499" s="17" t="str">
        <f t="shared" ca="1" si="56"/>
        <v>C2</v>
      </c>
    </row>
    <row r="500" spans="1:15" s="25" customFormat="1" ht="30" customHeight="1" x14ac:dyDescent="0.2">
      <c r="A500" s="108" t="s">
        <v>65</v>
      </c>
      <c r="B500" s="65" t="s">
        <v>350</v>
      </c>
      <c r="C500" s="37" t="s">
        <v>1492</v>
      </c>
      <c r="D500" s="43"/>
      <c r="E500" s="28"/>
      <c r="F500" s="36"/>
      <c r="G500" s="109"/>
      <c r="H500" s="78"/>
      <c r="I500" s="53" t="s">
        <v>1495</v>
      </c>
      <c r="J500" s="24" t="str">
        <f t="shared" ca="1" si="53"/>
        <v>LOCKED</v>
      </c>
      <c r="K500" s="15" t="str">
        <f t="shared" si="57"/>
        <v>E021^ mm</v>
      </c>
      <c r="L500" s="16">
        <f>MATCH(K500,'Pay Items'!$K$1:$K$649,0)</f>
        <v>500</v>
      </c>
      <c r="M500" s="17" t="str">
        <f t="shared" ca="1" si="54"/>
        <v>F0</v>
      </c>
      <c r="N500" s="17" t="str">
        <f t="shared" ca="1" si="55"/>
        <v>G</v>
      </c>
      <c r="O500" s="17" t="str">
        <f t="shared" ca="1" si="56"/>
        <v>C2</v>
      </c>
    </row>
    <row r="501" spans="1:15" s="25" customFormat="1" ht="30" customHeight="1" x14ac:dyDescent="0.2">
      <c r="A501" s="108" t="s">
        <v>66</v>
      </c>
      <c r="B501" s="65" t="s">
        <v>700</v>
      </c>
      <c r="C501" s="37" t="s">
        <v>1494</v>
      </c>
      <c r="D501" s="43"/>
      <c r="E501" s="28" t="s">
        <v>182</v>
      </c>
      <c r="F501" s="36"/>
      <c r="G501" s="102"/>
      <c r="H501" s="35">
        <f>ROUND(G501*F501,2)</f>
        <v>0</v>
      </c>
      <c r="I501" s="53" t="s">
        <v>1496</v>
      </c>
      <c r="J501" s="24" t="str">
        <f t="shared" ca="1" si="53"/>
        <v/>
      </c>
      <c r="K501" s="15" t="str">
        <f t="shared" si="57"/>
        <v>E022Class ^ Backfillm</v>
      </c>
      <c r="L501" s="16">
        <f>MATCH(K501,'Pay Items'!$K$1:$K$649,0)</f>
        <v>501</v>
      </c>
      <c r="M501" s="17" t="str">
        <f t="shared" ca="1" si="54"/>
        <v>F0</v>
      </c>
      <c r="N501" s="17" t="str">
        <f t="shared" ca="1" si="55"/>
        <v>C2</v>
      </c>
      <c r="O501" s="17" t="str">
        <f t="shared" ca="1" si="56"/>
        <v>C2</v>
      </c>
    </row>
    <row r="502" spans="1:15" s="25" customFormat="1" ht="38.450000000000003" customHeight="1" x14ac:dyDescent="0.2">
      <c r="A502" s="108" t="s">
        <v>1001</v>
      </c>
      <c r="B502" s="38" t="s">
        <v>41</v>
      </c>
      <c r="C502" s="81" t="s">
        <v>1002</v>
      </c>
      <c r="D502" s="83" t="s">
        <v>1073</v>
      </c>
      <c r="E502" s="28"/>
      <c r="F502" s="36"/>
      <c r="G502" s="109"/>
      <c r="H502" s="78"/>
      <c r="I502" s="53"/>
      <c r="J502" s="24" t="str">
        <f t="shared" ca="1" si="53"/>
        <v>LOCKED</v>
      </c>
      <c r="K502" s="15" t="str">
        <f t="shared" si="57"/>
        <v>E022ASewer Inspection ( following repair)CW 2145-R4</v>
      </c>
      <c r="L502" s="16">
        <f>MATCH(K502,'Pay Items'!$K$1:$K$649,0)</f>
        <v>502</v>
      </c>
      <c r="M502" s="17" t="str">
        <f t="shared" ca="1" si="54"/>
        <v>F0</v>
      </c>
      <c r="N502" s="17" t="str">
        <f t="shared" ca="1" si="55"/>
        <v>G</v>
      </c>
      <c r="O502" s="17" t="str">
        <f t="shared" ca="1" si="56"/>
        <v>C2</v>
      </c>
    </row>
    <row r="503" spans="1:15" s="25" customFormat="1" ht="30" customHeight="1" x14ac:dyDescent="0.2">
      <c r="A503" s="108" t="s">
        <v>1003</v>
      </c>
      <c r="B503" s="44" t="s">
        <v>350</v>
      </c>
      <c r="C503" s="37" t="s">
        <v>1497</v>
      </c>
      <c r="D503" s="43"/>
      <c r="E503" s="28" t="s">
        <v>182</v>
      </c>
      <c r="F503" s="117"/>
      <c r="G503" s="102"/>
      <c r="H503" s="35">
        <f t="shared" ref="H503:H510" si="58">ROUND(G503*F503,2)</f>
        <v>0</v>
      </c>
      <c r="I503" s="53" t="s">
        <v>1498</v>
      </c>
      <c r="J503" s="24" t="str">
        <f t="shared" ca="1" si="53"/>
        <v/>
      </c>
      <c r="K503" s="15" t="str">
        <f t="shared" si="57"/>
        <v>E022B150 mm, ^m</v>
      </c>
      <c r="L503" s="16">
        <f>MATCH(K503,'Pay Items'!$K$1:$K$649,0)</f>
        <v>503</v>
      </c>
      <c r="M503" s="17" t="str">
        <f t="shared" ca="1" si="54"/>
        <v>,0</v>
      </c>
      <c r="N503" s="17" t="str">
        <f t="shared" ca="1" si="55"/>
        <v>C2</v>
      </c>
      <c r="O503" s="17" t="str">
        <f t="shared" ca="1" si="56"/>
        <v>C2</v>
      </c>
    </row>
    <row r="504" spans="1:15" s="25" customFormat="1" ht="30" customHeight="1" x14ac:dyDescent="0.2">
      <c r="A504" s="108" t="s">
        <v>1035</v>
      </c>
      <c r="B504" s="44" t="s">
        <v>350</v>
      </c>
      <c r="C504" s="37" t="s">
        <v>1499</v>
      </c>
      <c r="D504" s="43"/>
      <c r="E504" s="28" t="s">
        <v>182</v>
      </c>
      <c r="F504" s="117"/>
      <c r="G504" s="102"/>
      <c r="H504" s="35">
        <f t="shared" si="58"/>
        <v>0</v>
      </c>
      <c r="I504" s="53" t="s">
        <v>1498</v>
      </c>
      <c r="J504" s="24" t="str">
        <f t="shared" ca="1" si="53"/>
        <v/>
      </c>
      <c r="K504" s="15" t="str">
        <f t="shared" si="57"/>
        <v>E022C200 mm, ^m</v>
      </c>
      <c r="L504" s="16">
        <f>MATCH(K504,'Pay Items'!$K$1:$K$649,0)</f>
        <v>504</v>
      </c>
      <c r="M504" s="17" t="str">
        <f t="shared" ca="1" si="54"/>
        <v>,0</v>
      </c>
      <c r="N504" s="17" t="str">
        <f t="shared" ca="1" si="55"/>
        <v>C2</v>
      </c>
      <c r="O504" s="17" t="str">
        <f t="shared" ca="1" si="56"/>
        <v>C2</v>
      </c>
    </row>
    <row r="505" spans="1:15" s="25" customFormat="1" ht="30" customHeight="1" x14ac:dyDescent="0.2">
      <c r="A505" s="108" t="s">
        <v>1036</v>
      </c>
      <c r="B505" s="44" t="s">
        <v>350</v>
      </c>
      <c r="C505" s="37" t="s">
        <v>1500</v>
      </c>
      <c r="D505" s="43"/>
      <c r="E505" s="28" t="s">
        <v>182</v>
      </c>
      <c r="F505" s="117"/>
      <c r="G505" s="102"/>
      <c r="H505" s="35">
        <f t="shared" si="58"/>
        <v>0</v>
      </c>
      <c r="I505" s="53" t="s">
        <v>1498</v>
      </c>
      <c r="J505" s="24" t="str">
        <f t="shared" ca="1" si="53"/>
        <v/>
      </c>
      <c r="K505" s="15" t="str">
        <f t="shared" si="57"/>
        <v>E022D250 mm, ^m</v>
      </c>
      <c r="L505" s="16">
        <f>MATCH(K505,'Pay Items'!$K$1:$K$649,0)</f>
        <v>505</v>
      </c>
      <c r="M505" s="17" t="str">
        <f t="shared" ca="1" si="54"/>
        <v>,0</v>
      </c>
      <c r="N505" s="17" t="str">
        <f t="shared" ca="1" si="55"/>
        <v>C2</v>
      </c>
      <c r="O505" s="17" t="str">
        <f t="shared" ca="1" si="56"/>
        <v>C2</v>
      </c>
    </row>
    <row r="506" spans="1:15" s="25" customFormat="1" ht="30" customHeight="1" x14ac:dyDescent="0.2">
      <c r="A506" s="108" t="s">
        <v>1037</v>
      </c>
      <c r="B506" s="44" t="s">
        <v>350</v>
      </c>
      <c r="C506" s="37" t="s">
        <v>1501</v>
      </c>
      <c r="D506" s="43"/>
      <c r="E506" s="28" t="s">
        <v>182</v>
      </c>
      <c r="F506" s="117"/>
      <c r="G506" s="102"/>
      <c r="H506" s="35">
        <f t="shared" si="58"/>
        <v>0</v>
      </c>
      <c r="I506" s="53" t="s">
        <v>1498</v>
      </c>
      <c r="J506" s="24" t="str">
        <f t="shared" ca="1" si="53"/>
        <v/>
      </c>
      <c r="K506" s="15" t="str">
        <f t="shared" si="57"/>
        <v>E022E300 mm, ^m</v>
      </c>
      <c r="L506" s="16">
        <f>MATCH(K506,'Pay Items'!$K$1:$K$649,0)</f>
        <v>506</v>
      </c>
      <c r="M506" s="17" t="str">
        <f t="shared" ca="1" si="54"/>
        <v>,0</v>
      </c>
      <c r="N506" s="17" t="str">
        <f t="shared" ca="1" si="55"/>
        <v>C2</v>
      </c>
      <c r="O506" s="17" t="str">
        <f t="shared" ca="1" si="56"/>
        <v>C2</v>
      </c>
    </row>
    <row r="507" spans="1:15" s="25" customFormat="1" ht="30" customHeight="1" x14ac:dyDescent="0.2">
      <c r="A507" s="108" t="s">
        <v>1038</v>
      </c>
      <c r="B507" s="44" t="s">
        <v>350</v>
      </c>
      <c r="C507" s="37" t="s">
        <v>1502</v>
      </c>
      <c r="D507" s="43"/>
      <c r="E507" s="28" t="s">
        <v>182</v>
      </c>
      <c r="F507" s="117"/>
      <c r="G507" s="102"/>
      <c r="H507" s="35">
        <f t="shared" si="58"/>
        <v>0</v>
      </c>
      <c r="I507" s="53" t="s">
        <v>1498</v>
      </c>
      <c r="J507" s="24" t="str">
        <f t="shared" ca="1" si="53"/>
        <v/>
      </c>
      <c r="K507" s="15" t="str">
        <f t="shared" si="57"/>
        <v>E022F375 mm, ^m</v>
      </c>
      <c r="L507" s="16">
        <f>MATCH(K507,'Pay Items'!$K$1:$K$649,0)</f>
        <v>507</v>
      </c>
      <c r="M507" s="17" t="str">
        <f t="shared" ca="1" si="54"/>
        <v>,0</v>
      </c>
      <c r="N507" s="17" t="str">
        <f t="shared" ca="1" si="55"/>
        <v>C2</v>
      </c>
      <c r="O507" s="17" t="str">
        <f t="shared" ca="1" si="56"/>
        <v>C2</v>
      </c>
    </row>
    <row r="508" spans="1:15" s="25" customFormat="1" ht="30" customHeight="1" x14ac:dyDescent="0.2">
      <c r="A508" s="108" t="s">
        <v>1039</v>
      </c>
      <c r="B508" s="44" t="s">
        <v>350</v>
      </c>
      <c r="C508" s="37" t="s">
        <v>1503</v>
      </c>
      <c r="D508" s="43"/>
      <c r="E508" s="28" t="s">
        <v>182</v>
      </c>
      <c r="F508" s="117"/>
      <c r="G508" s="102"/>
      <c r="H508" s="35">
        <f t="shared" si="58"/>
        <v>0</v>
      </c>
      <c r="I508" s="53" t="s">
        <v>1498</v>
      </c>
      <c r="J508" s="24" t="str">
        <f t="shared" ca="1" si="53"/>
        <v/>
      </c>
      <c r="K508" s="15" t="str">
        <f t="shared" si="57"/>
        <v>E022G450 mm, ^m</v>
      </c>
      <c r="L508" s="16">
        <f>MATCH(K508,'Pay Items'!$K$1:$K$649,0)</f>
        <v>508</v>
      </c>
      <c r="M508" s="17" t="str">
        <f t="shared" ca="1" si="54"/>
        <v>,0</v>
      </c>
      <c r="N508" s="17" t="str">
        <f t="shared" ca="1" si="55"/>
        <v>C2</v>
      </c>
      <c r="O508" s="17" t="str">
        <f t="shared" ca="1" si="56"/>
        <v>C2</v>
      </c>
    </row>
    <row r="509" spans="1:15" s="25" customFormat="1" ht="30" customHeight="1" x14ac:dyDescent="0.2">
      <c r="A509" s="108" t="s">
        <v>1051</v>
      </c>
      <c r="B509" s="44" t="s">
        <v>350</v>
      </c>
      <c r="C509" s="37" t="s">
        <v>1504</v>
      </c>
      <c r="D509" s="43"/>
      <c r="E509" s="28" t="s">
        <v>182</v>
      </c>
      <c r="F509" s="117"/>
      <c r="G509" s="102"/>
      <c r="H509" s="35">
        <f t="shared" si="58"/>
        <v>0</v>
      </c>
      <c r="I509" s="53" t="s">
        <v>1498</v>
      </c>
      <c r="J509" s="24" t="str">
        <f t="shared" ca="1" si="53"/>
        <v/>
      </c>
      <c r="K509" s="15" t="str">
        <f t="shared" si="57"/>
        <v>E022H600 mm, ^m</v>
      </c>
      <c r="L509" s="16">
        <f>MATCH(K509,'Pay Items'!$K$1:$K$649,0)</f>
        <v>509</v>
      </c>
      <c r="M509" s="17" t="str">
        <f t="shared" ca="1" si="54"/>
        <v>,0</v>
      </c>
      <c r="N509" s="17" t="str">
        <f t="shared" ca="1" si="55"/>
        <v>C2</v>
      </c>
      <c r="O509" s="17" t="str">
        <f t="shared" ca="1" si="56"/>
        <v>C2</v>
      </c>
    </row>
    <row r="510" spans="1:15" s="25" customFormat="1" ht="30" customHeight="1" x14ac:dyDescent="0.2">
      <c r="A510" s="108" t="s">
        <v>1052</v>
      </c>
      <c r="B510" s="44" t="s">
        <v>350</v>
      </c>
      <c r="C510" s="37" t="s">
        <v>1486</v>
      </c>
      <c r="D510" s="43"/>
      <c r="E510" s="28" t="s">
        <v>182</v>
      </c>
      <c r="F510" s="117"/>
      <c r="G510" s="102"/>
      <c r="H510" s="35">
        <f t="shared" si="58"/>
        <v>0</v>
      </c>
      <c r="I510" s="53" t="s">
        <v>1505</v>
      </c>
      <c r="J510" s="24" t="str">
        <f t="shared" ca="1" si="53"/>
        <v/>
      </c>
      <c r="K510" s="15" t="str">
        <f t="shared" si="57"/>
        <v>E022I^ mm, ^m</v>
      </c>
      <c r="L510" s="16">
        <f>MATCH(K510,'Pay Items'!$K$1:$K$649,0)</f>
        <v>510</v>
      </c>
      <c r="M510" s="17" t="str">
        <f t="shared" ca="1" si="54"/>
        <v>,0</v>
      </c>
      <c r="N510" s="17" t="str">
        <f t="shared" ca="1" si="55"/>
        <v>C2</v>
      </c>
      <c r="O510" s="17" t="str">
        <f t="shared" ca="1" si="56"/>
        <v>C2</v>
      </c>
    </row>
    <row r="511" spans="1:15" s="30" customFormat="1" ht="35.25" customHeight="1" x14ac:dyDescent="0.2">
      <c r="A511" s="108" t="s">
        <v>67</v>
      </c>
      <c r="B511" s="38" t="s">
        <v>42</v>
      </c>
      <c r="C511" s="82" t="s">
        <v>1060</v>
      </c>
      <c r="D511" s="83" t="s">
        <v>1061</v>
      </c>
      <c r="E511" s="28"/>
      <c r="F511" s="36"/>
      <c r="G511" s="109"/>
      <c r="H511" s="78"/>
      <c r="I511" s="53"/>
      <c r="J511" s="24" t="str">
        <f t="shared" ca="1" si="53"/>
        <v>LOCKED</v>
      </c>
      <c r="K511" s="15" t="str">
        <f t="shared" si="57"/>
        <v>E023Frames &amp; CoversCW 3210-R8</v>
      </c>
      <c r="L511" s="16">
        <f>MATCH(K511,'Pay Items'!$K$1:$K$649,0)</f>
        <v>511</v>
      </c>
      <c r="M511" s="17" t="str">
        <f t="shared" ca="1" si="54"/>
        <v>F0</v>
      </c>
      <c r="N511" s="17" t="str">
        <f t="shared" ca="1" si="55"/>
        <v>G</v>
      </c>
      <c r="O511" s="17" t="str">
        <f t="shared" ca="1" si="56"/>
        <v>C2</v>
      </c>
    </row>
    <row r="512" spans="1:15" s="25" customFormat="1" ht="43.9" customHeight="1" x14ac:dyDescent="0.2">
      <c r="A512" s="108" t="s">
        <v>68</v>
      </c>
      <c r="B512" s="44" t="s">
        <v>350</v>
      </c>
      <c r="C512" s="81" t="s">
        <v>1213</v>
      </c>
      <c r="D512" s="43"/>
      <c r="E512" s="28" t="s">
        <v>181</v>
      </c>
      <c r="F512" s="36"/>
      <c r="G512" s="102"/>
      <c r="H512" s="35">
        <f t="shared" ref="H512:H523" si="59">ROUND(G512*F512,2)</f>
        <v>0</v>
      </c>
      <c r="I512" s="58"/>
      <c r="J512" s="24" t="str">
        <f t="shared" ca="1" si="53"/>
        <v/>
      </c>
      <c r="K512" s="15" t="str">
        <f t="shared" si="57"/>
        <v>E024AP-006 - Standard Frame for Manhole and Catch Basineach</v>
      </c>
      <c r="L512" s="16">
        <f>MATCH(K512,'Pay Items'!$K$1:$K$649,0)</f>
        <v>512</v>
      </c>
      <c r="M512" s="17" t="str">
        <f t="shared" ca="1" si="54"/>
        <v>F0</v>
      </c>
      <c r="N512" s="17" t="str">
        <f t="shared" ca="1" si="55"/>
        <v>C2</v>
      </c>
      <c r="O512" s="17" t="str">
        <f t="shared" ca="1" si="56"/>
        <v>C2</v>
      </c>
    </row>
    <row r="513" spans="1:15" s="25" customFormat="1" ht="43.9" customHeight="1" x14ac:dyDescent="0.2">
      <c r="A513" s="108" t="s">
        <v>69</v>
      </c>
      <c r="B513" s="44" t="s">
        <v>351</v>
      </c>
      <c r="C513" s="81" t="s">
        <v>1214</v>
      </c>
      <c r="D513" s="43"/>
      <c r="E513" s="28" t="s">
        <v>181</v>
      </c>
      <c r="F513" s="36"/>
      <c r="G513" s="102"/>
      <c r="H513" s="35">
        <f t="shared" si="59"/>
        <v>0</v>
      </c>
      <c r="I513" s="58"/>
      <c r="J513" s="24" t="str">
        <f t="shared" ca="1" si="53"/>
        <v/>
      </c>
      <c r="K513" s="15" t="str">
        <f t="shared" si="57"/>
        <v>E025AP-007 - Standard Solid Cover for Standard Frameeach</v>
      </c>
      <c r="L513" s="16">
        <f>MATCH(K513,'Pay Items'!$K$1:$K$649,0)</f>
        <v>513</v>
      </c>
      <c r="M513" s="17" t="str">
        <f t="shared" ca="1" si="54"/>
        <v>F0</v>
      </c>
      <c r="N513" s="17" t="str">
        <f t="shared" ca="1" si="55"/>
        <v>C2</v>
      </c>
      <c r="O513" s="17" t="str">
        <f t="shared" ca="1" si="56"/>
        <v>C2</v>
      </c>
    </row>
    <row r="514" spans="1:15" s="25" customFormat="1" ht="43.9" customHeight="1" x14ac:dyDescent="0.2">
      <c r="A514" s="108" t="s">
        <v>70</v>
      </c>
      <c r="B514" s="44" t="s">
        <v>352</v>
      </c>
      <c r="C514" s="81" t="s">
        <v>1215</v>
      </c>
      <c r="D514" s="43"/>
      <c r="E514" s="28" t="s">
        <v>181</v>
      </c>
      <c r="F514" s="36"/>
      <c r="G514" s="102"/>
      <c r="H514" s="35">
        <f t="shared" si="59"/>
        <v>0</v>
      </c>
      <c r="I514" s="58"/>
      <c r="J514" s="24" t="str">
        <f t="shared" ca="1" si="53"/>
        <v/>
      </c>
      <c r="K514" s="15" t="str">
        <f t="shared" si="57"/>
        <v>E026AP-008 - Standard Grated Cover for Standard Frameeach</v>
      </c>
      <c r="L514" s="16">
        <f>MATCH(K514,'Pay Items'!$K$1:$K$649,0)</f>
        <v>514</v>
      </c>
      <c r="M514" s="17" t="str">
        <f t="shared" ca="1" si="54"/>
        <v>F0</v>
      </c>
      <c r="N514" s="17" t="str">
        <f t="shared" ca="1" si="55"/>
        <v>C2</v>
      </c>
      <c r="O514" s="17" t="str">
        <f t="shared" ca="1" si="56"/>
        <v>C2</v>
      </c>
    </row>
    <row r="515" spans="1:15" s="25" customFormat="1" ht="35.25" customHeight="1" x14ac:dyDescent="0.2">
      <c r="A515" s="118" t="s">
        <v>1065</v>
      </c>
      <c r="B515" s="84" t="s">
        <v>353</v>
      </c>
      <c r="C515" s="81" t="s">
        <v>1064</v>
      </c>
      <c r="D515" s="83"/>
      <c r="E515" s="85" t="s">
        <v>181</v>
      </c>
      <c r="F515" s="86"/>
      <c r="G515" s="103"/>
      <c r="H515" s="87">
        <f t="shared" si="59"/>
        <v>0</v>
      </c>
      <c r="I515" s="58"/>
      <c r="J515" s="24" t="str">
        <f t="shared" ref="J515:J578" ca="1" si="60">IF(CELL("protect",$G515)=1, "LOCKED", "")</f>
        <v/>
      </c>
      <c r="K515" s="15" t="str">
        <f t="shared" si="57"/>
        <v>E026AAP-009 - Beehive Manhole Covereach</v>
      </c>
      <c r="L515" s="16">
        <f>MATCH(K515,'Pay Items'!$K$1:$K$649,0)</f>
        <v>515</v>
      </c>
      <c r="M515" s="17" t="str">
        <f t="shared" ref="M515:M578" ca="1" si="61">CELL("format",$F515)</f>
        <v>F0</v>
      </c>
      <c r="N515" s="17" t="str">
        <f t="shared" ref="N515:N578" ca="1" si="62">CELL("format",$G515)</f>
        <v>C2</v>
      </c>
      <c r="O515" s="17" t="str">
        <f t="shared" ref="O515:O578" ca="1" si="63">CELL("format",$H515)</f>
        <v>C2</v>
      </c>
    </row>
    <row r="516" spans="1:15" s="25" customFormat="1" ht="38.25" customHeight="1" x14ac:dyDescent="0.2">
      <c r="A516" s="108" t="s">
        <v>71</v>
      </c>
      <c r="B516" s="44" t="s">
        <v>354</v>
      </c>
      <c r="C516" s="81" t="s">
        <v>1216</v>
      </c>
      <c r="D516" s="43"/>
      <c r="E516" s="28" t="s">
        <v>181</v>
      </c>
      <c r="F516" s="36"/>
      <c r="G516" s="102"/>
      <c r="H516" s="35">
        <f t="shared" si="59"/>
        <v>0</v>
      </c>
      <c r="I516" s="58"/>
      <c r="J516" s="24" t="str">
        <f t="shared" ca="1" si="60"/>
        <v/>
      </c>
      <c r="K516" s="15" t="str">
        <f t="shared" ref="K516:K579" si="64">CLEAN(CONCATENATE(TRIM($A516),TRIM($C516),IF(LEFT($D516)&lt;&gt;"E",TRIM($D516),),TRIM($E516)))</f>
        <v>E028AP-011 - Barrier Curb and Gutter Frameeach</v>
      </c>
      <c r="L516" s="16">
        <f>MATCH(K516,'Pay Items'!$K$1:$K$649,0)</f>
        <v>516</v>
      </c>
      <c r="M516" s="17" t="str">
        <f t="shared" ca="1" si="61"/>
        <v>F0</v>
      </c>
      <c r="N516" s="17" t="str">
        <f t="shared" ca="1" si="62"/>
        <v>C2</v>
      </c>
      <c r="O516" s="17" t="str">
        <f t="shared" ca="1" si="63"/>
        <v>C2</v>
      </c>
    </row>
    <row r="517" spans="1:15" s="25" customFormat="1" ht="37.5" customHeight="1" x14ac:dyDescent="0.2">
      <c r="A517" s="108" t="s">
        <v>72</v>
      </c>
      <c r="B517" s="44" t="s">
        <v>355</v>
      </c>
      <c r="C517" s="81" t="s">
        <v>1217</v>
      </c>
      <c r="D517" s="43"/>
      <c r="E517" s="28" t="s">
        <v>181</v>
      </c>
      <c r="F517" s="36"/>
      <c r="G517" s="102"/>
      <c r="H517" s="35">
        <f t="shared" si="59"/>
        <v>0</v>
      </c>
      <c r="I517" s="58"/>
      <c r="J517" s="24" t="str">
        <f t="shared" ca="1" si="60"/>
        <v/>
      </c>
      <c r="K517" s="15" t="str">
        <f t="shared" si="64"/>
        <v>E029AP-012 - Barrier Curb and Gutter Covereach</v>
      </c>
      <c r="L517" s="16">
        <f>MATCH(K517,'Pay Items'!$K$1:$K$649,0)</f>
        <v>517</v>
      </c>
      <c r="M517" s="17" t="str">
        <f t="shared" ca="1" si="61"/>
        <v>F0</v>
      </c>
      <c r="N517" s="17" t="str">
        <f t="shared" ca="1" si="62"/>
        <v>C2</v>
      </c>
      <c r="O517" s="17" t="str">
        <f t="shared" ca="1" si="63"/>
        <v>C2</v>
      </c>
    </row>
    <row r="518" spans="1:15" s="25" customFormat="1" ht="41.25" customHeight="1" x14ac:dyDescent="0.2">
      <c r="A518" s="108" t="s">
        <v>73</v>
      </c>
      <c r="B518" s="44" t="s">
        <v>356</v>
      </c>
      <c r="C518" s="81" t="s">
        <v>1218</v>
      </c>
      <c r="D518" s="43"/>
      <c r="E518" s="28" t="s">
        <v>181</v>
      </c>
      <c r="F518" s="36"/>
      <c r="G518" s="102"/>
      <c r="H518" s="35">
        <f t="shared" si="59"/>
        <v>0</v>
      </c>
      <c r="I518" s="58"/>
      <c r="J518" s="24" t="str">
        <f t="shared" ca="1" si="60"/>
        <v/>
      </c>
      <c r="K518" s="15" t="str">
        <f t="shared" si="64"/>
        <v>E031AP-015 - Mountable Curb and Gutter Frameeach</v>
      </c>
      <c r="L518" s="16">
        <f>MATCH(K518,'Pay Items'!$K$1:$K$649,0)</f>
        <v>518</v>
      </c>
      <c r="M518" s="17" t="str">
        <f t="shared" ca="1" si="61"/>
        <v>F0</v>
      </c>
      <c r="N518" s="17" t="str">
        <f t="shared" ca="1" si="62"/>
        <v>C2</v>
      </c>
      <c r="O518" s="17" t="str">
        <f t="shared" ca="1" si="63"/>
        <v>C2</v>
      </c>
    </row>
    <row r="519" spans="1:15" s="25" customFormat="1" ht="40.5" customHeight="1" x14ac:dyDescent="0.2">
      <c r="A519" s="118" t="s">
        <v>1055</v>
      </c>
      <c r="B519" s="84" t="s">
        <v>357</v>
      </c>
      <c r="C519" s="81" t="s">
        <v>1069</v>
      </c>
      <c r="D519" s="83"/>
      <c r="E519" s="85" t="s">
        <v>181</v>
      </c>
      <c r="F519" s="86"/>
      <c r="G519" s="103"/>
      <c r="H519" s="87">
        <f t="shared" si="59"/>
        <v>0</v>
      </c>
      <c r="I519" s="58"/>
      <c r="J519" s="24" t="str">
        <f t="shared" ca="1" si="60"/>
        <v/>
      </c>
      <c r="K519" s="15" t="str">
        <f t="shared" si="64"/>
        <v>E031AAP-016 - Mountable Curb and Gutter Covereach</v>
      </c>
      <c r="L519" s="16">
        <f>MATCH(K519,'Pay Items'!$K$1:$K$649,0)</f>
        <v>519</v>
      </c>
      <c r="M519" s="17" t="str">
        <f t="shared" ca="1" si="61"/>
        <v>F0</v>
      </c>
      <c r="N519" s="17" t="str">
        <f t="shared" ca="1" si="62"/>
        <v>C2</v>
      </c>
      <c r="O519" s="17" t="str">
        <f t="shared" ca="1" si="63"/>
        <v>C2</v>
      </c>
    </row>
    <row r="520" spans="1:15" s="25" customFormat="1" ht="43.9" customHeight="1" x14ac:dyDescent="0.2">
      <c r="A520" s="118" t="s">
        <v>1056</v>
      </c>
      <c r="B520" s="84" t="s">
        <v>358</v>
      </c>
      <c r="C520" s="81" t="s">
        <v>1066</v>
      </c>
      <c r="D520" s="83"/>
      <c r="E520" s="85" t="s">
        <v>181</v>
      </c>
      <c r="F520" s="86"/>
      <c r="G520" s="103"/>
      <c r="H520" s="87">
        <f t="shared" si="59"/>
        <v>0</v>
      </c>
      <c r="I520" s="58"/>
      <c r="J520" s="24" t="str">
        <f t="shared" ca="1" si="60"/>
        <v/>
      </c>
      <c r="K520" s="15" t="str">
        <f t="shared" si="64"/>
        <v>E031BAP-017 - Mountable Curb and Gutter Paving Covereach</v>
      </c>
      <c r="L520" s="16">
        <f>MATCH(K520,'Pay Items'!$K$1:$K$649,0)</f>
        <v>520</v>
      </c>
      <c r="M520" s="17" t="str">
        <f t="shared" ca="1" si="61"/>
        <v>F0</v>
      </c>
      <c r="N520" s="17" t="str">
        <f t="shared" ca="1" si="62"/>
        <v>C2</v>
      </c>
      <c r="O520" s="17" t="str">
        <f t="shared" ca="1" si="63"/>
        <v>C2</v>
      </c>
    </row>
    <row r="521" spans="1:15" s="25" customFormat="1" ht="43.9" customHeight="1" x14ac:dyDescent="0.2">
      <c r="A521" s="118" t="s">
        <v>1057</v>
      </c>
      <c r="B521" s="84" t="s">
        <v>360</v>
      </c>
      <c r="C521" s="81" t="s">
        <v>1067</v>
      </c>
      <c r="D521" s="83"/>
      <c r="E521" s="85" t="s">
        <v>181</v>
      </c>
      <c r="F521" s="86"/>
      <c r="G521" s="103"/>
      <c r="H521" s="87">
        <f t="shared" si="59"/>
        <v>0</v>
      </c>
      <c r="I521" s="58"/>
      <c r="J521" s="24" t="str">
        <f t="shared" ca="1" si="60"/>
        <v/>
      </c>
      <c r="K521" s="15" t="str">
        <f t="shared" si="64"/>
        <v>E031CAP-018 - Modified Barrier Curb and Gutter Frameeach</v>
      </c>
      <c r="L521" s="16">
        <f>MATCH(K521,'Pay Items'!$K$1:$K$649,0)</f>
        <v>521</v>
      </c>
      <c r="M521" s="17" t="str">
        <f t="shared" ca="1" si="61"/>
        <v>F0</v>
      </c>
      <c r="N521" s="17" t="str">
        <f t="shared" ca="1" si="62"/>
        <v>C2</v>
      </c>
      <c r="O521" s="17" t="str">
        <f t="shared" ca="1" si="63"/>
        <v>C2</v>
      </c>
    </row>
    <row r="522" spans="1:15" s="25" customFormat="1" ht="43.9" customHeight="1" x14ac:dyDescent="0.2">
      <c r="A522" s="118" t="s">
        <v>1058</v>
      </c>
      <c r="B522" s="84" t="s">
        <v>359</v>
      </c>
      <c r="C522" s="81" t="s">
        <v>1068</v>
      </c>
      <c r="D522" s="83"/>
      <c r="E522" s="85" t="s">
        <v>181</v>
      </c>
      <c r="F522" s="86"/>
      <c r="G522" s="103"/>
      <c r="H522" s="87">
        <f t="shared" si="59"/>
        <v>0</v>
      </c>
      <c r="I522" s="58"/>
      <c r="J522" s="24" t="str">
        <f t="shared" ca="1" si="60"/>
        <v/>
      </c>
      <c r="K522" s="15" t="str">
        <f t="shared" si="64"/>
        <v>E031DAP-019 - Modified Barrier Curb and Gutter Covereach</v>
      </c>
      <c r="L522" s="16">
        <f>MATCH(K522,'Pay Items'!$K$1:$K$649,0)</f>
        <v>522</v>
      </c>
      <c r="M522" s="17" t="str">
        <f t="shared" ca="1" si="61"/>
        <v>F0</v>
      </c>
      <c r="N522" s="17" t="str">
        <f t="shared" ca="1" si="62"/>
        <v>C2</v>
      </c>
      <c r="O522" s="17" t="str">
        <f t="shared" ca="1" si="63"/>
        <v>C2</v>
      </c>
    </row>
    <row r="523" spans="1:15" s="25" customFormat="1" ht="35.25" customHeight="1" x14ac:dyDescent="0.2">
      <c r="A523" s="118" t="s">
        <v>1059</v>
      </c>
      <c r="B523" s="84" t="s">
        <v>207</v>
      </c>
      <c r="C523" s="81" t="s">
        <v>1072</v>
      </c>
      <c r="D523" s="83"/>
      <c r="E523" s="85" t="s">
        <v>181</v>
      </c>
      <c r="F523" s="86"/>
      <c r="G523" s="103"/>
      <c r="H523" s="87">
        <f t="shared" si="59"/>
        <v>0</v>
      </c>
      <c r="I523" s="58"/>
      <c r="J523" s="24" t="str">
        <f t="shared" ca="1" si="60"/>
        <v/>
      </c>
      <c r="K523" s="15" t="str">
        <f t="shared" si="64"/>
        <v>E031EAP-021 - Integrated Side Inlet Covereach</v>
      </c>
      <c r="L523" s="16">
        <f>MATCH(K523,'Pay Items'!$K$1:$K$649,0)</f>
        <v>523</v>
      </c>
      <c r="M523" s="17" t="str">
        <f t="shared" ca="1" si="61"/>
        <v>F0</v>
      </c>
      <c r="N523" s="17" t="str">
        <f t="shared" ca="1" si="62"/>
        <v>C2</v>
      </c>
      <c r="O523" s="17" t="str">
        <f t="shared" ca="1" si="63"/>
        <v>C2</v>
      </c>
    </row>
    <row r="524" spans="1:15" s="30" customFormat="1" ht="30" customHeight="1" x14ac:dyDescent="0.2">
      <c r="A524" s="108" t="s">
        <v>74</v>
      </c>
      <c r="B524" s="38" t="s">
        <v>43</v>
      </c>
      <c r="C524" s="88" t="s">
        <v>422</v>
      </c>
      <c r="D524" s="43" t="s">
        <v>11</v>
      </c>
      <c r="E524" s="28"/>
      <c r="F524" s="36"/>
      <c r="G524" s="109"/>
      <c r="H524" s="78"/>
      <c r="I524" s="53"/>
      <c r="J524" s="24" t="str">
        <f t="shared" ca="1" si="60"/>
        <v>LOCKED</v>
      </c>
      <c r="K524" s="15" t="str">
        <f t="shared" si="64"/>
        <v>E032Connecting to Existing ManholeCW 2130-R12</v>
      </c>
      <c r="L524" s="16">
        <f>MATCH(K524,'Pay Items'!$K$1:$K$649,0)</f>
        <v>524</v>
      </c>
      <c r="M524" s="17" t="str">
        <f t="shared" ca="1" si="61"/>
        <v>F0</v>
      </c>
      <c r="N524" s="17" t="str">
        <f t="shared" ca="1" si="62"/>
        <v>G</v>
      </c>
      <c r="O524" s="17" t="str">
        <f t="shared" ca="1" si="63"/>
        <v>C2</v>
      </c>
    </row>
    <row r="525" spans="1:15" s="30" customFormat="1" ht="30" customHeight="1" x14ac:dyDescent="0.2">
      <c r="A525" s="108" t="s">
        <v>75</v>
      </c>
      <c r="B525" s="44" t="s">
        <v>350</v>
      </c>
      <c r="C525" s="88" t="s">
        <v>1506</v>
      </c>
      <c r="D525" s="43"/>
      <c r="E525" s="28" t="s">
        <v>181</v>
      </c>
      <c r="F525" s="36"/>
      <c r="G525" s="102"/>
      <c r="H525" s="35">
        <f>ROUND(G525*F525,2)</f>
        <v>0</v>
      </c>
      <c r="I525" s="53" t="s">
        <v>1247</v>
      </c>
      <c r="J525" s="24" t="str">
        <f t="shared" ca="1" si="60"/>
        <v/>
      </c>
      <c r="K525" s="15" t="str">
        <f t="shared" si="64"/>
        <v>E033^ mm Catch Basin Leadeach</v>
      </c>
      <c r="L525" s="16">
        <f>MATCH(K525,'Pay Items'!$K$1:$K$649,0)</f>
        <v>525</v>
      </c>
      <c r="M525" s="17" t="str">
        <f t="shared" ca="1" si="61"/>
        <v>F0</v>
      </c>
      <c r="N525" s="17" t="str">
        <f t="shared" ca="1" si="62"/>
        <v>C2</v>
      </c>
      <c r="O525" s="17" t="str">
        <f t="shared" ca="1" si="63"/>
        <v>C2</v>
      </c>
    </row>
    <row r="526" spans="1:15" s="30" customFormat="1" ht="30" customHeight="1" x14ac:dyDescent="0.2">
      <c r="A526" s="108" t="s">
        <v>75</v>
      </c>
      <c r="B526" s="44" t="s">
        <v>967</v>
      </c>
      <c r="C526" s="88" t="s">
        <v>990</v>
      </c>
      <c r="D526" s="43"/>
      <c r="E526" s="28" t="s">
        <v>181</v>
      </c>
      <c r="F526" s="36"/>
      <c r="G526" s="102"/>
      <c r="H526" s="35">
        <f>ROUND(G526*F526,2)</f>
        <v>0</v>
      </c>
      <c r="I526" s="53" t="s">
        <v>1247</v>
      </c>
      <c r="J526" s="24" t="str">
        <f t="shared" ca="1" si="60"/>
        <v/>
      </c>
      <c r="K526" s="15" t="str">
        <f t="shared" si="64"/>
        <v>E033200 mm Catch Basin Leadeach</v>
      </c>
      <c r="L526" s="16">
        <f>MATCH(K526,'Pay Items'!$K$1:$K$649,0)</f>
        <v>526</v>
      </c>
      <c r="M526" s="17" t="str">
        <f t="shared" ca="1" si="61"/>
        <v>F0</v>
      </c>
      <c r="N526" s="17" t="str">
        <f t="shared" ca="1" si="62"/>
        <v>C2</v>
      </c>
      <c r="O526" s="17" t="str">
        <f t="shared" ca="1" si="63"/>
        <v>C2</v>
      </c>
    </row>
    <row r="527" spans="1:15" s="30" customFormat="1" ht="30" customHeight="1" x14ac:dyDescent="0.2">
      <c r="A527" s="108" t="s">
        <v>75</v>
      </c>
      <c r="B527" s="44" t="s">
        <v>967</v>
      </c>
      <c r="C527" s="88" t="s">
        <v>991</v>
      </c>
      <c r="D527" s="43"/>
      <c r="E527" s="28" t="s">
        <v>181</v>
      </c>
      <c r="F527" s="36"/>
      <c r="G527" s="102"/>
      <c r="H527" s="35">
        <f>ROUND(G527*F527,2)</f>
        <v>0</v>
      </c>
      <c r="I527" s="53" t="s">
        <v>1247</v>
      </c>
      <c r="J527" s="24" t="str">
        <f t="shared" ca="1" si="60"/>
        <v/>
      </c>
      <c r="K527" s="15" t="str">
        <f t="shared" si="64"/>
        <v>E033250 mm Catch Basin Leadeach</v>
      </c>
      <c r="L527" s="16">
        <f>MATCH(K527,'Pay Items'!$K$1:$K$649,0)</f>
        <v>527</v>
      </c>
      <c r="M527" s="17" t="str">
        <f t="shared" ca="1" si="61"/>
        <v>F0</v>
      </c>
      <c r="N527" s="17" t="str">
        <f t="shared" ca="1" si="62"/>
        <v>C2</v>
      </c>
      <c r="O527" s="17" t="str">
        <f t="shared" ca="1" si="63"/>
        <v>C2</v>
      </c>
    </row>
    <row r="528" spans="1:15" s="30" customFormat="1" ht="36" customHeight="1" x14ac:dyDescent="0.2">
      <c r="A528" s="108" t="s">
        <v>76</v>
      </c>
      <c r="B528" s="38" t="s">
        <v>44</v>
      </c>
      <c r="C528" s="88" t="s">
        <v>423</v>
      </c>
      <c r="D528" s="43" t="s">
        <v>11</v>
      </c>
      <c r="E528" s="28"/>
      <c r="F528" s="36"/>
      <c r="G528" s="109"/>
      <c r="H528" s="78"/>
      <c r="I528" s="53"/>
      <c r="J528" s="24" t="str">
        <f t="shared" ca="1" si="60"/>
        <v>LOCKED</v>
      </c>
      <c r="K528" s="15" t="str">
        <f t="shared" si="64"/>
        <v>E034Connecting to Existing Catch BasinCW 2130-R12</v>
      </c>
      <c r="L528" s="16">
        <f>MATCH(K528,'Pay Items'!$K$1:$K$649,0)</f>
        <v>528</v>
      </c>
      <c r="M528" s="17" t="str">
        <f t="shared" ca="1" si="61"/>
        <v>F0</v>
      </c>
      <c r="N528" s="17" t="str">
        <f t="shared" ca="1" si="62"/>
        <v>G</v>
      </c>
      <c r="O528" s="17" t="str">
        <f t="shared" ca="1" si="63"/>
        <v>C2</v>
      </c>
    </row>
    <row r="529" spans="1:15" s="30" customFormat="1" ht="30" customHeight="1" x14ac:dyDescent="0.2">
      <c r="A529" s="108" t="s">
        <v>77</v>
      </c>
      <c r="B529" s="44" t="s">
        <v>350</v>
      </c>
      <c r="C529" s="88" t="s">
        <v>1507</v>
      </c>
      <c r="D529" s="43"/>
      <c r="E529" s="28" t="s">
        <v>181</v>
      </c>
      <c r="F529" s="36"/>
      <c r="G529" s="102"/>
      <c r="H529" s="35">
        <f>ROUND(G529*F529,2)</f>
        <v>0</v>
      </c>
      <c r="I529" s="53" t="s">
        <v>1246</v>
      </c>
      <c r="J529" s="24" t="str">
        <f t="shared" ca="1" si="60"/>
        <v/>
      </c>
      <c r="K529" s="15" t="str">
        <f t="shared" si="64"/>
        <v>E035^ mm Drainage Connection Pipeeach</v>
      </c>
      <c r="L529" s="16">
        <f>MATCH(K529,'Pay Items'!$K$1:$K$649,0)</f>
        <v>529</v>
      </c>
      <c r="M529" s="17" t="str">
        <f t="shared" ca="1" si="61"/>
        <v>F0</v>
      </c>
      <c r="N529" s="17" t="str">
        <f t="shared" ca="1" si="62"/>
        <v>C2</v>
      </c>
      <c r="O529" s="17" t="str">
        <f t="shared" ca="1" si="63"/>
        <v>C2</v>
      </c>
    </row>
    <row r="530" spans="1:15" s="30" customFormat="1" ht="30" customHeight="1" x14ac:dyDescent="0.2">
      <c r="A530" s="108" t="s">
        <v>77</v>
      </c>
      <c r="B530" s="44" t="s">
        <v>967</v>
      </c>
      <c r="C530" s="88" t="s">
        <v>992</v>
      </c>
      <c r="D530" s="43"/>
      <c r="E530" s="28" t="s">
        <v>181</v>
      </c>
      <c r="F530" s="36"/>
      <c r="G530" s="102"/>
      <c r="H530" s="35">
        <f>ROUND(G530*F530,2)</f>
        <v>0</v>
      </c>
      <c r="I530" s="53" t="s">
        <v>1246</v>
      </c>
      <c r="J530" s="24" t="str">
        <f t="shared" ca="1" si="60"/>
        <v/>
      </c>
      <c r="K530" s="15" t="str">
        <f t="shared" si="64"/>
        <v>E035200 mm Drainage Connection Pipeeach</v>
      </c>
      <c r="L530" s="16">
        <f>MATCH(K530,'Pay Items'!$K$1:$K$649,0)</f>
        <v>530</v>
      </c>
      <c r="M530" s="17" t="str">
        <f t="shared" ca="1" si="61"/>
        <v>F0</v>
      </c>
      <c r="N530" s="17" t="str">
        <f t="shared" ca="1" si="62"/>
        <v>C2</v>
      </c>
      <c r="O530" s="17" t="str">
        <f t="shared" ca="1" si="63"/>
        <v>C2</v>
      </c>
    </row>
    <row r="531" spans="1:15" s="30" customFormat="1" ht="30" customHeight="1" x14ac:dyDescent="0.2">
      <c r="A531" s="108" t="s">
        <v>77</v>
      </c>
      <c r="B531" s="44" t="s">
        <v>967</v>
      </c>
      <c r="C531" s="88" t="s">
        <v>993</v>
      </c>
      <c r="D531" s="43"/>
      <c r="E531" s="28" t="s">
        <v>181</v>
      </c>
      <c r="F531" s="36"/>
      <c r="G531" s="102"/>
      <c r="H531" s="35">
        <f>ROUND(G531*F531,2)</f>
        <v>0</v>
      </c>
      <c r="I531" s="53" t="s">
        <v>1246</v>
      </c>
      <c r="J531" s="24" t="str">
        <f t="shared" ca="1" si="60"/>
        <v/>
      </c>
      <c r="K531" s="15" t="str">
        <f t="shared" si="64"/>
        <v>E035250 mm Drainage Connection Pipeeach</v>
      </c>
      <c r="L531" s="16">
        <f>MATCH(K531,'Pay Items'!$K$1:$K$649,0)</f>
        <v>531</v>
      </c>
      <c r="M531" s="17" t="str">
        <f t="shared" ca="1" si="61"/>
        <v>F0</v>
      </c>
      <c r="N531" s="17" t="str">
        <f t="shared" ca="1" si="62"/>
        <v>C2</v>
      </c>
      <c r="O531" s="17" t="str">
        <f t="shared" ca="1" si="63"/>
        <v>C2</v>
      </c>
    </row>
    <row r="532" spans="1:15" s="31" customFormat="1" ht="30" customHeight="1" x14ac:dyDescent="0.2">
      <c r="A532" s="108" t="s">
        <v>675</v>
      </c>
      <c r="B532" s="38" t="s">
        <v>45</v>
      </c>
      <c r="C532" s="88" t="s">
        <v>676</v>
      </c>
      <c r="D532" s="43" t="s">
        <v>11</v>
      </c>
      <c r="E532" s="28"/>
      <c r="F532" s="36"/>
      <c r="G532" s="35"/>
      <c r="H532" s="78"/>
      <c r="I532" s="53"/>
      <c r="J532" s="24" t="str">
        <f t="shared" ca="1" si="60"/>
        <v>LOCKED</v>
      </c>
      <c r="K532" s="15" t="str">
        <f t="shared" si="64"/>
        <v>E035AConnecting to Existing Catch PitCW 2130-R12</v>
      </c>
      <c r="L532" s="16">
        <f>MATCH(K532,'Pay Items'!$K$1:$K$649,0)</f>
        <v>532</v>
      </c>
      <c r="M532" s="17" t="str">
        <f t="shared" ca="1" si="61"/>
        <v>F0</v>
      </c>
      <c r="N532" s="17" t="str">
        <f t="shared" ca="1" si="62"/>
        <v>C2</v>
      </c>
      <c r="O532" s="17" t="str">
        <f t="shared" ca="1" si="63"/>
        <v>C2</v>
      </c>
    </row>
    <row r="533" spans="1:15" s="31" customFormat="1" ht="43.9" customHeight="1" x14ac:dyDescent="0.2">
      <c r="A533" s="108" t="s">
        <v>677</v>
      </c>
      <c r="B533" s="44" t="s">
        <v>350</v>
      </c>
      <c r="C533" s="88" t="s">
        <v>1508</v>
      </c>
      <c r="D533" s="43"/>
      <c r="E533" s="28" t="s">
        <v>181</v>
      </c>
      <c r="F533" s="36"/>
      <c r="G533" s="102"/>
      <c r="H533" s="35">
        <f>ROUND(G533*F533,2)</f>
        <v>0</v>
      </c>
      <c r="I533" s="53" t="s">
        <v>1246</v>
      </c>
      <c r="J533" s="24" t="str">
        <f t="shared" ca="1" si="60"/>
        <v/>
      </c>
      <c r="K533" s="15" t="str">
        <f t="shared" si="64"/>
        <v>E035B^ mm Drainage Connection Inlet Pipeeach</v>
      </c>
      <c r="L533" s="16">
        <f>MATCH(K533,'Pay Items'!$K$1:$K$649,0)</f>
        <v>533</v>
      </c>
      <c r="M533" s="17" t="str">
        <f t="shared" ca="1" si="61"/>
        <v>F0</v>
      </c>
      <c r="N533" s="17" t="str">
        <f t="shared" ca="1" si="62"/>
        <v>C2</v>
      </c>
      <c r="O533" s="17" t="str">
        <f t="shared" ca="1" si="63"/>
        <v>C2</v>
      </c>
    </row>
    <row r="534" spans="1:15" s="31" customFormat="1" ht="43.9" customHeight="1" x14ac:dyDescent="0.2">
      <c r="A534" s="108" t="s">
        <v>677</v>
      </c>
      <c r="B534" s="44" t="s">
        <v>967</v>
      </c>
      <c r="C534" s="88" t="s">
        <v>994</v>
      </c>
      <c r="D534" s="43"/>
      <c r="E534" s="28" t="s">
        <v>181</v>
      </c>
      <c r="F534" s="36"/>
      <c r="G534" s="102"/>
      <c r="H534" s="35">
        <f>ROUND(G534*F534,2)</f>
        <v>0</v>
      </c>
      <c r="I534" s="53" t="s">
        <v>1246</v>
      </c>
      <c r="J534" s="24" t="str">
        <f t="shared" ca="1" si="60"/>
        <v/>
      </c>
      <c r="K534" s="15" t="str">
        <f t="shared" si="64"/>
        <v>E035B200 mm Drainage Connection Inlet Pipeeach</v>
      </c>
      <c r="L534" s="16">
        <f>MATCH(K534,'Pay Items'!$K$1:$K$649,0)</f>
        <v>534</v>
      </c>
      <c r="M534" s="17" t="str">
        <f t="shared" ca="1" si="61"/>
        <v>F0</v>
      </c>
      <c r="N534" s="17" t="str">
        <f t="shared" ca="1" si="62"/>
        <v>C2</v>
      </c>
      <c r="O534" s="17" t="str">
        <f t="shared" ca="1" si="63"/>
        <v>C2</v>
      </c>
    </row>
    <row r="535" spans="1:15" s="31" customFormat="1" ht="43.9" customHeight="1" x14ac:dyDescent="0.2">
      <c r="A535" s="108" t="s">
        <v>677</v>
      </c>
      <c r="B535" s="44" t="s">
        <v>967</v>
      </c>
      <c r="C535" s="88" t="s">
        <v>995</v>
      </c>
      <c r="D535" s="43"/>
      <c r="E535" s="28" t="s">
        <v>181</v>
      </c>
      <c r="F535" s="36"/>
      <c r="G535" s="102"/>
      <c r="H535" s="35">
        <f>ROUND(G535*F535,2)</f>
        <v>0</v>
      </c>
      <c r="I535" s="53" t="s">
        <v>1246</v>
      </c>
      <c r="J535" s="24" t="str">
        <f t="shared" ca="1" si="60"/>
        <v/>
      </c>
      <c r="K535" s="15" t="str">
        <f t="shared" si="64"/>
        <v>E035B250 mm Drainage Connection Inlet Pipeeach</v>
      </c>
      <c r="L535" s="16">
        <f>MATCH(K535,'Pay Items'!$K$1:$K$649,0)</f>
        <v>535</v>
      </c>
      <c r="M535" s="17" t="str">
        <f t="shared" ca="1" si="61"/>
        <v>F0</v>
      </c>
      <c r="N535" s="17" t="str">
        <f t="shared" ca="1" si="62"/>
        <v>C2</v>
      </c>
      <c r="O535" s="17" t="str">
        <f t="shared" ca="1" si="63"/>
        <v>C2</v>
      </c>
    </row>
    <row r="536" spans="1:15" s="31" customFormat="1" ht="30" customHeight="1" x14ac:dyDescent="0.2">
      <c r="A536" s="108" t="s">
        <v>678</v>
      </c>
      <c r="B536" s="38" t="s">
        <v>46</v>
      </c>
      <c r="C536" s="88" t="s">
        <v>679</v>
      </c>
      <c r="D536" s="43" t="s">
        <v>11</v>
      </c>
      <c r="E536" s="28"/>
      <c r="F536" s="36"/>
      <c r="G536" s="35"/>
      <c r="H536" s="78"/>
      <c r="I536" s="53"/>
      <c r="J536" s="24" t="str">
        <f t="shared" ca="1" si="60"/>
        <v>LOCKED</v>
      </c>
      <c r="K536" s="15" t="str">
        <f t="shared" si="64"/>
        <v>E035CConnecting to Existing Inlet BoxCW 2130-R12</v>
      </c>
      <c r="L536" s="16">
        <f>MATCH(K536,'Pay Items'!$K$1:$K$649,0)</f>
        <v>536</v>
      </c>
      <c r="M536" s="17" t="str">
        <f t="shared" ca="1" si="61"/>
        <v>F0</v>
      </c>
      <c r="N536" s="17" t="str">
        <f t="shared" ca="1" si="62"/>
        <v>C2</v>
      </c>
      <c r="O536" s="17" t="str">
        <f t="shared" ca="1" si="63"/>
        <v>C2</v>
      </c>
    </row>
    <row r="537" spans="1:15" s="31" customFormat="1" ht="40.5" customHeight="1" x14ac:dyDescent="0.2">
      <c r="A537" s="108" t="s">
        <v>680</v>
      </c>
      <c r="B537" s="44" t="s">
        <v>350</v>
      </c>
      <c r="C537" s="88" t="s">
        <v>1508</v>
      </c>
      <c r="D537" s="43"/>
      <c r="E537" s="28" t="s">
        <v>181</v>
      </c>
      <c r="F537" s="36"/>
      <c r="G537" s="102"/>
      <c r="H537" s="35">
        <f>ROUND(G537*F537,2)</f>
        <v>0</v>
      </c>
      <c r="I537" s="53" t="s">
        <v>1246</v>
      </c>
      <c r="J537" s="24" t="str">
        <f t="shared" ca="1" si="60"/>
        <v/>
      </c>
      <c r="K537" s="15" t="str">
        <f t="shared" si="64"/>
        <v>E035D^ mm Drainage Connection Inlet Pipeeach</v>
      </c>
      <c r="L537" s="16">
        <f>MATCH(K537,'Pay Items'!$K$1:$K$649,0)</f>
        <v>537</v>
      </c>
      <c r="M537" s="17" t="str">
        <f t="shared" ca="1" si="61"/>
        <v>F0</v>
      </c>
      <c r="N537" s="17" t="str">
        <f t="shared" ca="1" si="62"/>
        <v>C2</v>
      </c>
      <c r="O537" s="17" t="str">
        <f t="shared" ca="1" si="63"/>
        <v>C2</v>
      </c>
    </row>
    <row r="538" spans="1:15" s="31" customFormat="1" ht="42.75" customHeight="1" x14ac:dyDescent="0.2">
      <c r="A538" s="108" t="s">
        <v>680</v>
      </c>
      <c r="B538" s="44" t="s">
        <v>967</v>
      </c>
      <c r="C538" s="88" t="s">
        <v>994</v>
      </c>
      <c r="D538" s="43"/>
      <c r="E538" s="28" t="s">
        <v>181</v>
      </c>
      <c r="F538" s="36"/>
      <c r="G538" s="102"/>
      <c r="H538" s="35">
        <f>ROUND(G538*F538,2)</f>
        <v>0</v>
      </c>
      <c r="I538" s="53" t="s">
        <v>1246</v>
      </c>
      <c r="J538" s="24" t="str">
        <f t="shared" ca="1" si="60"/>
        <v/>
      </c>
      <c r="K538" s="15" t="str">
        <f t="shared" si="64"/>
        <v>E035D200 mm Drainage Connection Inlet Pipeeach</v>
      </c>
      <c r="L538" s="16">
        <f>MATCH(K538,'Pay Items'!$K$1:$K$649,0)</f>
        <v>538</v>
      </c>
      <c r="M538" s="17" t="str">
        <f t="shared" ca="1" si="61"/>
        <v>F0</v>
      </c>
      <c r="N538" s="17" t="str">
        <f t="shared" ca="1" si="62"/>
        <v>C2</v>
      </c>
      <c r="O538" s="17" t="str">
        <f t="shared" ca="1" si="63"/>
        <v>C2</v>
      </c>
    </row>
    <row r="539" spans="1:15" s="31" customFormat="1" ht="37.5" customHeight="1" x14ac:dyDescent="0.2">
      <c r="A539" s="108" t="s">
        <v>680</v>
      </c>
      <c r="B539" s="44" t="s">
        <v>967</v>
      </c>
      <c r="C539" s="88" t="s">
        <v>995</v>
      </c>
      <c r="D539" s="43"/>
      <c r="E539" s="28" t="s">
        <v>181</v>
      </c>
      <c r="F539" s="36"/>
      <c r="G539" s="102"/>
      <c r="H539" s="35">
        <f>ROUND(G539*F539,2)</f>
        <v>0</v>
      </c>
      <c r="I539" s="53" t="s">
        <v>1246</v>
      </c>
      <c r="J539" s="24" t="str">
        <f t="shared" ca="1" si="60"/>
        <v/>
      </c>
      <c r="K539" s="15" t="str">
        <f t="shared" si="64"/>
        <v>E035D250 mm Drainage Connection Inlet Pipeeach</v>
      </c>
      <c r="L539" s="16">
        <f>MATCH(K539,'Pay Items'!$K$1:$K$649,0)</f>
        <v>539</v>
      </c>
      <c r="M539" s="17" t="str">
        <f t="shared" ca="1" si="61"/>
        <v>F0</v>
      </c>
      <c r="N539" s="17" t="str">
        <f t="shared" ca="1" si="62"/>
        <v>C2</v>
      </c>
      <c r="O539" s="17" t="str">
        <f t="shared" ca="1" si="63"/>
        <v>C2</v>
      </c>
    </row>
    <row r="540" spans="1:15" s="31" customFormat="1" ht="37.5" customHeight="1" x14ac:dyDescent="0.2">
      <c r="A540" s="108" t="s">
        <v>78</v>
      </c>
      <c r="B540" s="38" t="s">
        <v>47</v>
      </c>
      <c r="C540" s="88" t="s">
        <v>424</v>
      </c>
      <c r="D540" s="43" t="s">
        <v>11</v>
      </c>
      <c r="E540" s="28"/>
      <c r="F540" s="36"/>
      <c r="G540" s="102"/>
      <c r="H540" s="35"/>
      <c r="I540" s="53" t="s">
        <v>1219</v>
      </c>
      <c r="J540" s="24" t="str">
        <f t="shared" ca="1" si="60"/>
        <v/>
      </c>
      <c r="K540" s="15" t="str">
        <f t="shared" si="64"/>
        <v>E036Connecting to Existing SewerCW 2130-R12</v>
      </c>
      <c r="L540" s="16">
        <f>MATCH(K540,'Pay Items'!$K$1:$K$649,0)</f>
        <v>540</v>
      </c>
      <c r="M540" s="17" t="str">
        <f t="shared" ca="1" si="61"/>
        <v>F0</v>
      </c>
      <c r="N540" s="17" t="str">
        <f t="shared" ca="1" si="62"/>
        <v>C2</v>
      </c>
      <c r="O540" s="17" t="str">
        <f t="shared" ca="1" si="63"/>
        <v>C2</v>
      </c>
    </row>
    <row r="541" spans="1:15" s="30" customFormat="1" ht="39.950000000000003" customHeight="1" x14ac:dyDescent="0.2">
      <c r="A541" s="108" t="s">
        <v>79</v>
      </c>
      <c r="B541" s="44" t="s">
        <v>350</v>
      </c>
      <c r="C541" s="88" t="s">
        <v>1509</v>
      </c>
      <c r="D541" s="43"/>
      <c r="E541" s="28"/>
      <c r="F541" s="36"/>
      <c r="G541" s="109"/>
      <c r="H541" s="78"/>
      <c r="I541" s="53" t="s">
        <v>1510</v>
      </c>
      <c r="J541" s="24" t="str">
        <f t="shared" ca="1" si="60"/>
        <v>LOCKED</v>
      </c>
      <c r="K541" s="15" t="str">
        <f t="shared" si="64"/>
        <v>E037^ mm (Type ^) Connecting Pipe</v>
      </c>
      <c r="L541" s="16">
        <f>MATCH(K541,'Pay Items'!$K$1:$K$649,0)</f>
        <v>541</v>
      </c>
      <c r="M541" s="17" t="str">
        <f t="shared" ca="1" si="61"/>
        <v>F0</v>
      </c>
      <c r="N541" s="17" t="str">
        <f t="shared" ca="1" si="62"/>
        <v>G</v>
      </c>
      <c r="O541" s="17" t="str">
        <f t="shared" ca="1" si="63"/>
        <v>C2</v>
      </c>
    </row>
    <row r="542" spans="1:15" s="25" customFormat="1" ht="43.9" customHeight="1" x14ac:dyDescent="0.2">
      <c r="A542" s="108" t="s">
        <v>80</v>
      </c>
      <c r="B542" s="65" t="s">
        <v>700</v>
      </c>
      <c r="C542" s="37" t="s">
        <v>1511</v>
      </c>
      <c r="D542" s="43"/>
      <c r="E542" s="28" t="s">
        <v>181</v>
      </c>
      <c r="F542" s="36"/>
      <c r="G542" s="102"/>
      <c r="H542" s="35">
        <f t="shared" ref="H542:H547" si="65">ROUND(G542*F542,2)</f>
        <v>0</v>
      </c>
      <c r="I542" s="58" t="s">
        <v>858</v>
      </c>
      <c r="J542" s="24" t="str">
        <f t="shared" ca="1" si="60"/>
        <v/>
      </c>
      <c r="K542" s="15" t="str">
        <f t="shared" si="64"/>
        <v>E038Connecting to 300 mm (Type ^ ) Sewereach</v>
      </c>
      <c r="L542" s="16">
        <f>MATCH(K542,'Pay Items'!$K$1:$K$649,0)</f>
        <v>542</v>
      </c>
      <c r="M542" s="17" t="str">
        <f t="shared" ca="1" si="61"/>
        <v>F0</v>
      </c>
      <c r="N542" s="17" t="str">
        <f t="shared" ca="1" si="62"/>
        <v>C2</v>
      </c>
      <c r="O542" s="17" t="str">
        <f t="shared" ca="1" si="63"/>
        <v>C2</v>
      </c>
    </row>
    <row r="543" spans="1:15" s="25" customFormat="1" ht="43.9" customHeight="1" x14ac:dyDescent="0.2">
      <c r="A543" s="108" t="s">
        <v>81</v>
      </c>
      <c r="B543" s="65" t="s">
        <v>702</v>
      </c>
      <c r="C543" s="37" t="s">
        <v>1512</v>
      </c>
      <c r="D543" s="43"/>
      <c r="E543" s="28" t="s">
        <v>181</v>
      </c>
      <c r="F543" s="36"/>
      <c r="G543" s="102"/>
      <c r="H543" s="35">
        <f t="shared" si="65"/>
        <v>0</v>
      </c>
      <c r="I543" s="58" t="s">
        <v>858</v>
      </c>
      <c r="J543" s="24" t="str">
        <f t="shared" ca="1" si="60"/>
        <v/>
      </c>
      <c r="K543" s="15" t="str">
        <f t="shared" si="64"/>
        <v>E039Connecting to 375 mm (Type ^ ) Sewereach</v>
      </c>
      <c r="L543" s="16">
        <f>MATCH(K543,'Pay Items'!$K$1:$K$649,0)</f>
        <v>543</v>
      </c>
      <c r="M543" s="17" t="str">
        <f t="shared" ca="1" si="61"/>
        <v>F0</v>
      </c>
      <c r="N543" s="17" t="str">
        <f t="shared" ca="1" si="62"/>
        <v>C2</v>
      </c>
      <c r="O543" s="17" t="str">
        <f t="shared" ca="1" si="63"/>
        <v>C2</v>
      </c>
    </row>
    <row r="544" spans="1:15" s="25" customFormat="1" ht="43.9" customHeight="1" x14ac:dyDescent="0.2">
      <c r="A544" s="108" t="s">
        <v>82</v>
      </c>
      <c r="B544" s="65" t="s">
        <v>704</v>
      </c>
      <c r="C544" s="37" t="s">
        <v>1513</v>
      </c>
      <c r="D544" s="43"/>
      <c r="E544" s="28" t="s">
        <v>181</v>
      </c>
      <c r="F544" s="36"/>
      <c r="G544" s="102"/>
      <c r="H544" s="35">
        <f t="shared" si="65"/>
        <v>0</v>
      </c>
      <c r="I544" s="58" t="s">
        <v>858</v>
      </c>
      <c r="J544" s="24" t="str">
        <f t="shared" ca="1" si="60"/>
        <v/>
      </c>
      <c r="K544" s="15" t="str">
        <f t="shared" si="64"/>
        <v>E040Connecting to 450 mm (Type ^) Sewereach</v>
      </c>
      <c r="L544" s="16">
        <f>MATCH(K544,'Pay Items'!$K$1:$K$649,0)</f>
        <v>544</v>
      </c>
      <c r="M544" s="17" t="str">
        <f t="shared" ca="1" si="61"/>
        <v>F0</v>
      </c>
      <c r="N544" s="17" t="str">
        <f t="shared" ca="1" si="62"/>
        <v>C2</v>
      </c>
      <c r="O544" s="17" t="str">
        <f t="shared" ca="1" si="63"/>
        <v>C2</v>
      </c>
    </row>
    <row r="545" spans="1:15" s="25" customFormat="1" ht="43.9" customHeight="1" x14ac:dyDescent="0.2">
      <c r="A545" s="108" t="s">
        <v>83</v>
      </c>
      <c r="B545" s="65" t="s">
        <v>726</v>
      </c>
      <c r="C545" s="37" t="s">
        <v>1514</v>
      </c>
      <c r="D545" s="43"/>
      <c r="E545" s="28" t="s">
        <v>181</v>
      </c>
      <c r="F545" s="36"/>
      <c r="G545" s="102"/>
      <c r="H545" s="35">
        <f t="shared" si="65"/>
        <v>0</v>
      </c>
      <c r="I545" s="58" t="s">
        <v>858</v>
      </c>
      <c r="J545" s="24" t="str">
        <f t="shared" ca="1" si="60"/>
        <v/>
      </c>
      <c r="K545" s="15" t="str">
        <f t="shared" si="64"/>
        <v>E041Connecting to 525 mm (Type ^) Sewereach</v>
      </c>
      <c r="L545" s="16">
        <f>MATCH(K545,'Pay Items'!$K$1:$K$649,0)</f>
        <v>545</v>
      </c>
      <c r="M545" s="17" t="str">
        <f t="shared" ca="1" si="61"/>
        <v>F0</v>
      </c>
      <c r="N545" s="17" t="str">
        <f t="shared" ca="1" si="62"/>
        <v>C2</v>
      </c>
      <c r="O545" s="17" t="str">
        <f t="shared" ca="1" si="63"/>
        <v>C2</v>
      </c>
    </row>
    <row r="546" spans="1:15" s="25" customFormat="1" ht="43.9" customHeight="1" x14ac:dyDescent="0.2">
      <c r="A546" s="108" t="s">
        <v>1053</v>
      </c>
      <c r="B546" s="65" t="s">
        <v>1054</v>
      </c>
      <c r="C546" s="37" t="s">
        <v>1515</v>
      </c>
      <c r="D546" s="43"/>
      <c r="E546" s="28" t="s">
        <v>181</v>
      </c>
      <c r="F546" s="36"/>
      <c r="G546" s="102"/>
      <c r="H546" s="35">
        <f t="shared" si="65"/>
        <v>0</v>
      </c>
      <c r="I546" s="58" t="s">
        <v>858</v>
      </c>
      <c r="J546" s="24" t="str">
        <f t="shared" ca="1" si="60"/>
        <v/>
      </c>
      <c r="K546" s="15" t="str">
        <f t="shared" si="64"/>
        <v>E041AConnecting to 600 mm (Type ^) Sewereach</v>
      </c>
      <c r="L546" s="16">
        <f>MATCH(K546,'Pay Items'!$K$1:$K$649,0)</f>
        <v>546</v>
      </c>
      <c r="M546" s="17" t="str">
        <f t="shared" ca="1" si="61"/>
        <v>F0</v>
      </c>
      <c r="N546" s="17" t="str">
        <f t="shared" ca="1" si="62"/>
        <v>C2</v>
      </c>
      <c r="O546" s="17" t="str">
        <f t="shared" ca="1" si="63"/>
        <v>C2</v>
      </c>
    </row>
    <row r="547" spans="1:15" s="25" customFormat="1" ht="43.9" customHeight="1" x14ac:dyDescent="0.2">
      <c r="A547" s="118" t="s">
        <v>1071</v>
      </c>
      <c r="B547" s="65" t="s">
        <v>1054</v>
      </c>
      <c r="C547" s="37" t="s">
        <v>1516</v>
      </c>
      <c r="D547" s="43"/>
      <c r="E547" s="28" t="s">
        <v>181</v>
      </c>
      <c r="F547" s="36"/>
      <c r="G547" s="102"/>
      <c r="H547" s="35">
        <f t="shared" si="65"/>
        <v>0</v>
      </c>
      <c r="I547" s="58" t="s">
        <v>1517</v>
      </c>
      <c r="J547" s="24" t="str">
        <f t="shared" ca="1" si="60"/>
        <v/>
      </c>
      <c r="K547" s="15" t="str">
        <f t="shared" si="64"/>
        <v>E041BConnecting to ^ mm (Type ^) Sewereach</v>
      </c>
      <c r="L547" s="16">
        <f>MATCH(K547,'Pay Items'!$K$1:$K$649,0)</f>
        <v>547</v>
      </c>
      <c r="M547" s="17" t="str">
        <f t="shared" ca="1" si="61"/>
        <v>F0</v>
      </c>
      <c r="N547" s="17" t="str">
        <f t="shared" ca="1" si="62"/>
        <v>C2</v>
      </c>
      <c r="O547" s="17" t="str">
        <f t="shared" ca="1" si="63"/>
        <v>C2</v>
      </c>
    </row>
    <row r="548" spans="1:15" s="30" customFormat="1" ht="43.9" customHeight="1" x14ac:dyDescent="0.2">
      <c r="A548" s="108" t="s">
        <v>84</v>
      </c>
      <c r="B548" s="38" t="s">
        <v>48</v>
      </c>
      <c r="C548" s="88" t="s">
        <v>727</v>
      </c>
      <c r="D548" s="43" t="s">
        <v>11</v>
      </c>
      <c r="E548" s="28"/>
      <c r="F548" s="36"/>
      <c r="G548" s="109"/>
      <c r="H548" s="78"/>
      <c r="I548" s="53"/>
      <c r="J548" s="24" t="str">
        <f t="shared" ca="1" si="60"/>
        <v>LOCKED</v>
      </c>
      <c r="K548" s="15" t="str">
        <f t="shared" si="64"/>
        <v>E042Connecting New Sewer Service to Existing Sewer ServiceCW 2130-R12</v>
      </c>
      <c r="L548" s="16">
        <f>MATCH(K548,'Pay Items'!$K$1:$K$649,0)</f>
        <v>548</v>
      </c>
      <c r="M548" s="17" t="str">
        <f t="shared" ca="1" si="61"/>
        <v>F0</v>
      </c>
      <c r="N548" s="17" t="str">
        <f t="shared" ca="1" si="62"/>
        <v>G</v>
      </c>
      <c r="O548" s="17" t="str">
        <f t="shared" ca="1" si="63"/>
        <v>C2</v>
      </c>
    </row>
    <row r="549" spans="1:15" s="30" customFormat="1" ht="30" customHeight="1" x14ac:dyDescent="0.2">
      <c r="A549" s="108" t="s">
        <v>85</v>
      </c>
      <c r="B549" s="44" t="s">
        <v>350</v>
      </c>
      <c r="C549" s="88" t="s">
        <v>1492</v>
      </c>
      <c r="D549" s="43"/>
      <c r="E549" s="28" t="s">
        <v>181</v>
      </c>
      <c r="F549" s="36"/>
      <c r="G549" s="102"/>
      <c r="H549" s="35">
        <f t="shared" ref="H549:H558" si="66">ROUND(G549*F549,2)</f>
        <v>0</v>
      </c>
      <c r="I549" s="53" t="s">
        <v>1518</v>
      </c>
      <c r="J549" s="24" t="str">
        <f t="shared" ca="1" si="60"/>
        <v/>
      </c>
      <c r="K549" s="15" t="str">
        <f t="shared" si="64"/>
        <v>E043^ mmeach</v>
      </c>
      <c r="L549" s="16">
        <f>MATCH(K549,'Pay Items'!$K$1:$K$649,0)</f>
        <v>549</v>
      </c>
      <c r="M549" s="17" t="str">
        <f t="shared" ca="1" si="61"/>
        <v>F0</v>
      </c>
      <c r="N549" s="17" t="str">
        <f t="shared" ca="1" si="62"/>
        <v>C2</v>
      </c>
      <c r="O549" s="17" t="str">
        <f t="shared" ca="1" si="63"/>
        <v>C2</v>
      </c>
    </row>
    <row r="550" spans="1:15" s="25" customFormat="1" ht="39.950000000000003" customHeight="1" x14ac:dyDescent="0.2">
      <c r="A550" s="108" t="s">
        <v>86</v>
      </c>
      <c r="B550" s="38" t="s">
        <v>49</v>
      </c>
      <c r="C550" s="37" t="s">
        <v>692</v>
      </c>
      <c r="D550" s="43" t="s">
        <v>11</v>
      </c>
      <c r="E550" s="28" t="s">
        <v>181</v>
      </c>
      <c r="F550" s="36"/>
      <c r="G550" s="102"/>
      <c r="H550" s="35">
        <f t="shared" si="66"/>
        <v>0</v>
      </c>
      <c r="I550" s="53"/>
      <c r="J550" s="24" t="str">
        <f t="shared" ca="1" si="60"/>
        <v/>
      </c>
      <c r="K550" s="15" t="str">
        <f t="shared" si="64"/>
        <v>E044Abandoning Existing Catch BasinsCW 2130-R12each</v>
      </c>
      <c r="L550" s="16">
        <f>MATCH(K550,'Pay Items'!$K$1:$K$649,0)</f>
        <v>550</v>
      </c>
      <c r="M550" s="17" t="str">
        <f t="shared" ca="1" si="61"/>
        <v>F0</v>
      </c>
      <c r="N550" s="17" t="str">
        <f t="shared" ca="1" si="62"/>
        <v>C2</v>
      </c>
      <c r="O550" s="17" t="str">
        <f t="shared" ca="1" si="63"/>
        <v>C2</v>
      </c>
    </row>
    <row r="551" spans="1:15" s="25" customFormat="1" ht="30" customHeight="1" x14ac:dyDescent="0.2">
      <c r="A551" s="108" t="s">
        <v>428</v>
      </c>
      <c r="B551" s="38" t="s">
        <v>50</v>
      </c>
      <c r="C551" s="37" t="s">
        <v>425</v>
      </c>
      <c r="D551" s="43" t="s">
        <v>11</v>
      </c>
      <c r="E551" s="28" t="s">
        <v>181</v>
      </c>
      <c r="F551" s="36"/>
      <c r="G551" s="102"/>
      <c r="H551" s="35">
        <f t="shared" si="66"/>
        <v>0</v>
      </c>
      <c r="I551" s="53"/>
      <c r="J551" s="24" t="str">
        <f t="shared" ca="1" si="60"/>
        <v/>
      </c>
      <c r="K551" s="15" t="str">
        <f t="shared" si="64"/>
        <v>E045Abandoning Existing Catch PitCW 2130-R12each</v>
      </c>
      <c r="L551" s="16">
        <f>MATCH(K551,'Pay Items'!$K$1:$K$649,0)</f>
        <v>551</v>
      </c>
      <c r="M551" s="17" t="str">
        <f t="shared" ca="1" si="61"/>
        <v>F0</v>
      </c>
      <c r="N551" s="17" t="str">
        <f t="shared" ca="1" si="62"/>
        <v>C2</v>
      </c>
      <c r="O551" s="17" t="str">
        <f t="shared" ca="1" si="63"/>
        <v>C2</v>
      </c>
    </row>
    <row r="552" spans="1:15" s="25" customFormat="1" ht="30" customHeight="1" x14ac:dyDescent="0.2">
      <c r="A552" s="108" t="s">
        <v>430</v>
      </c>
      <c r="B552" s="38" t="s">
        <v>51</v>
      </c>
      <c r="C552" s="37" t="s">
        <v>693</v>
      </c>
      <c r="D552" s="43" t="s">
        <v>11</v>
      </c>
      <c r="E552" s="28" t="s">
        <v>181</v>
      </c>
      <c r="F552" s="36"/>
      <c r="G552" s="102"/>
      <c r="H552" s="35">
        <f t="shared" si="66"/>
        <v>0</v>
      </c>
      <c r="I552" s="53"/>
      <c r="J552" s="24" t="str">
        <f t="shared" ca="1" si="60"/>
        <v/>
      </c>
      <c r="K552" s="15" t="str">
        <f t="shared" si="64"/>
        <v>E046Removal of Existing Catch BasinsCW 2130-R12each</v>
      </c>
      <c r="L552" s="16">
        <f>MATCH(K552,'Pay Items'!$K$1:$K$649,0)</f>
        <v>552</v>
      </c>
      <c r="M552" s="17" t="str">
        <f t="shared" ca="1" si="61"/>
        <v>F0</v>
      </c>
      <c r="N552" s="17" t="str">
        <f t="shared" ca="1" si="62"/>
        <v>C2</v>
      </c>
      <c r="O552" s="17" t="str">
        <f t="shared" ca="1" si="63"/>
        <v>C2</v>
      </c>
    </row>
    <row r="553" spans="1:15" s="25" customFormat="1" ht="30" customHeight="1" x14ac:dyDescent="0.2">
      <c r="A553" s="108" t="s">
        <v>432</v>
      </c>
      <c r="B553" s="38" t="s">
        <v>52</v>
      </c>
      <c r="C553" s="37" t="s">
        <v>426</v>
      </c>
      <c r="D553" s="43" t="s">
        <v>11</v>
      </c>
      <c r="E553" s="28" t="s">
        <v>181</v>
      </c>
      <c r="F553" s="36"/>
      <c r="G553" s="102"/>
      <c r="H553" s="35">
        <f t="shared" si="66"/>
        <v>0</v>
      </c>
      <c r="I553" s="53"/>
      <c r="J553" s="24" t="str">
        <f t="shared" ca="1" si="60"/>
        <v/>
      </c>
      <c r="K553" s="15" t="str">
        <f t="shared" si="64"/>
        <v>E047Removal of Existing Catch PitCW 2130-R12each</v>
      </c>
      <c r="L553" s="16">
        <f>MATCH(K553,'Pay Items'!$K$1:$K$649,0)</f>
        <v>553</v>
      </c>
      <c r="M553" s="17" t="str">
        <f t="shared" ca="1" si="61"/>
        <v>F0</v>
      </c>
      <c r="N553" s="17" t="str">
        <f t="shared" ca="1" si="62"/>
        <v>C2</v>
      </c>
      <c r="O553" s="17" t="str">
        <f t="shared" ca="1" si="63"/>
        <v>C2</v>
      </c>
    </row>
    <row r="554" spans="1:15" s="25" customFormat="1" ht="43.5" customHeight="1" x14ac:dyDescent="0.2">
      <c r="A554" s="108" t="s">
        <v>434</v>
      </c>
      <c r="B554" s="38" t="s">
        <v>429</v>
      </c>
      <c r="C554" s="37" t="s">
        <v>694</v>
      </c>
      <c r="D554" s="43" t="s">
        <v>11</v>
      </c>
      <c r="E554" s="28" t="s">
        <v>181</v>
      </c>
      <c r="F554" s="36"/>
      <c r="G554" s="102"/>
      <c r="H554" s="35">
        <f t="shared" si="66"/>
        <v>0</v>
      </c>
      <c r="I554" s="53"/>
      <c r="J554" s="24" t="str">
        <f t="shared" ca="1" si="60"/>
        <v/>
      </c>
      <c r="K554" s="15" t="str">
        <f t="shared" si="64"/>
        <v>E048Relocation of Existing Catch BasinsCW 2130-R12each</v>
      </c>
      <c r="L554" s="16">
        <f>MATCH(K554,'Pay Items'!$K$1:$K$649,0)</f>
        <v>554</v>
      </c>
      <c r="M554" s="17" t="str">
        <f t="shared" ca="1" si="61"/>
        <v>F0</v>
      </c>
      <c r="N554" s="17" t="str">
        <f t="shared" ca="1" si="62"/>
        <v>C2</v>
      </c>
      <c r="O554" s="17" t="str">
        <f t="shared" ca="1" si="63"/>
        <v>C2</v>
      </c>
    </row>
    <row r="555" spans="1:15" s="25" customFormat="1" ht="30" customHeight="1" x14ac:dyDescent="0.2">
      <c r="A555" s="108" t="s">
        <v>435</v>
      </c>
      <c r="B555" s="38" t="s">
        <v>431</v>
      </c>
      <c r="C555" s="37" t="s">
        <v>427</v>
      </c>
      <c r="D555" s="43" t="s">
        <v>11</v>
      </c>
      <c r="E555" s="28" t="s">
        <v>181</v>
      </c>
      <c r="F555" s="36"/>
      <c r="G555" s="102"/>
      <c r="H555" s="35">
        <f t="shared" si="66"/>
        <v>0</v>
      </c>
      <c r="I555" s="53"/>
      <c r="J555" s="24" t="str">
        <f t="shared" ca="1" si="60"/>
        <v/>
      </c>
      <c r="K555" s="15" t="str">
        <f t="shared" si="64"/>
        <v>E049Relocation of Existing Catch PitCW 2130-R12each</v>
      </c>
      <c r="L555" s="16">
        <f>MATCH(K555,'Pay Items'!$K$1:$K$649,0)</f>
        <v>555</v>
      </c>
      <c r="M555" s="17" t="str">
        <f t="shared" ca="1" si="61"/>
        <v>F0</v>
      </c>
      <c r="N555" s="17" t="str">
        <f t="shared" ca="1" si="62"/>
        <v>C2</v>
      </c>
      <c r="O555" s="17" t="str">
        <f t="shared" ca="1" si="63"/>
        <v>C2</v>
      </c>
    </row>
    <row r="556" spans="1:15" s="25" customFormat="1" ht="39.950000000000003" customHeight="1" x14ac:dyDescent="0.2">
      <c r="A556" s="108" t="s">
        <v>436</v>
      </c>
      <c r="B556" s="38" t="s">
        <v>433</v>
      </c>
      <c r="C556" s="37" t="s">
        <v>22</v>
      </c>
      <c r="D556" s="43" t="s">
        <v>11</v>
      </c>
      <c r="E556" s="28" t="s">
        <v>181</v>
      </c>
      <c r="F556" s="36"/>
      <c r="G556" s="102"/>
      <c r="H556" s="35">
        <f t="shared" si="66"/>
        <v>0</v>
      </c>
      <c r="I556" s="53"/>
      <c r="J556" s="24" t="str">
        <f t="shared" ca="1" si="60"/>
        <v/>
      </c>
      <c r="K556" s="15" t="str">
        <f t="shared" si="64"/>
        <v>E050Abandoning Existing Drainage InletsCW 2130-R12each</v>
      </c>
      <c r="L556" s="16">
        <f>MATCH(K556,'Pay Items'!$K$1:$K$649,0)</f>
        <v>556</v>
      </c>
      <c r="M556" s="17" t="str">
        <f t="shared" ca="1" si="61"/>
        <v>F0</v>
      </c>
      <c r="N556" s="17" t="str">
        <f t="shared" ca="1" si="62"/>
        <v>C2</v>
      </c>
      <c r="O556" s="17" t="str">
        <f t="shared" ca="1" si="63"/>
        <v>C2</v>
      </c>
    </row>
    <row r="557" spans="1:15" s="25" customFormat="1" ht="30" customHeight="1" x14ac:dyDescent="0.2">
      <c r="A557" s="108" t="s">
        <v>0</v>
      </c>
      <c r="B557" s="38" t="s">
        <v>489</v>
      </c>
      <c r="C557" s="37" t="s">
        <v>1</v>
      </c>
      <c r="D557" s="43" t="s">
        <v>1588</v>
      </c>
      <c r="E557" s="28" t="s">
        <v>181</v>
      </c>
      <c r="F557" s="36"/>
      <c r="G557" s="102"/>
      <c r="H557" s="35">
        <f t="shared" si="66"/>
        <v>0</v>
      </c>
      <c r="I557" s="53" t="s">
        <v>2</v>
      </c>
      <c r="J557" s="24" t="str">
        <f t="shared" ca="1" si="60"/>
        <v/>
      </c>
      <c r="K557" s="15" t="str">
        <f t="shared" si="64"/>
        <v>E050ACatch Basin CleaningCW 2140-R5each</v>
      </c>
      <c r="L557" s="16">
        <f>MATCH(K557,'Pay Items'!$K$1:$K$649,0)</f>
        <v>557</v>
      </c>
      <c r="M557" s="17" t="str">
        <f t="shared" ca="1" si="61"/>
        <v>F0</v>
      </c>
      <c r="N557" s="17" t="str">
        <f t="shared" ca="1" si="62"/>
        <v>C2</v>
      </c>
      <c r="O557" s="17" t="str">
        <f t="shared" ca="1" si="63"/>
        <v>C2</v>
      </c>
    </row>
    <row r="558" spans="1:15" s="25" customFormat="1" ht="30" customHeight="1" x14ac:dyDescent="0.2">
      <c r="A558" s="108" t="s">
        <v>437</v>
      </c>
      <c r="B558" s="38" t="s">
        <v>548</v>
      </c>
      <c r="C558" s="37" t="s">
        <v>314</v>
      </c>
      <c r="D558" s="43" t="s">
        <v>12</v>
      </c>
      <c r="E558" s="28" t="s">
        <v>182</v>
      </c>
      <c r="F558" s="36"/>
      <c r="G558" s="102"/>
      <c r="H558" s="35">
        <f t="shared" si="66"/>
        <v>0</v>
      </c>
      <c r="I558" s="53"/>
      <c r="J558" s="24" t="str">
        <f t="shared" ca="1" si="60"/>
        <v/>
      </c>
      <c r="K558" s="15" t="str">
        <f t="shared" si="64"/>
        <v>E051Installation of SubdrainsCW 3120-R4m</v>
      </c>
      <c r="L558" s="16">
        <f>MATCH(K558,'Pay Items'!$K$1:$K$649,0)</f>
        <v>558</v>
      </c>
      <c r="M558" s="17" t="str">
        <f t="shared" ca="1" si="61"/>
        <v>F0</v>
      </c>
      <c r="N558" s="17" t="str">
        <f t="shared" ca="1" si="62"/>
        <v>C2</v>
      </c>
      <c r="O558" s="17" t="str">
        <f t="shared" ca="1" si="63"/>
        <v>C2</v>
      </c>
    </row>
    <row r="559" spans="1:15" s="30" customFormat="1" ht="30" customHeight="1" x14ac:dyDescent="0.2">
      <c r="A559" s="108" t="s">
        <v>908</v>
      </c>
      <c r="B559" s="38" t="s">
        <v>620</v>
      </c>
      <c r="C559" s="88" t="s">
        <v>922</v>
      </c>
      <c r="D559" s="43" t="s">
        <v>961</v>
      </c>
      <c r="E559" s="28"/>
      <c r="F559" s="36"/>
      <c r="G559" s="109"/>
      <c r="H559" s="78"/>
      <c r="I559" s="53"/>
      <c r="J559" s="24" t="str">
        <f t="shared" ca="1" si="60"/>
        <v>LOCKED</v>
      </c>
      <c r="K559" s="15" t="str">
        <f t="shared" si="64"/>
        <v>E052sCorrugated Steel Pipe Culvert - SupplyCW 3610-R5</v>
      </c>
      <c r="L559" s="16">
        <f>MATCH(K559,'Pay Items'!$K$1:$K$649,0)</f>
        <v>559</v>
      </c>
      <c r="M559" s="17" t="str">
        <f t="shared" ca="1" si="61"/>
        <v>F0</v>
      </c>
      <c r="N559" s="17" t="str">
        <f t="shared" ca="1" si="62"/>
        <v>G</v>
      </c>
      <c r="O559" s="17" t="str">
        <f t="shared" ca="1" si="63"/>
        <v>C2</v>
      </c>
    </row>
    <row r="560" spans="1:15" s="25" customFormat="1" ht="30" customHeight="1" x14ac:dyDescent="0.2">
      <c r="A560" s="108" t="s">
        <v>859</v>
      </c>
      <c r="B560" s="44" t="s">
        <v>350</v>
      </c>
      <c r="C560" s="37" t="s">
        <v>1519</v>
      </c>
      <c r="D560" s="43"/>
      <c r="E560" s="28" t="s">
        <v>182</v>
      </c>
      <c r="F560" s="36"/>
      <c r="G560" s="102"/>
      <c r="H560" s="35">
        <f t="shared" ref="H560:H565" si="67">ROUND(G560*F560,2)</f>
        <v>0</v>
      </c>
      <c r="I560" s="53" t="s">
        <v>1520</v>
      </c>
      <c r="J560" s="24" t="str">
        <f t="shared" ca="1" si="60"/>
        <v/>
      </c>
      <c r="K560" s="15" t="str">
        <f t="shared" si="64"/>
        <v>E053s(250 mm, ^ gauge, ^)m</v>
      </c>
      <c r="L560" s="16">
        <f>MATCH(K560,'Pay Items'!$K$1:$K$649,0)</f>
        <v>560</v>
      </c>
      <c r="M560" s="17" t="str">
        <f t="shared" ca="1" si="61"/>
        <v>F0</v>
      </c>
      <c r="N560" s="17" t="str">
        <f t="shared" ca="1" si="62"/>
        <v>C2</v>
      </c>
      <c r="O560" s="17" t="str">
        <f t="shared" ca="1" si="63"/>
        <v>C2</v>
      </c>
    </row>
    <row r="561" spans="1:15" s="25" customFormat="1" ht="30" customHeight="1" x14ac:dyDescent="0.2">
      <c r="A561" s="108" t="s">
        <v>919</v>
      </c>
      <c r="B561" s="44" t="s">
        <v>350</v>
      </c>
      <c r="C561" s="37" t="s">
        <v>1521</v>
      </c>
      <c r="D561" s="43"/>
      <c r="E561" s="28" t="s">
        <v>182</v>
      </c>
      <c r="F561" s="36"/>
      <c r="G561" s="102"/>
      <c r="H561" s="35">
        <f t="shared" si="67"/>
        <v>0</v>
      </c>
      <c r="I561" s="53" t="s">
        <v>1520</v>
      </c>
      <c r="J561" s="24" t="str">
        <f t="shared" ca="1" si="60"/>
        <v/>
      </c>
      <c r="K561" s="15" t="str">
        <f t="shared" si="64"/>
        <v>E053As(300 mm, ^ gauge, ^)m</v>
      </c>
      <c r="L561" s="16">
        <f>MATCH(K561,'Pay Items'!$K$1:$K$649,0)</f>
        <v>561</v>
      </c>
      <c r="M561" s="17" t="str">
        <f t="shared" ca="1" si="61"/>
        <v>F0</v>
      </c>
      <c r="N561" s="17" t="str">
        <f t="shared" ca="1" si="62"/>
        <v>C2</v>
      </c>
      <c r="O561" s="17" t="str">
        <f t="shared" ca="1" si="63"/>
        <v>C2</v>
      </c>
    </row>
    <row r="562" spans="1:15" s="25" customFormat="1" ht="30" customHeight="1" x14ac:dyDescent="0.2">
      <c r="A562" s="108" t="s">
        <v>860</v>
      </c>
      <c r="B562" s="44" t="s">
        <v>351</v>
      </c>
      <c r="C562" s="37" t="s">
        <v>1522</v>
      </c>
      <c r="D562" s="43"/>
      <c r="E562" s="28" t="s">
        <v>182</v>
      </c>
      <c r="F562" s="36"/>
      <c r="G562" s="102"/>
      <c r="H562" s="35">
        <f t="shared" si="67"/>
        <v>0</v>
      </c>
      <c r="I562" s="53" t="s">
        <v>1520</v>
      </c>
      <c r="J562" s="24" t="str">
        <f t="shared" ca="1" si="60"/>
        <v/>
      </c>
      <c r="K562" s="15" t="str">
        <f t="shared" si="64"/>
        <v>E054s(375 mm,^ gauge, ^)m</v>
      </c>
      <c r="L562" s="16">
        <f>MATCH(K562,'Pay Items'!$K$1:$K$649,0)</f>
        <v>562</v>
      </c>
      <c r="M562" s="17" t="str">
        <f t="shared" ca="1" si="61"/>
        <v>F0</v>
      </c>
      <c r="N562" s="17" t="str">
        <f t="shared" ca="1" si="62"/>
        <v>C2</v>
      </c>
      <c r="O562" s="17" t="str">
        <f t="shared" ca="1" si="63"/>
        <v>C2</v>
      </c>
    </row>
    <row r="563" spans="1:15" s="25" customFormat="1" ht="30" customHeight="1" x14ac:dyDescent="0.2">
      <c r="A563" s="108" t="s">
        <v>861</v>
      </c>
      <c r="B563" s="44" t="s">
        <v>352</v>
      </c>
      <c r="C563" s="37" t="s">
        <v>1523</v>
      </c>
      <c r="D563" s="43"/>
      <c r="E563" s="28" t="s">
        <v>182</v>
      </c>
      <c r="F563" s="36"/>
      <c r="G563" s="102"/>
      <c r="H563" s="35">
        <f t="shared" si="67"/>
        <v>0</v>
      </c>
      <c r="I563" s="53" t="s">
        <v>1520</v>
      </c>
      <c r="J563" s="24" t="str">
        <f t="shared" ca="1" si="60"/>
        <v/>
      </c>
      <c r="K563" s="15" t="str">
        <f t="shared" si="64"/>
        <v>E055s(450 mm,^ gauge, ^)m</v>
      </c>
      <c r="L563" s="16">
        <f>MATCH(K563,'Pay Items'!$K$1:$K$649,0)</f>
        <v>563</v>
      </c>
      <c r="M563" s="17" t="str">
        <f t="shared" ca="1" si="61"/>
        <v>F0</v>
      </c>
      <c r="N563" s="17" t="str">
        <f t="shared" ca="1" si="62"/>
        <v>C2</v>
      </c>
      <c r="O563" s="17" t="str">
        <f t="shared" ca="1" si="63"/>
        <v>C2</v>
      </c>
    </row>
    <row r="564" spans="1:15" s="25" customFormat="1" ht="30" customHeight="1" x14ac:dyDescent="0.2">
      <c r="A564" s="108" t="s">
        <v>862</v>
      </c>
      <c r="B564" s="44" t="s">
        <v>353</v>
      </c>
      <c r="C564" s="37" t="s">
        <v>1524</v>
      </c>
      <c r="D564" s="43"/>
      <c r="E564" s="28" t="s">
        <v>182</v>
      </c>
      <c r="F564" s="36"/>
      <c r="G564" s="102"/>
      <c r="H564" s="35">
        <f t="shared" si="67"/>
        <v>0</v>
      </c>
      <c r="I564" s="53" t="s">
        <v>1520</v>
      </c>
      <c r="J564" s="24" t="str">
        <f t="shared" ca="1" si="60"/>
        <v/>
      </c>
      <c r="K564" s="15" t="str">
        <f t="shared" si="64"/>
        <v>E056s(600 mm,^ gauge, ^)m</v>
      </c>
      <c r="L564" s="16">
        <f>MATCH(K564,'Pay Items'!$K$1:$K$649,0)</f>
        <v>564</v>
      </c>
      <c r="M564" s="17" t="str">
        <f t="shared" ca="1" si="61"/>
        <v>F0</v>
      </c>
      <c r="N564" s="17" t="str">
        <f t="shared" ca="1" si="62"/>
        <v>C2</v>
      </c>
      <c r="O564" s="17" t="str">
        <f t="shared" ca="1" si="63"/>
        <v>C2</v>
      </c>
    </row>
    <row r="565" spans="1:15" s="25" customFormat="1" ht="30" customHeight="1" x14ac:dyDescent="0.2">
      <c r="A565" s="108" t="s">
        <v>863</v>
      </c>
      <c r="B565" s="44" t="s">
        <v>354</v>
      </c>
      <c r="C565" s="37" t="s">
        <v>1525</v>
      </c>
      <c r="D565" s="43"/>
      <c r="E565" s="28" t="s">
        <v>182</v>
      </c>
      <c r="F565" s="36"/>
      <c r="G565" s="102"/>
      <c r="H565" s="35">
        <f t="shared" si="67"/>
        <v>0</v>
      </c>
      <c r="I565" s="53" t="s">
        <v>1520</v>
      </c>
      <c r="J565" s="24" t="str">
        <f t="shared" ca="1" si="60"/>
        <v/>
      </c>
      <c r="K565" s="15" t="str">
        <f t="shared" si="64"/>
        <v>E057s(^ mm, ^ gauge, ^)m</v>
      </c>
      <c r="L565" s="16">
        <f>MATCH(K565,'Pay Items'!$K$1:$K$649,0)</f>
        <v>565</v>
      </c>
      <c r="M565" s="17" t="str">
        <f t="shared" ca="1" si="61"/>
        <v>F0</v>
      </c>
      <c r="N565" s="17" t="str">
        <f t="shared" ca="1" si="62"/>
        <v>C2</v>
      </c>
      <c r="O565" s="17" t="str">
        <f t="shared" ca="1" si="63"/>
        <v>C2</v>
      </c>
    </row>
    <row r="566" spans="1:15" s="30" customFormat="1" ht="30" customHeight="1" x14ac:dyDescent="0.2">
      <c r="A566" s="108" t="s">
        <v>864</v>
      </c>
      <c r="B566" s="38" t="s">
        <v>681</v>
      </c>
      <c r="C566" s="88" t="s">
        <v>923</v>
      </c>
      <c r="D566" s="43" t="s">
        <v>961</v>
      </c>
      <c r="E566" s="28"/>
      <c r="F566" s="36"/>
      <c r="G566" s="109"/>
      <c r="H566" s="78"/>
      <c r="I566" s="53"/>
      <c r="J566" s="24" t="str">
        <f t="shared" ca="1" si="60"/>
        <v>LOCKED</v>
      </c>
      <c r="K566" s="15" t="str">
        <f t="shared" si="64"/>
        <v>E057iCorrugated Steel Pipe Culvert - InstallCW 3610-R5</v>
      </c>
      <c r="L566" s="16">
        <f>MATCH(K566,'Pay Items'!$K$1:$K$649,0)</f>
        <v>566</v>
      </c>
      <c r="M566" s="17" t="str">
        <f t="shared" ca="1" si="61"/>
        <v>F0</v>
      </c>
      <c r="N566" s="17" t="str">
        <f t="shared" ca="1" si="62"/>
        <v>G</v>
      </c>
      <c r="O566" s="17" t="str">
        <f t="shared" ca="1" si="63"/>
        <v>C2</v>
      </c>
    </row>
    <row r="567" spans="1:15" s="25" customFormat="1" ht="30" customHeight="1" x14ac:dyDescent="0.2">
      <c r="A567" s="108" t="s">
        <v>865</v>
      </c>
      <c r="B567" s="44" t="s">
        <v>350</v>
      </c>
      <c r="C567" s="37" t="s">
        <v>1519</v>
      </c>
      <c r="D567" s="43"/>
      <c r="E567" s="28" t="s">
        <v>182</v>
      </c>
      <c r="F567" s="36"/>
      <c r="G567" s="102"/>
      <c r="H567" s="35">
        <f t="shared" ref="H567:H572" si="68">ROUND(G567*F567,2)</f>
        <v>0</v>
      </c>
      <c r="I567" s="53" t="s">
        <v>1520</v>
      </c>
      <c r="J567" s="24" t="str">
        <f t="shared" ca="1" si="60"/>
        <v/>
      </c>
      <c r="K567" s="15" t="str">
        <f t="shared" si="64"/>
        <v>E058i(250 mm, ^ gauge, ^)m</v>
      </c>
      <c r="L567" s="16">
        <f>MATCH(K567,'Pay Items'!$K$1:$K$649,0)</f>
        <v>567</v>
      </c>
      <c r="M567" s="17" t="str">
        <f t="shared" ca="1" si="61"/>
        <v>F0</v>
      </c>
      <c r="N567" s="17" t="str">
        <f t="shared" ca="1" si="62"/>
        <v>C2</v>
      </c>
      <c r="O567" s="17" t="str">
        <f t="shared" ca="1" si="63"/>
        <v>C2</v>
      </c>
    </row>
    <row r="568" spans="1:15" s="25" customFormat="1" ht="30" customHeight="1" x14ac:dyDescent="0.2">
      <c r="A568" s="108" t="s">
        <v>920</v>
      </c>
      <c r="B568" s="44" t="s">
        <v>350</v>
      </c>
      <c r="C568" s="37" t="s">
        <v>1521</v>
      </c>
      <c r="D568" s="43"/>
      <c r="E568" s="28" t="s">
        <v>182</v>
      </c>
      <c r="F568" s="36"/>
      <c r="G568" s="102"/>
      <c r="H568" s="35">
        <f t="shared" si="68"/>
        <v>0</v>
      </c>
      <c r="I568" s="53" t="s">
        <v>1520</v>
      </c>
      <c r="J568" s="24" t="str">
        <f t="shared" ca="1" si="60"/>
        <v/>
      </c>
      <c r="K568" s="15" t="str">
        <f t="shared" si="64"/>
        <v>E058Ai(300 mm, ^ gauge, ^)m</v>
      </c>
      <c r="L568" s="16">
        <f>MATCH(K568,'Pay Items'!$K$1:$K$649,0)</f>
        <v>568</v>
      </c>
      <c r="M568" s="17" t="str">
        <f t="shared" ca="1" si="61"/>
        <v>F0</v>
      </c>
      <c r="N568" s="17" t="str">
        <f t="shared" ca="1" si="62"/>
        <v>C2</v>
      </c>
      <c r="O568" s="17" t="str">
        <f t="shared" ca="1" si="63"/>
        <v>C2</v>
      </c>
    </row>
    <row r="569" spans="1:15" s="25" customFormat="1" ht="30" customHeight="1" x14ac:dyDescent="0.2">
      <c r="A569" s="108" t="s">
        <v>866</v>
      </c>
      <c r="B569" s="44" t="s">
        <v>351</v>
      </c>
      <c r="C569" s="37" t="s">
        <v>1526</v>
      </c>
      <c r="D569" s="43"/>
      <c r="E569" s="28" t="s">
        <v>182</v>
      </c>
      <c r="F569" s="36"/>
      <c r="G569" s="102"/>
      <c r="H569" s="35">
        <f t="shared" si="68"/>
        <v>0</v>
      </c>
      <c r="I569" s="53" t="s">
        <v>1520</v>
      </c>
      <c r="J569" s="24" t="str">
        <f t="shared" ca="1" si="60"/>
        <v/>
      </c>
      <c r="K569" s="15" t="str">
        <f t="shared" si="64"/>
        <v>E059i(375 mm, ^ gauge, ^)m</v>
      </c>
      <c r="L569" s="16">
        <f>MATCH(K569,'Pay Items'!$K$1:$K$649,0)</f>
        <v>569</v>
      </c>
      <c r="M569" s="17" t="str">
        <f t="shared" ca="1" si="61"/>
        <v>F0</v>
      </c>
      <c r="N569" s="17" t="str">
        <f t="shared" ca="1" si="62"/>
        <v>C2</v>
      </c>
      <c r="O569" s="17" t="str">
        <f t="shared" ca="1" si="63"/>
        <v>C2</v>
      </c>
    </row>
    <row r="570" spans="1:15" s="25" customFormat="1" ht="30" customHeight="1" x14ac:dyDescent="0.2">
      <c r="A570" s="108" t="s">
        <v>867</v>
      </c>
      <c r="B570" s="44" t="s">
        <v>352</v>
      </c>
      <c r="C570" s="37" t="s">
        <v>1527</v>
      </c>
      <c r="D570" s="43"/>
      <c r="E570" s="28" t="s">
        <v>182</v>
      </c>
      <c r="F570" s="36"/>
      <c r="G570" s="102"/>
      <c r="H570" s="35">
        <f t="shared" si="68"/>
        <v>0</v>
      </c>
      <c r="I570" s="53" t="s">
        <v>1520</v>
      </c>
      <c r="J570" s="24" t="str">
        <f t="shared" ca="1" si="60"/>
        <v/>
      </c>
      <c r="K570" s="15" t="str">
        <f t="shared" si="64"/>
        <v>E060i(450 mm, ^ gauge, ^)m</v>
      </c>
      <c r="L570" s="16">
        <f>MATCH(K570,'Pay Items'!$K$1:$K$649,0)</f>
        <v>570</v>
      </c>
      <c r="M570" s="17" t="str">
        <f t="shared" ca="1" si="61"/>
        <v>F0</v>
      </c>
      <c r="N570" s="17" t="str">
        <f t="shared" ca="1" si="62"/>
        <v>C2</v>
      </c>
      <c r="O570" s="17" t="str">
        <f t="shared" ca="1" si="63"/>
        <v>C2</v>
      </c>
    </row>
    <row r="571" spans="1:15" s="25" customFormat="1" ht="30" customHeight="1" x14ac:dyDescent="0.2">
      <c r="A571" s="108" t="s">
        <v>868</v>
      </c>
      <c r="B571" s="44" t="s">
        <v>353</v>
      </c>
      <c r="C571" s="37" t="s">
        <v>1528</v>
      </c>
      <c r="D571" s="43"/>
      <c r="E571" s="28" t="s">
        <v>182</v>
      </c>
      <c r="F571" s="36"/>
      <c r="G571" s="102"/>
      <c r="H571" s="35">
        <f t="shared" si="68"/>
        <v>0</v>
      </c>
      <c r="I571" s="53" t="s">
        <v>1520</v>
      </c>
      <c r="J571" s="24" t="str">
        <f t="shared" ca="1" si="60"/>
        <v/>
      </c>
      <c r="K571" s="15" t="str">
        <f t="shared" si="64"/>
        <v>E061i(600 mm, ^ gauge, ^)m</v>
      </c>
      <c r="L571" s="16">
        <f>MATCH(K571,'Pay Items'!$K$1:$K$649,0)</f>
        <v>571</v>
      </c>
      <c r="M571" s="17" t="str">
        <f t="shared" ca="1" si="61"/>
        <v>F0</v>
      </c>
      <c r="N571" s="17" t="str">
        <f t="shared" ca="1" si="62"/>
        <v>C2</v>
      </c>
      <c r="O571" s="17" t="str">
        <f t="shared" ca="1" si="63"/>
        <v>C2</v>
      </c>
    </row>
    <row r="572" spans="1:15" s="25" customFormat="1" ht="30" customHeight="1" x14ac:dyDescent="0.2">
      <c r="A572" s="108" t="s">
        <v>869</v>
      </c>
      <c r="B572" s="44" t="s">
        <v>354</v>
      </c>
      <c r="C572" s="37" t="s">
        <v>1525</v>
      </c>
      <c r="D572" s="43"/>
      <c r="E572" s="28" t="s">
        <v>182</v>
      </c>
      <c r="F572" s="36"/>
      <c r="G572" s="102"/>
      <c r="H572" s="35">
        <f t="shared" si="68"/>
        <v>0</v>
      </c>
      <c r="I572" s="53" t="s">
        <v>1520</v>
      </c>
      <c r="J572" s="24" t="str">
        <f t="shared" ca="1" si="60"/>
        <v/>
      </c>
      <c r="K572" s="15" t="str">
        <f t="shared" si="64"/>
        <v>E062i(^ mm, ^ gauge, ^)m</v>
      </c>
      <c r="L572" s="16">
        <f>MATCH(K572,'Pay Items'!$K$1:$K$649,0)</f>
        <v>572</v>
      </c>
      <c r="M572" s="17" t="str">
        <f t="shared" ca="1" si="61"/>
        <v>F0</v>
      </c>
      <c r="N572" s="17" t="str">
        <f t="shared" ca="1" si="62"/>
        <v>C2</v>
      </c>
      <c r="O572" s="17" t="str">
        <f t="shared" ca="1" si="63"/>
        <v>C2</v>
      </c>
    </row>
    <row r="573" spans="1:15" s="30" customFormat="1" ht="43.9" customHeight="1" x14ac:dyDescent="0.2">
      <c r="A573" s="108" t="s">
        <v>900</v>
      </c>
      <c r="B573" s="38" t="s">
        <v>682</v>
      </c>
      <c r="C573" s="88" t="s">
        <v>470</v>
      </c>
      <c r="D573" s="43" t="s">
        <v>961</v>
      </c>
      <c r="E573" s="28"/>
      <c r="F573" s="36"/>
      <c r="G573" s="109"/>
      <c r="H573" s="78"/>
      <c r="I573" s="53"/>
      <c r="J573" s="24" t="str">
        <f t="shared" ca="1" si="60"/>
        <v>LOCKED</v>
      </c>
      <c r="K573" s="15" t="str">
        <f t="shared" si="64"/>
        <v>E062sPrecast Concrete Pipe Culvert - SupplyCW 3610-R5</v>
      </c>
      <c r="L573" s="16">
        <f>MATCH(K573,'Pay Items'!$K$1:$K$649,0)</f>
        <v>573</v>
      </c>
      <c r="M573" s="17" t="str">
        <f t="shared" ca="1" si="61"/>
        <v>F0</v>
      </c>
      <c r="N573" s="17" t="str">
        <f t="shared" ca="1" si="62"/>
        <v>G</v>
      </c>
      <c r="O573" s="17" t="str">
        <f t="shared" ca="1" si="63"/>
        <v>C2</v>
      </c>
    </row>
    <row r="574" spans="1:15" s="25" customFormat="1" ht="30" customHeight="1" x14ac:dyDescent="0.2">
      <c r="A574" s="108" t="s">
        <v>901</v>
      </c>
      <c r="B574" s="44" t="s">
        <v>350</v>
      </c>
      <c r="C574" s="37" t="s">
        <v>1529</v>
      </c>
      <c r="D574" s="43"/>
      <c r="E574" s="28" t="s">
        <v>182</v>
      </c>
      <c r="F574" s="36"/>
      <c r="G574" s="102"/>
      <c r="H574" s="35">
        <f>ROUND(G574*F574,2)</f>
        <v>0</v>
      </c>
      <c r="I574" s="89" t="s">
        <v>1493</v>
      </c>
      <c r="J574" s="24" t="str">
        <f t="shared" ca="1" si="60"/>
        <v/>
      </c>
      <c r="K574" s="15" t="str">
        <f t="shared" si="64"/>
        <v>E063s^ mmm</v>
      </c>
      <c r="L574" s="16">
        <f>MATCH(K574,'Pay Items'!$K$1:$K$649,0)</f>
        <v>574</v>
      </c>
      <c r="M574" s="17" t="str">
        <f t="shared" ca="1" si="61"/>
        <v>F0</v>
      </c>
      <c r="N574" s="17" t="str">
        <f t="shared" ca="1" si="62"/>
        <v>C2</v>
      </c>
      <c r="O574" s="17" t="str">
        <f t="shared" ca="1" si="63"/>
        <v>C2</v>
      </c>
    </row>
    <row r="575" spans="1:15" s="30" customFormat="1" ht="30" customHeight="1" x14ac:dyDescent="0.2">
      <c r="A575" s="108" t="s">
        <v>902</v>
      </c>
      <c r="B575" s="38" t="s">
        <v>683</v>
      </c>
      <c r="C575" s="88" t="s">
        <v>471</v>
      </c>
      <c r="D575" s="43" t="s">
        <v>961</v>
      </c>
      <c r="E575" s="28"/>
      <c r="F575" s="36"/>
      <c r="G575" s="102"/>
      <c r="H575" s="35"/>
      <c r="I575" s="58"/>
      <c r="J575" s="24" t="str">
        <f t="shared" ca="1" si="60"/>
        <v/>
      </c>
      <c r="K575" s="15" t="str">
        <f t="shared" si="64"/>
        <v>E064iPrecast Concrete Pipe Culvert - InstallCW 3610-R5</v>
      </c>
      <c r="L575" s="16">
        <f>MATCH(K575,'Pay Items'!$K$1:$K$649,0)</f>
        <v>575</v>
      </c>
      <c r="M575" s="17" t="str">
        <f t="shared" ca="1" si="61"/>
        <v>F0</v>
      </c>
      <c r="N575" s="17" t="str">
        <f t="shared" ca="1" si="62"/>
        <v>C2</v>
      </c>
      <c r="O575" s="17" t="str">
        <f t="shared" ca="1" si="63"/>
        <v>C2</v>
      </c>
    </row>
    <row r="576" spans="1:15" s="25" customFormat="1" ht="30" customHeight="1" x14ac:dyDescent="0.2">
      <c r="A576" s="108" t="s">
        <v>903</v>
      </c>
      <c r="B576" s="44" t="s">
        <v>350</v>
      </c>
      <c r="C576" s="37" t="s">
        <v>1529</v>
      </c>
      <c r="D576" s="43"/>
      <c r="E576" s="28" t="s">
        <v>182</v>
      </c>
      <c r="F576" s="36"/>
      <c r="G576" s="102"/>
      <c r="H576" s="35">
        <f>ROUND(G576*F576,2)</f>
        <v>0</v>
      </c>
      <c r="I576" s="89" t="s">
        <v>1493</v>
      </c>
      <c r="J576" s="24" t="str">
        <f t="shared" ca="1" si="60"/>
        <v/>
      </c>
      <c r="K576" s="15" t="str">
        <f t="shared" si="64"/>
        <v>E065i^ mmm</v>
      </c>
      <c r="L576" s="16">
        <f>MATCH(K576,'Pay Items'!$K$1:$K$649,0)</f>
        <v>576</v>
      </c>
      <c r="M576" s="17" t="str">
        <f t="shared" ca="1" si="61"/>
        <v>F0</v>
      </c>
      <c r="N576" s="17" t="str">
        <f t="shared" ca="1" si="62"/>
        <v>C2</v>
      </c>
      <c r="O576" s="17" t="str">
        <f t="shared" ca="1" si="63"/>
        <v>C2</v>
      </c>
    </row>
    <row r="577" spans="1:15" s="30" customFormat="1" ht="30" customHeight="1" x14ac:dyDescent="0.2">
      <c r="A577" s="108" t="s">
        <v>924</v>
      </c>
      <c r="B577" s="38" t="s">
        <v>3</v>
      </c>
      <c r="C577" s="88" t="s">
        <v>925</v>
      </c>
      <c r="D577" s="43" t="s">
        <v>961</v>
      </c>
      <c r="E577" s="28"/>
      <c r="F577" s="36"/>
      <c r="G577" s="109"/>
      <c r="H577" s="78"/>
      <c r="I577" s="53"/>
      <c r="J577" s="24" t="str">
        <f t="shared" ca="1" si="60"/>
        <v>LOCKED</v>
      </c>
      <c r="K577" s="15" t="str">
        <f t="shared" si="64"/>
        <v>E065iAHigh Density Polyethylene Pipe - SupplyCW 3610-R5</v>
      </c>
      <c r="L577" s="16">
        <f>MATCH(K577,'Pay Items'!$K$1:$K$649,0)</f>
        <v>577</v>
      </c>
      <c r="M577" s="17" t="str">
        <f t="shared" ca="1" si="61"/>
        <v>F0</v>
      </c>
      <c r="N577" s="17" t="str">
        <f t="shared" ca="1" si="62"/>
        <v>G</v>
      </c>
      <c r="O577" s="17" t="str">
        <f t="shared" ca="1" si="63"/>
        <v>C2</v>
      </c>
    </row>
    <row r="578" spans="1:15" s="25" customFormat="1" ht="30" customHeight="1" x14ac:dyDescent="0.2">
      <c r="A578" s="108" t="s">
        <v>926</v>
      </c>
      <c r="B578" s="44" t="s">
        <v>350</v>
      </c>
      <c r="C578" s="37" t="s">
        <v>1530</v>
      </c>
      <c r="D578" s="43"/>
      <c r="E578" s="28" t="s">
        <v>182</v>
      </c>
      <c r="F578" s="36"/>
      <c r="G578" s="102"/>
      <c r="H578" s="35">
        <f>ROUND(G578*F578,2)</f>
        <v>0</v>
      </c>
      <c r="I578" s="53" t="s">
        <v>1531</v>
      </c>
      <c r="J578" s="24" t="str">
        <f t="shared" ca="1" si="60"/>
        <v/>
      </c>
      <c r="K578" s="15" t="str">
        <f t="shared" si="64"/>
        <v>E065iB(^ mm)m</v>
      </c>
      <c r="L578" s="16">
        <f>MATCH(K578,'Pay Items'!$K$1:$K$649,0)</f>
        <v>578</v>
      </c>
      <c r="M578" s="17" t="str">
        <f t="shared" ca="1" si="61"/>
        <v>F0</v>
      </c>
      <c r="N578" s="17" t="str">
        <f t="shared" ca="1" si="62"/>
        <v>C2</v>
      </c>
      <c r="O578" s="17" t="str">
        <f t="shared" ca="1" si="63"/>
        <v>C2</v>
      </c>
    </row>
    <row r="579" spans="1:15" s="30" customFormat="1" ht="36" customHeight="1" x14ac:dyDescent="0.2">
      <c r="A579" s="108" t="s">
        <v>927</v>
      </c>
      <c r="B579" s="38" t="s">
        <v>683</v>
      </c>
      <c r="C579" s="88" t="s">
        <v>928</v>
      </c>
      <c r="D579" s="43" t="s">
        <v>961</v>
      </c>
      <c r="E579" s="28"/>
      <c r="F579" s="36"/>
      <c r="G579" s="109"/>
      <c r="H579" s="78"/>
      <c r="I579" s="53"/>
      <c r="J579" s="24" t="str">
        <f t="shared" ref="J579:J642" ca="1" si="69">IF(CELL("protect",$G579)=1, "LOCKED", "")</f>
        <v>LOCKED</v>
      </c>
      <c r="K579" s="15" t="str">
        <f t="shared" si="64"/>
        <v>E065iCHigh Density Polyethylene Pipe - InstallCW 3610-R5</v>
      </c>
      <c r="L579" s="16">
        <f>MATCH(K579,'Pay Items'!$K$1:$K$649,0)</f>
        <v>579</v>
      </c>
      <c r="M579" s="17" t="str">
        <f t="shared" ref="M579:M642" ca="1" si="70">CELL("format",$F579)</f>
        <v>F0</v>
      </c>
      <c r="N579" s="17" t="str">
        <f t="shared" ref="N579:N642" ca="1" si="71">CELL("format",$G579)</f>
        <v>G</v>
      </c>
      <c r="O579" s="17" t="str">
        <f t="shared" ref="O579:O642" ca="1" si="72">CELL("format",$H579)</f>
        <v>C2</v>
      </c>
    </row>
    <row r="580" spans="1:15" s="25" customFormat="1" ht="30" customHeight="1" x14ac:dyDescent="0.2">
      <c r="A580" s="108" t="s">
        <v>929</v>
      </c>
      <c r="B580" s="44" t="s">
        <v>350</v>
      </c>
      <c r="C580" s="37" t="s">
        <v>1530</v>
      </c>
      <c r="D580" s="43"/>
      <c r="E580" s="28" t="s">
        <v>182</v>
      </c>
      <c r="F580" s="36"/>
      <c r="G580" s="102"/>
      <c r="H580" s="35">
        <f t="shared" ref="H580:H585" si="73">ROUND(G580*F580,2)</f>
        <v>0</v>
      </c>
      <c r="I580" s="53" t="s">
        <v>1531</v>
      </c>
      <c r="J580" s="24" t="str">
        <f t="shared" ca="1" si="69"/>
        <v/>
      </c>
      <c r="K580" s="15" t="str">
        <f t="shared" ref="K580:K643" si="74">CLEAN(CONCATENATE(TRIM($A580),TRIM($C580),IF(LEFT($D580)&lt;&gt;"E",TRIM($D580),),TRIM($E580)))</f>
        <v>E065iD(^ mm)m</v>
      </c>
      <c r="L580" s="16">
        <f>MATCH(K580,'Pay Items'!$K$1:$K$649,0)</f>
        <v>580</v>
      </c>
      <c r="M580" s="17" t="str">
        <f t="shared" ca="1" si="70"/>
        <v>F0</v>
      </c>
      <c r="N580" s="17" t="str">
        <f t="shared" ca="1" si="71"/>
        <v>C2</v>
      </c>
      <c r="O580" s="17" t="str">
        <f t="shared" ca="1" si="72"/>
        <v>C2</v>
      </c>
    </row>
    <row r="581" spans="1:15" s="30" customFormat="1" ht="30" customHeight="1" x14ac:dyDescent="0.2">
      <c r="A581" s="108" t="s">
        <v>728</v>
      </c>
      <c r="B581" s="38" t="s">
        <v>3</v>
      </c>
      <c r="C581" s="88" t="s">
        <v>208</v>
      </c>
      <c r="D581" s="43" t="s">
        <v>961</v>
      </c>
      <c r="E581" s="28" t="s">
        <v>181</v>
      </c>
      <c r="F581" s="36"/>
      <c r="G581" s="102"/>
      <c r="H581" s="35">
        <f t="shared" si="73"/>
        <v>0</v>
      </c>
      <c r="I581" s="58"/>
      <c r="J581" s="24" t="str">
        <f t="shared" ca="1" si="69"/>
        <v/>
      </c>
      <c r="K581" s="15" t="str">
        <f t="shared" si="74"/>
        <v>E067Connections to Existing CulvertsCW 3610-R5each</v>
      </c>
      <c r="L581" s="16">
        <f>MATCH(K581,'Pay Items'!$K$1:$K$649,0)</f>
        <v>581</v>
      </c>
      <c r="M581" s="17" t="str">
        <f t="shared" ca="1" si="70"/>
        <v>F0</v>
      </c>
      <c r="N581" s="17" t="str">
        <f t="shared" ca="1" si="71"/>
        <v>C2</v>
      </c>
      <c r="O581" s="17" t="str">
        <f t="shared" ca="1" si="72"/>
        <v>C2</v>
      </c>
    </row>
    <row r="582" spans="1:15" s="25" customFormat="1" ht="42.6" customHeight="1" x14ac:dyDescent="0.2">
      <c r="A582" s="108" t="s">
        <v>930</v>
      </c>
      <c r="B582" s="38" t="s">
        <v>931</v>
      </c>
      <c r="C582" s="37" t="s">
        <v>932</v>
      </c>
      <c r="D582" s="43" t="s">
        <v>961</v>
      </c>
      <c r="E582" s="28" t="s">
        <v>179</v>
      </c>
      <c r="F582" s="36"/>
      <c r="G582" s="102"/>
      <c r="H582" s="35">
        <f t="shared" si="73"/>
        <v>0</v>
      </c>
      <c r="I582" s="53"/>
      <c r="J582" s="24" t="str">
        <f t="shared" ca="1" si="69"/>
        <v/>
      </c>
      <c r="K582" s="15" t="str">
        <f t="shared" si="74"/>
        <v>E068Plugging and Abandoning of Existing Pipe CulvertsCW 3610-R5m³</v>
      </c>
      <c r="L582" s="16">
        <f>MATCH(K582,'Pay Items'!$K$1:$K$649,0)</f>
        <v>582</v>
      </c>
      <c r="M582" s="17" t="str">
        <f t="shared" ca="1" si="70"/>
        <v>F0</v>
      </c>
      <c r="N582" s="17" t="str">
        <f t="shared" ca="1" si="71"/>
        <v>C2</v>
      </c>
      <c r="O582" s="17" t="str">
        <f t="shared" ca="1" si="72"/>
        <v>C2</v>
      </c>
    </row>
    <row r="583" spans="1:15" s="30" customFormat="1" ht="30" customHeight="1" x14ac:dyDescent="0.2">
      <c r="A583" s="108" t="s">
        <v>933</v>
      </c>
      <c r="B583" s="38" t="s">
        <v>934</v>
      </c>
      <c r="C583" s="88" t="s">
        <v>939</v>
      </c>
      <c r="D583" s="43" t="s">
        <v>961</v>
      </c>
      <c r="E583" s="28" t="s">
        <v>182</v>
      </c>
      <c r="F583" s="36"/>
      <c r="G583" s="102"/>
      <c r="H583" s="35">
        <f t="shared" si="73"/>
        <v>0</v>
      </c>
      <c r="I583" s="58"/>
      <c r="J583" s="24" t="str">
        <f t="shared" ca="1" si="69"/>
        <v/>
      </c>
      <c r="K583" s="15" t="str">
        <f t="shared" si="74"/>
        <v>E069Removal of Existing CulvertsCW 3610-R5m</v>
      </c>
      <c r="L583" s="16">
        <f>MATCH(K583,'Pay Items'!$K$1:$K$649,0)</f>
        <v>583</v>
      </c>
      <c r="M583" s="17" t="str">
        <f t="shared" ca="1" si="70"/>
        <v>F0</v>
      </c>
      <c r="N583" s="17" t="str">
        <f t="shared" ca="1" si="71"/>
        <v>C2</v>
      </c>
      <c r="O583" s="17" t="str">
        <f t="shared" ca="1" si="72"/>
        <v>C2</v>
      </c>
    </row>
    <row r="584" spans="1:15" s="30" customFormat="1" ht="30" customHeight="1" x14ac:dyDescent="0.2">
      <c r="A584" s="108" t="s">
        <v>935</v>
      </c>
      <c r="B584" s="38" t="s">
        <v>936</v>
      </c>
      <c r="C584" s="88" t="s">
        <v>940</v>
      </c>
      <c r="D584" s="43" t="s">
        <v>961</v>
      </c>
      <c r="E584" s="28" t="s">
        <v>182</v>
      </c>
      <c r="F584" s="36"/>
      <c r="G584" s="102"/>
      <c r="H584" s="35">
        <f t="shared" si="73"/>
        <v>0</v>
      </c>
      <c r="I584" s="58"/>
      <c r="J584" s="24" t="str">
        <f t="shared" ca="1" si="69"/>
        <v/>
      </c>
      <c r="K584" s="15" t="str">
        <f t="shared" si="74"/>
        <v>E070Disposal of Existing CulvertsCW 3610-R5m</v>
      </c>
      <c r="L584" s="16">
        <f>MATCH(K584,'Pay Items'!$K$1:$K$649,0)</f>
        <v>584</v>
      </c>
      <c r="M584" s="17" t="str">
        <f t="shared" ca="1" si="70"/>
        <v>F0</v>
      </c>
      <c r="N584" s="17" t="str">
        <f t="shared" ca="1" si="71"/>
        <v>C2</v>
      </c>
      <c r="O584" s="17" t="str">
        <f t="shared" ca="1" si="72"/>
        <v>C2</v>
      </c>
    </row>
    <row r="585" spans="1:15" s="30" customFormat="1" ht="30" customHeight="1" x14ac:dyDescent="0.2">
      <c r="A585" s="108" t="s">
        <v>962</v>
      </c>
      <c r="B585" s="38" t="s">
        <v>964</v>
      </c>
      <c r="C585" s="88" t="s">
        <v>963</v>
      </c>
      <c r="D585" s="43" t="s">
        <v>961</v>
      </c>
      <c r="E585" s="28" t="s">
        <v>181</v>
      </c>
      <c r="F585" s="36"/>
      <c r="G585" s="102"/>
      <c r="H585" s="35">
        <f t="shared" si="73"/>
        <v>0</v>
      </c>
      <c r="I585" s="58"/>
      <c r="J585" s="24" t="str">
        <f t="shared" ca="1" si="69"/>
        <v/>
      </c>
      <c r="K585" s="15" t="str">
        <f t="shared" si="74"/>
        <v>E071Culvert End MarkersCW 3610-R5each</v>
      </c>
      <c r="L585" s="16">
        <f>MATCH(K585,'Pay Items'!$K$1:$K$649,0)</f>
        <v>585</v>
      </c>
      <c r="M585" s="17" t="str">
        <f t="shared" ca="1" si="70"/>
        <v>F0</v>
      </c>
      <c r="N585" s="17" t="str">
        <f t="shared" ca="1" si="71"/>
        <v>C2</v>
      </c>
      <c r="O585" s="17" t="str">
        <f t="shared" ca="1" si="72"/>
        <v>C2</v>
      </c>
    </row>
    <row r="586" spans="1:15" s="30" customFormat="1" ht="39.75" customHeight="1" x14ac:dyDescent="0.2">
      <c r="A586" s="108" t="s">
        <v>997</v>
      </c>
      <c r="B586" s="38" t="s">
        <v>998</v>
      </c>
      <c r="C586" s="88" t="s">
        <v>999</v>
      </c>
      <c r="D586" s="59" t="s">
        <v>1532</v>
      </c>
      <c r="E586" s="28"/>
      <c r="F586" s="90"/>
      <c r="G586" s="35"/>
      <c r="H586" s="35"/>
      <c r="I586" s="58"/>
      <c r="J586" s="24" t="str">
        <f t="shared" ca="1" si="69"/>
        <v>LOCKED</v>
      </c>
      <c r="K586" s="15" t="str">
        <f t="shared" si="74"/>
        <v>E072Watermain and Water Service Insulation</v>
      </c>
      <c r="L586" s="16">
        <f>MATCH(K586,'Pay Items'!$K$1:$K$649,0)</f>
        <v>586</v>
      </c>
      <c r="M586" s="17" t="str">
        <f t="shared" ca="1" si="70"/>
        <v>F0</v>
      </c>
      <c r="N586" s="17" t="str">
        <f t="shared" ca="1" si="71"/>
        <v>C2</v>
      </c>
      <c r="O586" s="17" t="str">
        <f t="shared" ca="1" si="72"/>
        <v>C2</v>
      </c>
    </row>
    <row r="587" spans="1:15" s="30" customFormat="1" ht="31.5" customHeight="1" x14ac:dyDescent="0.2">
      <c r="A587" s="108" t="s">
        <v>1000</v>
      </c>
      <c r="B587" s="44" t="s">
        <v>350</v>
      </c>
      <c r="C587" s="91" t="s">
        <v>1533</v>
      </c>
      <c r="D587" s="59" t="s">
        <v>1534</v>
      </c>
      <c r="E587" s="28" t="s">
        <v>178</v>
      </c>
      <c r="F587" s="36"/>
      <c r="G587" s="102"/>
      <c r="H587" s="35">
        <f>ROUND(G587*F587,2)</f>
        <v>0</v>
      </c>
      <c r="I587" s="58" t="s">
        <v>1245</v>
      </c>
      <c r="J587" s="24" t="str">
        <f t="shared" ca="1" si="69"/>
        <v/>
      </c>
      <c r="K587" s="15" t="str">
        <f t="shared" si="74"/>
        <v>E073Pipe Under Roadway ExcavationSD-018m²</v>
      </c>
      <c r="L587" s="16">
        <f>MATCH(K587,'Pay Items'!$K$1:$K$649,0)</f>
        <v>587</v>
      </c>
      <c r="M587" s="17" t="str">
        <f t="shared" ca="1" si="70"/>
        <v>F0</v>
      </c>
      <c r="N587" s="17" t="str">
        <f t="shared" ca="1" si="71"/>
        <v>C2</v>
      </c>
      <c r="O587" s="17" t="str">
        <f t="shared" ca="1" si="72"/>
        <v>C2</v>
      </c>
    </row>
    <row r="588" spans="1:15" s="25" customFormat="1" ht="30.75" customHeight="1" thickBot="1" x14ac:dyDescent="0.25">
      <c r="A588" s="111" t="str">
        <f>A587</f>
        <v>E073</v>
      </c>
      <c r="B588" s="38" t="s">
        <v>204</v>
      </c>
      <c r="C588" s="61" t="s">
        <v>205</v>
      </c>
      <c r="D588" s="62"/>
      <c r="E588" s="63"/>
      <c r="F588" s="60"/>
      <c r="G588" s="109"/>
      <c r="H588" s="78">
        <f>SUM(H444:H587)</f>
        <v>0</v>
      </c>
      <c r="I588" s="53"/>
      <c r="J588" s="24" t="str">
        <f t="shared" ca="1" si="69"/>
        <v>LOCKED</v>
      </c>
      <c r="K588" s="15" t="str">
        <f t="shared" si="74"/>
        <v>E073LAST USED CODE FOR SECTION</v>
      </c>
      <c r="L588" s="16">
        <f>MATCH(K588,'Pay Items'!$K$1:$K$649,0)</f>
        <v>588</v>
      </c>
      <c r="M588" s="17" t="str">
        <f t="shared" ca="1" si="70"/>
        <v>F0</v>
      </c>
      <c r="N588" s="17" t="str">
        <f t="shared" ca="1" si="71"/>
        <v>G</v>
      </c>
      <c r="O588" s="17" t="str">
        <f t="shared" ca="1" si="72"/>
        <v>C2</v>
      </c>
    </row>
    <row r="589" spans="1:15" s="25" customFormat="1" ht="36" customHeight="1" thickTop="1" x14ac:dyDescent="0.25">
      <c r="A589" s="105"/>
      <c r="B589" s="49" t="s">
        <v>611</v>
      </c>
      <c r="C589" s="50" t="s">
        <v>201</v>
      </c>
      <c r="D589" s="29"/>
      <c r="E589" s="29"/>
      <c r="F589" s="29"/>
      <c r="G589" s="106"/>
      <c r="H589" s="52"/>
      <c r="I589" s="53"/>
      <c r="J589" s="24" t="str">
        <f t="shared" ca="1" si="69"/>
        <v>LOCKED</v>
      </c>
      <c r="K589" s="15" t="str">
        <f t="shared" si="74"/>
        <v>ADJUSTMENTS</v>
      </c>
      <c r="L589" s="16">
        <f>MATCH(K589,'Pay Items'!$K$1:$K$649,0)</f>
        <v>589</v>
      </c>
      <c r="M589" s="17" t="str">
        <f t="shared" ca="1" si="70"/>
        <v>F0</v>
      </c>
      <c r="N589" s="17" t="str">
        <f t="shared" ca="1" si="71"/>
        <v>G</v>
      </c>
      <c r="O589" s="17" t="str">
        <f t="shared" ca="1" si="72"/>
        <v>F2</v>
      </c>
    </row>
    <row r="590" spans="1:15" s="25" customFormat="1" ht="43.9" customHeight="1" x14ac:dyDescent="0.2">
      <c r="A590" s="108" t="s">
        <v>230</v>
      </c>
      <c r="B590" s="38" t="s">
        <v>135</v>
      </c>
      <c r="C590" s="81" t="s">
        <v>1062</v>
      </c>
      <c r="D590" s="83" t="s">
        <v>1061</v>
      </c>
      <c r="E590" s="28" t="s">
        <v>181</v>
      </c>
      <c r="F590" s="36"/>
      <c r="G590" s="102"/>
      <c r="H590" s="35">
        <f>ROUND(G590*F590,2)</f>
        <v>0</v>
      </c>
      <c r="I590" s="53"/>
      <c r="J590" s="24" t="str">
        <f t="shared" ca="1" si="69"/>
        <v/>
      </c>
      <c r="K590" s="15" t="str">
        <f t="shared" si="74"/>
        <v>F001Adjustment of Manholes/Catch Basins FramesCW 3210-R8each</v>
      </c>
      <c r="L590" s="16">
        <f>MATCH(K590,'Pay Items'!$K$1:$K$649,0)</f>
        <v>590</v>
      </c>
      <c r="M590" s="17" t="str">
        <f t="shared" ca="1" si="70"/>
        <v>F0</v>
      </c>
      <c r="N590" s="17" t="str">
        <f t="shared" ca="1" si="71"/>
        <v>C2</v>
      </c>
      <c r="O590" s="17" t="str">
        <f t="shared" ca="1" si="72"/>
        <v>C2</v>
      </c>
    </row>
    <row r="591" spans="1:15" s="25" customFormat="1" ht="30" customHeight="1" x14ac:dyDescent="0.2">
      <c r="A591" s="108" t="s">
        <v>231</v>
      </c>
      <c r="B591" s="38" t="s">
        <v>136</v>
      </c>
      <c r="C591" s="37" t="s">
        <v>684</v>
      </c>
      <c r="D591" s="43" t="s">
        <v>11</v>
      </c>
      <c r="E591" s="28"/>
      <c r="F591" s="36"/>
      <c r="G591" s="35"/>
      <c r="H591" s="78"/>
      <c r="I591" s="53"/>
      <c r="J591" s="24" t="str">
        <f t="shared" ca="1" si="69"/>
        <v>LOCKED</v>
      </c>
      <c r="K591" s="15" t="str">
        <f t="shared" si="74"/>
        <v>F002Replacing Existing RisersCW 2130-R12</v>
      </c>
      <c r="L591" s="16">
        <f>MATCH(K591,'Pay Items'!$K$1:$K$649,0)</f>
        <v>591</v>
      </c>
      <c r="M591" s="17" t="str">
        <f t="shared" ca="1" si="70"/>
        <v>F0</v>
      </c>
      <c r="N591" s="17" t="str">
        <f t="shared" ca="1" si="71"/>
        <v>C2</v>
      </c>
      <c r="O591" s="17" t="str">
        <f t="shared" ca="1" si="72"/>
        <v>C2</v>
      </c>
    </row>
    <row r="592" spans="1:15" s="25" customFormat="1" ht="30" customHeight="1" x14ac:dyDescent="0.2">
      <c r="A592" s="108" t="s">
        <v>685</v>
      </c>
      <c r="B592" s="44" t="s">
        <v>350</v>
      </c>
      <c r="C592" s="37" t="s">
        <v>695</v>
      </c>
      <c r="D592" s="43"/>
      <c r="E592" s="28" t="s">
        <v>183</v>
      </c>
      <c r="F592" s="79"/>
      <c r="G592" s="102"/>
      <c r="H592" s="35">
        <f>ROUND(G592*F592,2)</f>
        <v>0</v>
      </c>
      <c r="I592" s="53"/>
      <c r="J592" s="24" t="str">
        <f t="shared" ca="1" si="69"/>
        <v/>
      </c>
      <c r="K592" s="15" t="str">
        <f t="shared" si="74"/>
        <v>F002APre-cast Concrete Risersvert. m</v>
      </c>
      <c r="L592" s="16">
        <f>MATCH(K592,'Pay Items'!$K$1:$K$649,0)</f>
        <v>592</v>
      </c>
      <c r="M592" s="17" t="str">
        <f t="shared" ca="1" si="70"/>
        <v>F1</v>
      </c>
      <c r="N592" s="17" t="str">
        <f t="shared" ca="1" si="71"/>
        <v>C2</v>
      </c>
      <c r="O592" s="17" t="str">
        <f t="shared" ca="1" si="72"/>
        <v>C2</v>
      </c>
    </row>
    <row r="593" spans="1:15" s="25" customFormat="1" ht="30" customHeight="1" x14ac:dyDescent="0.2">
      <c r="A593" s="108" t="s">
        <v>686</v>
      </c>
      <c r="B593" s="44" t="s">
        <v>351</v>
      </c>
      <c r="C593" s="37" t="s">
        <v>696</v>
      </c>
      <c r="D593" s="43"/>
      <c r="E593" s="28" t="s">
        <v>183</v>
      </c>
      <c r="F593" s="79"/>
      <c r="G593" s="102"/>
      <c r="H593" s="35">
        <f>ROUND(G593*F593,2)</f>
        <v>0</v>
      </c>
      <c r="I593" s="53"/>
      <c r="J593" s="24" t="str">
        <f t="shared" ca="1" si="69"/>
        <v/>
      </c>
      <c r="K593" s="15" t="str">
        <f t="shared" si="74"/>
        <v>F002BBrick Risersvert. m</v>
      </c>
      <c r="L593" s="16">
        <f>MATCH(K593,'Pay Items'!$K$1:$K$649,0)</f>
        <v>593</v>
      </c>
      <c r="M593" s="17" t="str">
        <f t="shared" ca="1" si="70"/>
        <v>F1</v>
      </c>
      <c r="N593" s="17" t="str">
        <f t="shared" ca="1" si="71"/>
        <v>C2</v>
      </c>
      <c r="O593" s="17" t="str">
        <f t="shared" ca="1" si="72"/>
        <v>C2</v>
      </c>
    </row>
    <row r="594" spans="1:15" s="25" customFormat="1" ht="30" customHeight="1" x14ac:dyDescent="0.2">
      <c r="A594" s="108" t="s">
        <v>687</v>
      </c>
      <c r="B594" s="44" t="s">
        <v>352</v>
      </c>
      <c r="C594" s="37" t="s">
        <v>697</v>
      </c>
      <c r="D594" s="43"/>
      <c r="E594" s="28" t="s">
        <v>183</v>
      </c>
      <c r="F594" s="79"/>
      <c r="G594" s="102"/>
      <c r="H594" s="35">
        <f>ROUND(G594*F594,2)</f>
        <v>0</v>
      </c>
      <c r="I594" s="53"/>
      <c r="J594" s="24" t="str">
        <f t="shared" ca="1" si="69"/>
        <v/>
      </c>
      <c r="K594" s="15" t="str">
        <f t="shared" si="74"/>
        <v>F002CCast-in-place Concretevert. m</v>
      </c>
      <c r="L594" s="16">
        <f>MATCH(K594,'Pay Items'!$K$1:$K$649,0)</f>
        <v>594</v>
      </c>
      <c r="M594" s="17" t="str">
        <f t="shared" ca="1" si="70"/>
        <v>F1</v>
      </c>
      <c r="N594" s="17" t="str">
        <f t="shared" ca="1" si="71"/>
        <v>C2</v>
      </c>
      <c r="O594" s="17" t="str">
        <f t="shared" ca="1" si="72"/>
        <v>C2</v>
      </c>
    </row>
    <row r="595" spans="1:15" s="25" customFormat="1" ht="30" customHeight="1" x14ac:dyDescent="0.2">
      <c r="A595" s="108" t="s">
        <v>232</v>
      </c>
      <c r="B595" s="38" t="s">
        <v>137</v>
      </c>
      <c r="C595" s="81" t="s">
        <v>1220</v>
      </c>
      <c r="D595" s="83" t="s">
        <v>1061</v>
      </c>
      <c r="E595" s="28"/>
      <c r="F595" s="36"/>
      <c r="G595" s="109"/>
      <c r="H595" s="78"/>
      <c r="I595" s="53"/>
      <c r="J595" s="24" t="str">
        <f t="shared" ca="1" si="69"/>
        <v>LOCKED</v>
      </c>
      <c r="K595" s="15" t="str">
        <f t="shared" si="74"/>
        <v>F003Lifter Rings (AP-010)CW 3210-R8</v>
      </c>
      <c r="L595" s="16">
        <f>MATCH(K595,'Pay Items'!$K$1:$K$649,0)</f>
        <v>595</v>
      </c>
      <c r="M595" s="17" t="str">
        <f t="shared" ca="1" si="70"/>
        <v>F0</v>
      </c>
      <c r="N595" s="17" t="str">
        <f t="shared" ca="1" si="71"/>
        <v>G</v>
      </c>
      <c r="O595" s="17" t="str">
        <f t="shared" ca="1" si="72"/>
        <v>C2</v>
      </c>
    </row>
    <row r="596" spans="1:15" s="25" customFormat="1" ht="30" customHeight="1" x14ac:dyDescent="0.2">
      <c r="A596" s="108" t="s">
        <v>233</v>
      </c>
      <c r="B596" s="44" t="s">
        <v>350</v>
      </c>
      <c r="C596" s="37" t="s">
        <v>881</v>
      </c>
      <c r="D596" s="43"/>
      <c r="E596" s="28" t="s">
        <v>181</v>
      </c>
      <c r="F596" s="36"/>
      <c r="G596" s="102"/>
      <c r="H596" s="35">
        <f t="shared" ref="H596:H616" si="75">ROUND(G596*F596,2)</f>
        <v>0</v>
      </c>
      <c r="I596" s="53"/>
      <c r="J596" s="24" t="str">
        <f t="shared" ca="1" si="69"/>
        <v/>
      </c>
      <c r="K596" s="15" t="str">
        <f t="shared" si="74"/>
        <v>F00438 mmeach</v>
      </c>
      <c r="L596" s="16">
        <f>MATCH(K596,'Pay Items'!$K$1:$K$649,0)</f>
        <v>596</v>
      </c>
      <c r="M596" s="17" t="str">
        <f t="shared" ca="1" si="70"/>
        <v>F0</v>
      </c>
      <c r="N596" s="17" t="str">
        <f t="shared" ca="1" si="71"/>
        <v>C2</v>
      </c>
      <c r="O596" s="17" t="str">
        <f t="shared" ca="1" si="72"/>
        <v>C2</v>
      </c>
    </row>
    <row r="597" spans="1:15" s="25" customFormat="1" ht="30" customHeight="1" x14ac:dyDescent="0.2">
      <c r="A597" s="108" t="s">
        <v>234</v>
      </c>
      <c r="B597" s="44" t="s">
        <v>351</v>
      </c>
      <c r="C597" s="37" t="s">
        <v>882</v>
      </c>
      <c r="D597" s="43"/>
      <c r="E597" s="28" t="s">
        <v>181</v>
      </c>
      <c r="F597" s="36"/>
      <c r="G597" s="102"/>
      <c r="H597" s="35">
        <f t="shared" si="75"/>
        <v>0</v>
      </c>
      <c r="I597" s="53"/>
      <c r="J597" s="24" t="str">
        <f t="shared" ca="1" si="69"/>
        <v/>
      </c>
      <c r="K597" s="15" t="str">
        <f t="shared" si="74"/>
        <v>F00551 mmeach</v>
      </c>
      <c r="L597" s="16">
        <f>MATCH(K597,'Pay Items'!$K$1:$K$649,0)</f>
        <v>597</v>
      </c>
      <c r="M597" s="17" t="str">
        <f t="shared" ca="1" si="70"/>
        <v>F0</v>
      </c>
      <c r="N597" s="17" t="str">
        <f t="shared" ca="1" si="71"/>
        <v>C2</v>
      </c>
      <c r="O597" s="17" t="str">
        <f t="shared" ca="1" si="72"/>
        <v>C2</v>
      </c>
    </row>
    <row r="598" spans="1:15" s="25" customFormat="1" ht="30" customHeight="1" x14ac:dyDescent="0.2">
      <c r="A598" s="108" t="s">
        <v>235</v>
      </c>
      <c r="B598" s="44" t="s">
        <v>352</v>
      </c>
      <c r="C598" s="37" t="s">
        <v>883</v>
      </c>
      <c r="D598" s="43"/>
      <c r="E598" s="28" t="s">
        <v>181</v>
      </c>
      <c r="F598" s="36"/>
      <c r="G598" s="102"/>
      <c r="H598" s="35">
        <f t="shared" si="75"/>
        <v>0</v>
      </c>
      <c r="I598" s="53"/>
      <c r="J598" s="24" t="str">
        <f t="shared" ca="1" si="69"/>
        <v/>
      </c>
      <c r="K598" s="15" t="str">
        <f t="shared" si="74"/>
        <v>F00664 mmeach</v>
      </c>
      <c r="L598" s="16">
        <f>MATCH(K598,'Pay Items'!$K$1:$K$649,0)</f>
        <v>598</v>
      </c>
      <c r="M598" s="17" t="str">
        <f t="shared" ca="1" si="70"/>
        <v>F0</v>
      </c>
      <c r="N598" s="17" t="str">
        <f t="shared" ca="1" si="71"/>
        <v>C2</v>
      </c>
      <c r="O598" s="17" t="str">
        <f t="shared" ca="1" si="72"/>
        <v>C2</v>
      </c>
    </row>
    <row r="599" spans="1:15" s="25" customFormat="1" ht="30" customHeight="1" x14ac:dyDescent="0.2">
      <c r="A599" s="108" t="s">
        <v>236</v>
      </c>
      <c r="B599" s="44" t="s">
        <v>353</v>
      </c>
      <c r="C599" s="37" t="s">
        <v>884</v>
      </c>
      <c r="D599" s="43"/>
      <c r="E599" s="28" t="s">
        <v>181</v>
      </c>
      <c r="F599" s="36"/>
      <c r="G599" s="102"/>
      <c r="H599" s="35">
        <f t="shared" si="75"/>
        <v>0</v>
      </c>
      <c r="I599" s="53"/>
      <c r="J599" s="24" t="str">
        <f t="shared" ca="1" si="69"/>
        <v/>
      </c>
      <c r="K599" s="15" t="str">
        <f t="shared" si="74"/>
        <v>F00776 mmeach</v>
      </c>
      <c r="L599" s="16">
        <f>MATCH(K599,'Pay Items'!$K$1:$K$649,0)</f>
        <v>599</v>
      </c>
      <c r="M599" s="17" t="str">
        <f t="shared" ca="1" si="70"/>
        <v>F0</v>
      </c>
      <c r="N599" s="17" t="str">
        <f t="shared" ca="1" si="71"/>
        <v>C2</v>
      </c>
      <c r="O599" s="17" t="str">
        <f t="shared" ca="1" si="72"/>
        <v>C2</v>
      </c>
    </row>
    <row r="600" spans="1:15" s="25" customFormat="1" ht="30" customHeight="1" x14ac:dyDescent="0.2">
      <c r="A600" s="108" t="s">
        <v>237</v>
      </c>
      <c r="B600" s="38" t="s">
        <v>138</v>
      </c>
      <c r="C600" s="37" t="s">
        <v>599</v>
      </c>
      <c r="D600" s="83" t="s">
        <v>1061</v>
      </c>
      <c r="E600" s="28" t="s">
        <v>181</v>
      </c>
      <c r="F600" s="36"/>
      <c r="G600" s="102"/>
      <c r="H600" s="35">
        <f t="shared" si="75"/>
        <v>0</v>
      </c>
      <c r="I600" s="53"/>
      <c r="J600" s="24" t="str">
        <f t="shared" ca="1" si="69"/>
        <v/>
      </c>
      <c r="K600" s="15" t="str">
        <f t="shared" si="74"/>
        <v>F009Adjustment of Valve BoxesCW 3210-R8each</v>
      </c>
      <c r="L600" s="16">
        <f>MATCH(K600,'Pay Items'!$K$1:$K$649,0)</f>
        <v>600</v>
      </c>
      <c r="M600" s="17" t="str">
        <f t="shared" ca="1" si="70"/>
        <v>F0</v>
      </c>
      <c r="N600" s="17" t="str">
        <f t="shared" ca="1" si="71"/>
        <v>C2</v>
      </c>
      <c r="O600" s="17" t="str">
        <f t="shared" ca="1" si="72"/>
        <v>C2</v>
      </c>
    </row>
    <row r="601" spans="1:15" s="25" customFormat="1" ht="30" customHeight="1" x14ac:dyDescent="0.2">
      <c r="A601" s="108" t="s">
        <v>459</v>
      </c>
      <c r="B601" s="38" t="s">
        <v>139</v>
      </c>
      <c r="C601" s="37" t="s">
        <v>601</v>
      </c>
      <c r="D601" s="83" t="s">
        <v>1061</v>
      </c>
      <c r="E601" s="28" t="s">
        <v>181</v>
      </c>
      <c r="F601" s="36"/>
      <c r="G601" s="102"/>
      <c r="H601" s="35">
        <f t="shared" si="75"/>
        <v>0</v>
      </c>
      <c r="I601" s="53"/>
      <c r="J601" s="24" t="str">
        <f t="shared" ca="1" si="69"/>
        <v/>
      </c>
      <c r="K601" s="15" t="str">
        <f t="shared" si="74"/>
        <v>F010Valve Box ExtensionsCW 3210-R8each</v>
      </c>
      <c r="L601" s="16">
        <f>MATCH(K601,'Pay Items'!$K$1:$K$649,0)</f>
        <v>601</v>
      </c>
      <c r="M601" s="17" t="str">
        <f t="shared" ca="1" si="70"/>
        <v>F0</v>
      </c>
      <c r="N601" s="17" t="str">
        <f t="shared" ca="1" si="71"/>
        <v>C2</v>
      </c>
      <c r="O601" s="17" t="str">
        <f t="shared" ca="1" si="72"/>
        <v>C2</v>
      </c>
    </row>
    <row r="602" spans="1:15" s="25" customFormat="1" ht="30" customHeight="1" x14ac:dyDescent="0.2">
      <c r="A602" s="108" t="s">
        <v>238</v>
      </c>
      <c r="B602" s="38" t="s">
        <v>581</v>
      </c>
      <c r="C602" s="37" t="s">
        <v>600</v>
      </c>
      <c r="D602" s="83" t="s">
        <v>1061</v>
      </c>
      <c r="E602" s="28" t="s">
        <v>181</v>
      </c>
      <c r="F602" s="36"/>
      <c r="G602" s="102"/>
      <c r="H602" s="35">
        <f t="shared" si="75"/>
        <v>0</v>
      </c>
      <c r="I602" s="53"/>
      <c r="J602" s="24" t="str">
        <f t="shared" ca="1" si="69"/>
        <v/>
      </c>
      <c r="K602" s="15" t="str">
        <f t="shared" si="74"/>
        <v>F011Adjustment of Curb Stop BoxesCW 3210-R8each</v>
      </c>
      <c r="L602" s="16">
        <f>MATCH(K602,'Pay Items'!$K$1:$K$649,0)</f>
        <v>602</v>
      </c>
      <c r="M602" s="17" t="str">
        <f t="shared" ca="1" si="70"/>
        <v>F0</v>
      </c>
      <c r="N602" s="17" t="str">
        <f t="shared" ca="1" si="71"/>
        <v>C2</v>
      </c>
      <c r="O602" s="17" t="str">
        <f t="shared" ca="1" si="72"/>
        <v>C2</v>
      </c>
    </row>
    <row r="603" spans="1:15" s="25" customFormat="1" ht="30" customHeight="1" x14ac:dyDescent="0.2">
      <c r="A603" s="118" t="s">
        <v>241</v>
      </c>
      <c r="B603" s="92" t="s">
        <v>140</v>
      </c>
      <c r="C603" s="81" t="s">
        <v>602</v>
      </c>
      <c r="D603" s="83" t="s">
        <v>1061</v>
      </c>
      <c r="E603" s="85" t="s">
        <v>181</v>
      </c>
      <c r="F603" s="93"/>
      <c r="G603" s="104"/>
      <c r="H603" s="94">
        <f t="shared" si="75"/>
        <v>0</v>
      </c>
      <c r="I603" s="53"/>
      <c r="J603" s="24" t="str">
        <f t="shared" ca="1" si="69"/>
        <v/>
      </c>
      <c r="K603" s="15" t="str">
        <f t="shared" si="74"/>
        <v>F018Curb Stop ExtensionsCW 3210-R8each</v>
      </c>
      <c r="L603" s="16">
        <f>MATCH(K603,'Pay Items'!$K$1:$K$649,0)</f>
        <v>603</v>
      </c>
      <c r="M603" s="17" t="str">
        <f t="shared" ca="1" si="70"/>
        <v>F0</v>
      </c>
      <c r="N603" s="17" t="str">
        <f t="shared" ca="1" si="71"/>
        <v>C2</v>
      </c>
      <c r="O603" s="17" t="str">
        <f t="shared" ca="1" si="72"/>
        <v>C2</v>
      </c>
    </row>
    <row r="604" spans="1:15" s="25" customFormat="1" ht="30" customHeight="1" x14ac:dyDescent="0.2">
      <c r="A604" s="108" t="s">
        <v>239</v>
      </c>
      <c r="B604" s="38" t="s">
        <v>141</v>
      </c>
      <c r="C604" s="81" t="s">
        <v>1535</v>
      </c>
      <c r="D604" s="83" t="s">
        <v>1063</v>
      </c>
      <c r="E604" s="28" t="s">
        <v>181</v>
      </c>
      <c r="F604" s="36"/>
      <c r="G604" s="102"/>
      <c r="H604" s="35">
        <f t="shared" si="75"/>
        <v>0</v>
      </c>
      <c r="I604" s="53"/>
      <c r="J604" s="24" t="str">
        <f t="shared" ca="1" si="69"/>
        <v/>
      </c>
      <c r="K604" s="15" t="str">
        <f t="shared" si="74"/>
        <v>F012Curb Inlet Box CoversCW 3210-R8each</v>
      </c>
      <c r="L604" s="16">
        <f>MATCH(K604,'Pay Items'!$K$1:$K$649,0)</f>
        <v>604</v>
      </c>
      <c r="M604" s="17" t="str">
        <f t="shared" ca="1" si="70"/>
        <v>F0</v>
      </c>
      <c r="N604" s="17" t="str">
        <f t="shared" ca="1" si="71"/>
        <v>C2</v>
      </c>
      <c r="O604" s="17" t="str">
        <f t="shared" ca="1" si="72"/>
        <v>C2</v>
      </c>
    </row>
    <row r="605" spans="1:15" s="25" customFormat="1" ht="30" customHeight="1" x14ac:dyDescent="0.2">
      <c r="A605" s="108" t="s">
        <v>87</v>
      </c>
      <c r="B605" s="38" t="s">
        <v>446</v>
      </c>
      <c r="C605" s="81" t="s">
        <v>1536</v>
      </c>
      <c r="D605" s="83" t="s">
        <v>1063</v>
      </c>
      <c r="E605" s="28" t="s">
        <v>181</v>
      </c>
      <c r="F605" s="36"/>
      <c r="G605" s="102"/>
      <c r="H605" s="35">
        <f t="shared" si="75"/>
        <v>0</v>
      </c>
      <c r="I605" s="95"/>
      <c r="J605" s="24" t="str">
        <f t="shared" ca="1" si="69"/>
        <v/>
      </c>
      <c r="K605" s="15" t="str">
        <f t="shared" si="74"/>
        <v>F013Curb Inlet FramesCW 3210-R8each</v>
      </c>
      <c r="L605" s="16">
        <f>MATCH(K605,'Pay Items'!$K$1:$K$649,0)</f>
        <v>605</v>
      </c>
      <c r="M605" s="17" t="str">
        <f t="shared" ca="1" si="70"/>
        <v>F0</v>
      </c>
      <c r="N605" s="17" t="str">
        <f t="shared" ca="1" si="71"/>
        <v>C2</v>
      </c>
      <c r="O605" s="17" t="str">
        <f t="shared" ca="1" si="72"/>
        <v>C2</v>
      </c>
    </row>
    <row r="606" spans="1:15" s="25" customFormat="1" ht="43.9" customHeight="1" x14ac:dyDescent="0.2">
      <c r="A606" s="108" t="s">
        <v>240</v>
      </c>
      <c r="B606" s="38" t="s">
        <v>142</v>
      </c>
      <c r="C606" s="88" t="s">
        <v>598</v>
      </c>
      <c r="D606" s="83" t="s">
        <v>1061</v>
      </c>
      <c r="E606" s="28" t="s">
        <v>181</v>
      </c>
      <c r="F606" s="36"/>
      <c r="G606" s="102"/>
      <c r="H606" s="35">
        <f t="shared" si="75"/>
        <v>0</v>
      </c>
      <c r="I606" s="53"/>
      <c r="J606" s="24" t="str">
        <f t="shared" ca="1" si="69"/>
        <v/>
      </c>
      <c r="K606" s="15" t="str">
        <f t="shared" si="74"/>
        <v>F014Adjustment of Curb Inlet with New Inlet BoxCW 3210-R8each</v>
      </c>
      <c r="L606" s="16">
        <f>MATCH(K606,'Pay Items'!$K$1:$K$649,0)</f>
        <v>606</v>
      </c>
      <c r="M606" s="17" t="str">
        <f t="shared" ca="1" si="70"/>
        <v>F0</v>
      </c>
      <c r="N606" s="17" t="str">
        <f t="shared" ca="1" si="71"/>
        <v>C2</v>
      </c>
      <c r="O606" s="17" t="str">
        <f t="shared" ca="1" si="72"/>
        <v>C2</v>
      </c>
    </row>
    <row r="607" spans="1:15" s="25" customFormat="1" ht="43.9" customHeight="1" x14ac:dyDescent="0.2">
      <c r="A607" s="108" t="s">
        <v>88</v>
      </c>
      <c r="B607" s="38" t="s">
        <v>447</v>
      </c>
      <c r="C607" s="81" t="s">
        <v>1070</v>
      </c>
      <c r="D607" s="83" t="s">
        <v>1061</v>
      </c>
      <c r="E607" s="28" t="s">
        <v>181</v>
      </c>
      <c r="F607" s="36"/>
      <c r="G607" s="102"/>
      <c r="H607" s="35">
        <f t="shared" si="75"/>
        <v>0</v>
      </c>
      <c r="I607" s="53"/>
      <c r="J607" s="24" t="str">
        <f t="shared" ca="1" si="69"/>
        <v/>
      </c>
      <c r="K607" s="15" t="str">
        <f t="shared" si="74"/>
        <v>F015Adjustment of Curb and Gutter FramesCW 3210-R8each</v>
      </c>
      <c r="L607" s="16">
        <f>MATCH(K607,'Pay Items'!$K$1:$K$649,0)</f>
        <v>607</v>
      </c>
      <c r="M607" s="17" t="str">
        <f t="shared" ca="1" si="70"/>
        <v>F0</v>
      </c>
      <c r="N607" s="17" t="str">
        <f t="shared" ca="1" si="71"/>
        <v>C2</v>
      </c>
      <c r="O607" s="17" t="str">
        <f t="shared" ca="1" si="72"/>
        <v>C2</v>
      </c>
    </row>
    <row r="608" spans="1:15" s="25" customFormat="1" ht="39.75" customHeight="1" x14ac:dyDescent="0.2">
      <c r="A608" s="118" t="s">
        <v>23</v>
      </c>
      <c r="B608" s="92" t="s">
        <v>143</v>
      </c>
      <c r="C608" s="82" t="s">
        <v>1221</v>
      </c>
      <c r="D608" s="83" t="s">
        <v>1227</v>
      </c>
      <c r="E608" s="85" t="s">
        <v>181</v>
      </c>
      <c r="F608" s="86"/>
      <c r="G608" s="103"/>
      <c r="H608" s="87">
        <f t="shared" si="75"/>
        <v>0</v>
      </c>
      <c r="I608" s="53"/>
      <c r="J608" s="24" t="str">
        <f t="shared" ca="1" si="69"/>
        <v/>
      </c>
      <c r="K608" s="15" t="str">
        <f t="shared" si="74"/>
        <v>F027Barrier Curb and Gutter Riser Frame and Covereach</v>
      </c>
      <c r="L608" s="16">
        <f>MATCH(K608,'Pay Items'!$K$1:$K$649,0)</f>
        <v>608</v>
      </c>
      <c r="M608" s="17" t="str">
        <f t="shared" ca="1" si="70"/>
        <v>F0</v>
      </c>
      <c r="N608" s="17" t="str">
        <f t="shared" ca="1" si="71"/>
        <v>C2</v>
      </c>
      <c r="O608" s="17" t="str">
        <f t="shared" ca="1" si="72"/>
        <v>C2</v>
      </c>
    </row>
    <row r="609" spans="1:15" s="25" customFormat="1" ht="30" customHeight="1" x14ac:dyDescent="0.2">
      <c r="A609" s="108" t="s">
        <v>445</v>
      </c>
      <c r="B609" s="38" t="s">
        <v>144</v>
      </c>
      <c r="C609" s="37" t="s">
        <v>889</v>
      </c>
      <c r="D609" s="43" t="s">
        <v>1589</v>
      </c>
      <c r="E609" s="28" t="s">
        <v>181</v>
      </c>
      <c r="F609" s="36"/>
      <c r="G609" s="102"/>
      <c r="H609" s="35">
        <f t="shared" si="75"/>
        <v>0</v>
      </c>
      <c r="I609" s="53" t="s">
        <v>14</v>
      </c>
      <c r="J609" s="24" t="str">
        <f t="shared" ca="1" si="69"/>
        <v/>
      </c>
      <c r="K609" s="15" t="str">
        <f t="shared" si="74"/>
        <v>F019Relocating Existing Hydrant - Type ACW 2110-R13each</v>
      </c>
      <c r="L609" s="16">
        <f>MATCH(K609,'Pay Items'!$K$1:$K$649,0)</f>
        <v>609</v>
      </c>
      <c r="M609" s="17" t="str">
        <f t="shared" ca="1" si="70"/>
        <v>F0</v>
      </c>
      <c r="N609" s="17" t="str">
        <f t="shared" ca="1" si="71"/>
        <v>C2</v>
      </c>
      <c r="O609" s="17" t="str">
        <f t="shared" ca="1" si="72"/>
        <v>C2</v>
      </c>
    </row>
    <row r="610" spans="1:15" s="25" customFormat="1" ht="33" customHeight="1" x14ac:dyDescent="0.2">
      <c r="A610" s="108" t="s">
        <v>593</v>
      </c>
      <c r="B610" s="38" t="s">
        <v>996</v>
      </c>
      <c r="C610" s="37" t="s">
        <v>15</v>
      </c>
      <c r="D610" s="43" t="s">
        <v>1589</v>
      </c>
      <c r="E610" s="28" t="s">
        <v>181</v>
      </c>
      <c r="F610" s="36"/>
      <c r="G610" s="102"/>
      <c r="H610" s="35">
        <f t="shared" si="75"/>
        <v>0</v>
      </c>
      <c r="I610" s="53" t="s">
        <v>16</v>
      </c>
      <c r="J610" s="24" t="str">
        <f t="shared" ca="1" si="69"/>
        <v/>
      </c>
      <c r="K610" s="15" t="str">
        <f t="shared" si="74"/>
        <v>F020Relocating Existing Hydrant - Type BCW 2110-R13each</v>
      </c>
      <c r="L610" s="16">
        <f>MATCH(K610,'Pay Items'!$K$1:$K$649,0)</f>
        <v>610</v>
      </c>
      <c r="M610" s="17" t="str">
        <f t="shared" ca="1" si="70"/>
        <v>F0</v>
      </c>
      <c r="N610" s="17" t="str">
        <f t="shared" ca="1" si="71"/>
        <v>C2</v>
      </c>
      <c r="O610" s="17" t="str">
        <f t="shared" ca="1" si="72"/>
        <v>C2</v>
      </c>
    </row>
    <row r="611" spans="1:15" s="25" customFormat="1" ht="30" customHeight="1" x14ac:dyDescent="0.2">
      <c r="A611" s="108" t="s">
        <v>594</v>
      </c>
      <c r="B611" s="38" t="s">
        <v>590</v>
      </c>
      <c r="C611" s="37" t="s">
        <v>1295</v>
      </c>
      <c r="D611" s="43" t="s">
        <v>1589</v>
      </c>
      <c r="E611" s="28" t="s">
        <v>181</v>
      </c>
      <c r="F611" s="36"/>
      <c r="G611" s="102"/>
      <c r="H611" s="35">
        <f t="shared" si="75"/>
        <v>0</v>
      </c>
      <c r="I611" s="53"/>
      <c r="J611" s="24" t="str">
        <f t="shared" ca="1" si="69"/>
        <v/>
      </c>
      <c r="K611" s="15" t="str">
        <f t="shared" si="74"/>
        <v>F022Raising of Existing HydrantCW 2110-R13each</v>
      </c>
      <c r="L611" s="16">
        <f>MATCH(K611,'Pay Items'!$K$1:$K$649,0)</f>
        <v>611</v>
      </c>
      <c r="M611" s="17" t="str">
        <f t="shared" ca="1" si="70"/>
        <v>F0</v>
      </c>
      <c r="N611" s="17" t="str">
        <f t="shared" ca="1" si="71"/>
        <v>C2</v>
      </c>
      <c r="O611" s="17" t="str">
        <f t="shared" ca="1" si="72"/>
        <v>C2</v>
      </c>
    </row>
    <row r="612" spans="1:15" s="25" customFormat="1" ht="39" customHeight="1" x14ac:dyDescent="0.2">
      <c r="A612" s="108" t="s">
        <v>595</v>
      </c>
      <c r="B612" s="38" t="s">
        <v>591</v>
      </c>
      <c r="C612" s="37" t="s">
        <v>8</v>
      </c>
      <c r="D612" s="43" t="s">
        <v>1589</v>
      </c>
      <c r="E612" s="28" t="s">
        <v>181</v>
      </c>
      <c r="F612" s="36"/>
      <c r="G612" s="102"/>
      <c r="H612" s="35">
        <f t="shared" si="75"/>
        <v>0</v>
      </c>
      <c r="I612" s="53"/>
      <c r="J612" s="24" t="str">
        <f t="shared" ca="1" si="69"/>
        <v/>
      </c>
      <c r="K612" s="15" t="str">
        <f t="shared" si="74"/>
        <v>F023Removing and Lowering Existing HydrantCW 2110-R13each</v>
      </c>
      <c r="L612" s="16">
        <f>MATCH(K612,'Pay Items'!$K$1:$K$649,0)</f>
        <v>612</v>
      </c>
      <c r="M612" s="17" t="str">
        <f t="shared" ca="1" si="70"/>
        <v>F0</v>
      </c>
      <c r="N612" s="17" t="str">
        <f t="shared" ca="1" si="71"/>
        <v>C2</v>
      </c>
      <c r="O612" s="17" t="str">
        <f t="shared" ca="1" si="72"/>
        <v>C2</v>
      </c>
    </row>
    <row r="613" spans="1:15" s="25" customFormat="1" ht="39" customHeight="1" x14ac:dyDescent="0.2">
      <c r="A613" s="108" t="s">
        <v>596</v>
      </c>
      <c r="B613" s="38" t="s">
        <v>592</v>
      </c>
      <c r="C613" s="37" t="s">
        <v>17</v>
      </c>
      <c r="D613" s="43" t="s">
        <v>1589</v>
      </c>
      <c r="E613" s="28" t="s">
        <v>181</v>
      </c>
      <c r="F613" s="36"/>
      <c r="G613" s="102"/>
      <c r="H613" s="35">
        <f t="shared" si="75"/>
        <v>0</v>
      </c>
      <c r="I613" s="53"/>
      <c r="J613" s="24" t="str">
        <f t="shared" ca="1" si="69"/>
        <v/>
      </c>
      <c r="K613" s="15" t="str">
        <f t="shared" si="74"/>
        <v>F024Abandonment of Hydrant Tee on Watermains in ServiceCW 2110-R13each</v>
      </c>
      <c r="L613" s="16">
        <f>MATCH(K613,'Pay Items'!$K$1:$K$649,0)</f>
        <v>613</v>
      </c>
      <c r="M613" s="17" t="str">
        <f t="shared" ca="1" si="70"/>
        <v>F0</v>
      </c>
      <c r="N613" s="17" t="str">
        <f t="shared" ca="1" si="71"/>
        <v>C2</v>
      </c>
      <c r="O613" s="17" t="str">
        <f t="shared" ca="1" si="72"/>
        <v>C2</v>
      </c>
    </row>
    <row r="614" spans="1:15" s="25" customFormat="1" ht="30" customHeight="1" x14ac:dyDescent="0.2">
      <c r="A614" s="108" t="s">
        <v>616</v>
      </c>
      <c r="B614" s="38" t="s">
        <v>691</v>
      </c>
      <c r="C614" s="37" t="s">
        <v>618</v>
      </c>
      <c r="D614" s="43" t="s">
        <v>1589</v>
      </c>
      <c r="E614" s="28" t="s">
        <v>181</v>
      </c>
      <c r="F614" s="90"/>
      <c r="G614" s="102"/>
      <c r="H614" s="35">
        <f t="shared" si="75"/>
        <v>0</v>
      </c>
      <c r="I614" s="53"/>
      <c r="J614" s="24" t="str">
        <f t="shared" ca="1" si="69"/>
        <v/>
      </c>
      <c r="K614" s="15" t="str">
        <f t="shared" si="74"/>
        <v>F025Installing New Flat Top ReducerCW 2110-R13each</v>
      </c>
      <c r="L614" s="16">
        <f>MATCH(K614,'Pay Items'!$K$1:$K$649,0)</f>
        <v>614</v>
      </c>
      <c r="M614" s="17" t="str">
        <f t="shared" ca="1" si="70"/>
        <v>F0</v>
      </c>
      <c r="N614" s="17" t="str">
        <f t="shared" ca="1" si="71"/>
        <v>C2</v>
      </c>
      <c r="O614" s="17" t="str">
        <f t="shared" ca="1" si="72"/>
        <v>C2</v>
      </c>
    </row>
    <row r="615" spans="1:15" s="25" customFormat="1" ht="30" customHeight="1" x14ac:dyDescent="0.2">
      <c r="A615" s="108" t="s">
        <v>617</v>
      </c>
      <c r="B615" s="38" t="s">
        <v>1537</v>
      </c>
      <c r="C615" s="37" t="s">
        <v>619</v>
      </c>
      <c r="D615" s="43" t="s">
        <v>1589</v>
      </c>
      <c r="E615" s="28" t="s">
        <v>181</v>
      </c>
      <c r="F615" s="90"/>
      <c r="G615" s="102"/>
      <c r="H615" s="35">
        <f t="shared" si="75"/>
        <v>0</v>
      </c>
      <c r="I615" s="53"/>
      <c r="J615" s="24" t="str">
        <f t="shared" ca="1" si="69"/>
        <v/>
      </c>
      <c r="K615" s="15" t="str">
        <f t="shared" si="74"/>
        <v>F026Replacing Existing Flat Top ReducerCW 2110-R13each</v>
      </c>
      <c r="L615" s="16">
        <f>MATCH(K615,'Pay Items'!$K$1:$K$649,0)</f>
        <v>615</v>
      </c>
      <c r="M615" s="17" t="str">
        <f t="shared" ca="1" si="70"/>
        <v>F0</v>
      </c>
      <c r="N615" s="17" t="str">
        <f t="shared" ca="1" si="71"/>
        <v>C2</v>
      </c>
      <c r="O615" s="17" t="str">
        <f t="shared" ca="1" si="72"/>
        <v>C2</v>
      </c>
    </row>
    <row r="616" spans="1:15" s="25" customFormat="1" ht="43.9" customHeight="1" x14ac:dyDescent="0.2">
      <c r="A616" s="108" t="s">
        <v>25</v>
      </c>
      <c r="B616" s="38" t="s">
        <v>24</v>
      </c>
      <c r="C616" s="37" t="s">
        <v>26</v>
      </c>
      <c r="D616" s="43" t="s">
        <v>1061</v>
      </c>
      <c r="E616" s="28" t="s">
        <v>181</v>
      </c>
      <c r="F616" s="90"/>
      <c r="G616" s="102"/>
      <c r="H616" s="35">
        <f t="shared" si="75"/>
        <v>0</v>
      </c>
      <c r="I616" s="53"/>
      <c r="J616" s="24" t="str">
        <f t="shared" ca="1" si="69"/>
        <v/>
      </c>
      <c r="K616" s="15" t="str">
        <f t="shared" si="74"/>
        <v>F028Adjustment of Traffic Signal Service Box FramesCW 3210-R8each</v>
      </c>
      <c r="L616" s="16">
        <f>MATCH(K616,'Pay Items'!$K$1:$K$649,0)</f>
        <v>616</v>
      </c>
      <c r="M616" s="17" t="str">
        <f t="shared" ca="1" si="70"/>
        <v>F0</v>
      </c>
      <c r="N616" s="17" t="str">
        <f t="shared" ca="1" si="71"/>
        <v>C2</v>
      </c>
      <c r="O616" s="17" t="str">
        <f t="shared" ca="1" si="72"/>
        <v>C2</v>
      </c>
    </row>
    <row r="617" spans="1:15" s="25" customFormat="1" ht="31.5" customHeight="1" thickBot="1" x14ac:dyDescent="0.25">
      <c r="A617" s="108" t="s">
        <v>25</v>
      </c>
      <c r="B617" s="38" t="s">
        <v>204</v>
      </c>
      <c r="C617" s="61" t="s">
        <v>205</v>
      </c>
      <c r="D617" s="62"/>
      <c r="E617" s="63"/>
      <c r="F617" s="60"/>
      <c r="G617" s="109"/>
      <c r="H617" s="78">
        <f>SUM(H589:H616)</f>
        <v>0</v>
      </c>
      <c r="I617" s="53"/>
      <c r="J617" s="24" t="str">
        <f t="shared" ca="1" si="69"/>
        <v>LOCKED</v>
      </c>
      <c r="K617" s="15" t="str">
        <f t="shared" si="74"/>
        <v>F028LAST USED CODE FOR SECTION</v>
      </c>
      <c r="L617" s="16">
        <f>MATCH(K617,'Pay Items'!$K$1:$K$649,0)</f>
        <v>617</v>
      </c>
      <c r="M617" s="17" t="str">
        <f t="shared" ca="1" si="70"/>
        <v>F0</v>
      </c>
      <c r="N617" s="17" t="str">
        <f t="shared" ca="1" si="71"/>
        <v>G</v>
      </c>
      <c r="O617" s="17" t="str">
        <f t="shared" ca="1" si="72"/>
        <v>C2</v>
      </c>
    </row>
    <row r="618" spans="1:15" s="25" customFormat="1" ht="36" customHeight="1" thickTop="1" x14ac:dyDescent="0.25">
      <c r="A618" s="105"/>
      <c r="B618" s="49" t="s">
        <v>612</v>
      </c>
      <c r="C618" s="50" t="s">
        <v>202</v>
      </c>
      <c r="D618" s="29"/>
      <c r="E618" s="29"/>
      <c r="F618" s="29"/>
      <c r="G618" s="106"/>
      <c r="H618" s="52"/>
      <c r="I618" s="53"/>
      <c r="J618" s="24" t="str">
        <f t="shared" ca="1" si="69"/>
        <v>LOCKED</v>
      </c>
      <c r="K618" s="15" t="str">
        <f t="shared" si="74"/>
        <v>LANDSCAPING</v>
      </c>
      <c r="L618" s="16">
        <f>MATCH(K618,'Pay Items'!$K$1:$K$649,0)</f>
        <v>618</v>
      </c>
      <c r="M618" s="17" t="str">
        <f t="shared" ca="1" si="70"/>
        <v>F0</v>
      </c>
      <c r="N618" s="17" t="str">
        <f t="shared" ca="1" si="71"/>
        <v>G</v>
      </c>
      <c r="O618" s="17" t="str">
        <f t="shared" ca="1" si="72"/>
        <v>F2</v>
      </c>
    </row>
    <row r="619" spans="1:15" s="25" customFormat="1" ht="30" customHeight="1" x14ac:dyDescent="0.2">
      <c r="A619" s="111" t="s">
        <v>242</v>
      </c>
      <c r="B619" s="38" t="s">
        <v>145</v>
      </c>
      <c r="C619" s="37" t="s">
        <v>147</v>
      </c>
      <c r="D619" s="43" t="s">
        <v>1539</v>
      </c>
      <c r="E619" s="28"/>
      <c r="F619" s="57"/>
      <c r="G619" s="109"/>
      <c r="H619" s="35"/>
      <c r="I619" s="53"/>
      <c r="J619" s="24" t="str">
        <f t="shared" ca="1" si="69"/>
        <v>LOCKED</v>
      </c>
      <c r="K619" s="15" t="str">
        <f t="shared" si="74"/>
        <v>G001SoddingCW 3510-R10</v>
      </c>
      <c r="L619" s="16">
        <f>MATCH(K619,'Pay Items'!$K$1:$K$649,0)</f>
        <v>619</v>
      </c>
      <c r="M619" s="17" t="str">
        <f t="shared" ca="1" si="70"/>
        <v>F0</v>
      </c>
      <c r="N619" s="17" t="str">
        <f t="shared" ca="1" si="71"/>
        <v>G</v>
      </c>
      <c r="O619" s="17" t="str">
        <f t="shared" ca="1" si="72"/>
        <v>C2</v>
      </c>
    </row>
    <row r="620" spans="1:15" s="25" customFormat="1" ht="30" customHeight="1" x14ac:dyDescent="0.2">
      <c r="A620" s="111" t="s">
        <v>243</v>
      </c>
      <c r="B620" s="44" t="s">
        <v>350</v>
      </c>
      <c r="C620" s="37" t="s">
        <v>885</v>
      </c>
      <c r="D620" s="43"/>
      <c r="E620" s="28" t="s">
        <v>178</v>
      </c>
      <c r="F620" s="57"/>
      <c r="G620" s="102"/>
      <c r="H620" s="35">
        <f>ROUND(G620*F620,2)</f>
        <v>0</v>
      </c>
      <c r="I620" s="80"/>
      <c r="J620" s="24" t="str">
        <f t="shared" ca="1" si="69"/>
        <v/>
      </c>
      <c r="K620" s="15" t="str">
        <f t="shared" si="74"/>
        <v>G002width &lt; 600 mmm²</v>
      </c>
      <c r="L620" s="16">
        <f>MATCH(K620,'Pay Items'!$K$1:$K$649,0)</f>
        <v>620</v>
      </c>
      <c r="M620" s="17" t="str">
        <f t="shared" ca="1" si="70"/>
        <v>F0</v>
      </c>
      <c r="N620" s="17" t="str">
        <f t="shared" ca="1" si="71"/>
        <v>C2</v>
      </c>
      <c r="O620" s="17" t="str">
        <f t="shared" ca="1" si="72"/>
        <v>C2</v>
      </c>
    </row>
    <row r="621" spans="1:15" s="25" customFormat="1" ht="30" customHeight="1" x14ac:dyDescent="0.2">
      <c r="A621" s="111" t="s">
        <v>244</v>
      </c>
      <c r="B621" s="44" t="s">
        <v>351</v>
      </c>
      <c r="C621" s="37" t="s">
        <v>886</v>
      </c>
      <c r="D621" s="43"/>
      <c r="E621" s="28" t="s">
        <v>178</v>
      </c>
      <c r="F621" s="57"/>
      <c r="G621" s="102"/>
      <c r="H621" s="35">
        <f>ROUND(G621*F621,2)</f>
        <v>0</v>
      </c>
      <c r="I621" s="53"/>
      <c r="J621" s="24" t="str">
        <f t="shared" ca="1" si="69"/>
        <v/>
      </c>
      <c r="K621" s="15" t="str">
        <f t="shared" si="74"/>
        <v>G003width &gt; or = 600 mmm²</v>
      </c>
      <c r="L621" s="16">
        <f>MATCH(K621,'Pay Items'!$K$1:$K$649,0)</f>
        <v>621</v>
      </c>
      <c r="M621" s="17" t="str">
        <f t="shared" ca="1" si="70"/>
        <v>F0</v>
      </c>
      <c r="N621" s="17" t="str">
        <f t="shared" ca="1" si="71"/>
        <v>C2</v>
      </c>
      <c r="O621" s="17" t="str">
        <f t="shared" ca="1" si="72"/>
        <v>C2</v>
      </c>
    </row>
    <row r="622" spans="1:15" s="25" customFormat="1" ht="30" customHeight="1" x14ac:dyDescent="0.2">
      <c r="A622" s="111" t="s">
        <v>245</v>
      </c>
      <c r="B622" s="38" t="s">
        <v>146</v>
      </c>
      <c r="C622" s="37" t="s">
        <v>149</v>
      </c>
      <c r="D622" s="43" t="s">
        <v>27</v>
      </c>
      <c r="E622" s="28" t="s">
        <v>178</v>
      </c>
      <c r="F622" s="57"/>
      <c r="G622" s="102"/>
      <c r="H622" s="35">
        <f>ROUND(G622*F622,2)</f>
        <v>0</v>
      </c>
      <c r="I622" s="53"/>
      <c r="J622" s="24" t="str">
        <f t="shared" ca="1" si="69"/>
        <v/>
      </c>
      <c r="K622" s="15" t="str">
        <f t="shared" si="74"/>
        <v>G004SeedingCW 3520-R7m²</v>
      </c>
      <c r="L622" s="16">
        <f>MATCH(K622,'Pay Items'!$K$1:$K$649,0)</f>
        <v>622</v>
      </c>
      <c r="M622" s="17" t="str">
        <f t="shared" ca="1" si="70"/>
        <v>F0</v>
      </c>
      <c r="N622" s="17" t="str">
        <f t="shared" ca="1" si="71"/>
        <v>C2</v>
      </c>
      <c r="O622" s="17" t="str">
        <f t="shared" ca="1" si="72"/>
        <v>C2</v>
      </c>
    </row>
    <row r="623" spans="1:15" s="25" customFormat="1" ht="30" customHeight="1" x14ac:dyDescent="0.2">
      <c r="A623" s="111" t="s">
        <v>870</v>
      </c>
      <c r="B623" s="38" t="s">
        <v>871</v>
      </c>
      <c r="C623" s="37" t="s">
        <v>9</v>
      </c>
      <c r="D623" s="43" t="s">
        <v>5</v>
      </c>
      <c r="E623" s="28" t="s">
        <v>178</v>
      </c>
      <c r="F623" s="57"/>
      <c r="G623" s="102"/>
      <c r="H623" s="35">
        <f>ROUND(G623*F623,2)</f>
        <v>0</v>
      </c>
      <c r="I623" s="53" t="s">
        <v>872</v>
      </c>
      <c r="J623" s="24" t="str">
        <f t="shared" ca="1" si="69"/>
        <v/>
      </c>
      <c r="K623" s="15" t="str">
        <f t="shared" si="74"/>
        <v>G005Salt Tolerant Grass Seedingm²</v>
      </c>
      <c r="L623" s="16">
        <f>MATCH(K623,'Pay Items'!$K$1:$K$649,0)</f>
        <v>623</v>
      </c>
      <c r="M623" s="17" t="str">
        <f t="shared" ca="1" si="70"/>
        <v>F0</v>
      </c>
      <c r="N623" s="17" t="str">
        <f t="shared" ca="1" si="71"/>
        <v>C2</v>
      </c>
      <c r="O623" s="17" t="str">
        <f t="shared" ca="1" si="72"/>
        <v>C2</v>
      </c>
    </row>
    <row r="624" spans="1:15" s="25" customFormat="1" ht="30" customHeight="1" thickBot="1" x14ac:dyDescent="0.25">
      <c r="A624" s="111" t="s">
        <v>870</v>
      </c>
      <c r="B624" s="38" t="s">
        <v>204</v>
      </c>
      <c r="C624" s="61" t="s">
        <v>205</v>
      </c>
      <c r="D624" s="62"/>
      <c r="E624" s="63"/>
      <c r="F624" s="60"/>
      <c r="G624" s="109"/>
      <c r="H624" s="35">
        <f>SUM(H618:H623)</f>
        <v>0</v>
      </c>
      <c r="I624" s="53"/>
      <c r="J624" s="24" t="str">
        <f t="shared" ca="1" si="69"/>
        <v>LOCKED</v>
      </c>
      <c r="K624" s="15" t="str">
        <f t="shared" si="74"/>
        <v>G005LAST USED CODE FOR SECTION</v>
      </c>
      <c r="L624" s="16">
        <f>MATCH(K624,'Pay Items'!$K$1:$K$649,0)</f>
        <v>624</v>
      </c>
      <c r="M624" s="17" t="str">
        <f t="shared" ca="1" si="70"/>
        <v>F0</v>
      </c>
      <c r="N624" s="17" t="str">
        <f t="shared" ca="1" si="71"/>
        <v>G</v>
      </c>
      <c r="O624" s="17" t="str">
        <f t="shared" ca="1" si="72"/>
        <v>C2</v>
      </c>
    </row>
    <row r="625" spans="1:15" s="25" customFormat="1" ht="36" customHeight="1" thickTop="1" x14ac:dyDescent="0.25">
      <c r="A625" s="105"/>
      <c r="B625" s="49" t="s">
        <v>613</v>
      </c>
      <c r="C625" s="50" t="s">
        <v>186</v>
      </c>
      <c r="D625" s="29"/>
      <c r="E625" s="29"/>
      <c r="F625" s="29"/>
      <c r="G625" s="106"/>
      <c r="H625" s="52"/>
      <c r="I625" s="53"/>
      <c r="J625" s="24" t="str">
        <f t="shared" ca="1" si="69"/>
        <v>LOCKED</v>
      </c>
      <c r="K625" s="15" t="str">
        <f t="shared" si="74"/>
        <v>MISCELLANEOUS</v>
      </c>
      <c r="L625" s="16">
        <f>MATCH(K625,'Pay Items'!$K$1:$K$649,0)</f>
        <v>625</v>
      </c>
      <c r="M625" s="17" t="str">
        <f t="shared" ca="1" si="70"/>
        <v>F0</v>
      </c>
      <c r="N625" s="17" t="str">
        <f t="shared" ca="1" si="71"/>
        <v>G</v>
      </c>
      <c r="O625" s="17" t="str">
        <f t="shared" ca="1" si="72"/>
        <v>F2</v>
      </c>
    </row>
    <row r="626" spans="1:15" s="25" customFormat="1" ht="30" customHeight="1" x14ac:dyDescent="0.2">
      <c r="A626" s="111" t="s">
        <v>460</v>
      </c>
      <c r="B626" s="73" t="s">
        <v>461</v>
      </c>
      <c r="C626" s="37" t="s">
        <v>510</v>
      </c>
      <c r="D626" s="43" t="s">
        <v>511</v>
      </c>
      <c r="E626" s="28" t="s">
        <v>181</v>
      </c>
      <c r="F626" s="57"/>
      <c r="G626" s="102"/>
      <c r="H626" s="35">
        <f t="shared" ref="H626:H631" si="76">ROUND(G626*F626,2)</f>
        <v>0</v>
      </c>
      <c r="I626" s="53"/>
      <c r="J626" s="24" t="str">
        <f t="shared" ca="1" si="69"/>
        <v/>
      </c>
      <c r="K626" s="15" t="str">
        <f t="shared" si="74"/>
        <v>H001Meter Pit AssembliesCW 3530-R3each</v>
      </c>
      <c r="L626" s="16">
        <f>MATCH(K626,'Pay Items'!$K$1:$K$649,0)</f>
        <v>626</v>
      </c>
      <c r="M626" s="17" t="str">
        <f t="shared" ca="1" si="70"/>
        <v>F0</v>
      </c>
      <c r="N626" s="17" t="str">
        <f t="shared" ca="1" si="71"/>
        <v>C2</v>
      </c>
      <c r="O626" s="17" t="str">
        <f t="shared" ca="1" si="72"/>
        <v>C2</v>
      </c>
    </row>
    <row r="627" spans="1:15" s="25" customFormat="1" ht="30" customHeight="1" x14ac:dyDescent="0.2">
      <c r="A627" s="111" t="s">
        <v>89</v>
      </c>
      <c r="B627" s="73" t="s">
        <v>148</v>
      </c>
      <c r="C627" s="37" t="s">
        <v>1538</v>
      </c>
      <c r="D627" s="43" t="s">
        <v>511</v>
      </c>
      <c r="E627" s="28" t="s">
        <v>182</v>
      </c>
      <c r="F627" s="57"/>
      <c r="G627" s="102"/>
      <c r="H627" s="35">
        <f t="shared" si="76"/>
        <v>0</v>
      </c>
      <c r="I627" s="53" t="s">
        <v>1493</v>
      </c>
      <c r="J627" s="24" t="str">
        <f t="shared" ca="1" si="69"/>
        <v/>
      </c>
      <c r="K627" s="15" t="str">
        <f t="shared" si="74"/>
        <v>H002Polyethylene Waterline, ^ mmCW 3530-R3m</v>
      </c>
      <c r="L627" s="16">
        <f>MATCH(K627,'Pay Items'!$K$1:$K$649,0)</f>
        <v>627</v>
      </c>
      <c r="M627" s="17" t="str">
        <f t="shared" ca="1" si="70"/>
        <v>F0</v>
      </c>
      <c r="N627" s="17" t="str">
        <f t="shared" ca="1" si="71"/>
        <v>C2</v>
      </c>
      <c r="O627" s="17" t="str">
        <f t="shared" ca="1" si="72"/>
        <v>C2</v>
      </c>
    </row>
    <row r="628" spans="1:15" s="25" customFormat="1" ht="30" customHeight="1" x14ac:dyDescent="0.2">
      <c r="A628" s="111" t="s">
        <v>90</v>
      </c>
      <c r="B628" s="73" t="s">
        <v>512</v>
      </c>
      <c r="C628" s="37" t="s">
        <v>513</v>
      </c>
      <c r="D628" s="43" t="s">
        <v>511</v>
      </c>
      <c r="E628" s="28" t="s">
        <v>181</v>
      </c>
      <c r="F628" s="57"/>
      <c r="G628" s="102"/>
      <c r="H628" s="35">
        <f t="shared" si="76"/>
        <v>0</v>
      </c>
      <c r="I628" s="53"/>
      <c r="J628" s="24" t="str">
        <f t="shared" ca="1" si="69"/>
        <v/>
      </c>
      <c r="K628" s="15" t="str">
        <f t="shared" si="74"/>
        <v>H003Sprinkler AssembliesCW 3530-R3each</v>
      </c>
      <c r="L628" s="16">
        <f>MATCH(K628,'Pay Items'!$K$1:$K$649,0)</f>
        <v>628</v>
      </c>
      <c r="M628" s="17" t="str">
        <f t="shared" ca="1" si="70"/>
        <v>F0</v>
      </c>
      <c r="N628" s="17" t="str">
        <f t="shared" ca="1" si="71"/>
        <v>C2</v>
      </c>
      <c r="O628" s="17" t="str">
        <f t="shared" ca="1" si="72"/>
        <v>C2</v>
      </c>
    </row>
    <row r="629" spans="1:15" s="25" customFormat="1" ht="43.9" customHeight="1" x14ac:dyDescent="0.2">
      <c r="A629" s="111" t="s">
        <v>91</v>
      </c>
      <c r="B629" s="73" t="s">
        <v>517</v>
      </c>
      <c r="C629" s="37" t="s">
        <v>521</v>
      </c>
      <c r="D629" s="43" t="s">
        <v>511</v>
      </c>
      <c r="E629" s="28" t="s">
        <v>181</v>
      </c>
      <c r="F629" s="57"/>
      <c r="G629" s="102"/>
      <c r="H629" s="35">
        <f t="shared" si="76"/>
        <v>0</v>
      </c>
      <c r="I629" s="53"/>
      <c r="J629" s="24" t="str">
        <f t="shared" ca="1" si="69"/>
        <v/>
      </c>
      <c r="K629" s="15" t="str">
        <f t="shared" si="74"/>
        <v>H004Manual Gate Valves and Value EnclosureCW 3530-R3each</v>
      </c>
      <c r="L629" s="16">
        <f>MATCH(K629,'Pay Items'!$K$1:$K$649,0)</f>
        <v>629</v>
      </c>
      <c r="M629" s="17" t="str">
        <f t="shared" ca="1" si="70"/>
        <v>F0</v>
      </c>
      <c r="N629" s="17" t="str">
        <f t="shared" ca="1" si="71"/>
        <v>C2</v>
      </c>
      <c r="O629" s="17" t="str">
        <f t="shared" ca="1" si="72"/>
        <v>C2</v>
      </c>
    </row>
    <row r="630" spans="1:15" s="25" customFormat="1" ht="43.9" customHeight="1" x14ac:dyDescent="0.2">
      <c r="A630" s="111" t="s">
        <v>92</v>
      </c>
      <c r="B630" s="73" t="s">
        <v>518</v>
      </c>
      <c r="C630" s="37" t="s">
        <v>522</v>
      </c>
      <c r="D630" s="43" t="s">
        <v>511</v>
      </c>
      <c r="E630" s="28" t="s">
        <v>182</v>
      </c>
      <c r="F630" s="57"/>
      <c r="G630" s="102"/>
      <c r="H630" s="35">
        <f t="shared" si="76"/>
        <v>0</v>
      </c>
      <c r="I630" s="53"/>
      <c r="J630" s="24" t="str">
        <f t="shared" ca="1" si="69"/>
        <v/>
      </c>
      <c r="K630" s="15" t="str">
        <f t="shared" si="74"/>
        <v>H005Removal of Irrigation Pipe and Sprinkler HeadsCW 3530-R3m</v>
      </c>
      <c r="L630" s="16">
        <f>MATCH(K630,'Pay Items'!$K$1:$K$649,0)</f>
        <v>630</v>
      </c>
      <c r="M630" s="17" t="str">
        <f t="shared" ca="1" si="70"/>
        <v>F0</v>
      </c>
      <c r="N630" s="17" t="str">
        <f t="shared" ca="1" si="71"/>
        <v>C2</v>
      </c>
      <c r="O630" s="17" t="str">
        <f t="shared" ca="1" si="72"/>
        <v>C2</v>
      </c>
    </row>
    <row r="631" spans="1:15" s="25" customFormat="1" ht="30" customHeight="1" x14ac:dyDescent="0.2">
      <c r="A631" s="111" t="s">
        <v>514</v>
      </c>
      <c r="B631" s="73" t="s">
        <v>519</v>
      </c>
      <c r="C631" s="37" t="s">
        <v>523</v>
      </c>
      <c r="D631" s="43" t="s">
        <v>511</v>
      </c>
      <c r="E631" s="28" t="s">
        <v>181</v>
      </c>
      <c r="F631" s="57"/>
      <c r="G631" s="102"/>
      <c r="H631" s="35">
        <f t="shared" si="76"/>
        <v>0</v>
      </c>
      <c r="I631" s="53"/>
      <c r="J631" s="24" t="str">
        <f t="shared" ca="1" si="69"/>
        <v/>
      </c>
      <c r="K631" s="15" t="str">
        <f t="shared" si="74"/>
        <v>H006Removal of Existing Box EnclosureCW 3530-R3each</v>
      </c>
      <c r="L631" s="16">
        <f>MATCH(K631,'Pay Items'!$K$1:$K$649,0)</f>
        <v>631</v>
      </c>
      <c r="M631" s="17" t="str">
        <f t="shared" ca="1" si="70"/>
        <v>F0</v>
      </c>
      <c r="N631" s="17" t="str">
        <f t="shared" ca="1" si="71"/>
        <v>C2</v>
      </c>
      <c r="O631" s="17" t="str">
        <f t="shared" ca="1" si="72"/>
        <v>C2</v>
      </c>
    </row>
    <row r="632" spans="1:15" s="25" customFormat="1" ht="30" customHeight="1" x14ac:dyDescent="0.2">
      <c r="A632" s="111" t="s">
        <v>515</v>
      </c>
      <c r="B632" s="73" t="s">
        <v>520</v>
      </c>
      <c r="C632" s="37" t="s">
        <v>582</v>
      </c>
      <c r="D632" s="43" t="s">
        <v>937</v>
      </c>
      <c r="E632" s="28"/>
      <c r="F632" s="57"/>
      <c r="G632" s="109"/>
      <c r="H632" s="35"/>
      <c r="I632" s="53"/>
      <c r="J632" s="24" t="str">
        <f t="shared" ca="1" si="69"/>
        <v>LOCKED</v>
      </c>
      <c r="K632" s="15" t="str">
        <f t="shared" si="74"/>
        <v>H007Chain Link FenceCW 3550-R3</v>
      </c>
      <c r="L632" s="16">
        <f>MATCH(K632,'Pay Items'!$K$1:$K$649,0)</f>
        <v>632</v>
      </c>
      <c r="M632" s="17" t="str">
        <f t="shared" ca="1" si="70"/>
        <v>F0</v>
      </c>
      <c r="N632" s="17" t="str">
        <f t="shared" ca="1" si="71"/>
        <v>G</v>
      </c>
      <c r="O632" s="17" t="str">
        <f t="shared" ca="1" si="72"/>
        <v>C2</v>
      </c>
    </row>
    <row r="633" spans="1:15" s="25" customFormat="1" ht="30" customHeight="1" x14ac:dyDescent="0.2">
      <c r="A633" s="111" t="s">
        <v>516</v>
      </c>
      <c r="B633" s="44" t="s">
        <v>350</v>
      </c>
      <c r="C633" s="37" t="s">
        <v>192</v>
      </c>
      <c r="D633" s="43"/>
      <c r="E633" s="28" t="s">
        <v>182</v>
      </c>
      <c r="F633" s="57"/>
      <c r="G633" s="102"/>
      <c r="H633" s="35">
        <f t="shared" ref="H633:H646" si="77">ROUND(G633*F633,2)</f>
        <v>0</v>
      </c>
      <c r="I633" s="58"/>
      <c r="J633" s="24" t="str">
        <f t="shared" ca="1" si="69"/>
        <v/>
      </c>
      <c r="K633" s="15" t="str">
        <f t="shared" si="74"/>
        <v>H0081.83m Heightm</v>
      </c>
      <c r="L633" s="16">
        <f>MATCH(K633,'Pay Items'!$K$1:$K$649,0)</f>
        <v>633</v>
      </c>
      <c r="M633" s="17" t="str">
        <f t="shared" ca="1" si="70"/>
        <v>F0</v>
      </c>
      <c r="N633" s="17" t="str">
        <f t="shared" ca="1" si="71"/>
        <v>C2</v>
      </c>
      <c r="O633" s="17" t="str">
        <f t="shared" ca="1" si="72"/>
        <v>C2</v>
      </c>
    </row>
    <row r="634" spans="1:15" s="25" customFormat="1" ht="30" customHeight="1" x14ac:dyDescent="0.2">
      <c r="A634" s="111" t="s">
        <v>524</v>
      </c>
      <c r="B634" s="44" t="s">
        <v>351</v>
      </c>
      <c r="C634" s="37" t="s">
        <v>193</v>
      </c>
      <c r="D634" s="43"/>
      <c r="E634" s="28" t="s">
        <v>182</v>
      </c>
      <c r="F634" s="57"/>
      <c r="G634" s="102"/>
      <c r="H634" s="35">
        <f t="shared" si="77"/>
        <v>0</v>
      </c>
      <c r="I634" s="58"/>
      <c r="J634" s="24" t="str">
        <f t="shared" ca="1" si="69"/>
        <v/>
      </c>
      <c r="K634" s="15" t="str">
        <f t="shared" si="74"/>
        <v>H0092.44m Heightm</v>
      </c>
      <c r="L634" s="16">
        <f>MATCH(K634,'Pay Items'!$K$1:$K$649,0)</f>
        <v>634</v>
      </c>
      <c r="M634" s="17" t="str">
        <f t="shared" ca="1" si="70"/>
        <v>F0</v>
      </c>
      <c r="N634" s="17" t="str">
        <f t="shared" ca="1" si="71"/>
        <v>C2</v>
      </c>
      <c r="O634" s="17" t="str">
        <f t="shared" ca="1" si="72"/>
        <v>C2</v>
      </c>
    </row>
    <row r="635" spans="1:15" s="25" customFormat="1" ht="30" customHeight="1" x14ac:dyDescent="0.2">
      <c r="A635" s="111" t="s">
        <v>525</v>
      </c>
      <c r="B635" s="44" t="s">
        <v>352</v>
      </c>
      <c r="C635" s="37" t="s">
        <v>194</v>
      </c>
      <c r="D635" s="43"/>
      <c r="E635" s="28" t="s">
        <v>182</v>
      </c>
      <c r="F635" s="57"/>
      <c r="G635" s="102"/>
      <c r="H635" s="35">
        <f t="shared" si="77"/>
        <v>0</v>
      </c>
      <c r="I635" s="58"/>
      <c r="J635" s="24" t="str">
        <f t="shared" ca="1" si="69"/>
        <v/>
      </c>
      <c r="K635" s="15" t="str">
        <f t="shared" si="74"/>
        <v>H0103.05m Heightm</v>
      </c>
      <c r="L635" s="16">
        <f>MATCH(K635,'Pay Items'!$K$1:$K$649,0)</f>
        <v>635</v>
      </c>
      <c r="M635" s="17" t="str">
        <f t="shared" ca="1" si="70"/>
        <v>F0</v>
      </c>
      <c r="N635" s="17" t="str">
        <f t="shared" ca="1" si="71"/>
        <v>C2</v>
      </c>
      <c r="O635" s="17" t="str">
        <f t="shared" ca="1" si="72"/>
        <v>C2</v>
      </c>
    </row>
    <row r="636" spans="1:15" s="25" customFormat="1" ht="30" customHeight="1" x14ac:dyDescent="0.2">
      <c r="A636" s="111" t="s">
        <v>526</v>
      </c>
      <c r="B636" s="38" t="s">
        <v>555</v>
      </c>
      <c r="C636" s="37" t="s">
        <v>938</v>
      </c>
      <c r="D636" s="43" t="s">
        <v>937</v>
      </c>
      <c r="E636" s="28" t="s">
        <v>182</v>
      </c>
      <c r="F636" s="57"/>
      <c r="G636" s="102"/>
      <c r="H636" s="35">
        <f t="shared" si="77"/>
        <v>0</v>
      </c>
      <c r="I636" s="58"/>
      <c r="J636" s="24" t="str">
        <f t="shared" ca="1" si="69"/>
        <v/>
      </c>
      <c r="K636" s="15" t="str">
        <f t="shared" si="74"/>
        <v>H011Chain Link Fencing GatesCW 3550-R3m</v>
      </c>
      <c r="L636" s="16">
        <f>MATCH(K636,'Pay Items'!$K$1:$K$649,0)</f>
        <v>636</v>
      </c>
      <c r="M636" s="17" t="str">
        <f t="shared" ca="1" si="70"/>
        <v>F0</v>
      </c>
      <c r="N636" s="17" t="str">
        <f t="shared" ca="1" si="71"/>
        <v>C2</v>
      </c>
      <c r="O636" s="17" t="str">
        <f t="shared" ca="1" si="72"/>
        <v>C2</v>
      </c>
    </row>
    <row r="637" spans="1:15" s="25" customFormat="1" ht="30" customHeight="1" x14ac:dyDescent="0.2">
      <c r="A637" s="111" t="s">
        <v>530</v>
      </c>
      <c r="B637" s="73" t="s">
        <v>556</v>
      </c>
      <c r="C637" s="37" t="s">
        <v>527</v>
      </c>
      <c r="D637" s="43" t="s">
        <v>955</v>
      </c>
      <c r="E637" s="28" t="s">
        <v>179</v>
      </c>
      <c r="F637" s="57"/>
      <c r="G637" s="102"/>
      <c r="H637" s="35">
        <f t="shared" si="77"/>
        <v>0</v>
      </c>
      <c r="I637" s="53"/>
      <c r="J637" s="24" t="str">
        <f t="shared" ca="1" si="69"/>
        <v/>
      </c>
      <c r="K637" s="15" t="str">
        <f t="shared" si="74"/>
        <v>H012Random Stone RiprapCW 3615-R4m³</v>
      </c>
      <c r="L637" s="16">
        <f>MATCH(K637,'Pay Items'!$K$1:$K$649,0)</f>
        <v>637</v>
      </c>
      <c r="M637" s="17" t="str">
        <f t="shared" ca="1" si="70"/>
        <v>F0</v>
      </c>
      <c r="N637" s="17" t="str">
        <f t="shared" ca="1" si="71"/>
        <v>C2</v>
      </c>
      <c r="O637" s="17" t="str">
        <f t="shared" ca="1" si="72"/>
        <v>C2</v>
      </c>
    </row>
    <row r="638" spans="1:15" s="25" customFormat="1" ht="30" customHeight="1" x14ac:dyDescent="0.2">
      <c r="A638" s="111" t="s">
        <v>531</v>
      </c>
      <c r="B638" s="73" t="s">
        <v>557</v>
      </c>
      <c r="C638" s="37" t="s">
        <v>528</v>
      </c>
      <c r="D638" s="43" t="s">
        <v>955</v>
      </c>
      <c r="E638" s="28" t="s">
        <v>179</v>
      </c>
      <c r="F638" s="57"/>
      <c r="G638" s="102"/>
      <c r="H638" s="35">
        <f t="shared" si="77"/>
        <v>0</v>
      </c>
      <c r="I638" s="53"/>
      <c r="J638" s="24" t="str">
        <f t="shared" ca="1" si="69"/>
        <v/>
      </c>
      <c r="K638" s="15" t="str">
        <f t="shared" si="74"/>
        <v>H013Grouted Stone RiprapCW 3615-R4m³</v>
      </c>
      <c r="L638" s="16">
        <f>MATCH(K638,'Pay Items'!$K$1:$K$649,0)</f>
        <v>638</v>
      </c>
      <c r="M638" s="17" t="str">
        <f t="shared" ca="1" si="70"/>
        <v>F0</v>
      </c>
      <c r="N638" s="17" t="str">
        <f t="shared" ca="1" si="71"/>
        <v>C2</v>
      </c>
      <c r="O638" s="17" t="str">
        <f t="shared" ca="1" si="72"/>
        <v>C2</v>
      </c>
    </row>
    <row r="639" spans="1:15" s="25" customFormat="1" ht="30" customHeight="1" x14ac:dyDescent="0.2">
      <c r="A639" s="111" t="s">
        <v>532</v>
      </c>
      <c r="B639" s="38" t="s">
        <v>558</v>
      </c>
      <c r="C639" s="37" t="s">
        <v>529</v>
      </c>
      <c r="D639" s="43" t="s">
        <v>955</v>
      </c>
      <c r="E639" s="28" t="s">
        <v>179</v>
      </c>
      <c r="F639" s="57"/>
      <c r="G639" s="102"/>
      <c r="H639" s="35">
        <f t="shared" si="77"/>
        <v>0</v>
      </c>
      <c r="I639" s="53"/>
      <c r="J639" s="24" t="str">
        <f t="shared" ca="1" si="69"/>
        <v/>
      </c>
      <c r="K639" s="15" t="str">
        <f t="shared" si="74"/>
        <v>H014Sacked Concrete RiprapCW 3615-R4m³</v>
      </c>
      <c r="L639" s="16">
        <f>MATCH(K639,'Pay Items'!$K$1:$K$649,0)</f>
        <v>639</v>
      </c>
      <c r="M639" s="17" t="str">
        <f t="shared" ca="1" si="70"/>
        <v>F0</v>
      </c>
      <c r="N639" s="17" t="str">
        <f t="shared" ca="1" si="71"/>
        <v>C2</v>
      </c>
      <c r="O639" s="17" t="str">
        <f t="shared" ca="1" si="72"/>
        <v>C2</v>
      </c>
    </row>
    <row r="640" spans="1:15" s="25" customFormat="1" ht="30" customHeight="1" x14ac:dyDescent="0.2">
      <c r="A640" s="111" t="s">
        <v>549</v>
      </c>
      <c r="B640" s="73" t="s">
        <v>559</v>
      </c>
      <c r="C640" s="37" t="s">
        <v>533</v>
      </c>
      <c r="D640" s="43" t="s">
        <v>917</v>
      </c>
      <c r="E640" s="28" t="s">
        <v>181</v>
      </c>
      <c r="F640" s="57"/>
      <c r="G640" s="102"/>
      <c r="H640" s="35">
        <f t="shared" si="77"/>
        <v>0</v>
      </c>
      <c r="I640" s="53"/>
      <c r="J640" s="24" t="str">
        <f t="shared" ca="1" si="69"/>
        <v/>
      </c>
      <c r="K640" s="15" t="str">
        <f t="shared" si="74"/>
        <v>H015Supply of Barrier PostsCW 3650-R6each</v>
      </c>
      <c r="L640" s="16">
        <f>MATCH(K640,'Pay Items'!$K$1:$K$649,0)</f>
        <v>640</v>
      </c>
      <c r="M640" s="17" t="str">
        <f t="shared" ca="1" si="70"/>
        <v>F0</v>
      </c>
      <c r="N640" s="17" t="str">
        <f t="shared" ca="1" si="71"/>
        <v>C2</v>
      </c>
      <c r="O640" s="17" t="str">
        <f t="shared" ca="1" si="72"/>
        <v>C2</v>
      </c>
    </row>
    <row r="641" spans="1:15" s="25" customFormat="1" ht="30" customHeight="1" x14ac:dyDescent="0.2">
      <c r="A641" s="111" t="s">
        <v>550</v>
      </c>
      <c r="B641" s="73" t="s">
        <v>560</v>
      </c>
      <c r="C641" s="37" t="s">
        <v>534</v>
      </c>
      <c r="D641" s="43" t="s">
        <v>917</v>
      </c>
      <c r="E641" s="28" t="s">
        <v>181</v>
      </c>
      <c r="F641" s="57"/>
      <c r="G641" s="102"/>
      <c r="H641" s="35">
        <f t="shared" si="77"/>
        <v>0</v>
      </c>
      <c r="I641" s="53"/>
      <c r="J641" s="24" t="str">
        <f t="shared" ca="1" si="69"/>
        <v/>
      </c>
      <c r="K641" s="15" t="str">
        <f t="shared" si="74"/>
        <v>H016Installation of Barrier PostsCW 3650-R6each</v>
      </c>
      <c r="L641" s="16">
        <f>MATCH(K641,'Pay Items'!$K$1:$K$649,0)</f>
        <v>641</v>
      </c>
      <c r="M641" s="17" t="str">
        <f t="shared" ca="1" si="70"/>
        <v>F0</v>
      </c>
      <c r="N641" s="17" t="str">
        <f t="shared" ca="1" si="71"/>
        <v>C2</v>
      </c>
      <c r="O641" s="17" t="str">
        <f t="shared" ca="1" si="72"/>
        <v>C2</v>
      </c>
    </row>
    <row r="642" spans="1:15" s="25" customFormat="1" ht="30" customHeight="1" x14ac:dyDescent="0.2">
      <c r="A642" s="111" t="s">
        <v>551</v>
      </c>
      <c r="B642" s="38" t="s">
        <v>561</v>
      </c>
      <c r="C642" s="37" t="s">
        <v>584</v>
      </c>
      <c r="D642" s="43" t="s">
        <v>917</v>
      </c>
      <c r="E642" s="28" t="s">
        <v>182</v>
      </c>
      <c r="F642" s="57"/>
      <c r="G642" s="102"/>
      <c r="H642" s="35">
        <f t="shared" si="77"/>
        <v>0</v>
      </c>
      <c r="I642" s="53"/>
      <c r="J642" s="24" t="str">
        <f t="shared" ca="1" si="69"/>
        <v/>
      </c>
      <c r="K642" s="15" t="str">
        <f t="shared" si="74"/>
        <v>H017Supply of Barrier RailsCW 3650-R6m</v>
      </c>
      <c r="L642" s="16">
        <f>MATCH(K642,'Pay Items'!$K$1:$K$649,0)</f>
        <v>642</v>
      </c>
      <c r="M642" s="17" t="str">
        <f t="shared" ca="1" si="70"/>
        <v>F0</v>
      </c>
      <c r="N642" s="17" t="str">
        <f t="shared" ca="1" si="71"/>
        <v>C2</v>
      </c>
      <c r="O642" s="17" t="str">
        <f t="shared" ca="1" si="72"/>
        <v>C2</v>
      </c>
    </row>
    <row r="643" spans="1:15" s="25" customFormat="1" ht="30" customHeight="1" x14ac:dyDescent="0.2">
      <c r="A643" s="111" t="s">
        <v>552</v>
      </c>
      <c r="B643" s="73" t="s">
        <v>562</v>
      </c>
      <c r="C643" s="37" t="s">
        <v>535</v>
      </c>
      <c r="D643" s="43" t="s">
        <v>917</v>
      </c>
      <c r="E643" s="28" t="s">
        <v>182</v>
      </c>
      <c r="F643" s="57"/>
      <c r="G643" s="102"/>
      <c r="H643" s="35">
        <f t="shared" si="77"/>
        <v>0</v>
      </c>
      <c r="I643" s="53"/>
      <c r="J643" s="24" t="str">
        <f t="shared" ref="J643:J649" ca="1" si="78">IF(CELL("protect",$G643)=1, "LOCKED", "")</f>
        <v/>
      </c>
      <c r="K643" s="15" t="str">
        <f t="shared" si="74"/>
        <v>H018Installation of Barrier RailsCW 3650-R6m</v>
      </c>
      <c r="L643" s="16">
        <f>MATCH(K643,'Pay Items'!$K$1:$K$649,0)</f>
        <v>643</v>
      </c>
      <c r="M643" s="17" t="str">
        <f t="shared" ref="M643:M649" ca="1" si="79">CELL("format",$F643)</f>
        <v>F0</v>
      </c>
      <c r="N643" s="17" t="str">
        <f t="shared" ref="N643:N649" ca="1" si="80">CELL("format",$G643)</f>
        <v>C2</v>
      </c>
      <c r="O643" s="17" t="str">
        <f t="shared" ref="O643:O649" ca="1" si="81">CELL("format",$H643)</f>
        <v>C2</v>
      </c>
    </row>
    <row r="644" spans="1:15" s="25" customFormat="1" ht="30" customHeight="1" x14ac:dyDescent="0.2">
      <c r="A644" s="111" t="s">
        <v>553</v>
      </c>
      <c r="B644" s="73" t="s">
        <v>563</v>
      </c>
      <c r="C644" s="37" t="s">
        <v>536</v>
      </c>
      <c r="D644" s="43" t="s">
        <v>917</v>
      </c>
      <c r="E644" s="28" t="s">
        <v>178</v>
      </c>
      <c r="F644" s="57"/>
      <c r="G644" s="102"/>
      <c r="H644" s="35">
        <f t="shared" si="77"/>
        <v>0</v>
      </c>
      <c r="I644" s="53"/>
      <c r="J644" s="24" t="str">
        <f t="shared" ca="1" si="78"/>
        <v/>
      </c>
      <c r="K644" s="15" t="str">
        <f t="shared" ref="K644:K649" si="82">CLEAN(CONCATENATE(TRIM($A644),TRIM($C644),IF(LEFT($D644)&lt;&gt;"E",TRIM($D644),),TRIM($E644)))</f>
        <v>H019Removal of ConcreteCW 3650-R6m²</v>
      </c>
      <c r="L644" s="16">
        <f>MATCH(K644,'Pay Items'!$K$1:$K$649,0)</f>
        <v>644</v>
      </c>
      <c r="M644" s="17" t="str">
        <f t="shared" ca="1" si="79"/>
        <v>F0</v>
      </c>
      <c r="N644" s="17" t="str">
        <f t="shared" ca="1" si="80"/>
        <v>C2</v>
      </c>
      <c r="O644" s="17" t="str">
        <f t="shared" ca="1" si="81"/>
        <v>C2</v>
      </c>
    </row>
    <row r="645" spans="1:15" s="25" customFormat="1" ht="30" customHeight="1" x14ac:dyDescent="0.2">
      <c r="A645" s="111" t="s">
        <v>554</v>
      </c>
      <c r="B645" s="38" t="s">
        <v>564</v>
      </c>
      <c r="C645" s="37" t="s">
        <v>537</v>
      </c>
      <c r="D645" s="43" t="s">
        <v>917</v>
      </c>
      <c r="E645" s="28" t="s">
        <v>182</v>
      </c>
      <c r="F645" s="57"/>
      <c r="G645" s="102"/>
      <c r="H645" s="35">
        <f t="shared" si="77"/>
        <v>0</v>
      </c>
      <c r="I645" s="53"/>
      <c r="J645" s="24" t="str">
        <f t="shared" ca="1" si="78"/>
        <v/>
      </c>
      <c r="K645" s="15" t="str">
        <f t="shared" si="82"/>
        <v>H020Salvaging Existing Barrier RailCW 3650-R6m</v>
      </c>
      <c r="L645" s="16">
        <f>MATCH(K645,'Pay Items'!$K$1:$K$649,0)</f>
        <v>645</v>
      </c>
      <c r="M645" s="17" t="str">
        <f t="shared" ca="1" si="79"/>
        <v>F0</v>
      </c>
      <c r="N645" s="17" t="str">
        <f t="shared" ca="1" si="80"/>
        <v>C2</v>
      </c>
      <c r="O645" s="17" t="str">
        <f t="shared" ca="1" si="81"/>
        <v>C2</v>
      </c>
    </row>
    <row r="646" spans="1:15" s="25" customFormat="1" ht="30" customHeight="1" x14ac:dyDescent="0.2">
      <c r="A646" s="111" t="s">
        <v>583</v>
      </c>
      <c r="B646" s="73" t="s">
        <v>585</v>
      </c>
      <c r="C646" s="37" t="s">
        <v>538</v>
      </c>
      <c r="D646" s="43" t="s">
        <v>917</v>
      </c>
      <c r="E646" s="28" t="s">
        <v>181</v>
      </c>
      <c r="F646" s="57"/>
      <c r="G646" s="102"/>
      <c r="H646" s="35">
        <f t="shared" si="77"/>
        <v>0</v>
      </c>
      <c r="I646" s="53"/>
      <c r="J646" s="24" t="str">
        <f t="shared" ca="1" si="78"/>
        <v/>
      </c>
      <c r="K646" s="15" t="str">
        <f t="shared" si="82"/>
        <v>H021Salvaging Existing Barrier PostsCW 3650-R6each</v>
      </c>
      <c r="L646" s="16">
        <f>MATCH(K646,'Pay Items'!$K$1:$K$649,0)</f>
        <v>646</v>
      </c>
      <c r="M646" s="17" t="str">
        <f t="shared" ca="1" si="79"/>
        <v>F0</v>
      </c>
      <c r="N646" s="17" t="str">
        <f t="shared" ca="1" si="80"/>
        <v>C2</v>
      </c>
      <c r="O646" s="17" t="str">
        <f t="shared" ca="1" si="81"/>
        <v>C2</v>
      </c>
    </row>
    <row r="647" spans="1:15" s="25" customFormat="1" ht="30" customHeight="1" thickBot="1" x14ac:dyDescent="0.25">
      <c r="A647" s="110" t="s">
        <v>583</v>
      </c>
      <c r="B647" s="96" t="s">
        <v>204</v>
      </c>
      <c r="C647" s="61" t="s">
        <v>205</v>
      </c>
      <c r="D647" s="62"/>
      <c r="E647" s="63"/>
      <c r="F647" s="97"/>
      <c r="G647" s="119"/>
      <c r="H647" s="98">
        <f>SUM(H625:H646)</f>
        <v>0</v>
      </c>
      <c r="I647" s="99"/>
      <c r="J647" s="24" t="str">
        <f t="shared" ca="1" si="78"/>
        <v>LOCKED</v>
      </c>
      <c r="K647" s="15" t="str">
        <f t="shared" si="82"/>
        <v>H021LAST USED CODE FOR SECTION</v>
      </c>
      <c r="L647" s="16">
        <f>MATCH(K647,'Pay Items'!$K$1:$K$649,0)</f>
        <v>647</v>
      </c>
      <c r="M647" s="17" t="str">
        <f t="shared" ca="1" si="79"/>
        <v>F0</v>
      </c>
      <c r="N647" s="17" t="str">
        <f t="shared" ca="1" si="80"/>
        <v>G</v>
      </c>
      <c r="O647" s="17" t="str">
        <f t="shared" ca="1" si="81"/>
        <v>C2</v>
      </c>
    </row>
    <row r="648" spans="1:15" s="25" customFormat="1" ht="36" customHeight="1" thickTop="1" x14ac:dyDescent="0.25">
      <c r="A648" s="105"/>
      <c r="B648" s="49" t="s">
        <v>1234</v>
      </c>
      <c r="C648" s="50" t="s">
        <v>1235</v>
      </c>
      <c r="D648" s="29"/>
      <c r="E648" s="29"/>
      <c r="F648" s="29"/>
      <c r="G648" s="106"/>
      <c r="H648" s="52"/>
      <c r="I648" s="53"/>
      <c r="J648" s="24" t="str">
        <f t="shared" ca="1" si="78"/>
        <v>LOCKED</v>
      </c>
      <c r="K648" s="15" t="str">
        <f t="shared" si="82"/>
        <v>MOBILIZATION/DEMOBILIZATION</v>
      </c>
      <c r="L648" s="16">
        <f>MATCH(K648,'Pay Items'!$K$1:$K$649,0)</f>
        <v>648</v>
      </c>
      <c r="M648" s="17" t="str">
        <f t="shared" ca="1" si="79"/>
        <v>F0</v>
      </c>
      <c r="N648" s="17" t="str">
        <f t="shared" ca="1" si="80"/>
        <v>G</v>
      </c>
      <c r="O648" s="17" t="str">
        <f t="shared" ca="1" si="81"/>
        <v>F2</v>
      </c>
    </row>
    <row r="649" spans="1:15" s="25" customFormat="1" ht="42.75" customHeight="1" x14ac:dyDescent="0.2">
      <c r="A649" s="111" t="s">
        <v>1236</v>
      </c>
      <c r="B649" s="38"/>
      <c r="C649" s="37" t="s">
        <v>1237</v>
      </c>
      <c r="D649" s="43"/>
      <c r="E649" s="28" t="s">
        <v>1590</v>
      </c>
      <c r="F649" s="57"/>
      <c r="G649" s="120"/>
      <c r="H649" s="35">
        <f>ROUND(G649*F649,2)</f>
        <v>0</v>
      </c>
      <c r="I649" s="53" t="s">
        <v>1244</v>
      </c>
      <c r="J649" s="24" t="str">
        <f t="shared" ca="1" si="78"/>
        <v/>
      </c>
      <c r="K649" s="15" t="str">
        <f t="shared" si="82"/>
        <v>I001(See Blank Form B for Pay Item and formatting)l. sum</v>
      </c>
      <c r="L649" s="16">
        <f>MATCH(K649,'Pay Items'!$K$1:$K$649,0)</f>
        <v>649</v>
      </c>
      <c r="M649" s="17" t="str">
        <f t="shared" ca="1" si="79"/>
        <v>F0</v>
      </c>
      <c r="N649" s="17" t="str">
        <f t="shared" ca="1" si="80"/>
        <v>C2</v>
      </c>
      <c r="O649" s="17" t="str">
        <f t="shared" ca="1" si="81"/>
        <v>C2</v>
      </c>
    </row>
    <row r="650" spans="1:15" s="25" customFormat="1" ht="24" customHeight="1" x14ac:dyDescent="0.2">
      <c r="A650" s="77"/>
      <c r="B650" s="77"/>
      <c r="C650" s="100"/>
      <c r="D650" s="77"/>
      <c r="E650" s="77"/>
      <c r="F650" s="77"/>
      <c r="G650" s="77"/>
      <c r="H650" s="35"/>
      <c r="I650" s="46"/>
    </row>
  </sheetData>
  <sheetProtection selectLockedCells="1"/>
  <conditionalFormatting sqref="D1:D405">
    <cfRule type="cellIs" dxfId="543" priority="3" stopIfTrue="1" operator="equal">
      <formula>"CW 3120-R2"</formula>
    </cfRule>
    <cfRule type="cellIs" dxfId="542" priority="4" stopIfTrue="1" operator="equal">
      <formula>"CW 3240-R7"</formula>
    </cfRule>
  </conditionalFormatting>
  <conditionalFormatting sqref="D1:D444">
    <cfRule type="cellIs" dxfId="541" priority="2" stopIfTrue="1" operator="equal">
      <formula>"CW 2130-R11"</formula>
    </cfRule>
  </conditionalFormatting>
  <conditionalFormatting sqref="D406:D458">
    <cfRule type="cellIs" dxfId="540" priority="312" stopIfTrue="1" operator="equal">
      <formula>"CW 3120-R2"</formula>
    </cfRule>
    <cfRule type="cellIs" dxfId="539" priority="313" stopIfTrue="1" operator="equal">
      <formula>"CW 3240-R7"</formula>
    </cfRule>
  </conditionalFormatting>
  <conditionalFormatting sqref="D446:D449">
    <cfRule type="cellIs" dxfId="538" priority="311" stopIfTrue="1" operator="equal">
      <formula>"CW 2130-R11"</formula>
    </cfRule>
  </conditionalFormatting>
  <conditionalFormatting sqref="D459:D501">
    <cfRule type="cellIs" dxfId="537" priority="196" stopIfTrue="1" operator="equal">
      <formula>"CW 3120-R2"</formula>
    </cfRule>
    <cfRule type="cellIs" dxfId="536" priority="197" stopIfTrue="1" operator="equal">
      <formula>"CW 3240-R7"</formula>
    </cfRule>
  </conditionalFormatting>
  <conditionalFormatting sqref="D503:D539">
    <cfRule type="cellIs" dxfId="535" priority="167" stopIfTrue="1" operator="equal">
      <formula>"CW 3120-R2"</formula>
    </cfRule>
    <cfRule type="cellIs" dxfId="534" priority="168" stopIfTrue="1" operator="equal">
      <formula>"CW 3240-R7"</formula>
    </cfRule>
  </conditionalFormatting>
  <conditionalFormatting sqref="D512:D523">
    <cfRule type="cellIs" dxfId="533" priority="166" stopIfTrue="1" operator="equal">
      <formula>"CW 2130-R11"</formula>
    </cfRule>
  </conditionalFormatting>
  <conditionalFormatting sqref="D540">
    <cfRule type="cellIs" dxfId="532" priority="20" stopIfTrue="1" operator="equal">
      <formula>"CW 3120-R2"</formula>
    </cfRule>
    <cfRule type="cellIs" dxfId="531" priority="21" stopIfTrue="1" operator="equal">
      <formula>"CW 3240-R7"</formula>
    </cfRule>
  </conditionalFormatting>
  <conditionalFormatting sqref="D541:D547">
    <cfRule type="cellIs" dxfId="530" priority="186" stopIfTrue="1" operator="equal">
      <formula>"CW 2130-R11"</formula>
    </cfRule>
  </conditionalFormatting>
  <conditionalFormatting sqref="D541:D556">
    <cfRule type="cellIs" dxfId="529" priority="187" stopIfTrue="1" operator="equal">
      <formula>"CW 3120-R2"</formula>
    </cfRule>
  </conditionalFormatting>
  <conditionalFormatting sqref="D541:D558">
    <cfRule type="cellIs" dxfId="528" priority="188" stopIfTrue="1" operator="equal">
      <formula>"CW 3240-R7"</formula>
    </cfRule>
  </conditionalFormatting>
  <conditionalFormatting sqref="D557:D590">
    <cfRule type="cellIs" dxfId="527" priority="11" stopIfTrue="1" operator="equal">
      <formula>"CW 2130-R11"</formula>
    </cfRule>
  </conditionalFormatting>
  <conditionalFormatting sqref="D559:D584">
    <cfRule type="cellIs" dxfId="526" priority="12" stopIfTrue="1" operator="equal">
      <formula>"CW 3120-R2"</formula>
    </cfRule>
    <cfRule type="cellIs" dxfId="525" priority="13" stopIfTrue="1" operator="equal">
      <formula>"CW 3240-R7"</formula>
    </cfRule>
  </conditionalFormatting>
  <conditionalFormatting sqref="D585:D65541">
    <cfRule type="cellIs" dxfId="524" priority="32" stopIfTrue="1" operator="equal">
      <formula>"CW 3120-R2"</formula>
    </cfRule>
    <cfRule type="cellIs" dxfId="523" priority="33" stopIfTrue="1" operator="equal">
      <formula>"CW 3240-R7"</formula>
    </cfRule>
  </conditionalFormatting>
  <conditionalFormatting sqref="D592:D65541">
    <cfRule type="cellIs" dxfId="522" priority="31" stopIfTrue="1" operator="equal">
      <formula>"CW 2130-R11"</formula>
    </cfRule>
  </conditionalFormatting>
  <conditionalFormatting sqref="G649">
    <cfRule type="expression" dxfId="521" priority="1">
      <formula>G649&gt;G657*0.05</formula>
    </cfRule>
  </conditionalFormatting>
  <dataValidations count="6">
    <dataValidation type="decimal" operator="greaterThan" allowBlank="1" showErrorMessage="1" errorTitle="Illegal Entry " error="Unit Prices must be greater than 0. " prompt="Enter your Unit Bid Price._x000a_You do not need to type in the &quot;$&quot;" sqref="G536 G532" xr:uid="{0B2668E9-6B4B-4662-8346-36F3FCBB1C47}">
      <formula1>0</formula1>
    </dataValidation>
    <dataValidation type="decimal" operator="greaterThan" allowBlank="1" showErrorMessage="1" errorTitle="Illegal Entry" error="Unit Prices must be greater than 0. " prompt="Enter your Unit Bid Price._x000a_You do not need to type in the &quot;$&quot;" sqref="G591 G269:G271 G275:G277" xr:uid="{60AEA5C7-96DF-4A79-97CD-052325DB835F}">
      <formula1>0</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626:G631 G633:G646 G620:G623 G330:G341 G549:G558 G503:G510 G533:G535 G529:G531 G525:G527 G542:G547 G587 G487 G466:G467 G460:G462 G456 G453:G454 G451 G439:G442 G437 G430:G434 G427:G428 G303:G318 G537:G539 G51:G55 G57:G61 G63:G66 G70:G71 G73 G75:G76 G78:G79 G84 G103 G105:G106 G108:G109 G111:G112 G114 G116:G131 G133 G135:G136 G138:G139 G141:G142 G144 G165:G166 G168:G170 G172:G178 G193:G195 G210:G221 G258:G261 G272:G274 G223:G255 G291:G293 G297:G299 G278:G287 G321:G322 G324:G328 G146:G163 G512:G523 G560:G565 G574 G590 G592:G594 G197:G199 G567:G572 G578 G576 G360:G383 G580:G585 G446:G449 G472 G474 G470 G480 G482 G484 G489 G501 G491 G493 G495 G499 G476 G478 G497 G596:G616 G4:G9 G86:G101 G266:G268 G28:G40 G180:G191 G201:G208 G11:G26 G42:G45 G47:G49 G385:G424 G81:G82 G345:G358" xr:uid="{403B9868-5D9C-4E93-BCE2-5BCE150867F5}">
      <formula1>IF(G4&gt;=0.01,ROUND(G4,2),0.01)</formula1>
    </dataValidation>
    <dataValidation type="custom" allowBlank="1" showInputMessage="1" showErrorMessage="1" error="If you can enter a Unit  Price in this cell, pLease contact the Contract Administrator immediately!" sqref="G617:G619 G632 G443:G445 G624:G625 G41 G3 G502 G455 G452 G438 G548 G540:G541 G528 G511 G463:G465 G457:G459 G450 G429 G425:G426 G359 G384 G342:G344 G524 G435:G436 G329 G323 G319:G320 G294:G296 G288:G290 G577 G262 G209 G196 G192 G179 G171 G300:G302 G164 G145 G132 G115 G102 G85 G72 G222 G67:G69 G62 G56 G588:G589 G566 G575 G595 G559 G573 G579 G167 G473 G475 G479 G481 G498 G483 G490 G477 G500 G496 G494 G492 G468:G469 G471 G485:G486 G488 G10 G50 G27 G647:G648" xr:uid="{C291102D-A36D-4D27-9264-2FFF743EFE38}">
      <formula1>"isblank(G3)"</formula1>
    </dataValidation>
    <dataValidation type="decimal" operator="equal" allowBlank="1" showInputMessage="1" showErrorMessage="1" errorTitle="ENTRY ERROR!" error="Approx. Quantity  for this Item _x000a_must be a whole number. " prompt="Enter the Approx. Quantity_x000a_" sqref="F503:F510" xr:uid="{D15EA8BF-EFA6-435E-8F43-C941A2FF5954}">
      <formula1>IF(F503&gt;=0,ROUND(F503,0),0)</formula1>
    </dataValidation>
    <dataValidation type="decimal" operator="equal" allowBlank="1" showInputMessage="1" showErrorMessage="1" errorTitle="ENTRY ERROR!" error="Lump Sum Price cannot be more than 5% of the Total Bid _x000a_Must be greater than 0 and cannot include fractions of a cent. " promptTitle="CAUTION" prompt="Enter your LUMP SUM BID PRICE _x000a_only after all other bid prices have _x000a_been entered as you are restricted_x000a_to a maximum of 5% of the Total _x000a_Bid in accordance with contract conditions. Red =  5% of Total Bid Price exceeded._x000a_You do not need to type in the &quot;$&quot;" sqref="G649" xr:uid="{1DAB1219-69AD-4DB8-AF70-5B5E885BEC30}">
      <formula1>IF(AND(G649&gt;=0.01,G649&lt;=G657*0.05),ROUND(G649,2),0.01)</formula1>
    </dataValidation>
  </dataValidations>
  <pageMargins left="0.511811023622047" right="0.511811023622047" top="0.74803149606299202" bottom="0.74803149606299202" header="0.23622047244094499" footer="0.23622047244094499"/>
  <pageSetup scale="44" orientation="portrait" horizontalDpi="4294967293" r:id="rId1"/>
  <headerFooter alignWithMargins="0">
    <oddHeader xml:space="preserve">&amp;C&amp;"MS Sans Serif,Bold"&amp;13 2022 Surface Works
Pay Items
&amp;18
</oddHeader>
    <oddFooter>&amp;L&amp;8&amp;F&amp;R&amp;"Arial,Regular"&amp;8Page &amp;P of &amp;N</oddFooter>
  </headerFooter>
  <rowBreaks count="3" manualBreakCount="3">
    <brk id="401" max="8" man="1"/>
    <brk id="435" max="8" man="1"/>
    <brk id="617" max="8"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4"/>
  <sheetViews>
    <sheetView view="pageBreakPreview" zoomScaleNormal="100" workbookViewId="0">
      <selection activeCell="C10" sqref="C10"/>
    </sheetView>
  </sheetViews>
  <sheetFormatPr defaultColWidth="11.42578125" defaultRowHeight="15" x14ac:dyDescent="0.2"/>
  <cols>
    <col min="1" max="1" width="31.7109375" style="12" customWidth="1"/>
    <col min="2" max="2" width="16.28515625" style="12" customWidth="1"/>
    <col min="3" max="16384" width="11.42578125" style="2"/>
  </cols>
  <sheetData>
    <row r="1" spans="1:2" x14ac:dyDescent="0.2">
      <c r="A1" s="7" t="s">
        <v>622</v>
      </c>
      <c r="B1" s="7" t="s">
        <v>629</v>
      </c>
    </row>
    <row r="2" spans="1:2" x14ac:dyDescent="0.2">
      <c r="A2" s="7">
        <v>0</v>
      </c>
      <c r="B2" s="7" t="s">
        <v>630</v>
      </c>
    </row>
    <row r="3" spans="1:2" x14ac:dyDescent="0.2">
      <c r="A3" s="7" t="s">
        <v>631</v>
      </c>
      <c r="B3" s="7" t="s">
        <v>632</v>
      </c>
    </row>
    <row r="4" spans="1:2" x14ac:dyDescent="0.2">
      <c r="A4" s="8" t="s">
        <v>633</v>
      </c>
      <c r="B4" s="7" t="s">
        <v>634</v>
      </c>
    </row>
    <row r="5" spans="1:2" x14ac:dyDescent="0.2">
      <c r="A5" s="7" t="s">
        <v>635</v>
      </c>
      <c r="B5" s="7" t="s">
        <v>636</v>
      </c>
    </row>
    <row r="6" spans="1:2" x14ac:dyDescent="0.2">
      <c r="A6" s="7" t="s">
        <v>637</v>
      </c>
      <c r="B6" s="7" t="s">
        <v>638</v>
      </c>
    </row>
    <row r="7" spans="1:2" x14ac:dyDescent="0.2">
      <c r="A7" s="7" t="s">
        <v>639</v>
      </c>
      <c r="B7" s="7" t="s">
        <v>640</v>
      </c>
    </row>
    <row r="8" spans="1:2" x14ac:dyDescent="0.2">
      <c r="A8" s="7" t="s">
        <v>641</v>
      </c>
      <c r="B8" s="7" t="s">
        <v>642</v>
      </c>
    </row>
    <row r="9" spans="1:2" x14ac:dyDescent="0.2">
      <c r="A9" s="7" t="s">
        <v>643</v>
      </c>
      <c r="B9" s="7" t="s">
        <v>644</v>
      </c>
    </row>
    <row r="10" spans="1:2" x14ac:dyDescent="0.2">
      <c r="A10" s="9">
        <v>0</v>
      </c>
      <c r="B10" s="7" t="s">
        <v>645</v>
      </c>
    </row>
    <row r="11" spans="1:2" x14ac:dyDescent="0.2">
      <c r="A11" s="10">
        <v>0</v>
      </c>
      <c r="B11" s="7" t="s">
        <v>646</v>
      </c>
    </row>
    <row r="12" spans="1:2" x14ac:dyDescent="0.2">
      <c r="A12" s="11">
        <v>0</v>
      </c>
      <c r="B12" s="7" t="s">
        <v>647</v>
      </c>
    </row>
    <row r="13" spans="1:2" x14ac:dyDescent="0.2">
      <c r="A13" s="7" t="s">
        <v>648</v>
      </c>
      <c r="B13" s="7" t="s">
        <v>629</v>
      </c>
    </row>
    <row r="14" spans="1:2" ht="30" x14ac:dyDescent="0.2">
      <c r="A14" s="7" t="s">
        <v>649</v>
      </c>
      <c r="B14" s="7" t="s">
        <v>650</v>
      </c>
    </row>
    <row r="15" spans="1:2" x14ac:dyDescent="0.2">
      <c r="A15" s="7" t="s">
        <v>651</v>
      </c>
      <c r="B15" s="7" t="s">
        <v>652</v>
      </c>
    </row>
    <row r="16" spans="1:2" x14ac:dyDescent="0.2">
      <c r="A16" s="7" t="s">
        <v>653</v>
      </c>
      <c r="B16" s="7" t="s">
        <v>654</v>
      </c>
    </row>
    <row r="17" spans="1:2" x14ac:dyDescent="0.2">
      <c r="A17" s="7" t="s">
        <v>655</v>
      </c>
      <c r="B17" s="7" t="s">
        <v>656</v>
      </c>
    </row>
    <row r="18" spans="1:2" x14ac:dyDescent="0.2">
      <c r="A18" s="7" t="s">
        <v>657</v>
      </c>
      <c r="B18" s="7" t="s">
        <v>658</v>
      </c>
    </row>
    <row r="19" spans="1:2" x14ac:dyDescent="0.2">
      <c r="A19" s="7" t="s">
        <v>659</v>
      </c>
      <c r="B19" s="7" t="s">
        <v>660</v>
      </c>
    </row>
    <row r="20" spans="1:2" x14ac:dyDescent="0.2">
      <c r="A20" s="7" t="s">
        <v>661</v>
      </c>
      <c r="B20" s="7" t="s">
        <v>662</v>
      </c>
    </row>
    <row r="21" spans="1:2" x14ac:dyDescent="0.2">
      <c r="A21" s="7" t="s">
        <v>663</v>
      </c>
      <c r="B21" s="7" t="s">
        <v>664</v>
      </c>
    </row>
    <row r="22" spans="1:2" x14ac:dyDescent="0.2">
      <c r="A22" s="7" t="s">
        <v>665</v>
      </c>
      <c r="B22" s="7" t="s">
        <v>666</v>
      </c>
    </row>
    <row r="34" spans="4:4" x14ac:dyDescent="0.2">
      <c r="D34" s="2" t="s">
        <v>874</v>
      </c>
    </row>
  </sheetData>
  <phoneticPr fontId="18"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24746-DD60-443A-B8C2-2D7391914365}">
  <sheetPr>
    <tabColor theme="0"/>
    <pageSetUpPr autoPageBreaks="0"/>
  </sheetPr>
  <dimension ref="A1:N986"/>
  <sheetViews>
    <sheetView showZeros="0" tabSelected="1" showOutlineSymbols="0" view="pageBreakPreview" topLeftCell="B1" zoomScale="75" zoomScaleNormal="87" zoomScaleSheetLayoutView="75" workbookViewId="0">
      <selection activeCell="G10" sqref="G10"/>
    </sheetView>
  </sheetViews>
  <sheetFormatPr defaultColWidth="13.5703125" defaultRowHeight="15" x14ac:dyDescent="0.2"/>
  <cols>
    <col min="1" max="1" width="10.140625" style="268" hidden="1" customWidth="1"/>
    <col min="2" max="2" width="11.28515625" style="129" customWidth="1"/>
    <col min="3" max="3" width="47.28515625" style="124" customWidth="1"/>
    <col min="4" max="4" width="16.42578125" style="147" customWidth="1"/>
    <col min="5" max="5" width="8.7109375" style="124" customWidth="1"/>
    <col min="6" max="6" width="15.140625" style="289" customWidth="1"/>
    <col min="7" max="7" width="15.140625" style="268" customWidth="1"/>
    <col min="8" max="8" width="21.5703125" style="268" customWidth="1"/>
    <col min="9" max="9" width="15.5703125" style="124" hidden="1" customWidth="1"/>
    <col min="10" max="10" width="33.85546875" style="124" hidden="1" customWidth="1"/>
    <col min="11" max="14" width="0" style="124" hidden="1" customWidth="1"/>
    <col min="15" max="16384" width="13.5703125" style="124"/>
  </cols>
  <sheetData>
    <row r="1" spans="1:14" ht="18" customHeight="1" x14ac:dyDescent="0.2">
      <c r="A1" s="121"/>
      <c r="B1" s="122" t="s">
        <v>1591</v>
      </c>
      <c r="C1" s="123"/>
      <c r="D1" s="123"/>
      <c r="E1" s="123"/>
      <c r="F1" s="287"/>
      <c r="G1" s="121"/>
      <c r="H1" s="123"/>
    </row>
    <row r="2" spans="1:14" x14ac:dyDescent="0.2">
      <c r="A2" s="125"/>
      <c r="B2" s="126" t="s">
        <v>1592</v>
      </c>
      <c r="C2" s="127"/>
      <c r="D2" s="127"/>
      <c r="E2" s="127"/>
      <c r="F2" s="288"/>
      <c r="G2" s="125"/>
      <c r="H2" s="127"/>
    </row>
    <row r="3" spans="1:14" x14ac:dyDescent="0.2">
      <c r="A3" s="128"/>
      <c r="B3" s="129" t="s">
        <v>1593</v>
      </c>
      <c r="D3" s="124"/>
      <c r="G3" s="130"/>
      <c r="H3" s="131"/>
    </row>
    <row r="4" spans="1:14" ht="15.75" customHeight="1" x14ac:dyDescent="0.25">
      <c r="A4" s="132" t="s">
        <v>203</v>
      </c>
      <c r="B4" s="133" t="s">
        <v>174</v>
      </c>
      <c r="C4" s="134" t="s">
        <v>175</v>
      </c>
      <c r="D4" s="135" t="s">
        <v>1594</v>
      </c>
      <c r="E4" s="136" t="s">
        <v>176</v>
      </c>
      <c r="F4" s="290" t="s">
        <v>1595</v>
      </c>
      <c r="G4" s="137" t="s">
        <v>172</v>
      </c>
      <c r="H4" s="135" t="s">
        <v>177</v>
      </c>
      <c r="I4" s="39" t="s">
        <v>1263</v>
      </c>
      <c r="J4" s="23" t="s">
        <v>1264</v>
      </c>
      <c r="K4" s="40" t="s">
        <v>1265</v>
      </c>
      <c r="L4" s="41" t="s">
        <v>1266</v>
      </c>
      <c r="M4" s="40" t="s">
        <v>1267</v>
      </c>
      <c r="N4" s="41" t="s">
        <v>1268</v>
      </c>
    </row>
    <row r="5" spans="1:14" ht="15.75" thickBot="1" x14ac:dyDescent="0.25">
      <c r="A5" s="138"/>
      <c r="B5" s="139"/>
      <c r="C5" s="140"/>
      <c r="D5" s="141" t="s">
        <v>1596</v>
      </c>
      <c r="E5" s="142"/>
      <c r="F5" s="291" t="s">
        <v>1597</v>
      </c>
      <c r="G5" s="143"/>
      <c r="H5" s="144"/>
      <c r="I5" s="24" t="str">
        <f t="shared" ref="I5:I68" ca="1" si="0">IF(CELL("protect",$G5)=1, "LOCKED", "")</f>
        <v>LOCKED</v>
      </c>
      <c r="J5" s="15" t="str">
        <f>CLEAN(CONCATENATE(TRIM($A5),TRIM($C5),IF(LEFT($D5)&lt;&gt;"E",TRIM($D5),),TRIM($E5)))</f>
        <v>REF.</v>
      </c>
      <c r="K5" s="16" t="e">
        <f>MATCH(J5,'Pay Items'!$K$1:$K$649,0)</f>
        <v>#N/A</v>
      </c>
      <c r="L5" s="17" t="str">
        <f t="shared" ref="L5:L68" ca="1" si="1">CELL("format",$F5)</f>
        <v>,0</v>
      </c>
      <c r="M5" s="17" t="str">
        <f t="shared" ref="M5:M68" ca="1" si="2">CELL("format",$G5)</f>
        <v>C2</v>
      </c>
      <c r="N5" s="17" t="str">
        <f t="shared" ref="N5:N68" ca="1" si="3">CELL("format",$H5)</f>
        <v>G</v>
      </c>
    </row>
    <row r="6" spans="1:14" ht="6.75" customHeight="1" thickTop="1" thickBot="1" x14ac:dyDescent="0.25">
      <c r="A6" s="145"/>
      <c r="B6" s="146"/>
      <c r="F6" s="292"/>
      <c r="G6" s="148"/>
      <c r="H6" s="149"/>
      <c r="I6" s="24" t="str">
        <f t="shared" ca="1" si="0"/>
        <v>LOCKED</v>
      </c>
      <c r="J6" s="15" t="str">
        <f t="shared" ref="J6:J69" si="4">CLEAN(CONCATENATE(TRIM($A6),TRIM($C6),IF(LEFT($D6)&lt;&gt;"E",TRIM($D6),),TRIM($E6)))</f>
        <v/>
      </c>
      <c r="K6" s="16" t="e">
        <f>MATCH(J6,'Pay Items'!$K$1:$K$649,0)</f>
        <v>#N/A</v>
      </c>
      <c r="L6" s="17" t="str">
        <f t="shared" ca="1" si="1"/>
        <v>,0</v>
      </c>
      <c r="M6" s="17" t="str">
        <f t="shared" ca="1" si="2"/>
        <v>C2</v>
      </c>
      <c r="N6" s="17" t="str">
        <f t="shared" ca="1" si="3"/>
        <v>G</v>
      </c>
    </row>
    <row r="7" spans="1:14" ht="30" customHeight="1" thickTop="1" x14ac:dyDescent="0.2">
      <c r="A7" s="145"/>
      <c r="B7" s="335" t="s">
        <v>1598</v>
      </c>
      <c r="C7" s="336"/>
      <c r="D7" s="336"/>
      <c r="E7" s="336"/>
      <c r="F7" s="337"/>
      <c r="G7" s="150"/>
      <c r="H7" s="151"/>
      <c r="I7" s="24" t="str">
        <f t="shared" ca="1" si="0"/>
        <v>LOCKED</v>
      </c>
      <c r="J7" s="15" t="str">
        <f t="shared" si="4"/>
        <v/>
      </c>
      <c r="K7" s="16" t="e">
        <f>MATCH(J7,'Pay Items'!$K$1:$K$649,0)</f>
        <v>#N/A</v>
      </c>
      <c r="L7" s="17" t="str">
        <f t="shared" ca="1" si="1"/>
        <v>G</v>
      </c>
      <c r="M7" s="17" t="str">
        <f t="shared" ca="1" si="2"/>
        <v>C2</v>
      </c>
      <c r="N7" s="17" t="str">
        <f t="shared" ca="1" si="3"/>
        <v>G</v>
      </c>
    </row>
    <row r="8" spans="1:14" s="155" customFormat="1" ht="30" customHeight="1" x14ac:dyDescent="0.2">
      <c r="A8" s="152"/>
      <c r="B8" s="153" t="s">
        <v>608</v>
      </c>
      <c r="C8" s="338" t="s">
        <v>1599</v>
      </c>
      <c r="D8" s="315"/>
      <c r="E8" s="315"/>
      <c r="F8" s="316"/>
      <c r="G8" s="154"/>
      <c r="H8" s="154" t="s">
        <v>173</v>
      </c>
      <c r="I8" s="24" t="str">
        <f t="shared" ca="1" si="0"/>
        <v>LOCKED</v>
      </c>
      <c r="J8" s="15" t="str">
        <f t="shared" si="4"/>
        <v>ASPHALT RECONSTRUCTION: LIPTON STREET FROM PALMERSTON AVENUE TO PORTAGE AVENUE</v>
      </c>
      <c r="K8" s="16" t="e">
        <f>MATCH(J8,'Pay Items'!$K$1:$K$649,0)</f>
        <v>#N/A</v>
      </c>
      <c r="L8" s="17" t="str">
        <f t="shared" ca="1" si="1"/>
        <v>G</v>
      </c>
      <c r="M8" s="17" t="str">
        <f t="shared" ca="1" si="2"/>
        <v>C2</v>
      </c>
      <c r="N8" s="17" t="str">
        <f t="shared" ca="1" si="3"/>
        <v>C2</v>
      </c>
    </row>
    <row r="9" spans="1:14" ht="30" customHeight="1" x14ac:dyDescent="0.2">
      <c r="A9" s="145"/>
      <c r="B9" s="156"/>
      <c r="C9" s="157" t="s">
        <v>196</v>
      </c>
      <c r="D9" s="158"/>
      <c r="E9" s="159" t="s">
        <v>173</v>
      </c>
      <c r="F9" s="293" t="s">
        <v>173</v>
      </c>
      <c r="G9" s="160" t="s">
        <v>173</v>
      </c>
      <c r="H9" s="160"/>
      <c r="I9" s="24" t="str">
        <f t="shared" ca="1" si="0"/>
        <v>LOCKED</v>
      </c>
      <c r="J9" s="15" t="str">
        <f t="shared" si="4"/>
        <v>EARTH AND BASE WORKS</v>
      </c>
      <c r="K9" s="16">
        <f>MATCH(J9,'Pay Items'!$K$1:$K$649,0)</f>
        <v>3</v>
      </c>
      <c r="L9" s="17" t="str">
        <f t="shared" ca="1" si="1"/>
        <v>,0</v>
      </c>
      <c r="M9" s="17" t="str">
        <f t="shared" ca="1" si="2"/>
        <v>C2</v>
      </c>
      <c r="N9" s="17" t="str">
        <f t="shared" ca="1" si="3"/>
        <v>C2</v>
      </c>
    </row>
    <row r="10" spans="1:14" ht="30" customHeight="1" x14ac:dyDescent="0.2">
      <c r="A10" s="161" t="s">
        <v>439</v>
      </c>
      <c r="B10" s="162" t="s">
        <v>197</v>
      </c>
      <c r="C10" s="163" t="s">
        <v>104</v>
      </c>
      <c r="D10" s="164" t="s">
        <v>1296</v>
      </c>
      <c r="E10" s="165" t="s">
        <v>179</v>
      </c>
      <c r="F10" s="294">
        <v>4000</v>
      </c>
      <c r="G10" s="120"/>
      <c r="H10" s="166">
        <f>ROUND(G10*F10,2)</f>
        <v>0</v>
      </c>
      <c r="I10" s="24" t="str">
        <f t="shared" ca="1" si="0"/>
        <v/>
      </c>
      <c r="J10" s="15" t="str">
        <f t="shared" si="4"/>
        <v>A003ExcavationCW 3110-R22m³</v>
      </c>
      <c r="K10" s="16">
        <f>MATCH(J10,'Pay Items'!$K$1:$K$649,0)</f>
        <v>6</v>
      </c>
      <c r="L10" s="17" t="str">
        <f t="shared" ca="1" si="1"/>
        <v>,0</v>
      </c>
      <c r="M10" s="17" t="str">
        <f t="shared" ca="1" si="2"/>
        <v>C2</v>
      </c>
      <c r="N10" s="17" t="str">
        <f t="shared" ca="1" si="3"/>
        <v>C2</v>
      </c>
    </row>
    <row r="11" spans="1:14" ht="30" customHeight="1" x14ac:dyDescent="0.2">
      <c r="A11" s="167" t="s">
        <v>247</v>
      </c>
      <c r="B11" s="162" t="s">
        <v>184</v>
      </c>
      <c r="C11" s="163" t="s">
        <v>93</v>
      </c>
      <c r="D11" s="164" t="s">
        <v>1297</v>
      </c>
      <c r="E11" s="165" t="s">
        <v>178</v>
      </c>
      <c r="F11" s="294">
        <v>7150</v>
      </c>
      <c r="G11" s="120"/>
      <c r="H11" s="166">
        <f>ROUND(G11*F11,2)</f>
        <v>0</v>
      </c>
      <c r="I11" s="24" t="str">
        <f t="shared" ca="1" si="0"/>
        <v/>
      </c>
      <c r="J11" s="15" t="str">
        <f t="shared" si="4"/>
        <v>A004Sub-Grade CompactionCW 3110-R22m²</v>
      </c>
      <c r="K11" s="16">
        <f>MATCH(J11,'Pay Items'!$K$1:$K$649,0)</f>
        <v>7</v>
      </c>
      <c r="L11" s="17" t="str">
        <f t="shared" ca="1" si="1"/>
        <v>,0</v>
      </c>
      <c r="M11" s="17" t="str">
        <f t="shared" ca="1" si="2"/>
        <v>C2</v>
      </c>
      <c r="N11" s="17" t="str">
        <f t="shared" ca="1" si="3"/>
        <v>C2</v>
      </c>
    </row>
    <row r="12" spans="1:14" ht="30" customHeight="1" x14ac:dyDescent="0.2">
      <c r="A12" s="167" t="s">
        <v>249</v>
      </c>
      <c r="B12" s="162" t="s">
        <v>101</v>
      </c>
      <c r="C12" s="163" t="s">
        <v>1079</v>
      </c>
      <c r="D12" s="164" t="s">
        <v>1297</v>
      </c>
      <c r="E12" s="165"/>
      <c r="F12" s="293" t="s">
        <v>173</v>
      </c>
      <c r="G12" s="160"/>
      <c r="H12" s="160"/>
      <c r="I12" s="24" t="str">
        <f t="shared" ca="1" si="0"/>
        <v>LOCKED</v>
      </c>
      <c r="J12" s="15" t="str">
        <f t="shared" si="4"/>
        <v>A007Supplying and Placing Sub-base MaterialCW 3110-R22</v>
      </c>
      <c r="K12" s="16">
        <f>MATCH(J12,'Pay Items'!$K$1:$K$649,0)</f>
        <v>10</v>
      </c>
      <c r="L12" s="17" t="str">
        <f t="shared" ca="1" si="1"/>
        <v>,0</v>
      </c>
      <c r="M12" s="17" t="str">
        <f t="shared" ca="1" si="2"/>
        <v>C2</v>
      </c>
      <c r="N12" s="17" t="str">
        <f t="shared" ca="1" si="3"/>
        <v>C2</v>
      </c>
    </row>
    <row r="13" spans="1:14" ht="30" customHeight="1" x14ac:dyDescent="0.2">
      <c r="A13" s="168" t="s">
        <v>1090</v>
      </c>
      <c r="B13" s="169" t="s">
        <v>350</v>
      </c>
      <c r="C13" s="170" t="s">
        <v>1600</v>
      </c>
      <c r="D13" s="171" t="s">
        <v>173</v>
      </c>
      <c r="E13" s="165" t="s">
        <v>180</v>
      </c>
      <c r="F13" s="294">
        <v>6300</v>
      </c>
      <c r="G13" s="120"/>
      <c r="H13" s="166">
        <f>ROUND(G13*F13,2)</f>
        <v>0</v>
      </c>
      <c r="I13" s="24" t="str">
        <f t="shared" ca="1" si="0"/>
        <v/>
      </c>
      <c r="J13" s="15" t="str">
        <f t="shared" si="4"/>
        <v>A007B350 mm Granular Btonne</v>
      </c>
      <c r="K13" s="16" t="e">
        <f>MATCH(J13,'Pay Items'!$K$1:$K$649,0)</f>
        <v>#N/A</v>
      </c>
      <c r="L13" s="17" t="str">
        <f t="shared" ca="1" si="1"/>
        <v>,0</v>
      </c>
      <c r="M13" s="17" t="str">
        <f t="shared" ca="1" si="2"/>
        <v>C2</v>
      </c>
      <c r="N13" s="17" t="str">
        <f t="shared" ca="1" si="3"/>
        <v>C2</v>
      </c>
    </row>
    <row r="14" spans="1:14" ht="30" customHeight="1" x14ac:dyDescent="0.2">
      <c r="A14" s="167" t="s">
        <v>250</v>
      </c>
      <c r="B14" s="162" t="s">
        <v>102</v>
      </c>
      <c r="C14" s="163" t="s">
        <v>319</v>
      </c>
      <c r="D14" s="164" t="s">
        <v>1296</v>
      </c>
      <c r="E14" s="165"/>
      <c r="F14" s="293" t="s">
        <v>173</v>
      </c>
      <c r="G14" s="160"/>
      <c r="H14" s="160"/>
      <c r="I14" s="24" t="str">
        <f t="shared" ca="1" si="0"/>
        <v>LOCKED</v>
      </c>
      <c r="J14" s="15" t="str">
        <f t="shared" si="4"/>
        <v>A010Supplying and Placing Base Course MaterialCW 3110-R22</v>
      </c>
      <c r="K14" s="16">
        <f>MATCH(J14,'Pay Items'!$K$1:$K$649,0)</f>
        <v>27</v>
      </c>
      <c r="L14" s="17" t="str">
        <f t="shared" ca="1" si="1"/>
        <v>,0</v>
      </c>
      <c r="M14" s="17" t="str">
        <f t="shared" ca="1" si="2"/>
        <v>C2</v>
      </c>
      <c r="N14" s="17" t="str">
        <f t="shared" ca="1" si="3"/>
        <v>C2</v>
      </c>
    </row>
    <row r="15" spans="1:14" ht="30" customHeight="1" x14ac:dyDescent="0.2">
      <c r="A15" s="167" t="s">
        <v>1119</v>
      </c>
      <c r="B15" s="172" t="s">
        <v>350</v>
      </c>
      <c r="C15" s="163" t="s">
        <v>1601</v>
      </c>
      <c r="D15" s="164" t="s">
        <v>173</v>
      </c>
      <c r="E15" s="165" t="s">
        <v>179</v>
      </c>
      <c r="F15" s="294">
        <v>850</v>
      </c>
      <c r="G15" s="120"/>
      <c r="H15" s="166">
        <f>ROUND(G15*F15,2)</f>
        <v>0</v>
      </c>
      <c r="I15" s="24" t="str">
        <f t="shared" ca="1" si="0"/>
        <v/>
      </c>
      <c r="J15" s="15" t="str">
        <f t="shared" si="4"/>
        <v>A010B3Base Course Material - Granular Bm³</v>
      </c>
      <c r="K15" s="16" t="e">
        <f>MATCH(J15,'Pay Items'!$K$1:$K$649,0)</f>
        <v>#N/A</v>
      </c>
      <c r="L15" s="17" t="str">
        <f t="shared" ca="1" si="1"/>
        <v>,0</v>
      </c>
      <c r="M15" s="17" t="str">
        <f t="shared" ca="1" si="2"/>
        <v>C2</v>
      </c>
      <c r="N15" s="17" t="str">
        <f t="shared" ca="1" si="3"/>
        <v>C2</v>
      </c>
    </row>
    <row r="16" spans="1:14" ht="30" customHeight="1" x14ac:dyDescent="0.2">
      <c r="A16" s="161" t="s">
        <v>252</v>
      </c>
      <c r="B16" s="162" t="s">
        <v>117</v>
      </c>
      <c r="C16" s="163" t="s">
        <v>108</v>
      </c>
      <c r="D16" s="164" t="s">
        <v>1296</v>
      </c>
      <c r="E16" s="165" t="s">
        <v>178</v>
      </c>
      <c r="F16" s="294">
        <v>5500</v>
      </c>
      <c r="G16" s="120"/>
      <c r="H16" s="166">
        <f>ROUND(G16*F16,2)</f>
        <v>0</v>
      </c>
      <c r="I16" s="24" t="str">
        <f t="shared" ca="1" si="0"/>
        <v/>
      </c>
      <c r="J16" s="15" t="str">
        <f t="shared" si="4"/>
        <v>A012Grading of BoulevardsCW 3110-R22m²</v>
      </c>
      <c r="K16" s="16">
        <f>MATCH(J16,'Pay Items'!$K$1:$K$649,0)</f>
        <v>37</v>
      </c>
      <c r="L16" s="17" t="str">
        <f t="shared" ca="1" si="1"/>
        <v>,0</v>
      </c>
      <c r="M16" s="17" t="str">
        <f t="shared" ca="1" si="2"/>
        <v>C2</v>
      </c>
      <c r="N16" s="17" t="str">
        <f t="shared" ca="1" si="3"/>
        <v>C2</v>
      </c>
    </row>
    <row r="17" spans="1:14" ht="30" customHeight="1" x14ac:dyDescent="0.2">
      <c r="A17" s="167" t="s">
        <v>259</v>
      </c>
      <c r="B17" s="162" t="s">
        <v>1602</v>
      </c>
      <c r="C17" s="163" t="s">
        <v>1125</v>
      </c>
      <c r="D17" s="164" t="s">
        <v>1126</v>
      </c>
      <c r="E17" s="165"/>
      <c r="F17" s="293" t="s">
        <v>173</v>
      </c>
      <c r="G17" s="160"/>
      <c r="H17" s="160"/>
      <c r="I17" s="24" t="str">
        <f t="shared" ca="1" si="0"/>
        <v>LOCKED</v>
      </c>
      <c r="J17" s="15" t="str">
        <f t="shared" si="4"/>
        <v>A022Geotextile FabricCW 3130-R5</v>
      </c>
      <c r="K17" s="16">
        <f>MATCH(J17,'Pay Items'!$K$1:$K$649,0)</f>
        <v>46</v>
      </c>
      <c r="L17" s="17" t="str">
        <f t="shared" ca="1" si="1"/>
        <v>,0</v>
      </c>
      <c r="M17" s="17" t="str">
        <f t="shared" ca="1" si="2"/>
        <v>C2</v>
      </c>
      <c r="N17" s="17" t="str">
        <f t="shared" ca="1" si="3"/>
        <v>C2</v>
      </c>
    </row>
    <row r="18" spans="1:14" ht="30" customHeight="1" x14ac:dyDescent="0.2">
      <c r="A18" s="167" t="s">
        <v>1129</v>
      </c>
      <c r="B18" s="172" t="s">
        <v>350</v>
      </c>
      <c r="C18" s="163" t="s">
        <v>1130</v>
      </c>
      <c r="D18" s="164" t="s">
        <v>173</v>
      </c>
      <c r="E18" s="165" t="s">
        <v>178</v>
      </c>
      <c r="F18" s="294">
        <v>7150</v>
      </c>
      <c r="G18" s="120"/>
      <c r="H18" s="166">
        <f>ROUND(G18*F18,2)</f>
        <v>0</v>
      </c>
      <c r="I18" s="24" t="str">
        <f t="shared" ca="1" si="0"/>
        <v/>
      </c>
      <c r="J18" s="15" t="str">
        <f t="shared" si="4"/>
        <v>A022A2Separation/Filtration Fabricm²</v>
      </c>
      <c r="K18" s="16">
        <f>MATCH(J18,'Pay Items'!$K$1:$K$649,0)</f>
        <v>48</v>
      </c>
      <c r="L18" s="17" t="str">
        <f t="shared" ca="1" si="1"/>
        <v>,0</v>
      </c>
      <c r="M18" s="17" t="str">
        <f t="shared" ca="1" si="2"/>
        <v>C2</v>
      </c>
      <c r="N18" s="17" t="str">
        <f t="shared" ca="1" si="3"/>
        <v>C2</v>
      </c>
    </row>
    <row r="19" spans="1:14" ht="30" customHeight="1" x14ac:dyDescent="0.2">
      <c r="A19" s="167" t="s">
        <v>1133</v>
      </c>
      <c r="B19" s="162" t="s">
        <v>103</v>
      </c>
      <c r="C19" s="163" t="s">
        <v>729</v>
      </c>
      <c r="D19" s="164" t="s">
        <v>1134</v>
      </c>
      <c r="E19" s="165"/>
      <c r="F19" s="293" t="s">
        <v>173</v>
      </c>
      <c r="G19" s="160"/>
      <c r="H19" s="160"/>
      <c r="I19" s="24" t="str">
        <f t="shared" ca="1" si="0"/>
        <v>LOCKED</v>
      </c>
      <c r="J19" s="15" t="str">
        <f t="shared" si="4"/>
        <v>A022A4Supply and Install GeogridCW 3135-R2</v>
      </c>
      <c r="K19" s="16">
        <f>MATCH(J19,'Pay Items'!$K$1:$K$649,0)</f>
        <v>50</v>
      </c>
      <c r="L19" s="17" t="str">
        <f t="shared" ca="1" si="1"/>
        <v>,0</v>
      </c>
      <c r="M19" s="17" t="str">
        <f t="shared" ca="1" si="2"/>
        <v>C2</v>
      </c>
      <c r="N19" s="17" t="str">
        <f t="shared" ca="1" si="3"/>
        <v>C2</v>
      </c>
    </row>
    <row r="20" spans="1:14" ht="30" customHeight="1" x14ac:dyDescent="0.2">
      <c r="A20" s="167" t="s">
        <v>1135</v>
      </c>
      <c r="B20" s="172" t="s">
        <v>350</v>
      </c>
      <c r="C20" s="163" t="s">
        <v>1136</v>
      </c>
      <c r="D20" s="164" t="s">
        <v>173</v>
      </c>
      <c r="E20" s="165" t="s">
        <v>178</v>
      </c>
      <c r="F20" s="294">
        <v>7150</v>
      </c>
      <c r="G20" s="120"/>
      <c r="H20" s="166">
        <f>ROUND(G20*F20,2)</f>
        <v>0</v>
      </c>
      <c r="I20" s="24" t="str">
        <f t="shared" ca="1" si="0"/>
        <v/>
      </c>
      <c r="J20" s="15" t="str">
        <f t="shared" si="4"/>
        <v>A022A5Class A Geogridm²</v>
      </c>
      <c r="K20" s="16">
        <f>MATCH(J20,'Pay Items'!$K$1:$K$649,0)</f>
        <v>51</v>
      </c>
      <c r="L20" s="17" t="str">
        <f t="shared" ca="1" si="1"/>
        <v>,0</v>
      </c>
      <c r="M20" s="17" t="str">
        <f t="shared" ca="1" si="2"/>
        <v>C2</v>
      </c>
      <c r="N20" s="17" t="str">
        <f t="shared" ca="1" si="3"/>
        <v>C2</v>
      </c>
    </row>
    <row r="21" spans="1:14" ht="30" customHeight="1" x14ac:dyDescent="0.2">
      <c r="A21" s="145"/>
      <c r="B21" s="173"/>
      <c r="C21" s="174" t="s">
        <v>1603</v>
      </c>
      <c r="D21" s="175"/>
      <c r="E21" s="176"/>
      <c r="F21" s="293" t="s">
        <v>173</v>
      </c>
      <c r="G21" s="160"/>
      <c r="H21" s="160"/>
      <c r="I21" s="24" t="str">
        <f t="shared" ca="1" si="0"/>
        <v>LOCKED</v>
      </c>
      <c r="J21" s="15" t="str">
        <f t="shared" si="4"/>
        <v>ROADWORKS - REMOVALS/RENEWALS</v>
      </c>
      <c r="K21" s="16" t="e">
        <f>MATCH(J21,'Pay Items'!$K$1:$K$649,0)</f>
        <v>#N/A</v>
      </c>
      <c r="L21" s="17" t="str">
        <f t="shared" ca="1" si="1"/>
        <v>,0</v>
      </c>
      <c r="M21" s="17" t="str">
        <f t="shared" ca="1" si="2"/>
        <v>C2</v>
      </c>
      <c r="N21" s="17" t="str">
        <f t="shared" ca="1" si="3"/>
        <v>C2</v>
      </c>
    </row>
    <row r="22" spans="1:14" ht="30" customHeight="1" x14ac:dyDescent="0.2">
      <c r="A22" s="177" t="s">
        <v>371</v>
      </c>
      <c r="B22" s="162" t="s">
        <v>1604</v>
      </c>
      <c r="C22" s="163" t="s">
        <v>316</v>
      </c>
      <c r="D22" s="164" t="s">
        <v>1296</v>
      </c>
      <c r="E22" s="165"/>
      <c r="F22" s="293" t="s">
        <v>173</v>
      </c>
      <c r="G22" s="160"/>
      <c r="H22" s="160"/>
      <c r="I22" s="24" t="str">
        <f t="shared" ca="1" si="0"/>
        <v>LOCKED</v>
      </c>
      <c r="J22" s="15" t="str">
        <f t="shared" si="4"/>
        <v>B001Pavement RemovalCW 3110-R22</v>
      </c>
      <c r="K22" s="16">
        <f>MATCH(J22,'Pay Items'!$K$1:$K$649,0)</f>
        <v>69</v>
      </c>
      <c r="L22" s="17" t="str">
        <f t="shared" ca="1" si="1"/>
        <v>,0</v>
      </c>
      <c r="M22" s="17" t="str">
        <f t="shared" ca="1" si="2"/>
        <v>C2</v>
      </c>
      <c r="N22" s="17" t="str">
        <f t="shared" ca="1" si="3"/>
        <v>C2</v>
      </c>
    </row>
    <row r="23" spans="1:14" ht="30" customHeight="1" x14ac:dyDescent="0.2">
      <c r="A23" s="177" t="s">
        <v>442</v>
      </c>
      <c r="B23" s="172" t="s">
        <v>350</v>
      </c>
      <c r="C23" s="163" t="s">
        <v>317</v>
      </c>
      <c r="D23" s="164" t="s">
        <v>173</v>
      </c>
      <c r="E23" s="165" t="s">
        <v>178</v>
      </c>
      <c r="F23" s="294">
        <v>6350</v>
      </c>
      <c r="G23" s="120"/>
      <c r="H23" s="166">
        <f>ROUND(G23*F23,2)</f>
        <v>0</v>
      </c>
      <c r="I23" s="24" t="str">
        <f t="shared" ca="1" si="0"/>
        <v/>
      </c>
      <c r="J23" s="15" t="str">
        <f t="shared" si="4"/>
        <v>B002Concrete Pavementm²</v>
      </c>
      <c r="K23" s="16">
        <f>MATCH(J23,'Pay Items'!$K$1:$K$649,0)</f>
        <v>70</v>
      </c>
      <c r="L23" s="17" t="str">
        <f t="shared" ca="1" si="1"/>
        <v>,0</v>
      </c>
      <c r="M23" s="17" t="str">
        <f t="shared" ca="1" si="2"/>
        <v>C2</v>
      </c>
      <c r="N23" s="17" t="str">
        <f t="shared" ca="1" si="3"/>
        <v>C2</v>
      </c>
    </row>
    <row r="24" spans="1:14" ht="30" customHeight="1" x14ac:dyDescent="0.2">
      <c r="A24" s="177" t="s">
        <v>262</v>
      </c>
      <c r="B24" s="172" t="s">
        <v>351</v>
      </c>
      <c r="C24" s="163" t="s">
        <v>318</v>
      </c>
      <c r="D24" s="164" t="s">
        <v>173</v>
      </c>
      <c r="E24" s="165" t="s">
        <v>178</v>
      </c>
      <c r="F24" s="294">
        <v>200</v>
      </c>
      <c r="G24" s="120"/>
      <c r="H24" s="166">
        <f>ROUND(G24*F24,2)</f>
        <v>0</v>
      </c>
      <c r="I24" s="24" t="str">
        <f t="shared" ca="1" si="0"/>
        <v/>
      </c>
      <c r="J24" s="15" t="str">
        <f t="shared" si="4"/>
        <v>B003Asphalt Pavementm²</v>
      </c>
      <c r="K24" s="16">
        <f>MATCH(J24,'Pay Items'!$K$1:$K$649,0)</f>
        <v>71</v>
      </c>
      <c r="L24" s="17" t="str">
        <f t="shared" ca="1" si="1"/>
        <v>,0</v>
      </c>
      <c r="M24" s="17" t="str">
        <f t="shared" ca="1" si="2"/>
        <v>C2</v>
      </c>
      <c r="N24" s="17" t="str">
        <f t="shared" ca="1" si="3"/>
        <v>C2</v>
      </c>
    </row>
    <row r="25" spans="1:14" ht="30" customHeight="1" x14ac:dyDescent="0.2">
      <c r="A25" s="177" t="s">
        <v>301</v>
      </c>
      <c r="B25" s="162" t="s">
        <v>105</v>
      </c>
      <c r="C25" s="163" t="s">
        <v>161</v>
      </c>
      <c r="D25" s="164" t="s">
        <v>921</v>
      </c>
      <c r="E25" s="165"/>
      <c r="F25" s="293" t="s">
        <v>173</v>
      </c>
      <c r="G25" s="160"/>
      <c r="H25" s="160"/>
      <c r="I25" s="24" t="str">
        <f t="shared" ca="1" si="0"/>
        <v>LOCKED</v>
      </c>
      <c r="J25" s="15" t="str">
        <f t="shared" si="4"/>
        <v>B094Drilled DowelsCW 3230-R8</v>
      </c>
      <c r="K25" s="16">
        <f>MATCH(J25,'Pay Items'!$K$1:$K$649,0)</f>
        <v>164</v>
      </c>
      <c r="L25" s="17" t="str">
        <f t="shared" ca="1" si="1"/>
        <v>,0</v>
      </c>
      <c r="M25" s="17" t="str">
        <f t="shared" ca="1" si="2"/>
        <v>C2</v>
      </c>
      <c r="N25" s="17" t="str">
        <f t="shared" ca="1" si="3"/>
        <v>C2</v>
      </c>
    </row>
    <row r="26" spans="1:14" ht="30" customHeight="1" x14ac:dyDescent="0.2">
      <c r="A26" s="177" t="s">
        <v>302</v>
      </c>
      <c r="B26" s="172" t="s">
        <v>350</v>
      </c>
      <c r="C26" s="163" t="s">
        <v>189</v>
      </c>
      <c r="D26" s="164" t="s">
        <v>173</v>
      </c>
      <c r="E26" s="165" t="s">
        <v>181</v>
      </c>
      <c r="F26" s="294">
        <v>30</v>
      </c>
      <c r="G26" s="120"/>
      <c r="H26" s="166">
        <f>ROUND(G26*F26,2)</f>
        <v>0</v>
      </c>
      <c r="I26" s="24" t="str">
        <f t="shared" ca="1" si="0"/>
        <v/>
      </c>
      <c r="J26" s="15" t="str">
        <f t="shared" si="4"/>
        <v>B09519.1 mm Diametereach</v>
      </c>
      <c r="K26" s="16">
        <f>MATCH(J26,'Pay Items'!$K$1:$K$649,0)</f>
        <v>165</v>
      </c>
      <c r="L26" s="17" t="str">
        <f t="shared" ca="1" si="1"/>
        <v>,0</v>
      </c>
      <c r="M26" s="17" t="str">
        <f t="shared" ca="1" si="2"/>
        <v>C2</v>
      </c>
      <c r="N26" s="17" t="str">
        <f t="shared" ca="1" si="3"/>
        <v>C2</v>
      </c>
    </row>
    <row r="27" spans="1:14" ht="30" customHeight="1" x14ac:dyDescent="0.2">
      <c r="A27" s="177" t="s">
        <v>304</v>
      </c>
      <c r="B27" s="162" t="s">
        <v>1605</v>
      </c>
      <c r="C27" s="163" t="s">
        <v>162</v>
      </c>
      <c r="D27" s="164" t="s">
        <v>921</v>
      </c>
      <c r="E27" s="165"/>
      <c r="F27" s="293" t="s">
        <v>173</v>
      </c>
      <c r="G27" s="160"/>
      <c r="H27" s="160"/>
      <c r="I27" s="24" t="str">
        <f t="shared" ca="1" si="0"/>
        <v>LOCKED</v>
      </c>
      <c r="J27" s="15" t="str">
        <f t="shared" si="4"/>
        <v>B097Drilled Tie BarsCW 3230-R8</v>
      </c>
      <c r="K27" s="16">
        <f>MATCH(J27,'Pay Items'!$K$1:$K$649,0)</f>
        <v>167</v>
      </c>
      <c r="L27" s="17" t="str">
        <f t="shared" ca="1" si="1"/>
        <v>,0</v>
      </c>
      <c r="M27" s="17" t="str">
        <f t="shared" ca="1" si="2"/>
        <v>C2</v>
      </c>
      <c r="N27" s="17" t="str">
        <f t="shared" ca="1" si="3"/>
        <v>C2</v>
      </c>
    </row>
    <row r="28" spans="1:14" ht="30" customHeight="1" x14ac:dyDescent="0.2">
      <c r="A28" s="177" t="s">
        <v>305</v>
      </c>
      <c r="B28" s="172" t="s">
        <v>350</v>
      </c>
      <c r="C28" s="163" t="s">
        <v>187</v>
      </c>
      <c r="D28" s="164" t="s">
        <v>173</v>
      </c>
      <c r="E28" s="165" t="s">
        <v>181</v>
      </c>
      <c r="F28" s="294">
        <v>190</v>
      </c>
      <c r="G28" s="120"/>
      <c r="H28" s="166">
        <f>ROUND(G28*F28,2)</f>
        <v>0</v>
      </c>
      <c r="I28" s="24" t="str">
        <f t="shared" ca="1" si="0"/>
        <v/>
      </c>
      <c r="J28" s="15" t="str">
        <f t="shared" si="4"/>
        <v>B09820 M Deformed Tie Bareach</v>
      </c>
      <c r="K28" s="16">
        <f>MATCH(J28,'Pay Items'!$K$1:$K$649,0)</f>
        <v>169</v>
      </c>
      <c r="L28" s="17" t="str">
        <f t="shared" ca="1" si="1"/>
        <v>,0</v>
      </c>
      <c r="M28" s="17" t="str">
        <f t="shared" ca="1" si="2"/>
        <v>C2</v>
      </c>
      <c r="N28" s="17" t="str">
        <f t="shared" ca="1" si="3"/>
        <v>C2</v>
      </c>
    </row>
    <row r="29" spans="1:14" ht="30" customHeight="1" x14ac:dyDescent="0.2">
      <c r="A29" s="178" t="s">
        <v>792</v>
      </c>
      <c r="B29" s="179" t="s">
        <v>106</v>
      </c>
      <c r="C29" s="170" t="s">
        <v>329</v>
      </c>
      <c r="D29" s="171" t="s">
        <v>6</v>
      </c>
      <c r="E29" s="180"/>
      <c r="F29" s="293" t="s">
        <v>173</v>
      </c>
      <c r="G29" s="160"/>
      <c r="H29" s="160"/>
      <c r="I29" s="24" t="str">
        <f t="shared" ca="1" si="0"/>
        <v>LOCKED</v>
      </c>
      <c r="J29" s="15" t="str">
        <f t="shared" si="4"/>
        <v>B100rMiscellaneous Concrete Slab RemovalCW 3235-R9</v>
      </c>
      <c r="K29" s="16">
        <f>MATCH(J29,'Pay Items'!$K$1:$K$649,0)</f>
        <v>171</v>
      </c>
      <c r="L29" s="17" t="str">
        <f t="shared" ca="1" si="1"/>
        <v>,0</v>
      </c>
      <c r="M29" s="17" t="str">
        <f t="shared" ca="1" si="2"/>
        <v>C2</v>
      </c>
      <c r="N29" s="17" t="str">
        <f t="shared" ca="1" si="3"/>
        <v>C2</v>
      </c>
    </row>
    <row r="30" spans="1:14" ht="30" customHeight="1" x14ac:dyDescent="0.2">
      <c r="A30" s="178" t="s">
        <v>796</v>
      </c>
      <c r="B30" s="169" t="s">
        <v>350</v>
      </c>
      <c r="C30" s="170" t="s">
        <v>10</v>
      </c>
      <c r="D30" s="171" t="s">
        <v>173</v>
      </c>
      <c r="E30" s="180" t="s">
        <v>178</v>
      </c>
      <c r="F30" s="294">
        <v>30</v>
      </c>
      <c r="G30" s="181"/>
      <c r="H30" s="166">
        <f>ROUND(G30*F30,2)</f>
        <v>0</v>
      </c>
      <c r="I30" s="24" t="str">
        <f t="shared" ca="1" si="0"/>
        <v/>
      </c>
      <c r="J30" s="15" t="str">
        <f t="shared" si="4"/>
        <v>B104r100 mm Sidewalkm²</v>
      </c>
      <c r="K30" s="16">
        <f>MATCH(J30,'Pay Items'!$K$1:$K$649,0)</f>
        <v>175</v>
      </c>
      <c r="L30" s="17" t="str">
        <f t="shared" ca="1" si="1"/>
        <v>,0</v>
      </c>
      <c r="M30" s="17" t="str">
        <f t="shared" ca="1" si="2"/>
        <v>C2</v>
      </c>
      <c r="N30" s="17" t="str">
        <f t="shared" ca="1" si="3"/>
        <v>C2</v>
      </c>
    </row>
    <row r="31" spans="1:14" ht="39.950000000000003" customHeight="1" x14ac:dyDescent="0.2">
      <c r="A31" s="177" t="s">
        <v>1226</v>
      </c>
      <c r="B31" s="162" t="s">
        <v>107</v>
      </c>
      <c r="C31" s="163" t="s">
        <v>1606</v>
      </c>
      <c r="D31" s="164" t="s">
        <v>1607</v>
      </c>
      <c r="E31" s="165" t="s">
        <v>178</v>
      </c>
      <c r="F31" s="294">
        <v>30</v>
      </c>
      <c r="G31" s="120"/>
      <c r="H31" s="182">
        <f>ROUND(G31*F31,2)</f>
        <v>0</v>
      </c>
      <c r="I31" s="24" t="str">
        <f t="shared" ca="1" si="0"/>
        <v/>
      </c>
      <c r="J31" s="15" t="str">
        <f t="shared" si="4"/>
        <v>B114AType 5 Concrete 100 mm Sidewalk with Block Outsm²</v>
      </c>
      <c r="K31" s="16" t="e">
        <f>MATCH(J31,'Pay Items'!$K$1:$K$649,0)</f>
        <v>#N/A</v>
      </c>
      <c r="L31" s="17" t="str">
        <f t="shared" ca="1" si="1"/>
        <v>,0</v>
      </c>
      <c r="M31" s="17" t="str">
        <f t="shared" ca="1" si="2"/>
        <v>C2</v>
      </c>
      <c r="N31" s="17" t="str">
        <f t="shared" ca="1" si="3"/>
        <v>C2</v>
      </c>
    </row>
    <row r="32" spans="1:14" ht="30" customHeight="1" x14ac:dyDescent="0.2">
      <c r="A32" s="178" t="s">
        <v>1232</v>
      </c>
      <c r="B32" s="179" t="s">
        <v>109</v>
      </c>
      <c r="C32" s="170" t="s">
        <v>1233</v>
      </c>
      <c r="D32" s="171" t="s">
        <v>1608</v>
      </c>
      <c r="E32" s="180" t="s">
        <v>178</v>
      </c>
      <c r="F32" s="295">
        <v>5</v>
      </c>
      <c r="G32" s="181"/>
      <c r="H32" s="166">
        <f>ROUND(G32*F32,2)</f>
        <v>0</v>
      </c>
      <c r="I32" s="24" t="str">
        <f t="shared" ca="1" si="0"/>
        <v/>
      </c>
      <c r="J32" s="15" t="str">
        <f t="shared" si="4"/>
        <v>B114EPaving Stone Indicator Surfacesm²</v>
      </c>
      <c r="K32" s="16">
        <f>MATCH(J32,'Pay Items'!$K$1:$K$649,0)</f>
        <v>191</v>
      </c>
      <c r="L32" s="17" t="str">
        <f t="shared" ca="1" si="1"/>
        <v>,0</v>
      </c>
      <c r="M32" s="17" t="str">
        <f t="shared" ca="1" si="2"/>
        <v>C2</v>
      </c>
      <c r="N32" s="17" t="str">
        <f t="shared" ca="1" si="3"/>
        <v>C2</v>
      </c>
    </row>
    <row r="33" spans="1:14" ht="30" customHeight="1" x14ac:dyDescent="0.2">
      <c r="A33" s="177" t="s">
        <v>805</v>
      </c>
      <c r="B33" s="162" t="s">
        <v>111</v>
      </c>
      <c r="C33" s="163" t="s">
        <v>335</v>
      </c>
      <c r="D33" s="164" t="s">
        <v>1609</v>
      </c>
      <c r="E33" s="165"/>
      <c r="F33" s="293" t="s">
        <v>173</v>
      </c>
      <c r="G33" s="160"/>
      <c r="H33" s="160"/>
      <c r="I33" s="24" t="str">
        <f t="shared" ca="1" si="0"/>
        <v>LOCKED</v>
      </c>
      <c r="J33" s="15" t="str">
        <f t="shared" si="4"/>
        <v>B114rlMiscellaneous Concrete Slab RenewalCW 3235-R9, E14</v>
      </c>
      <c r="K33" s="16" t="e">
        <f>MATCH(J33,'Pay Items'!$K$1:$K$649,0)</f>
        <v>#N/A</v>
      </c>
      <c r="L33" s="17" t="str">
        <f t="shared" ca="1" si="1"/>
        <v>,0</v>
      </c>
      <c r="M33" s="17" t="str">
        <f t="shared" ca="1" si="2"/>
        <v>C2</v>
      </c>
      <c r="N33" s="17" t="str">
        <f t="shared" ca="1" si="3"/>
        <v>C2</v>
      </c>
    </row>
    <row r="34" spans="1:14" ht="30" customHeight="1" x14ac:dyDescent="0.2">
      <c r="A34" s="177" t="s">
        <v>809</v>
      </c>
      <c r="B34" s="172" t="s">
        <v>350</v>
      </c>
      <c r="C34" s="163" t="s">
        <v>1610</v>
      </c>
      <c r="D34" s="164" t="s">
        <v>397</v>
      </c>
      <c r="E34" s="165"/>
      <c r="F34" s="293" t="s">
        <v>173</v>
      </c>
      <c r="G34" s="160"/>
      <c r="H34" s="160"/>
      <c r="I34" s="24" t="str">
        <f t="shared" ca="1" si="0"/>
        <v>LOCKED</v>
      </c>
      <c r="J34" s="15" t="str">
        <f t="shared" si="4"/>
        <v>B118rl100 mm Type 5 Concrete SidewalkSD-228A</v>
      </c>
      <c r="K34" s="16" t="e">
        <f>MATCH(J34,'Pay Items'!$K$1:$K$649,0)</f>
        <v>#N/A</v>
      </c>
      <c r="L34" s="17" t="str">
        <f t="shared" ca="1" si="1"/>
        <v>,0</v>
      </c>
      <c r="M34" s="17" t="str">
        <f t="shared" ca="1" si="2"/>
        <v>C2</v>
      </c>
      <c r="N34" s="17" t="str">
        <f t="shared" ca="1" si="3"/>
        <v>C2</v>
      </c>
    </row>
    <row r="35" spans="1:14" ht="30" customHeight="1" x14ac:dyDescent="0.2">
      <c r="A35" s="177" t="s">
        <v>810</v>
      </c>
      <c r="B35" s="183" t="s">
        <v>700</v>
      </c>
      <c r="C35" s="163" t="s">
        <v>701</v>
      </c>
      <c r="D35" s="164"/>
      <c r="E35" s="165" t="s">
        <v>178</v>
      </c>
      <c r="F35" s="294">
        <v>40</v>
      </c>
      <c r="G35" s="120"/>
      <c r="H35" s="166">
        <f>ROUND(G35*F35,2)</f>
        <v>0</v>
      </c>
      <c r="I35" s="24" t="str">
        <f t="shared" ca="1" si="0"/>
        <v/>
      </c>
      <c r="J35" s="15" t="str">
        <f t="shared" si="4"/>
        <v>B119rlLess than 5 sq.m.m²</v>
      </c>
      <c r="K35" s="16">
        <f>MATCH(J35,'Pay Items'!$K$1:$K$649,0)</f>
        <v>197</v>
      </c>
      <c r="L35" s="17" t="str">
        <f t="shared" ca="1" si="1"/>
        <v>,0</v>
      </c>
      <c r="M35" s="17" t="str">
        <f t="shared" ca="1" si="2"/>
        <v>C2</v>
      </c>
      <c r="N35" s="17" t="str">
        <f t="shared" ca="1" si="3"/>
        <v>C2</v>
      </c>
    </row>
    <row r="36" spans="1:14" ht="30" customHeight="1" x14ac:dyDescent="0.2">
      <c r="A36" s="177" t="s">
        <v>811</v>
      </c>
      <c r="B36" s="183" t="s">
        <v>702</v>
      </c>
      <c r="C36" s="163" t="s">
        <v>703</v>
      </c>
      <c r="D36" s="164"/>
      <c r="E36" s="165" t="s">
        <v>178</v>
      </c>
      <c r="F36" s="294">
        <v>375</v>
      </c>
      <c r="G36" s="120"/>
      <c r="H36" s="166">
        <f>ROUND(G36*F36,2)</f>
        <v>0</v>
      </c>
      <c r="I36" s="24" t="str">
        <f t="shared" ca="1" si="0"/>
        <v/>
      </c>
      <c r="J36" s="15" t="str">
        <f t="shared" si="4"/>
        <v>B120rl5 sq.m. to 20 sq.m.m²</v>
      </c>
      <c r="K36" s="16">
        <f>MATCH(J36,'Pay Items'!$K$1:$K$649,0)</f>
        <v>198</v>
      </c>
      <c r="L36" s="17" t="str">
        <f t="shared" ca="1" si="1"/>
        <v>,0</v>
      </c>
      <c r="M36" s="17" t="str">
        <f t="shared" ca="1" si="2"/>
        <v>C2</v>
      </c>
      <c r="N36" s="17" t="str">
        <f t="shared" ca="1" si="3"/>
        <v>C2</v>
      </c>
    </row>
    <row r="37" spans="1:14" ht="30" customHeight="1" x14ac:dyDescent="0.2">
      <c r="A37" s="177" t="s">
        <v>812</v>
      </c>
      <c r="B37" s="183" t="s">
        <v>704</v>
      </c>
      <c r="C37" s="163" t="s">
        <v>705</v>
      </c>
      <c r="D37" s="164" t="s">
        <v>173</v>
      </c>
      <c r="E37" s="165" t="s">
        <v>178</v>
      </c>
      <c r="F37" s="294">
        <v>480</v>
      </c>
      <c r="G37" s="120"/>
      <c r="H37" s="166">
        <f>ROUND(G37*F37,2)</f>
        <v>0</v>
      </c>
      <c r="I37" s="24" t="str">
        <f t="shared" ca="1" si="0"/>
        <v/>
      </c>
      <c r="J37" s="15" t="str">
        <f t="shared" si="4"/>
        <v>B121rlGreater than 20 sq.m.m²</v>
      </c>
      <c r="K37" s="16">
        <f>MATCH(J37,'Pay Items'!$K$1:$K$649,0)</f>
        <v>199</v>
      </c>
      <c r="L37" s="17" t="str">
        <f t="shared" ca="1" si="1"/>
        <v>,0</v>
      </c>
      <c r="M37" s="17" t="str">
        <f t="shared" ca="1" si="2"/>
        <v>C2</v>
      </c>
      <c r="N37" s="17" t="str">
        <f t="shared" ca="1" si="3"/>
        <v>C2</v>
      </c>
    </row>
    <row r="38" spans="1:14" ht="30" customHeight="1" x14ac:dyDescent="0.2">
      <c r="A38" s="177" t="s">
        <v>472</v>
      </c>
      <c r="B38" s="162" t="s">
        <v>112</v>
      </c>
      <c r="C38" s="163" t="s">
        <v>1611</v>
      </c>
      <c r="D38" s="164" t="s">
        <v>6</v>
      </c>
      <c r="E38" s="165" t="s">
        <v>178</v>
      </c>
      <c r="F38" s="295">
        <v>10</v>
      </c>
      <c r="G38" s="120"/>
      <c r="H38" s="166">
        <f t="shared" ref="H38:H45" si="5">ROUND(G38*F38,2)</f>
        <v>0</v>
      </c>
      <c r="I38" s="24" t="str">
        <f t="shared" ca="1" si="0"/>
        <v/>
      </c>
      <c r="J38" s="15" t="str">
        <f t="shared" si="4"/>
        <v>B124Adjustment of Precast Sidewalk BlocksCW 3235-R9m²</v>
      </c>
      <c r="K38" s="16">
        <f>MATCH(J38,'Pay Items'!$K$1:$K$649,0)</f>
        <v>206</v>
      </c>
      <c r="L38" s="17" t="str">
        <f t="shared" ca="1" si="1"/>
        <v>,0</v>
      </c>
      <c r="M38" s="17" t="str">
        <f t="shared" ca="1" si="2"/>
        <v>C2</v>
      </c>
      <c r="N38" s="17" t="str">
        <f t="shared" ca="1" si="3"/>
        <v>C2</v>
      </c>
    </row>
    <row r="39" spans="1:14" ht="30" customHeight="1" x14ac:dyDescent="0.2">
      <c r="A39" s="177" t="s">
        <v>473</v>
      </c>
      <c r="B39" s="162" t="s">
        <v>113</v>
      </c>
      <c r="C39" s="163" t="s">
        <v>1612</v>
      </c>
      <c r="D39" s="164" t="s">
        <v>6</v>
      </c>
      <c r="E39" s="165" t="s">
        <v>178</v>
      </c>
      <c r="F39" s="294">
        <v>10</v>
      </c>
      <c r="G39" s="120"/>
      <c r="H39" s="166">
        <f t="shared" si="5"/>
        <v>0</v>
      </c>
      <c r="I39" s="24" t="str">
        <f t="shared" ca="1" si="0"/>
        <v/>
      </c>
      <c r="J39" s="15" t="str">
        <f t="shared" si="4"/>
        <v>B125Supply of Precast Sidewalk BlocksCW 3235-R9m²</v>
      </c>
      <c r="K39" s="16">
        <f>MATCH(J39,'Pay Items'!$K$1:$K$649,0)</f>
        <v>207</v>
      </c>
      <c r="L39" s="17" t="str">
        <f t="shared" ca="1" si="1"/>
        <v>,0</v>
      </c>
      <c r="M39" s="17" t="str">
        <f t="shared" ca="1" si="2"/>
        <v>C2</v>
      </c>
      <c r="N39" s="17" t="str">
        <f t="shared" ca="1" si="3"/>
        <v>C2</v>
      </c>
    </row>
    <row r="40" spans="1:14" ht="30" customHeight="1" x14ac:dyDescent="0.2">
      <c r="A40" s="177" t="s">
        <v>614</v>
      </c>
      <c r="B40" s="162" t="s">
        <v>114</v>
      </c>
      <c r="C40" s="163" t="s">
        <v>603</v>
      </c>
      <c r="D40" s="164" t="s">
        <v>6</v>
      </c>
      <c r="E40" s="165" t="s">
        <v>178</v>
      </c>
      <c r="F40" s="294">
        <v>10</v>
      </c>
      <c r="G40" s="120"/>
      <c r="H40" s="166">
        <f t="shared" si="5"/>
        <v>0</v>
      </c>
      <c r="I40" s="24" t="str">
        <f t="shared" ca="1" si="0"/>
        <v/>
      </c>
      <c r="J40" s="15" t="str">
        <f t="shared" si="4"/>
        <v>B125ARemoval of Precast Sidewalk BlocksCW 3235-R9m²</v>
      </c>
      <c r="K40" s="16">
        <f>MATCH(J40,'Pay Items'!$K$1:$K$649,0)</f>
        <v>208</v>
      </c>
      <c r="L40" s="17" t="str">
        <f t="shared" ca="1" si="1"/>
        <v>,0</v>
      </c>
      <c r="M40" s="17" t="str">
        <f t="shared" ca="1" si="2"/>
        <v>C2</v>
      </c>
      <c r="N40" s="17" t="str">
        <f t="shared" ca="1" si="3"/>
        <v>C2</v>
      </c>
    </row>
    <row r="41" spans="1:14" ht="30" customHeight="1" x14ac:dyDescent="0.2">
      <c r="A41" s="177" t="s">
        <v>844</v>
      </c>
      <c r="B41" s="162" t="s">
        <v>308</v>
      </c>
      <c r="C41" s="163" t="s">
        <v>157</v>
      </c>
      <c r="D41" s="164" t="s">
        <v>1613</v>
      </c>
      <c r="E41" s="165"/>
      <c r="F41" s="293" t="s">
        <v>173</v>
      </c>
      <c r="G41" s="160"/>
      <c r="H41" s="160"/>
      <c r="I41" s="24" t="str">
        <f t="shared" ca="1" si="0"/>
        <v>LOCKED</v>
      </c>
      <c r="J41" s="15" t="str">
        <f t="shared" si="4"/>
        <v>B154rlConcrete Curb RenewalCW 3240-R10,E14</v>
      </c>
      <c r="K41" s="16" t="e">
        <f>MATCH(J41,'Pay Items'!$K$1:$K$649,0)</f>
        <v>#N/A</v>
      </c>
      <c r="L41" s="17" t="str">
        <f t="shared" ca="1" si="1"/>
        <v>,0</v>
      </c>
      <c r="M41" s="17" t="str">
        <f t="shared" ca="1" si="2"/>
        <v>C2</v>
      </c>
      <c r="N41" s="17" t="str">
        <f t="shared" ca="1" si="3"/>
        <v>C2</v>
      </c>
    </row>
    <row r="42" spans="1:14" ht="39.950000000000003" customHeight="1" x14ac:dyDescent="0.2">
      <c r="A42" s="177" t="s">
        <v>1164</v>
      </c>
      <c r="B42" s="172" t="s">
        <v>350</v>
      </c>
      <c r="C42" s="163" t="s">
        <v>1614</v>
      </c>
      <c r="D42" s="164" t="s">
        <v>711</v>
      </c>
      <c r="E42" s="165"/>
      <c r="F42" s="293" t="s">
        <v>173</v>
      </c>
      <c r="G42" s="160"/>
      <c r="H42" s="160"/>
      <c r="I42" s="24" t="str">
        <f t="shared" ca="1" si="0"/>
        <v>LOCKED</v>
      </c>
      <c r="J42" s="15" t="str">
        <f t="shared" si="4"/>
        <v>B155rlAType 2 Concrete Barrier (150 mm reveal ht, Dowelled)SD-205,SD-206A</v>
      </c>
      <c r="K42" s="16" t="e">
        <f>MATCH(J42,'Pay Items'!$K$1:$K$649,0)</f>
        <v>#N/A</v>
      </c>
      <c r="L42" s="17" t="str">
        <f t="shared" ca="1" si="1"/>
        <v>,0</v>
      </c>
      <c r="M42" s="17" t="str">
        <f t="shared" ca="1" si="2"/>
        <v>C2</v>
      </c>
      <c r="N42" s="17" t="str">
        <f t="shared" ca="1" si="3"/>
        <v>C2</v>
      </c>
    </row>
    <row r="43" spans="1:14" ht="30" customHeight="1" x14ac:dyDescent="0.2">
      <c r="A43" s="177" t="s">
        <v>2019</v>
      </c>
      <c r="B43" s="183" t="s">
        <v>700</v>
      </c>
      <c r="C43" s="163" t="s">
        <v>713</v>
      </c>
      <c r="D43" s="164"/>
      <c r="E43" s="165" t="s">
        <v>182</v>
      </c>
      <c r="F43" s="294">
        <v>20</v>
      </c>
      <c r="G43" s="120"/>
      <c r="H43" s="166">
        <f t="shared" si="5"/>
        <v>0</v>
      </c>
      <c r="I43" s="24" t="str">
        <f t="shared" ca="1" si="0"/>
        <v/>
      </c>
      <c r="J43" s="15" t="str">
        <f t="shared" si="4"/>
        <v>B155rlA23 m to 30 mm</v>
      </c>
      <c r="K43" s="16" t="e">
        <f>MATCH(J43,'Pay Items'!$K$1:$K$649,0)</f>
        <v>#N/A</v>
      </c>
      <c r="L43" s="17" t="str">
        <f t="shared" ca="1" si="1"/>
        <v>,0</v>
      </c>
      <c r="M43" s="17" t="str">
        <f t="shared" ca="1" si="2"/>
        <v>C2</v>
      </c>
      <c r="N43" s="17" t="str">
        <f t="shared" ca="1" si="3"/>
        <v>C2</v>
      </c>
    </row>
    <row r="44" spans="1:14" ht="39.950000000000003" customHeight="1" x14ac:dyDescent="0.2">
      <c r="A44" s="177" t="s">
        <v>475</v>
      </c>
      <c r="B44" s="162" t="s">
        <v>309</v>
      </c>
      <c r="C44" s="163" t="s">
        <v>165</v>
      </c>
      <c r="D44" s="164" t="s">
        <v>732</v>
      </c>
      <c r="E44" s="165" t="s">
        <v>178</v>
      </c>
      <c r="F44" s="294">
        <v>75</v>
      </c>
      <c r="G44" s="120"/>
      <c r="H44" s="166">
        <f t="shared" si="5"/>
        <v>0</v>
      </c>
      <c r="I44" s="24" t="str">
        <f t="shared" ca="1" si="0"/>
        <v/>
      </c>
      <c r="J44" s="15" t="str">
        <f t="shared" si="4"/>
        <v>B189Regrading Existing Interlocking Paving StonesCW 3330-R5m²</v>
      </c>
      <c r="K44" s="16">
        <f>MATCH(J44,'Pay Items'!$K$1:$K$649,0)</f>
        <v>318</v>
      </c>
      <c r="L44" s="17" t="str">
        <f t="shared" ca="1" si="1"/>
        <v>,0</v>
      </c>
      <c r="M44" s="17" t="str">
        <f t="shared" ca="1" si="2"/>
        <v>C2</v>
      </c>
      <c r="N44" s="17" t="str">
        <f t="shared" ca="1" si="3"/>
        <v>C2</v>
      </c>
    </row>
    <row r="45" spans="1:14" ht="30" customHeight="1" x14ac:dyDescent="0.2">
      <c r="A45" s="177" t="s">
        <v>875</v>
      </c>
      <c r="B45" s="162" t="s">
        <v>739</v>
      </c>
      <c r="C45" s="163" t="s">
        <v>909</v>
      </c>
      <c r="D45" s="164" t="s">
        <v>960</v>
      </c>
      <c r="E45" s="165" t="s">
        <v>181</v>
      </c>
      <c r="F45" s="295">
        <v>20</v>
      </c>
      <c r="G45" s="120"/>
      <c r="H45" s="166">
        <f t="shared" si="5"/>
        <v>0</v>
      </c>
      <c r="I45" s="24" t="str">
        <f t="shared" ca="1" si="0"/>
        <v/>
      </c>
      <c r="J45" s="15" t="str">
        <f t="shared" si="4"/>
        <v>B219Detectable Warning Surface TilesCW 3326-R3each</v>
      </c>
      <c r="K45" s="16">
        <f>MATCH(J45,'Pay Items'!$K$1:$K$649,0)</f>
        <v>341</v>
      </c>
      <c r="L45" s="17" t="str">
        <f t="shared" ca="1" si="1"/>
        <v>,0</v>
      </c>
      <c r="M45" s="17" t="str">
        <f t="shared" ca="1" si="2"/>
        <v>C2</v>
      </c>
      <c r="N45" s="17" t="str">
        <f t="shared" ca="1" si="3"/>
        <v>C2</v>
      </c>
    </row>
    <row r="46" spans="1:14" ht="30" customHeight="1" x14ac:dyDescent="0.2">
      <c r="A46" s="145"/>
      <c r="B46" s="173"/>
      <c r="C46" s="174" t="s">
        <v>1615</v>
      </c>
      <c r="D46" s="175"/>
      <c r="E46" s="176"/>
      <c r="F46" s="293" t="s">
        <v>173</v>
      </c>
      <c r="G46" s="160"/>
      <c r="H46" s="160"/>
      <c r="I46" s="24" t="str">
        <f t="shared" ca="1" si="0"/>
        <v>LOCKED</v>
      </c>
      <c r="J46" s="15" t="str">
        <f t="shared" si="4"/>
        <v>ROADWORKS - NEW CONSTRUCTION</v>
      </c>
      <c r="K46" s="16" t="e">
        <f>MATCH(J46,'Pay Items'!$K$1:$K$649,0)</f>
        <v>#N/A</v>
      </c>
      <c r="L46" s="17" t="str">
        <f t="shared" ca="1" si="1"/>
        <v>,0</v>
      </c>
      <c r="M46" s="17" t="str">
        <f t="shared" ca="1" si="2"/>
        <v>C2</v>
      </c>
      <c r="N46" s="17" t="str">
        <f t="shared" ca="1" si="3"/>
        <v>C2</v>
      </c>
    </row>
    <row r="47" spans="1:14" ht="39.950000000000003" customHeight="1" x14ac:dyDescent="0.2">
      <c r="A47" s="161" t="s">
        <v>209</v>
      </c>
      <c r="B47" s="162" t="s">
        <v>1616</v>
      </c>
      <c r="C47" s="163" t="s">
        <v>468</v>
      </c>
      <c r="D47" s="164" t="s">
        <v>1617</v>
      </c>
      <c r="E47" s="165"/>
      <c r="F47" s="293" t="s">
        <v>173</v>
      </c>
      <c r="G47" s="160"/>
      <c r="H47" s="160"/>
      <c r="I47" s="24" t="str">
        <f t="shared" ca="1" si="0"/>
        <v>LOCKED</v>
      </c>
      <c r="J47" s="15" t="str">
        <f t="shared" si="4"/>
        <v>C001Concrete Pavements, Median Slabs, Bull-noses, and Safety MediansCW 3310-R18, E14</v>
      </c>
      <c r="K47" s="16" t="e">
        <f>MATCH(J47,'Pay Items'!$K$1:$K$649,0)</f>
        <v>#N/A</v>
      </c>
      <c r="L47" s="17" t="str">
        <f t="shared" ca="1" si="1"/>
        <v>,0</v>
      </c>
      <c r="M47" s="17" t="str">
        <f t="shared" ca="1" si="2"/>
        <v>C2</v>
      </c>
      <c r="N47" s="17" t="str">
        <f t="shared" ca="1" si="3"/>
        <v>C2</v>
      </c>
    </row>
    <row r="48" spans="1:14" ht="39.950000000000003" customHeight="1" x14ac:dyDescent="0.2">
      <c r="A48" s="184" t="s">
        <v>457</v>
      </c>
      <c r="B48" s="169" t="s">
        <v>350</v>
      </c>
      <c r="C48" s="170" t="s">
        <v>1618</v>
      </c>
      <c r="D48" s="164" t="s">
        <v>173</v>
      </c>
      <c r="E48" s="180" t="s">
        <v>178</v>
      </c>
      <c r="F48" s="295">
        <v>40</v>
      </c>
      <c r="G48" s="181"/>
      <c r="H48" s="166">
        <f>ROUND(G48*F48,2)</f>
        <v>0</v>
      </c>
      <c r="I48" s="24" t="str">
        <f t="shared" ca="1" si="0"/>
        <v/>
      </c>
      <c r="J48" s="15" t="str">
        <f t="shared" si="4"/>
        <v>C008Construction of 200 mm Type 2 Concrete Pavement - (Reinforced)m²</v>
      </c>
      <c r="K48" s="16" t="e">
        <f>MATCH(J48,'Pay Items'!$K$1:$K$649,0)</f>
        <v>#N/A</v>
      </c>
      <c r="L48" s="17" t="str">
        <f t="shared" ca="1" si="1"/>
        <v>,0</v>
      </c>
      <c r="M48" s="17" t="str">
        <f t="shared" ca="1" si="2"/>
        <v>C2</v>
      </c>
      <c r="N48" s="17" t="str">
        <f t="shared" ca="1" si="3"/>
        <v>C2</v>
      </c>
    </row>
    <row r="49" spans="1:14" ht="39.950000000000003" customHeight="1" x14ac:dyDescent="0.2">
      <c r="A49" s="161" t="s">
        <v>214</v>
      </c>
      <c r="B49" s="172" t="s">
        <v>351</v>
      </c>
      <c r="C49" s="163" t="s">
        <v>1619</v>
      </c>
      <c r="D49" s="164" t="s">
        <v>173</v>
      </c>
      <c r="E49" s="165" t="s">
        <v>178</v>
      </c>
      <c r="F49" s="295">
        <v>60</v>
      </c>
      <c r="G49" s="120"/>
      <c r="H49" s="166">
        <f>ROUND(G49*F49,2)</f>
        <v>0</v>
      </c>
      <c r="I49" s="24" t="str">
        <f t="shared" ca="1" si="0"/>
        <v/>
      </c>
      <c r="J49" s="15" t="str">
        <f t="shared" si="4"/>
        <v>C011Construction of 150 mm Type 2 Concrete Pavement (Reinforced)m²</v>
      </c>
      <c r="K49" s="16" t="e">
        <f>MATCH(J49,'Pay Items'!$K$1:$K$649,0)</f>
        <v>#N/A</v>
      </c>
      <c r="L49" s="17" t="str">
        <f t="shared" ca="1" si="1"/>
        <v>,0</v>
      </c>
      <c r="M49" s="17" t="str">
        <f t="shared" ca="1" si="2"/>
        <v>C2</v>
      </c>
      <c r="N49" s="17" t="str">
        <f t="shared" ca="1" si="3"/>
        <v>C2</v>
      </c>
    </row>
    <row r="50" spans="1:14" ht="30" customHeight="1" x14ac:dyDescent="0.2">
      <c r="A50" s="161" t="s">
        <v>380</v>
      </c>
      <c r="B50" s="162" t="s">
        <v>502</v>
      </c>
      <c r="C50" s="163" t="s">
        <v>123</v>
      </c>
      <c r="D50" s="164" t="s">
        <v>1617</v>
      </c>
      <c r="E50" s="165"/>
      <c r="F50" s="293" t="s">
        <v>173</v>
      </c>
      <c r="G50" s="160"/>
      <c r="H50" s="160"/>
      <c r="I50" s="24" t="str">
        <f t="shared" ca="1" si="0"/>
        <v>LOCKED</v>
      </c>
      <c r="J50" s="15" t="str">
        <f t="shared" si="4"/>
        <v>C019Concrete Pavements for Early OpeningCW 3310-R18, E14</v>
      </c>
      <c r="K50" s="16" t="e">
        <f>MATCH(J50,'Pay Items'!$K$1:$K$649,0)</f>
        <v>#N/A</v>
      </c>
      <c r="L50" s="17" t="str">
        <f t="shared" ca="1" si="1"/>
        <v>,0</v>
      </c>
      <c r="M50" s="17" t="str">
        <f t="shared" ca="1" si="2"/>
        <v>C2</v>
      </c>
      <c r="N50" s="17" t="str">
        <f t="shared" ca="1" si="3"/>
        <v>C2</v>
      </c>
    </row>
    <row r="51" spans="1:14" ht="60" customHeight="1" x14ac:dyDescent="0.2">
      <c r="A51" s="184" t="s">
        <v>1191</v>
      </c>
      <c r="B51" s="169" t="s">
        <v>350</v>
      </c>
      <c r="C51" s="170" t="s">
        <v>1278</v>
      </c>
      <c r="D51" s="164"/>
      <c r="E51" s="180" t="s">
        <v>178</v>
      </c>
      <c r="F51" s="295">
        <v>40</v>
      </c>
      <c r="G51" s="181"/>
      <c r="H51" s="166">
        <f>ROUND(G51*F51,2)</f>
        <v>0</v>
      </c>
      <c r="I51" s="24" t="str">
        <f t="shared" ca="1" si="0"/>
        <v/>
      </c>
      <c r="J51" s="15" t="str">
        <f t="shared" si="4"/>
        <v>C026-72Construction of 200 mm Type 4 Concrete Pavement for Early Opening 72 Hour (Reinforced)m²</v>
      </c>
      <c r="K51" s="16">
        <f>MATCH(J51,'Pay Items'!$K$1:$K$649,0)</f>
        <v>374</v>
      </c>
      <c r="L51" s="17" t="str">
        <f t="shared" ca="1" si="1"/>
        <v>,0</v>
      </c>
      <c r="M51" s="17" t="str">
        <f t="shared" ca="1" si="2"/>
        <v>C2</v>
      </c>
      <c r="N51" s="17" t="str">
        <f t="shared" ca="1" si="3"/>
        <v>C2</v>
      </c>
    </row>
    <row r="52" spans="1:14" ht="60" customHeight="1" x14ac:dyDescent="0.2">
      <c r="A52" s="161" t="s">
        <v>387</v>
      </c>
      <c r="B52" s="172" t="s">
        <v>351</v>
      </c>
      <c r="C52" s="163" t="s">
        <v>1282</v>
      </c>
      <c r="D52" s="164"/>
      <c r="E52" s="165" t="s">
        <v>178</v>
      </c>
      <c r="F52" s="295">
        <v>60</v>
      </c>
      <c r="G52" s="120"/>
      <c r="H52" s="166">
        <f>ROUND(G52*F52,2)</f>
        <v>0</v>
      </c>
      <c r="I52" s="24" t="str">
        <f t="shared" ca="1" si="0"/>
        <v/>
      </c>
      <c r="J52" s="15" t="str">
        <f t="shared" si="4"/>
        <v>C029Construction of 150 mm Type 4 Concrete Pavement for Early Opening 72 Hour (Reinforced)m²</v>
      </c>
      <c r="K52" s="16" t="e">
        <f>MATCH(J52,'Pay Items'!$K$1:$K$649,0)</f>
        <v>#N/A</v>
      </c>
      <c r="L52" s="17" t="str">
        <f t="shared" ca="1" si="1"/>
        <v>,0</v>
      </c>
      <c r="M52" s="17" t="str">
        <f t="shared" ca="1" si="2"/>
        <v>C2</v>
      </c>
      <c r="N52" s="17" t="str">
        <f t="shared" ca="1" si="3"/>
        <v>C2</v>
      </c>
    </row>
    <row r="53" spans="1:14" ht="39.950000000000003" customHeight="1" x14ac:dyDescent="0.2">
      <c r="A53" s="161" t="s">
        <v>389</v>
      </c>
      <c r="B53" s="162" t="s">
        <v>503</v>
      </c>
      <c r="C53" s="163" t="s">
        <v>366</v>
      </c>
      <c r="D53" s="164" t="s">
        <v>1617</v>
      </c>
      <c r="E53" s="165"/>
      <c r="F53" s="293" t="s">
        <v>173</v>
      </c>
      <c r="G53" s="160"/>
      <c r="H53" s="160"/>
      <c r="I53" s="24" t="str">
        <f t="shared" ca="1" si="0"/>
        <v>LOCKED</v>
      </c>
      <c r="J53" s="15" t="str">
        <f t="shared" si="4"/>
        <v>C032Concrete Curbs, Curb and Gutter, and Splash StripsCW 3310-R18, E14</v>
      </c>
      <c r="K53" s="16" t="e">
        <f>MATCH(J53,'Pay Items'!$K$1:$K$649,0)</f>
        <v>#N/A</v>
      </c>
      <c r="L53" s="17" t="str">
        <f t="shared" ca="1" si="1"/>
        <v>,0</v>
      </c>
      <c r="M53" s="17" t="str">
        <f t="shared" ca="1" si="2"/>
        <v>C2</v>
      </c>
      <c r="N53" s="17" t="str">
        <f t="shared" ca="1" si="3"/>
        <v>C2</v>
      </c>
    </row>
    <row r="54" spans="1:14" ht="39.950000000000003" customHeight="1" x14ac:dyDescent="0.2">
      <c r="A54" s="161" t="s">
        <v>1207</v>
      </c>
      <c r="B54" s="172" t="s">
        <v>350</v>
      </c>
      <c r="C54" s="163" t="s">
        <v>1620</v>
      </c>
      <c r="D54" s="164" t="s">
        <v>399</v>
      </c>
      <c r="E54" s="165" t="s">
        <v>182</v>
      </c>
      <c r="F54" s="295">
        <v>10</v>
      </c>
      <c r="G54" s="120"/>
      <c r="H54" s="166">
        <f t="shared" ref="H54:H60" si="6">ROUND(G54*F54,2)</f>
        <v>0</v>
      </c>
      <c r="I54" s="24" t="str">
        <f t="shared" ca="1" si="0"/>
        <v/>
      </c>
      <c r="J54" s="15" t="str">
        <f t="shared" si="4"/>
        <v>C037BConstruction of Modified Barrier (180 mm ht, Type 2, Integral)SD-203Bm</v>
      </c>
      <c r="K54" s="16" t="e">
        <f>MATCH(J54,'Pay Items'!$K$1:$K$649,0)</f>
        <v>#N/A</v>
      </c>
      <c r="L54" s="17" t="str">
        <f t="shared" ca="1" si="1"/>
        <v>,0</v>
      </c>
      <c r="M54" s="17" t="str">
        <f t="shared" ca="1" si="2"/>
        <v>C2</v>
      </c>
      <c r="N54" s="17" t="str">
        <f t="shared" ca="1" si="3"/>
        <v>C2</v>
      </c>
    </row>
    <row r="55" spans="1:14" ht="60" customHeight="1" x14ac:dyDescent="0.2">
      <c r="A55" s="161" t="s">
        <v>543</v>
      </c>
      <c r="B55" s="172" t="s">
        <v>351</v>
      </c>
      <c r="C55" s="163" t="s">
        <v>1621</v>
      </c>
      <c r="D55" s="164" t="s">
        <v>343</v>
      </c>
      <c r="E55" s="165" t="s">
        <v>182</v>
      </c>
      <c r="F55" s="295">
        <v>1450</v>
      </c>
      <c r="G55" s="120"/>
      <c r="H55" s="166">
        <f t="shared" si="6"/>
        <v>0</v>
      </c>
      <c r="I55" s="24" t="str">
        <f t="shared" ca="1" si="0"/>
        <v/>
      </c>
      <c r="J55" s="15" t="str">
        <f t="shared" si="4"/>
        <v>C038Construction of Curb and Gutter (180 mm ht, Barrier, Integral, 600 mm width, 150 mm Plain Type 2 Concrete Pavement)SD-200m</v>
      </c>
      <c r="K55" s="16" t="e">
        <f>MATCH(J55,'Pay Items'!$K$1:$K$649,0)</f>
        <v>#N/A</v>
      </c>
      <c r="L55" s="17" t="str">
        <f t="shared" ca="1" si="1"/>
        <v>,0</v>
      </c>
      <c r="M55" s="17" t="str">
        <f t="shared" ca="1" si="2"/>
        <v>C2</v>
      </c>
      <c r="N55" s="17" t="str">
        <f t="shared" ca="1" si="3"/>
        <v>C2</v>
      </c>
    </row>
    <row r="56" spans="1:14" ht="60" customHeight="1" x14ac:dyDescent="0.2">
      <c r="A56" s="161" t="s">
        <v>544</v>
      </c>
      <c r="B56" s="172" t="s">
        <v>352</v>
      </c>
      <c r="C56" s="163" t="s">
        <v>1622</v>
      </c>
      <c r="D56" s="164" t="s">
        <v>448</v>
      </c>
      <c r="E56" s="165" t="s">
        <v>182</v>
      </c>
      <c r="F56" s="295">
        <v>90</v>
      </c>
      <c r="G56" s="120"/>
      <c r="H56" s="166">
        <f t="shared" si="6"/>
        <v>0</v>
      </c>
      <c r="I56" s="24" t="str">
        <f t="shared" ca="1" si="0"/>
        <v/>
      </c>
      <c r="J56" s="15" t="str">
        <f t="shared" si="4"/>
        <v>C039Construction of Curb and Gutter (180 mm ht, Modified Barrier, Integral, 600 mm width, 150 mm Plain Type 2 Concrete Pavement)SD-200 SD-203Bm</v>
      </c>
      <c r="K56" s="16" t="e">
        <f>MATCH(J56,'Pay Items'!$K$1:$K$649,0)</f>
        <v>#N/A</v>
      </c>
      <c r="L56" s="17" t="str">
        <f t="shared" ca="1" si="1"/>
        <v>,0</v>
      </c>
      <c r="M56" s="17" t="str">
        <f t="shared" ca="1" si="2"/>
        <v>C2</v>
      </c>
      <c r="N56" s="17" t="str">
        <f t="shared" ca="1" si="3"/>
        <v>C2</v>
      </c>
    </row>
    <row r="57" spans="1:14" ht="60" customHeight="1" x14ac:dyDescent="0.2">
      <c r="A57" s="161" t="s">
        <v>391</v>
      </c>
      <c r="B57" s="172" t="s">
        <v>353</v>
      </c>
      <c r="C57" s="163" t="s">
        <v>1623</v>
      </c>
      <c r="D57" s="164" t="s">
        <v>449</v>
      </c>
      <c r="E57" s="165" t="s">
        <v>182</v>
      </c>
      <c r="F57" s="295">
        <v>40</v>
      </c>
      <c r="G57" s="120"/>
      <c r="H57" s="166">
        <f t="shared" si="6"/>
        <v>0</v>
      </c>
      <c r="I57" s="24" t="str">
        <f t="shared" ca="1" si="0"/>
        <v/>
      </c>
      <c r="J57" s="15" t="str">
        <f t="shared" si="4"/>
        <v>C040Construction of Curb and Gutter (40 mm ht, Lip Curb, Integral, 600 mm width, 150 mm Plain Type 2 Concrete Pavement)SD-200 SD-202Bm</v>
      </c>
      <c r="K57" s="16" t="e">
        <f>MATCH(J57,'Pay Items'!$K$1:$K$649,0)</f>
        <v>#N/A</v>
      </c>
      <c r="L57" s="17" t="str">
        <f t="shared" ca="1" si="1"/>
        <v>,0</v>
      </c>
      <c r="M57" s="17" t="str">
        <f t="shared" ca="1" si="2"/>
        <v>C2</v>
      </c>
      <c r="N57" s="17" t="str">
        <f t="shared" ca="1" si="3"/>
        <v>C2</v>
      </c>
    </row>
    <row r="58" spans="1:14" ht="60" customHeight="1" x14ac:dyDescent="0.2">
      <c r="A58" s="161" t="s">
        <v>392</v>
      </c>
      <c r="B58" s="172" t="s">
        <v>354</v>
      </c>
      <c r="C58" s="163" t="s">
        <v>1624</v>
      </c>
      <c r="D58" s="164" t="s">
        <v>1211</v>
      </c>
      <c r="E58" s="165" t="s">
        <v>182</v>
      </c>
      <c r="F58" s="295">
        <v>70</v>
      </c>
      <c r="G58" s="120"/>
      <c r="H58" s="166">
        <f t="shared" si="6"/>
        <v>0</v>
      </c>
      <c r="I58" s="24" t="str">
        <f t="shared" ca="1" si="0"/>
        <v/>
      </c>
      <c r="J58" s="15" t="str">
        <f t="shared" si="4"/>
        <v>C041Construction of Curb and Gutter (8-12 mm ht, Curb Ramp, Integral, 600 mm width, 150 mm Plain Type 2 Concrete Pavement)SD-200 SD-229Em</v>
      </c>
      <c r="K58" s="16" t="e">
        <f>MATCH(J58,'Pay Items'!$K$1:$K$649,0)</f>
        <v>#N/A</v>
      </c>
      <c r="L58" s="17" t="str">
        <f t="shared" ca="1" si="1"/>
        <v>,0</v>
      </c>
      <c r="M58" s="17" t="str">
        <f t="shared" ca="1" si="2"/>
        <v>C2</v>
      </c>
      <c r="N58" s="17" t="str">
        <f t="shared" ca="1" si="3"/>
        <v>C2</v>
      </c>
    </row>
    <row r="59" spans="1:14" ht="39.950000000000003" customHeight="1" x14ac:dyDescent="0.2">
      <c r="A59" s="161" t="s">
        <v>395</v>
      </c>
      <c r="B59" s="172" t="s">
        <v>355</v>
      </c>
      <c r="C59" s="163" t="s">
        <v>1625</v>
      </c>
      <c r="D59" s="164" t="s">
        <v>399</v>
      </c>
      <c r="E59" s="165" t="s">
        <v>182</v>
      </c>
      <c r="F59" s="295">
        <v>15</v>
      </c>
      <c r="G59" s="120"/>
      <c r="H59" s="166">
        <f t="shared" si="6"/>
        <v>0</v>
      </c>
      <c r="I59" s="24" t="str">
        <f t="shared" ca="1" si="0"/>
        <v/>
      </c>
      <c r="J59" s="15" t="str">
        <f t="shared" si="4"/>
        <v>C046Construction of Curb Ramp (8-12 mm ht, Type 2, Integral)SD-203Bm</v>
      </c>
      <c r="K59" s="16" t="e">
        <f>MATCH(J59,'Pay Items'!$K$1:$K$649,0)</f>
        <v>#N/A</v>
      </c>
      <c r="L59" s="17" t="str">
        <f t="shared" ca="1" si="1"/>
        <v>,0</v>
      </c>
      <c r="M59" s="17" t="str">
        <f t="shared" ca="1" si="2"/>
        <v>C2</v>
      </c>
      <c r="N59" s="17" t="str">
        <f t="shared" ca="1" si="3"/>
        <v>C2</v>
      </c>
    </row>
    <row r="60" spans="1:14" ht="30" customHeight="1" x14ac:dyDescent="0.2">
      <c r="A60" s="161" t="s">
        <v>32</v>
      </c>
      <c r="B60" s="162" t="s">
        <v>504</v>
      </c>
      <c r="C60" s="163" t="s">
        <v>1610</v>
      </c>
      <c r="D60" s="164" t="s">
        <v>1626</v>
      </c>
      <c r="E60" s="165" t="s">
        <v>178</v>
      </c>
      <c r="F60" s="295">
        <v>50</v>
      </c>
      <c r="G60" s="120"/>
      <c r="H60" s="166">
        <f t="shared" si="6"/>
        <v>0</v>
      </c>
      <c r="I60" s="24" t="str">
        <f t="shared" ca="1" si="0"/>
        <v/>
      </c>
      <c r="J60" s="15" t="str">
        <f t="shared" si="4"/>
        <v>C051100 mm Type 5 Concrete SidewalkCW 3325-R5, E14m²</v>
      </c>
      <c r="K60" s="16" t="e">
        <f>MATCH(J60,'Pay Items'!$K$1:$K$649,0)</f>
        <v>#N/A</v>
      </c>
      <c r="L60" s="17" t="str">
        <f t="shared" ca="1" si="1"/>
        <v>,0</v>
      </c>
      <c r="M60" s="17" t="str">
        <f t="shared" ca="1" si="2"/>
        <v>C2</v>
      </c>
      <c r="N60" s="17" t="str">
        <f t="shared" ca="1" si="3"/>
        <v>C2</v>
      </c>
    </row>
    <row r="61" spans="1:14" ht="39.950000000000003" customHeight="1" x14ac:dyDescent="0.2">
      <c r="A61" s="161" t="s">
        <v>36</v>
      </c>
      <c r="B61" s="162" t="s">
        <v>505</v>
      </c>
      <c r="C61" s="163" t="s">
        <v>404</v>
      </c>
      <c r="D61" s="164" t="s">
        <v>1181</v>
      </c>
      <c r="E61" s="185"/>
      <c r="F61" s="293" t="s">
        <v>173</v>
      </c>
      <c r="G61" s="160"/>
      <c r="H61" s="160"/>
      <c r="I61" s="24" t="str">
        <f t="shared" ca="1" si="0"/>
        <v>LOCKED</v>
      </c>
      <c r="J61" s="15" t="str">
        <f t="shared" si="4"/>
        <v>C055Construction of Asphaltic Concrete PavementsCW 3410-R12</v>
      </c>
      <c r="K61" s="16">
        <f>MATCH(J61,'Pay Items'!$K$1:$K$649,0)</f>
        <v>425</v>
      </c>
      <c r="L61" s="17" t="str">
        <f t="shared" ca="1" si="1"/>
        <v>,0</v>
      </c>
      <c r="M61" s="17" t="str">
        <f t="shared" ca="1" si="2"/>
        <v>C2</v>
      </c>
      <c r="N61" s="17" t="str">
        <f t="shared" ca="1" si="3"/>
        <v>C2</v>
      </c>
    </row>
    <row r="62" spans="1:14" ht="30" customHeight="1" x14ac:dyDescent="0.2">
      <c r="A62" s="161" t="s">
        <v>405</v>
      </c>
      <c r="B62" s="172" t="s">
        <v>350</v>
      </c>
      <c r="C62" s="163" t="s">
        <v>363</v>
      </c>
      <c r="D62" s="164"/>
      <c r="E62" s="165"/>
      <c r="F62" s="293" t="s">
        <v>173</v>
      </c>
      <c r="G62" s="160"/>
      <c r="H62" s="160"/>
      <c r="I62" s="24" t="str">
        <f t="shared" ca="1" si="0"/>
        <v>LOCKED</v>
      </c>
      <c r="J62" s="15" t="str">
        <f t="shared" si="4"/>
        <v>C056Main Line Paving</v>
      </c>
      <c r="K62" s="16">
        <f>MATCH(J62,'Pay Items'!$K$1:$K$649,0)</f>
        <v>426</v>
      </c>
      <c r="L62" s="17" t="str">
        <f t="shared" ca="1" si="1"/>
        <v>,0</v>
      </c>
      <c r="M62" s="17" t="str">
        <f t="shared" ca="1" si="2"/>
        <v>C2</v>
      </c>
      <c r="N62" s="17" t="str">
        <f t="shared" ca="1" si="3"/>
        <v>C2</v>
      </c>
    </row>
    <row r="63" spans="1:14" ht="30" customHeight="1" x14ac:dyDescent="0.2">
      <c r="A63" s="161" t="s">
        <v>407</v>
      </c>
      <c r="B63" s="183" t="s">
        <v>700</v>
      </c>
      <c r="C63" s="163" t="s">
        <v>718</v>
      </c>
      <c r="D63" s="164"/>
      <c r="E63" s="165" t="s">
        <v>180</v>
      </c>
      <c r="F63" s="294">
        <v>1350</v>
      </c>
      <c r="G63" s="120"/>
      <c r="H63" s="166">
        <f>ROUND(G63*F63,2)</f>
        <v>0</v>
      </c>
      <c r="I63" s="24" t="str">
        <f t="shared" ca="1" si="0"/>
        <v/>
      </c>
      <c r="J63" s="15" t="str">
        <f t="shared" si="4"/>
        <v>C058Type IAtonne</v>
      </c>
      <c r="K63" s="16">
        <f>MATCH(J63,'Pay Items'!$K$1:$K$649,0)</f>
        <v>427</v>
      </c>
      <c r="L63" s="17" t="str">
        <f t="shared" ca="1" si="1"/>
        <v>,0</v>
      </c>
      <c r="M63" s="17" t="str">
        <f t="shared" ca="1" si="2"/>
        <v>C2</v>
      </c>
      <c r="N63" s="17" t="str">
        <f t="shared" ca="1" si="3"/>
        <v>C2</v>
      </c>
    </row>
    <row r="64" spans="1:14" ht="30" customHeight="1" x14ac:dyDescent="0.2">
      <c r="A64" s="161" t="s">
        <v>408</v>
      </c>
      <c r="B64" s="172" t="s">
        <v>351</v>
      </c>
      <c r="C64" s="163" t="s">
        <v>364</v>
      </c>
      <c r="D64" s="164"/>
      <c r="E64" s="165"/>
      <c r="F64" s="293" t="s">
        <v>173</v>
      </c>
      <c r="G64" s="160"/>
      <c r="H64" s="160"/>
      <c r="I64" s="24" t="str">
        <f t="shared" ca="1" si="0"/>
        <v>LOCKED</v>
      </c>
      <c r="J64" s="15" t="str">
        <f t="shared" si="4"/>
        <v>C059Tie-ins and Approaches</v>
      </c>
      <c r="K64" s="16">
        <f>MATCH(J64,'Pay Items'!$K$1:$K$649,0)</f>
        <v>429</v>
      </c>
      <c r="L64" s="17" t="str">
        <f t="shared" ca="1" si="1"/>
        <v>,0</v>
      </c>
      <c r="M64" s="17" t="str">
        <f t="shared" ca="1" si="2"/>
        <v>C2</v>
      </c>
      <c r="N64" s="17" t="str">
        <f t="shared" ca="1" si="3"/>
        <v>C2</v>
      </c>
    </row>
    <row r="65" spans="1:14" ht="30" customHeight="1" x14ac:dyDescent="0.2">
      <c r="A65" s="161" t="s">
        <v>409</v>
      </c>
      <c r="B65" s="183" t="s">
        <v>700</v>
      </c>
      <c r="C65" s="163" t="s">
        <v>718</v>
      </c>
      <c r="D65" s="164"/>
      <c r="E65" s="165" t="s">
        <v>180</v>
      </c>
      <c r="F65" s="294">
        <v>100</v>
      </c>
      <c r="G65" s="120"/>
      <c r="H65" s="166">
        <f>ROUND(G65*F65,2)</f>
        <v>0</v>
      </c>
      <c r="I65" s="24" t="str">
        <f t="shared" ca="1" si="0"/>
        <v/>
      </c>
      <c r="J65" s="15" t="str">
        <f t="shared" si="4"/>
        <v>C060Type IAtonne</v>
      </c>
      <c r="K65" s="16">
        <f>MATCH(J65,'Pay Items'!$K$1:$K$649,0)</f>
        <v>430</v>
      </c>
      <c r="L65" s="17" t="str">
        <f t="shared" ca="1" si="1"/>
        <v>,0</v>
      </c>
      <c r="M65" s="17" t="str">
        <f t="shared" ca="1" si="2"/>
        <v>C2</v>
      </c>
      <c r="N65" s="17" t="str">
        <f t="shared" ca="1" si="3"/>
        <v>C2</v>
      </c>
    </row>
    <row r="66" spans="1:14" ht="30" customHeight="1" x14ac:dyDescent="0.2">
      <c r="A66" s="145"/>
      <c r="B66" s="173"/>
      <c r="C66" s="174" t="s">
        <v>199</v>
      </c>
      <c r="D66" s="175"/>
      <c r="E66" s="176"/>
      <c r="F66" s="293" t="s">
        <v>173</v>
      </c>
      <c r="G66" s="160"/>
      <c r="H66" s="160"/>
      <c r="I66" s="24" t="str">
        <f t="shared" ca="1" si="0"/>
        <v>LOCKED</v>
      </c>
      <c r="J66" s="15" t="str">
        <f t="shared" si="4"/>
        <v>JOINT AND CRACK SEALING</v>
      </c>
      <c r="K66" s="16">
        <f>MATCH(J66,'Pay Items'!$K$1:$K$649,0)</f>
        <v>436</v>
      </c>
      <c r="L66" s="17" t="str">
        <f t="shared" ca="1" si="1"/>
        <v>,0</v>
      </c>
      <c r="M66" s="17" t="str">
        <f t="shared" ca="1" si="2"/>
        <v>C2</v>
      </c>
      <c r="N66" s="17" t="str">
        <f t="shared" ca="1" si="3"/>
        <v>C2</v>
      </c>
    </row>
    <row r="67" spans="1:14" ht="30" customHeight="1" x14ac:dyDescent="0.2">
      <c r="A67" s="161" t="s">
        <v>547</v>
      </c>
      <c r="B67" s="162" t="s">
        <v>730</v>
      </c>
      <c r="C67" s="163" t="s">
        <v>98</v>
      </c>
      <c r="D67" s="164" t="s">
        <v>736</v>
      </c>
      <c r="E67" s="165" t="s">
        <v>182</v>
      </c>
      <c r="F67" s="295">
        <v>3000</v>
      </c>
      <c r="G67" s="120"/>
      <c r="H67" s="166">
        <f>ROUND(G67*F67,2)</f>
        <v>0</v>
      </c>
      <c r="I67" s="24" t="str">
        <f t="shared" ca="1" si="0"/>
        <v/>
      </c>
      <c r="J67" s="15" t="str">
        <f t="shared" si="4"/>
        <v>D006Reflective Crack MaintenanceCW 3250-R7m</v>
      </c>
      <c r="K67" s="16">
        <f>MATCH(J67,'Pay Items'!$K$1:$K$649,0)</f>
        <v>442</v>
      </c>
      <c r="L67" s="17" t="str">
        <f t="shared" ca="1" si="1"/>
        <v>,0</v>
      </c>
      <c r="M67" s="17" t="str">
        <f t="shared" ca="1" si="2"/>
        <v>C2</v>
      </c>
      <c r="N67" s="17" t="str">
        <f t="shared" ca="1" si="3"/>
        <v>C2</v>
      </c>
    </row>
    <row r="68" spans="1:14" ht="39.950000000000003" customHeight="1" x14ac:dyDescent="0.2">
      <c r="A68" s="145"/>
      <c r="B68" s="173"/>
      <c r="C68" s="174" t="s">
        <v>200</v>
      </c>
      <c r="D68" s="175"/>
      <c r="E68" s="176"/>
      <c r="F68" s="293" t="s">
        <v>173</v>
      </c>
      <c r="G68" s="160"/>
      <c r="H68" s="160"/>
      <c r="I68" s="24" t="str">
        <f t="shared" ca="1" si="0"/>
        <v>LOCKED</v>
      </c>
      <c r="J68" s="15" t="str">
        <f t="shared" si="4"/>
        <v>ASSOCIATED DRAINAGE AND UNDERGROUND WORKS</v>
      </c>
      <c r="K68" s="16">
        <f>MATCH(J68,'Pay Items'!$K$1:$K$649,0)</f>
        <v>444</v>
      </c>
      <c r="L68" s="17" t="str">
        <f t="shared" ca="1" si="1"/>
        <v>,0</v>
      </c>
      <c r="M68" s="17" t="str">
        <f t="shared" ca="1" si="2"/>
        <v>C2</v>
      </c>
      <c r="N68" s="17" t="str">
        <f t="shared" ca="1" si="3"/>
        <v>C2</v>
      </c>
    </row>
    <row r="69" spans="1:14" ht="30" customHeight="1" x14ac:dyDescent="0.2">
      <c r="A69" s="161" t="s">
        <v>224</v>
      </c>
      <c r="B69" s="162" t="s">
        <v>731</v>
      </c>
      <c r="C69" s="163" t="s">
        <v>415</v>
      </c>
      <c r="D69" s="164" t="s">
        <v>11</v>
      </c>
      <c r="E69" s="165"/>
      <c r="F69" s="293" t="s">
        <v>173</v>
      </c>
      <c r="G69" s="160"/>
      <c r="H69" s="160"/>
      <c r="I69" s="24" t="str">
        <f t="shared" ref="I69:I132" ca="1" si="7">IF(CELL("protect",$G69)=1, "LOCKED", "")</f>
        <v>LOCKED</v>
      </c>
      <c r="J69" s="15" t="str">
        <f t="shared" si="4"/>
        <v>E003Catch BasinCW 2130-R12</v>
      </c>
      <c r="K69" s="16">
        <f>MATCH(J69,'Pay Items'!$K$1:$K$649,0)</f>
        <v>445</v>
      </c>
      <c r="L69" s="17" t="str">
        <f t="shared" ref="L69:L132" ca="1" si="8">CELL("format",$F69)</f>
        <v>,0</v>
      </c>
      <c r="M69" s="17" t="str">
        <f t="shared" ref="M69:M132" ca="1" si="9">CELL("format",$G69)</f>
        <v>C2</v>
      </c>
      <c r="N69" s="17" t="str">
        <f t="shared" ref="N69:N132" ca="1" si="10">CELL("format",$H69)</f>
        <v>C2</v>
      </c>
    </row>
    <row r="70" spans="1:14" ht="30" customHeight="1" x14ac:dyDescent="0.2">
      <c r="A70" s="161" t="s">
        <v>1010</v>
      </c>
      <c r="B70" s="172" t="s">
        <v>350</v>
      </c>
      <c r="C70" s="163" t="s">
        <v>985</v>
      </c>
      <c r="D70" s="164"/>
      <c r="E70" s="165" t="s">
        <v>181</v>
      </c>
      <c r="F70" s="295">
        <v>18</v>
      </c>
      <c r="G70" s="120"/>
      <c r="H70" s="166">
        <f>ROUND(G70*F70,2)</f>
        <v>0</v>
      </c>
      <c r="I70" s="24" t="str">
        <f t="shared" ca="1" si="7"/>
        <v/>
      </c>
      <c r="J70" s="15" t="str">
        <f t="shared" ref="J70:J133" si="11">CLEAN(CONCATENATE(TRIM($A70),TRIM($C70),IF(LEFT($D70)&lt;&gt;"E",TRIM($D70),),TRIM($E70)))</f>
        <v>E004ASD-024, 1800 mm deepeach</v>
      </c>
      <c r="K70" s="16">
        <f>MATCH(J70,'Pay Items'!$K$1:$K$649,0)</f>
        <v>447</v>
      </c>
      <c r="L70" s="17" t="str">
        <f t="shared" ca="1" si="8"/>
        <v>,0</v>
      </c>
      <c r="M70" s="17" t="str">
        <f t="shared" ca="1" si="9"/>
        <v>C2</v>
      </c>
      <c r="N70" s="17" t="str">
        <f t="shared" ca="1" si="10"/>
        <v>C2</v>
      </c>
    </row>
    <row r="71" spans="1:14" ht="30" customHeight="1" x14ac:dyDescent="0.2">
      <c r="A71" s="161" t="s">
        <v>229</v>
      </c>
      <c r="B71" s="162" t="s">
        <v>1627</v>
      </c>
      <c r="C71" s="163" t="s">
        <v>420</v>
      </c>
      <c r="D71" s="164" t="s">
        <v>11</v>
      </c>
      <c r="E71" s="165"/>
      <c r="F71" s="293" t="s">
        <v>173</v>
      </c>
      <c r="G71" s="160"/>
      <c r="H71" s="160"/>
      <c r="I71" s="24" t="str">
        <f t="shared" ca="1" si="7"/>
        <v>LOCKED</v>
      </c>
      <c r="J71" s="15" t="str">
        <f t="shared" si="11"/>
        <v>E008Sewer ServiceCW 2130-R12</v>
      </c>
      <c r="K71" s="16">
        <f>MATCH(J71,'Pay Items'!$K$1:$K$649,0)</f>
        <v>457</v>
      </c>
      <c r="L71" s="17" t="str">
        <f t="shared" ca="1" si="8"/>
        <v>,0</v>
      </c>
      <c r="M71" s="17" t="str">
        <f t="shared" ca="1" si="9"/>
        <v>C2</v>
      </c>
      <c r="N71" s="17" t="str">
        <f t="shared" ca="1" si="10"/>
        <v>C2</v>
      </c>
    </row>
    <row r="72" spans="1:14" ht="30" customHeight="1" x14ac:dyDescent="0.2">
      <c r="A72" s="161" t="s">
        <v>53</v>
      </c>
      <c r="B72" s="172" t="s">
        <v>350</v>
      </c>
      <c r="C72" s="163" t="s">
        <v>1628</v>
      </c>
      <c r="D72" s="164"/>
      <c r="E72" s="165"/>
      <c r="F72" s="293" t="s">
        <v>173</v>
      </c>
      <c r="G72" s="160"/>
      <c r="H72" s="160"/>
      <c r="I72" s="24" t="str">
        <f t="shared" ca="1" si="7"/>
        <v>LOCKED</v>
      </c>
      <c r="J72" s="15" t="str">
        <f t="shared" si="11"/>
        <v>E009250 mm, PVC</v>
      </c>
      <c r="K72" s="16" t="e">
        <f>MATCH(J72,'Pay Items'!$K$1:$K$649,0)</f>
        <v>#N/A</v>
      </c>
      <c r="L72" s="17" t="str">
        <f t="shared" ca="1" si="8"/>
        <v>,0</v>
      </c>
      <c r="M72" s="17" t="str">
        <f t="shared" ca="1" si="9"/>
        <v>C2</v>
      </c>
      <c r="N72" s="17" t="str">
        <f t="shared" ca="1" si="10"/>
        <v>C2</v>
      </c>
    </row>
    <row r="73" spans="1:14" ht="39.950000000000003" customHeight="1" x14ac:dyDescent="0.2">
      <c r="A73" s="161" t="s">
        <v>54</v>
      </c>
      <c r="B73" s="183" t="s">
        <v>700</v>
      </c>
      <c r="C73" s="163" t="s">
        <v>1629</v>
      </c>
      <c r="D73" s="164"/>
      <c r="E73" s="165" t="s">
        <v>182</v>
      </c>
      <c r="F73" s="295">
        <v>150</v>
      </c>
      <c r="G73" s="120"/>
      <c r="H73" s="166">
        <f>ROUND(G73*F73,2)</f>
        <v>0</v>
      </c>
      <c r="I73" s="24" t="str">
        <f t="shared" ca="1" si="7"/>
        <v/>
      </c>
      <c r="J73" s="15" t="str">
        <f t="shared" si="11"/>
        <v>E010In a Trench, Class B Sand Bedding, Class 3 Backfillm</v>
      </c>
      <c r="K73" s="16" t="e">
        <f>MATCH(J73,'Pay Items'!$K$1:$K$649,0)</f>
        <v>#N/A</v>
      </c>
      <c r="L73" s="17" t="str">
        <f t="shared" ca="1" si="8"/>
        <v>,0</v>
      </c>
      <c r="M73" s="17" t="str">
        <f t="shared" ca="1" si="9"/>
        <v>C2</v>
      </c>
      <c r="N73" s="17" t="str">
        <f t="shared" ca="1" si="10"/>
        <v>C2</v>
      </c>
    </row>
    <row r="74" spans="1:14" ht="30" customHeight="1" x14ac:dyDescent="0.2">
      <c r="A74" s="161" t="s">
        <v>67</v>
      </c>
      <c r="B74" s="162" t="s">
        <v>966</v>
      </c>
      <c r="C74" s="82" t="s">
        <v>1060</v>
      </c>
      <c r="D74" s="83" t="s">
        <v>1061</v>
      </c>
      <c r="E74" s="165"/>
      <c r="F74" s="293" t="s">
        <v>173</v>
      </c>
      <c r="G74" s="160"/>
      <c r="H74" s="160"/>
      <c r="I74" s="24" t="str">
        <f t="shared" ca="1" si="7"/>
        <v>LOCKED</v>
      </c>
      <c r="J74" s="15" t="str">
        <f t="shared" si="11"/>
        <v>E023Frames &amp; CoversCW 3210-R8</v>
      </c>
      <c r="K74" s="16">
        <f>MATCH(J74,'Pay Items'!$K$1:$K$649,0)</f>
        <v>511</v>
      </c>
      <c r="L74" s="17" t="str">
        <f t="shared" ca="1" si="8"/>
        <v>,0</v>
      </c>
      <c r="M74" s="17" t="str">
        <f t="shared" ca="1" si="9"/>
        <v>C2</v>
      </c>
      <c r="N74" s="17" t="str">
        <f t="shared" ca="1" si="10"/>
        <v>C2</v>
      </c>
    </row>
    <row r="75" spans="1:14" ht="39.950000000000003" customHeight="1" x14ac:dyDescent="0.2">
      <c r="A75" s="161" t="s">
        <v>68</v>
      </c>
      <c r="B75" s="172" t="s">
        <v>350</v>
      </c>
      <c r="C75" s="81" t="s">
        <v>1213</v>
      </c>
      <c r="D75" s="164"/>
      <c r="E75" s="165" t="s">
        <v>181</v>
      </c>
      <c r="F75" s="295">
        <v>12</v>
      </c>
      <c r="G75" s="120"/>
      <c r="H75" s="166">
        <f>ROUND(G75*F75,2)</f>
        <v>0</v>
      </c>
      <c r="I75" s="24" t="str">
        <f t="shared" ca="1" si="7"/>
        <v/>
      </c>
      <c r="J75" s="15" t="str">
        <f t="shared" si="11"/>
        <v>E024AP-006 - Standard Frame for Manhole and Catch Basineach</v>
      </c>
      <c r="K75" s="16">
        <f>MATCH(J75,'Pay Items'!$K$1:$K$649,0)</f>
        <v>512</v>
      </c>
      <c r="L75" s="17" t="str">
        <f t="shared" ca="1" si="8"/>
        <v>,0</v>
      </c>
      <c r="M75" s="17" t="str">
        <f t="shared" ca="1" si="9"/>
        <v>C2</v>
      </c>
      <c r="N75" s="17" t="str">
        <f t="shared" ca="1" si="10"/>
        <v>C2</v>
      </c>
    </row>
    <row r="76" spans="1:14" ht="39.950000000000003" customHeight="1" x14ac:dyDescent="0.2">
      <c r="A76" s="161" t="s">
        <v>69</v>
      </c>
      <c r="B76" s="172" t="s">
        <v>351</v>
      </c>
      <c r="C76" s="81" t="s">
        <v>1214</v>
      </c>
      <c r="D76" s="164"/>
      <c r="E76" s="165" t="s">
        <v>181</v>
      </c>
      <c r="F76" s="295">
        <v>12</v>
      </c>
      <c r="G76" s="120"/>
      <c r="H76" s="166">
        <f>ROUND(G76*F76,2)</f>
        <v>0</v>
      </c>
      <c r="I76" s="24" t="str">
        <f t="shared" ca="1" si="7"/>
        <v/>
      </c>
      <c r="J76" s="15" t="str">
        <f t="shared" si="11"/>
        <v>E025AP-007 - Standard Solid Cover for Standard Frameeach</v>
      </c>
      <c r="K76" s="16">
        <f>MATCH(J76,'Pay Items'!$K$1:$K$649,0)</f>
        <v>513</v>
      </c>
      <c r="L76" s="17" t="str">
        <f t="shared" ca="1" si="8"/>
        <v>,0</v>
      </c>
      <c r="M76" s="17" t="str">
        <f t="shared" ca="1" si="9"/>
        <v>C2</v>
      </c>
      <c r="N76" s="17" t="str">
        <f t="shared" ca="1" si="10"/>
        <v>C2</v>
      </c>
    </row>
    <row r="77" spans="1:14" ht="30" customHeight="1" x14ac:dyDescent="0.2">
      <c r="A77" s="161" t="s">
        <v>78</v>
      </c>
      <c r="B77" s="162" t="s">
        <v>1630</v>
      </c>
      <c r="C77" s="186" t="s">
        <v>424</v>
      </c>
      <c r="D77" s="164" t="s">
        <v>11</v>
      </c>
      <c r="E77" s="165"/>
      <c r="F77" s="293" t="s">
        <v>173</v>
      </c>
      <c r="G77" s="160"/>
      <c r="H77" s="160"/>
      <c r="I77" s="24" t="str">
        <f t="shared" ca="1" si="7"/>
        <v>LOCKED</v>
      </c>
      <c r="J77" s="15" t="str">
        <f t="shared" si="11"/>
        <v>E036Connecting to Existing SewerCW 2130-R12</v>
      </c>
      <c r="K77" s="16">
        <f>MATCH(J77,'Pay Items'!$K$1:$K$649,0)</f>
        <v>540</v>
      </c>
      <c r="L77" s="17" t="str">
        <f t="shared" ca="1" si="8"/>
        <v>,0</v>
      </c>
      <c r="M77" s="17" t="str">
        <f t="shared" ca="1" si="9"/>
        <v>C2</v>
      </c>
      <c r="N77" s="17" t="str">
        <f t="shared" ca="1" si="10"/>
        <v>C2</v>
      </c>
    </row>
    <row r="78" spans="1:14" ht="30" customHeight="1" x14ac:dyDescent="0.2">
      <c r="A78" s="161" t="s">
        <v>79</v>
      </c>
      <c r="B78" s="172" t="s">
        <v>350</v>
      </c>
      <c r="C78" s="186" t="s">
        <v>1631</v>
      </c>
      <c r="D78" s="164"/>
      <c r="E78" s="165"/>
      <c r="F78" s="293" t="s">
        <v>173</v>
      </c>
      <c r="G78" s="160"/>
      <c r="H78" s="160"/>
      <c r="I78" s="24" t="str">
        <f t="shared" ca="1" si="7"/>
        <v>LOCKED</v>
      </c>
      <c r="J78" s="15" t="str">
        <f t="shared" si="11"/>
        <v>E037250 mm PVC Connecting Pipe</v>
      </c>
      <c r="K78" s="16" t="e">
        <f>MATCH(J78,'Pay Items'!$K$1:$K$649,0)</f>
        <v>#N/A</v>
      </c>
      <c r="L78" s="17" t="str">
        <f t="shared" ca="1" si="8"/>
        <v>,0</v>
      </c>
      <c r="M78" s="17" t="str">
        <f t="shared" ca="1" si="9"/>
        <v>C2</v>
      </c>
      <c r="N78" s="17" t="str">
        <f t="shared" ca="1" si="10"/>
        <v>C2</v>
      </c>
    </row>
    <row r="79" spans="1:14" ht="30" customHeight="1" x14ac:dyDescent="0.2">
      <c r="A79" s="161" t="s">
        <v>80</v>
      </c>
      <c r="B79" s="183" t="s">
        <v>700</v>
      </c>
      <c r="C79" s="163" t="s">
        <v>1632</v>
      </c>
      <c r="D79" s="164"/>
      <c r="E79" s="165" t="s">
        <v>181</v>
      </c>
      <c r="F79" s="295">
        <v>17</v>
      </c>
      <c r="G79" s="120"/>
      <c r="H79" s="166">
        <f t="shared" ref="H79:H84" si="12">ROUND(G79*F79,2)</f>
        <v>0</v>
      </c>
      <c r="I79" s="24" t="str">
        <f t="shared" ca="1" si="7"/>
        <v/>
      </c>
      <c r="J79" s="15" t="str">
        <f t="shared" si="11"/>
        <v>E038Connecting to 300 mm Combined Sewereach</v>
      </c>
      <c r="K79" s="16" t="e">
        <f>MATCH(J79,'Pay Items'!$K$1:$K$649,0)</f>
        <v>#N/A</v>
      </c>
      <c r="L79" s="17" t="str">
        <f t="shared" ca="1" si="8"/>
        <v>,0</v>
      </c>
      <c r="M79" s="17" t="str">
        <f t="shared" ca="1" si="9"/>
        <v>C2</v>
      </c>
      <c r="N79" s="17" t="str">
        <f t="shared" ca="1" si="10"/>
        <v>C2</v>
      </c>
    </row>
    <row r="80" spans="1:14" ht="39.950000000000003" customHeight="1" x14ac:dyDescent="0.2">
      <c r="A80" s="187" t="s">
        <v>84</v>
      </c>
      <c r="B80" s="162" t="s">
        <v>1633</v>
      </c>
      <c r="C80" s="186" t="s">
        <v>727</v>
      </c>
      <c r="D80" s="164" t="s">
        <v>11</v>
      </c>
      <c r="E80" s="165"/>
      <c r="F80" s="293" t="s">
        <v>173</v>
      </c>
      <c r="G80" s="160"/>
      <c r="H80" s="160"/>
      <c r="I80" s="24" t="str">
        <f t="shared" ca="1" si="7"/>
        <v>LOCKED</v>
      </c>
      <c r="J80" s="15" t="str">
        <f t="shared" si="11"/>
        <v>E042Connecting New Sewer Service to Existing Sewer ServiceCW 2130-R12</v>
      </c>
      <c r="K80" s="16">
        <f>MATCH(J80,'Pay Items'!$K$1:$K$649,0)</f>
        <v>548</v>
      </c>
      <c r="L80" s="17" t="str">
        <f t="shared" ca="1" si="8"/>
        <v>,0</v>
      </c>
      <c r="M80" s="17" t="str">
        <f t="shared" ca="1" si="9"/>
        <v>C2</v>
      </c>
      <c r="N80" s="17" t="str">
        <f t="shared" ca="1" si="10"/>
        <v>C2</v>
      </c>
    </row>
    <row r="81" spans="1:14" ht="30" customHeight="1" x14ac:dyDescent="0.2">
      <c r="A81" s="187" t="s">
        <v>85</v>
      </c>
      <c r="B81" s="172" t="s">
        <v>350</v>
      </c>
      <c r="C81" s="186" t="s">
        <v>1631</v>
      </c>
      <c r="D81" s="164"/>
      <c r="E81" s="165" t="s">
        <v>181</v>
      </c>
      <c r="F81" s="295">
        <v>1</v>
      </c>
      <c r="G81" s="120"/>
      <c r="H81" s="182">
        <f>ROUND(G81*F81,2)</f>
        <v>0</v>
      </c>
      <c r="I81" s="24" t="str">
        <f t="shared" ca="1" si="7"/>
        <v/>
      </c>
      <c r="J81" s="15" t="str">
        <f t="shared" si="11"/>
        <v>E043250 mm PVC Connecting Pipeeach</v>
      </c>
      <c r="K81" s="16" t="e">
        <f>MATCH(J81,'Pay Items'!$K$1:$K$649,0)</f>
        <v>#N/A</v>
      </c>
      <c r="L81" s="17" t="str">
        <f t="shared" ca="1" si="8"/>
        <v>,0</v>
      </c>
      <c r="M81" s="17" t="str">
        <f t="shared" ca="1" si="9"/>
        <v>C2</v>
      </c>
      <c r="N81" s="17" t="str">
        <f t="shared" ca="1" si="10"/>
        <v>C2</v>
      </c>
    </row>
    <row r="82" spans="1:14" ht="30" customHeight="1" x14ac:dyDescent="0.2">
      <c r="A82" s="161" t="s">
        <v>430</v>
      </c>
      <c r="B82" s="162" t="s">
        <v>1634</v>
      </c>
      <c r="C82" s="163" t="s">
        <v>693</v>
      </c>
      <c r="D82" s="164" t="s">
        <v>11</v>
      </c>
      <c r="E82" s="165" t="s">
        <v>181</v>
      </c>
      <c r="F82" s="295">
        <v>20</v>
      </c>
      <c r="G82" s="120"/>
      <c r="H82" s="166">
        <f t="shared" si="12"/>
        <v>0</v>
      </c>
      <c r="I82" s="24" t="str">
        <f t="shared" ca="1" si="7"/>
        <v/>
      </c>
      <c r="J82" s="15" t="str">
        <f t="shared" si="11"/>
        <v>E046Removal of Existing Catch BasinsCW 2130-R12each</v>
      </c>
      <c r="K82" s="16">
        <f>MATCH(J82,'Pay Items'!$K$1:$K$649,0)</f>
        <v>552</v>
      </c>
      <c r="L82" s="17" t="str">
        <f t="shared" ca="1" si="8"/>
        <v>,0</v>
      </c>
      <c r="M82" s="17" t="str">
        <f t="shared" ca="1" si="9"/>
        <v>C2</v>
      </c>
      <c r="N82" s="17" t="str">
        <f t="shared" ca="1" si="10"/>
        <v>C2</v>
      </c>
    </row>
    <row r="83" spans="1:14" ht="30" customHeight="1" x14ac:dyDescent="0.2">
      <c r="A83" s="161" t="s">
        <v>432</v>
      </c>
      <c r="B83" s="162" t="s">
        <v>1635</v>
      </c>
      <c r="C83" s="163" t="s">
        <v>426</v>
      </c>
      <c r="D83" s="164" t="s">
        <v>11</v>
      </c>
      <c r="E83" s="165" t="s">
        <v>181</v>
      </c>
      <c r="F83" s="295">
        <v>16</v>
      </c>
      <c r="G83" s="120"/>
      <c r="H83" s="166">
        <f t="shared" si="12"/>
        <v>0</v>
      </c>
      <c r="I83" s="24" t="str">
        <f t="shared" ca="1" si="7"/>
        <v/>
      </c>
      <c r="J83" s="15" t="str">
        <f t="shared" si="11"/>
        <v>E047Removal of Existing Catch PitCW 2130-R12each</v>
      </c>
      <c r="K83" s="16">
        <f>MATCH(J83,'Pay Items'!$K$1:$K$649,0)</f>
        <v>553</v>
      </c>
      <c r="L83" s="17" t="str">
        <f t="shared" ca="1" si="8"/>
        <v>,0</v>
      </c>
      <c r="M83" s="17" t="str">
        <f t="shared" ca="1" si="9"/>
        <v>C2</v>
      </c>
      <c r="N83" s="17" t="str">
        <f t="shared" ca="1" si="10"/>
        <v>C2</v>
      </c>
    </row>
    <row r="84" spans="1:14" ht="30" customHeight="1" x14ac:dyDescent="0.2">
      <c r="A84" s="161" t="s">
        <v>437</v>
      </c>
      <c r="B84" s="162" t="s">
        <v>1636</v>
      </c>
      <c r="C84" s="163" t="s">
        <v>314</v>
      </c>
      <c r="D84" s="164" t="s">
        <v>12</v>
      </c>
      <c r="E84" s="165" t="s">
        <v>182</v>
      </c>
      <c r="F84" s="295">
        <v>220</v>
      </c>
      <c r="G84" s="120"/>
      <c r="H84" s="166">
        <f t="shared" si="12"/>
        <v>0</v>
      </c>
      <c r="I84" s="24" t="str">
        <f t="shared" ca="1" si="7"/>
        <v/>
      </c>
      <c r="J84" s="15" t="str">
        <f t="shared" si="11"/>
        <v>E051Installation of SubdrainsCW 3120-R4m</v>
      </c>
      <c r="K84" s="16">
        <f>MATCH(J84,'Pay Items'!$K$1:$K$649,0)</f>
        <v>558</v>
      </c>
      <c r="L84" s="17" t="str">
        <f t="shared" ca="1" si="8"/>
        <v>,0</v>
      </c>
      <c r="M84" s="17" t="str">
        <f t="shared" ca="1" si="9"/>
        <v>C2</v>
      </c>
      <c r="N84" s="17" t="str">
        <f t="shared" ca="1" si="10"/>
        <v>C2</v>
      </c>
    </row>
    <row r="85" spans="1:14" ht="39.950000000000003" customHeight="1" x14ac:dyDescent="0.2">
      <c r="A85" s="161"/>
      <c r="B85" s="162" t="s">
        <v>1637</v>
      </c>
      <c r="C85" s="163" t="s">
        <v>1638</v>
      </c>
      <c r="D85" s="188" t="s">
        <v>11</v>
      </c>
      <c r="E85" s="165"/>
      <c r="F85" s="293" t="s">
        <v>173</v>
      </c>
      <c r="G85" s="160"/>
      <c r="H85" s="160"/>
      <c r="I85" s="24" t="str">
        <f t="shared" ca="1" si="7"/>
        <v>LOCKED</v>
      </c>
      <c r="J85" s="15" t="str">
        <f t="shared" si="11"/>
        <v>Abandoning Existing Sewer Services Under PavementCW 2130-R12</v>
      </c>
      <c r="K85" s="16" t="e">
        <f>MATCH(J85,'Pay Items'!$K$1:$K$649,0)</f>
        <v>#N/A</v>
      </c>
      <c r="L85" s="17" t="str">
        <f t="shared" ca="1" si="8"/>
        <v>,0</v>
      </c>
      <c r="M85" s="17" t="str">
        <f t="shared" ca="1" si="9"/>
        <v>C2</v>
      </c>
      <c r="N85" s="17" t="str">
        <f t="shared" ca="1" si="10"/>
        <v>C2</v>
      </c>
    </row>
    <row r="86" spans="1:14" ht="30" customHeight="1" x14ac:dyDescent="0.2">
      <c r="A86" s="161"/>
      <c r="B86" s="172" t="s">
        <v>350</v>
      </c>
      <c r="C86" s="163" t="s">
        <v>1012</v>
      </c>
      <c r="D86" s="188"/>
      <c r="E86" s="165" t="s">
        <v>181</v>
      </c>
      <c r="F86" s="296">
        <v>20</v>
      </c>
      <c r="G86" s="120"/>
      <c r="H86" s="182">
        <f>ROUND(G86*F86,2)</f>
        <v>0</v>
      </c>
      <c r="I86" s="24" t="str">
        <f t="shared" ca="1" si="7"/>
        <v/>
      </c>
      <c r="J86" s="15" t="str">
        <f t="shared" si="11"/>
        <v>250 mmeach</v>
      </c>
      <c r="K86" s="16" t="e">
        <f>MATCH(J86,'Pay Items'!$K$1:$K$649,0)</f>
        <v>#N/A</v>
      </c>
      <c r="L86" s="17" t="str">
        <f t="shared" ca="1" si="8"/>
        <v>,0</v>
      </c>
      <c r="M86" s="17" t="str">
        <f t="shared" ca="1" si="9"/>
        <v>C2</v>
      </c>
      <c r="N86" s="17" t="str">
        <f t="shared" ca="1" si="10"/>
        <v>C2</v>
      </c>
    </row>
    <row r="87" spans="1:14" ht="30" customHeight="1" x14ac:dyDescent="0.2">
      <c r="A87" s="161" t="s">
        <v>997</v>
      </c>
      <c r="B87" s="162" t="s">
        <v>1639</v>
      </c>
      <c r="C87" s="186" t="s">
        <v>999</v>
      </c>
      <c r="D87" s="188" t="s">
        <v>1640</v>
      </c>
      <c r="E87" s="165"/>
      <c r="F87" s="293" t="s">
        <v>173</v>
      </c>
      <c r="G87" s="160"/>
      <c r="H87" s="160"/>
      <c r="I87" s="24" t="str">
        <f t="shared" ca="1" si="7"/>
        <v>LOCKED</v>
      </c>
      <c r="J87" s="15" t="str">
        <f t="shared" si="11"/>
        <v>E072Watermain and Water Service Insulation</v>
      </c>
      <c r="K87" s="16">
        <f>MATCH(J87,'Pay Items'!$K$1:$K$649,0)</f>
        <v>586</v>
      </c>
      <c r="L87" s="17" t="str">
        <f t="shared" ca="1" si="8"/>
        <v>,0</v>
      </c>
      <c r="M87" s="17" t="str">
        <f t="shared" ca="1" si="9"/>
        <v>C2</v>
      </c>
      <c r="N87" s="17" t="str">
        <f t="shared" ca="1" si="10"/>
        <v>C2</v>
      </c>
    </row>
    <row r="88" spans="1:14" ht="30" customHeight="1" x14ac:dyDescent="0.2">
      <c r="A88" s="161" t="s">
        <v>1000</v>
      </c>
      <c r="B88" s="172" t="s">
        <v>350</v>
      </c>
      <c r="C88" s="189" t="s">
        <v>1533</v>
      </c>
      <c r="D88" s="188" t="s">
        <v>1534</v>
      </c>
      <c r="E88" s="165" t="s">
        <v>178</v>
      </c>
      <c r="F88" s="295">
        <v>1500</v>
      </c>
      <c r="G88" s="120"/>
      <c r="H88" s="182">
        <f>ROUND(G88*F88,2)</f>
        <v>0</v>
      </c>
      <c r="I88" s="24" t="str">
        <f t="shared" ca="1" si="7"/>
        <v/>
      </c>
      <c r="J88" s="15" t="str">
        <f t="shared" si="11"/>
        <v>E073Pipe Under Roadway ExcavationSD-018m²</v>
      </c>
      <c r="K88" s="16">
        <f>MATCH(J88,'Pay Items'!$K$1:$K$649,0)</f>
        <v>587</v>
      </c>
      <c r="L88" s="17" t="str">
        <f t="shared" ca="1" si="8"/>
        <v>,0</v>
      </c>
      <c r="M88" s="17" t="str">
        <f t="shared" ca="1" si="9"/>
        <v>C2</v>
      </c>
      <c r="N88" s="17" t="str">
        <f t="shared" ca="1" si="10"/>
        <v>C2</v>
      </c>
    </row>
    <row r="89" spans="1:14" ht="30" customHeight="1" x14ac:dyDescent="0.2">
      <c r="A89" s="145"/>
      <c r="B89" s="173"/>
      <c r="C89" s="174" t="s">
        <v>201</v>
      </c>
      <c r="D89" s="175"/>
      <c r="E89" s="176"/>
      <c r="F89" s="293" t="s">
        <v>173</v>
      </c>
      <c r="G89" s="160"/>
      <c r="H89" s="160"/>
      <c r="I89" s="24" t="str">
        <f t="shared" ca="1" si="7"/>
        <v>LOCKED</v>
      </c>
      <c r="J89" s="15" t="str">
        <f t="shared" si="11"/>
        <v>ADJUSTMENTS</v>
      </c>
      <c r="K89" s="16">
        <f>MATCH(J89,'Pay Items'!$K$1:$K$649,0)</f>
        <v>589</v>
      </c>
      <c r="L89" s="17" t="str">
        <f t="shared" ca="1" si="8"/>
        <v>,0</v>
      </c>
      <c r="M89" s="17" t="str">
        <f t="shared" ca="1" si="9"/>
        <v>C2</v>
      </c>
      <c r="N89" s="17" t="str">
        <f t="shared" ca="1" si="10"/>
        <v>C2</v>
      </c>
    </row>
    <row r="90" spans="1:14" ht="39.950000000000003" customHeight="1" x14ac:dyDescent="0.2">
      <c r="A90" s="161" t="s">
        <v>230</v>
      </c>
      <c r="B90" s="162" t="s">
        <v>1641</v>
      </c>
      <c r="C90" s="81" t="s">
        <v>1062</v>
      </c>
      <c r="D90" s="83" t="s">
        <v>1061</v>
      </c>
      <c r="E90" s="165" t="s">
        <v>181</v>
      </c>
      <c r="F90" s="295">
        <v>12</v>
      </c>
      <c r="G90" s="120"/>
      <c r="H90" s="166">
        <f>ROUND(G90*F90,2)</f>
        <v>0</v>
      </c>
      <c r="I90" s="24" t="str">
        <f t="shared" ca="1" si="7"/>
        <v/>
      </c>
      <c r="J90" s="15" t="str">
        <f t="shared" si="11"/>
        <v>F001Adjustment of Manholes/Catch Basins FramesCW 3210-R8each</v>
      </c>
      <c r="K90" s="16">
        <f>MATCH(J90,'Pay Items'!$K$1:$K$649,0)</f>
        <v>590</v>
      </c>
      <c r="L90" s="17" t="str">
        <f t="shared" ca="1" si="8"/>
        <v>,0</v>
      </c>
      <c r="M90" s="17" t="str">
        <f t="shared" ca="1" si="9"/>
        <v>C2</v>
      </c>
      <c r="N90" s="17" t="str">
        <f t="shared" ca="1" si="10"/>
        <v>C2</v>
      </c>
    </row>
    <row r="91" spans="1:14" ht="30" customHeight="1" x14ac:dyDescent="0.2">
      <c r="A91" s="161" t="s">
        <v>231</v>
      </c>
      <c r="B91" s="162" t="s">
        <v>1642</v>
      </c>
      <c r="C91" s="163" t="s">
        <v>684</v>
      </c>
      <c r="D91" s="164" t="s">
        <v>11</v>
      </c>
      <c r="E91" s="165"/>
      <c r="F91" s="293" t="s">
        <v>173</v>
      </c>
      <c r="G91" s="160"/>
      <c r="H91" s="160"/>
      <c r="I91" s="24" t="str">
        <f t="shared" ca="1" si="7"/>
        <v>LOCKED</v>
      </c>
      <c r="J91" s="15" t="str">
        <f t="shared" si="11"/>
        <v>F002Replacing Existing RisersCW 2130-R12</v>
      </c>
      <c r="K91" s="16">
        <f>MATCH(J91,'Pay Items'!$K$1:$K$649,0)</f>
        <v>591</v>
      </c>
      <c r="L91" s="17" t="str">
        <f t="shared" ca="1" si="8"/>
        <v>,0</v>
      </c>
      <c r="M91" s="17" t="str">
        <f t="shared" ca="1" si="9"/>
        <v>C2</v>
      </c>
      <c r="N91" s="17" t="str">
        <f t="shared" ca="1" si="10"/>
        <v>C2</v>
      </c>
    </row>
    <row r="92" spans="1:14" ht="30" customHeight="1" x14ac:dyDescent="0.2">
      <c r="A92" s="161" t="s">
        <v>685</v>
      </c>
      <c r="B92" s="172" t="s">
        <v>350</v>
      </c>
      <c r="C92" s="163" t="s">
        <v>695</v>
      </c>
      <c r="D92" s="164"/>
      <c r="E92" s="165" t="s">
        <v>183</v>
      </c>
      <c r="F92" s="302">
        <v>2</v>
      </c>
      <c r="G92" s="120"/>
      <c r="H92" s="166">
        <f>ROUND(G92*F92,2)</f>
        <v>0</v>
      </c>
      <c r="I92" s="24" t="str">
        <f t="shared" ca="1" si="7"/>
        <v/>
      </c>
      <c r="J92" s="15" t="str">
        <f t="shared" si="11"/>
        <v>F002APre-cast Concrete Risersvert. m</v>
      </c>
      <c r="K92" s="16">
        <f>MATCH(J92,'Pay Items'!$K$1:$K$649,0)</f>
        <v>592</v>
      </c>
      <c r="L92" s="17" t="str">
        <f t="shared" ca="1" si="8"/>
        <v>,2</v>
      </c>
      <c r="M92" s="17" t="str">
        <f t="shared" ca="1" si="9"/>
        <v>C2</v>
      </c>
      <c r="N92" s="17" t="str">
        <f t="shared" ca="1" si="10"/>
        <v>C2</v>
      </c>
    </row>
    <row r="93" spans="1:14" ht="30" customHeight="1" x14ac:dyDescent="0.2">
      <c r="A93" s="161" t="s">
        <v>232</v>
      </c>
      <c r="B93" s="162" t="s">
        <v>1643</v>
      </c>
      <c r="C93" s="81" t="s">
        <v>1220</v>
      </c>
      <c r="D93" s="83" t="s">
        <v>1061</v>
      </c>
      <c r="E93" s="165"/>
      <c r="F93" s="293" t="s">
        <v>173</v>
      </c>
      <c r="G93" s="160"/>
      <c r="H93" s="160"/>
      <c r="I93" s="24" t="str">
        <f t="shared" ca="1" si="7"/>
        <v>LOCKED</v>
      </c>
      <c r="J93" s="15" t="str">
        <f t="shared" si="11"/>
        <v>F003Lifter Rings (AP-010)CW 3210-R8</v>
      </c>
      <c r="K93" s="16">
        <f>MATCH(J93,'Pay Items'!$K$1:$K$649,0)</f>
        <v>595</v>
      </c>
      <c r="L93" s="17" t="str">
        <f t="shared" ca="1" si="8"/>
        <v>,0</v>
      </c>
      <c r="M93" s="17" t="str">
        <f t="shared" ca="1" si="9"/>
        <v>C2</v>
      </c>
      <c r="N93" s="17" t="str">
        <f t="shared" ca="1" si="10"/>
        <v>C2</v>
      </c>
    </row>
    <row r="94" spans="1:14" ht="30" customHeight="1" x14ac:dyDescent="0.2">
      <c r="A94" s="161" t="s">
        <v>234</v>
      </c>
      <c r="B94" s="172" t="s">
        <v>350</v>
      </c>
      <c r="C94" s="163" t="s">
        <v>882</v>
      </c>
      <c r="D94" s="164"/>
      <c r="E94" s="165" t="s">
        <v>181</v>
      </c>
      <c r="F94" s="295">
        <v>12</v>
      </c>
      <c r="G94" s="120"/>
      <c r="H94" s="166">
        <f>ROUND(G94*F94,2)</f>
        <v>0</v>
      </c>
      <c r="I94" s="24" t="str">
        <f t="shared" ca="1" si="7"/>
        <v/>
      </c>
      <c r="J94" s="15" t="str">
        <f t="shared" si="11"/>
        <v>F00551 mmeach</v>
      </c>
      <c r="K94" s="16">
        <f>MATCH(J94,'Pay Items'!$K$1:$K$649,0)</f>
        <v>597</v>
      </c>
      <c r="L94" s="17" t="str">
        <f t="shared" ca="1" si="8"/>
        <v>,0</v>
      </c>
      <c r="M94" s="17" t="str">
        <f t="shared" ca="1" si="9"/>
        <v>C2</v>
      </c>
      <c r="N94" s="17" t="str">
        <f t="shared" ca="1" si="10"/>
        <v>C2</v>
      </c>
    </row>
    <row r="95" spans="1:14" ht="30" customHeight="1" x14ac:dyDescent="0.2">
      <c r="A95" s="161" t="s">
        <v>237</v>
      </c>
      <c r="B95" s="162" t="s">
        <v>1644</v>
      </c>
      <c r="C95" s="163" t="s">
        <v>599</v>
      </c>
      <c r="D95" s="83" t="s">
        <v>1061</v>
      </c>
      <c r="E95" s="165" t="s">
        <v>181</v>
      </c>
      <c r="F95" s="295">
        <v>8</v>
      </c>
      <c r="G95" s="120"/>
      <c r="H95" s="166">
        <f>ROUND(G95*F95,2)</f>
        <v>0</v>
      </c>
      <c r="I95" s="24" t="str">
        <f t="shared" ca="1" si="7"/>
        <v/>
      </c>
      <c r="J95" s="15" t="str">
        <f t="shared" si="11"/>
        <v>F009Adjustment of Valve BoxesCW 3210-R8each</v>
      </c>
      <c r="K95" s="16">
        <f>MATCH(J95,'Pay Items'!$K$1:$K$649,0)</f>
        <v>600</v>
      </c>
      <c r="L95" s="17" t="str">
        <f t="shared" ca="1" si="8"/>
        <v>,0</v>
      </c>
      <c r="M95" s="17" t="str">
        <f t="shared" ca="1" si="9"/>
        <v>C2</v>
      </c>
      <c r="N95" s="17" t="str">
        <f t="shared" ca="1" si="10"/>
        <v>C2</v>
      </c>
    </row>
    <row r="96" spans="1:14" ht="30" customHeight="1" x14ac:dyDescent="0.2">
      <c r="A96" s="161" t="s">
        <v>459</v>
      </c>
      <c r="B96" s="162" t="s">
        <v>1645</v>
      </c>
      <c r="C96" s="163" t="s">
        <v>601</v>
      </c>
      <c r="D96" s="83" t="s">
        <v>1061</v>
      </c>
      <c r="E96" s="165" t="s">
        <v>181</v>
      </c>
      <c r="F96" s="295">
        <v>4</v>
      </c>
      <c r="G96" s="120"/>
      <c r="H96" s="166">
        <f>ROUND(G96*F96,2)</f>
        <v>0</v>
      </c>
      <c r="I96" s="24" t="str">
        <f t="shared" ca="1" si="7"/>
        <v/>
      </c>
      <c r="J96" s="15" t="str">
        <f t="shared" si="11"/>
        <v>F010Valve Box ExtensionsCW 3210-R8each</v>
      </c>
      <c r="K96" s="16">
        <f>MATCH(J96,'Pay Items'!$K$1:$K$649,0)</f>
        <v>601</v>
      </c>
      <c r="L96" s="17" t="str">
        <f t="shared" ca="1" si="8"/>
        <v>,0</v>
      </c>
      <c r="M96" s="17" t="str">
        <f t="shared" ca="1" si="9"/>
        <v>C2</v>
      </c>
      <c r="N96" s="17" t="str">
        <f t="shared" ca="1" si="10"/>
        <v>C2</v>
      </c>
    </row>
    <row r="97" spans="1:14" ht="30" customHeight="1" x14ac:dyDescent="0.2">
      <c r="A97" s="161" t="s">
        <v>238</v>
      </c>
      <c r="B97" s="162" t="s">
        <v>1646</v>
      </c>
      <c r="C97" s="163" t="s">
        <v>600</v>
      </c>
      <c r="D97" s="83" t="s">
        <v>1061</v>
      </c>
      <c r="E97" s="165" t="s">
        <v>181</v>
      </c>
      <c r="F97" s="295">
        <v>25</v>
      </c>
      <c r="G97" s="120"/>
      <c r="H97" s="166">
        <f>ROUND(G97*F97,2)</f>
        <v>0</v>
      </c>
      <c r="I97" s="24" t="str">
        <f t="shared" ca="1" si="7"/>
        <v/>
      </c>
      <c r="J97" s="15" t="str">
        <f t="shared" si="11"/>
        <v>F011Adjustment of Curb Stop BoxesCW 3210-R8each</v>
      </c>
      <c r="K97" s="16">
        <f>MATCH(J97,'Pay Items'!$K$1:$K$649,0)</f>
        <v>602</v>
      </c>
      <c r="L97" s="17" t="str">
        <f t="shared" ca="1" si="8"/>
        <v>,0</v>
      </c>
      <c r="M97" s="17" t="str">
        <f t="shared" ca="1" si="9"/>
        <v>C2</v>
      </c>
      <c r="N97" s="17" t="str">
        <f t="shared" ca="1" si="10"/>
        <v>C2</v>
      </c>
    </row>
    <row r="98" spans="1:14" ht="30" customHeight="1" x14ac:dyDescent="0.2">
      <c r="A98" s="190" t="s">
        <v>241</v>
      </c>
      <c r="B98" s="92" t="s">
        <v>1647</v>
      </c>
      <c r="C98" s="81" t="s">
        <v>602</v>
      </c>
      <c r="D98" s="83" t="s">
        <v>1061</v>
      </c>
      <c r="E98" s="85" t="s">
        <v>181</v>
      </c>
      <c r="F98" s="297">
        <v>10</v>
      </c>
      <c r="G98" s="104"/>
      <c r="H98" s="94">
        <f>ROUND(G98*F98,2)</f>
        <v>0</v>
      </c>
      <c r="I98" s="24" t="str">
        <f t="shared" ca="1" si="7"/>
        <v/>
      </c>
      <c r="J98" s="15" t="str">
        <f t="shared" si="11"/>
        <v>F018Curb Stop ExtensionsCW 3210-R8each</v>
      </c>
      <c r="K98" s="16">
        <f>MATCH(J98,'Pay Items'!$K$1:$K$649,0)</f>
        <v>603</v>
      </c>
      <c r="L98" s="17" t="str">
        <f t="shared" ca="1" si="8"/>
        <v>,0</v>
      </c>
      <c r="M98" s="17" t="str">
        <f t="shared" ca="1" si="9"/>
        <v>C2</v>
      </c>
      <c r="N98" s="17" t="str">
        <f t="shared" ca="1" si="10"/>
        <v>C2</v>
      </c>
    </row>
    <row r="99" spans="1:14" ht="30" customHeight="1" x14ac:dyDescent="0.2">
      <c r="A99" s="145"/>
      <c r="B99" s="173"/>
      <c r="C99" s="174" t="s">
        <v>202</v>
      </c>
      <c r="D99" s="175"/>
      <c r="E99" s="176"/>
      <c r="F99" s="293" t="s">
        <v>173</v>
      </c>
      <c r="G99" s="160"/>
      <c r="H99" s="160"/>
      <c r="I99" s="24" t="str">
        <f t="shared" ca="1" si="7"/>
        <v>LOCKED</v>
      </c>
      <c r="J99" s="15" t="str">
        <f t="shared" si="11"/>
        <v>LANDSCAPING</v>
      </c>
      <c r="K99" s="16">
        <f>MATCH(J99,'Pay Items'!$K$1:$K$649,0)</f>
        <v>618</v>
      </c>
      <c r="L99" s="17" t="str">
        <f t="shared" ca="1" si="8"/>
        <v>,0</v>
      </c>
      <c r="M99" s="17" t="str">
        <f t="shared" ca="1" si="9"/>
        <v>C2</v>
      </c>
      <c r="N99" s="17" t="str">
        <f t="shared" ca="1" si="10"/>
        <v>C2</v>
      </c>
    </row>
    <row r="100" spans="1:14" ht="30" customHeight="1" x14ac:dyDescent="0.2">
      <c r="A100" s="177" t="s">
        <v>242</v>
      </c>
      <c r="B100" s="162" t="s">
        <v>1648</v>
      </c>
      <c r="C100" s="163" t="s">
        <v>147</v>
      </c>
      <c r="D100" s="164" t="s">
        <v>1539</v>
      </c>
      <c r="E100" s="165"/>
      <c r="F100" s="293" t="s">
        <v>173</v>
      </c>
      <c r="G100" s="160"/>
      <c r="H100" s="160"/>
      <c r="I100" s="24" t="str">
        <f t="shared" ca="1" si="7"/>
        <v>LOCKED</v>
      </c>
      <c r="J100" s="15" t="str">
        <f t="shared" si="11"/>
        <v>G001SoddingCW 3510-R10</v>
      </c>
      <c r="K100" s="16">
        <f>MATCH(J100,'Pay Items'!$K$1:$K$649,0)</f>
        <v>619</v>
      </c>
      <c r="L100" s="17" t="str">
        <f t="shared" ca="1" si="8"/>
        <v>,0</v>
      </c>
      <c r="M100" s="17" t="str">
        <f t="shared" ca="1" si="9"/>
        <v>C2</v>
      </c>
      <c r="N100" s="17" t="str">
        <f t="shared" ca="1" si="10"/>
        <v>C2</v>
      </c>
    </row>
    <row r="101" spans="1:14" ht="30" customHeight="1" x14ac:dyDescent="0.2">
      <c r="A101" s="177" t="s">
        <v>243</v>
      </c>
      <c r="B101" s="172" t="s">
        <v>350</v>
      </c>
      <c r="C101" s="163" t="s">
        <v>885</v>
      </c>
      <c r="D101" s="164"/>
      <c r="E101" s="165" t="s">
        <v>178</v>
      </c>
      <c r="F101" s="294">
        <v>200</v>
      </c>
      <c r="G101" s="120"/>
      <c r="H101" s="166">
        <f>ROUND(G101*F101,2)</f>
        <v>0</v>
      </c>
      <c r="I101" s="24" t="str">
        <f t="shared" ca="1" si="7"/>
        <v/>
      </c>
      <c r="J101" s="15" t="str">
        <f t="shared" si="11"/>
        <v>G002width &lt; 600 mmm²</v>
      </c>
      <c r="K101" s="16">
        <f>MATCH(J101,'Pay Items'!$K$1:$K$649,0)</f>
        <v>620</v>
      </c>
      <c r="L101" s="17" t="str">
        <f t="shared" ca="1" si="8"/>
        <v>,0</v>
      </c>
      <c r="M101" s="17" t="str">
        <f t="shared" ca="1" si="9"/>
        <v>C2</v>
      </c>
      <c r="N101" s="17" t="str">
        <f t="shared" ca="1" si="10"/>
        <v>C2</v>
      </c>
    </row>
    <row r="102" spans="1:14" ht="30" customHeight="1" x14ac:dyDescent="0.2">
      <c r="A102" s="177" t="s">
        <v>244</v>
      </c>
      <c r="B102" s="172" t="s">
        <v>351</v>
      </c>
      <c r="C102" s="163" t="s">
        <v>886</v>
      </c>
      <c r="D102" s="164"/>
      <c r="E102" s="165" t="s">
        <v>178</v>
      </c>
      <c r="F102" s="294">
        <v>5300</v>
      </c>
      <c r="G102" s="120"/>
      <c r="H102" s="166">
        <f>ROUND(G102*F102,2)</f>
        <v>0</v>
      </c>
      <c r="I102" s="24" t="str">
        <f t="shared" ca="1" si="7"/>
        <v/>
      </c>
      <c r="J102" s="15" t="str">
        <f t="shared" si="11"/>
        <v>G003width &gt; or = 600 mmm²</v>
      </c>
      <c r="K102" s="16">
        <f>MATCH(J102,'Pay Items'!$K$1:$K$649,0)</f>
        <v>621</v>
      </c>
      <c r="L102" s="17" t="str">
        <f t="shared" ca="1" si="8"/>
        <v>,0</v>
      </c>
      <c r="M102" s="17" t="str">
        <f t="shared" ca="1" si="9"/>
        <v>C2</v>
      </c>
      <c r="N102" s="17" t="str">
        <f t="shared" ca="1" si="10"/>
        <v>C2</v>
      </c>
    </row>
    <row r="103" spans="1:14" ht="9.75" customHeight="1" x14ac:dyDescent="0.2">
      <c r="A103" s="145"/>
      <c r="B103" s="191"/>
      <c r="C103" s="174"/>
      <c r="D103" s="175"/>
      <c r="E103" s="192"/>
      <c r="F103" s="293" t="s">
        <v>173</v>
      </c>
      <c r="G103" s="160" t="s">
        <v>173</v>
      </c>
      <c r="H103" s="160"/>
      <c r="I103" s="24" t="str">
        <f t="shared" ca="1" si="7"/>
        <v>LOCKED</v>
      </c>
      <c r="J103" s="15" t="str">
        <f t="shared" si="11"/>
        <v/>
      </c>
      <c r="K103" s="16" t="e">
        <f>MATCH(J103,'Pay Items'!$K$1:$K$649,0)</f>
        <v>#N/A</v>
      </c>
      <c r="L103" s="17" t="str">
        <f t="shared" ca="1" si="8"/>
        <v>,0</v>
      </c>
      <c r="M103" s="17" t="str">
        <f t="shared" ca="1" si="9"/>
        <v>C2</v>
      </c>
      <c r="N103" s="17" t="str">
        <f t="shared" ca="1" si="10"/>
        <v>C2</v>
      </c>
    </row>
    <row r="104" spans="1:14" ht="39.950000000000003" customHeight="1" thickBot="1" x14ac:dyDescent="0.25">
      <c r="A104" s="193"/>
      <c r="B104" s="194" t="str">
        <f>B8</f>
        <v>A</v>
      </c>
      <c r="C104" s="323" t="str">
        <f>C8</f>
        <v>ASPHALT RECONSTRUCTION:  LIPTON STREET FROM PALMERSTON AVENUE TO PORTAGE AVENUE</v>
      </c>
      <c r="D104" s="324"/>
      <c r="E104" s="324"/>
      <c r="F104" s="325"/>
      <c r="G104" s="195" t="s">
        <v>1649</v>
      </c>
      <c r="H104" s="193">
        <f>SUM(H8:H103)</f>
        <v>0</v>
      </c>
      <c r="I104" s="24" t="str">
        <f t="shared" ca="1" si="7"/>
        <v>LOCKED</v>
      </c>
      <c r="J104" s="15" t="str">
        <f t="shared" si="11"/>
        <v>ASPHALT RECONSTRUCTION: LIPTON STREET FROM PALMERSTON AVENUE TO PORTAGE AVENUE</v>
      </c>
      <c r="K104" s="16" t="e">
        <f>MATCH(J104,'Pay Items'!$K$1:$K$649,0)</f>
        <v>#N/A</v>
      </c>
      <c r="L104" s="17" t="str">
        <f t="shared" ca="1" si="8"/>
        <v>G</v>
      </c>
      <c r="M104" s="17" t="str">
        <f t="shared" ca="1" si="9"/>
        <v>C2</v>
      </c>
      <c r="N104" s="17" t="str">
        <f t="shared" ca="1" si="10"/>
        <v>C2</v>
      </c>
    </row>
    <row r="105" spans="1:14" ht="39.950000000000003" customHeight="1" thickTop="1" x14ac:dyDescent="0.2">
      <c r="A105" s="152"/>
      <c r="B105" s="196" t="s">
        <v>609</v>
      </c>
      <c r="C105" s="326" t="s">
        <v>1650</v>
      </c>
      <c r="D105" s="327"/>
      <c r="E105" s="327"/>
      <c r="F105" s="328"/>
      <c r="G105" s="197"/>
      <c r="H105" s="154"/>
      <c r="I105" s="24" t="str">
        <f t="shared" ca="1" si="7"/>
        <v>LOCKED</v>
      </c>
      <c r="J105" s="15" t="str">
        <f t="shared" si="11"/>
        <v>CONCRETE RECONSTRUCTION: CARLTON STREET / HARGRAVE STREET ALLEY - BOUNDED BY QU'APPELLE AVENUE AND CUMBERLAND AVENUE</v>
      </c>
      <c r="K105" s="16" t="e">
        <f>MATCH(J105,'Pay Items'!$K$1:$K$649,0)</f>
        <v>#N/A</v>
      </c>
      <c r="L105" s="17" t="str">
        <f t="shared" ca="1" si="8"/>
        <v>G</v>
      </c>
      <c r="M105" s="17" t="str">
        <f t="shared" ca="1" si="9"/>
        <v>C2</v>
      </c>
      <c r="N105" s="17" t="str">
        <f t="shared" ca="1" si="10"/>
        <v>C2</v>
      </c>
    </row>
    <row r="106" spans="1:14" ht="30" customHeight="1" x14ac:dyDescent="0.2">
      <c r="A106" s="152"/>
      <c r="B106" s="173"/>
      <c r="C106" s="198" t="s">
        <v>196</v>
      </c>
      <c r="D106" s="175"/>
      <c r="E106" s="176" t="s">
        <v>173</v>
      </c>
      <c r="F106" s="293" t="s">
        <v>173</v>
      </c>
      <c r="G106" s="160" t="s">
        <v>173</v>
      </c>
      <c r="H106" s="160"/>
      <c r="I106" s="24" t="str">
        <f t="shared" ca="1" si="7"/>
        <v>LOCKED</v>
      </c>
      <c r="J106" s="15" t="str">
        <f t="shared" si="11"/>
        <v>EARTH AND BASE WORKS</v>
      </c>
      <c r="K106" s="16">
        <f>MATCH(J106,'Pay Items'!$K$1:$K$649,0)</f>
        <v>3</v>
      </c>
      <c r="L106" s="17" t="str">
        <f t="shared" ca="1" si="8"/>
        <v>,0</v>
      </c>
      <c r="M106" s="17" t="str">
        <f t="shared" ca="1" si="9"/>
        <v>C2</v>
      </c>
      <c r="N106" s="17" t="str">
        <f t="shared" ca="1" si="10"/>
        <v>C2</v>
      </c>
    </row>
    <row r="107" spans="1:14" ht="30" customHeight="1" x14ac:dyDescent="0.2">
      <c r="A107" s="161" t="s">
        <v>439</v>
      </c>
      <c r="B107" s="162" t="s">
        <v>150</v>
      </c>
      <c r="C107" s="163" t="s">
        <v>104</v>
      </c>
      <c r="D107" s="164" t="s">
        <v>1296</v>
      </c>
      <c r="E107" s="165" t="s">
        <v>179</v>
      </c>
      <c r="F107" s="294">
        <v>200</v>
      </c>
      <c r="G107" s="120"/>
      <c r="H107" s="166">
        <f>ROUND(G107*F107,2)</f>
        <v>0</v>
      </c>
      <c r="I107" s="24" t="str">
        <f t="shared" ca="1" si="7"/>
        <v/>
      </c>
      <c r="J107" s="15" t="str">
        <f t="shared" si="11"/>
        <v>A003ExcavationCW 3110-R22m³</v>
      </c>
      <c r="K107" s="16">
        <f>MATCH(J107,'Pay Items'!$K$1:$K$649,0)</f>
        <v>6</v>
      </c>
      <c r="L107" s="17" t="str">
        <f t="shared" ca="1" si="8"/>
        <v>,0</v>
      </c>
      <c r="M107" s="17" t="str">
        <f t="shared" ca="1" si="9"/>
        <v>C2</v>
      </c>
      <c r="N107" s="17" t="str">
        <f t="shared" ca="1" si="10"/>
        <v>C2</v>
      </c>
    </row>
    <row r="108" spans="1:14" ht="30" customHeight="1" x14ac:dyDescent="0.2">
      <c r="A108" s="167" t="s">
        <v>247</v>
      </c>
      <c r="B108" s="162" t="s">
        <v>151</v>
      </c>
      <c r="C108" s="163" t="s">
        <v>93</v>
      </c>
      <c r="D108" s="164" t="s">
        <v>1297</v>
      </c>
      <c r="E108" s="165" t="s">
        <v>178</v>
      </c>
      <c r="F108" s="294">
        <v>500</v>
      </c>
      <c r="G108" s="120"/>
      <c r="H108" s="166">
        <f>ROUND(G108*F108,2)</f>
        <v>0</v>
      </c>
      <c r="I108" s="24" t="str">
        <f t="shared" ca="1" si="7"/>
        <v/>
      </c>
      <c r="J108" s="15" t="str">
        <f t="shared" si="11"/>
        <v>A004Sub-Grade CompactionCW 3110-R22m²</v>
      </c>
      <c r="K108" s="16">
        <f>MATCH(J108,'Pay Items'!$K$1:$K$649,0)</f>
        <v>7</v>
      </c>
      <c r="L108" s="17" t="str">
        <f t="shared" ca="1" si="8"/>
        <v>,0</v>
      </c>
      <c r="M108" s="17" t="str">
        <f t="shared" ca="1" si="9"/>
        <v>C2</v>
      </c>
      <c r="N108" s="17" t="str">
        <f t="shared" ca="1" si="10"/>
        <v>C2</v>
      </c>
    </row>
    <row r="109" spans="1:14" ht="30" customHeight="1" x14ac:dyDescent="0.2">
      <c r="A109" s="167" t="s">
        <v>249</v>
      </c>
      <c r="B109" s="162" t="s">
        <v>152</v>
      </c>
      <c r="C109" s="163" t="s">
        <v>1079</v>
      </c>
      <c r="D109" s="164" t="s">
        <v>1297</v>
      </c>
      <c r="E109" s="165"/>
      <c r="F109" s="293" t="s">
        <v>173</v>
      </c>
      <c r="G109" s="160"/>
      <c r="H109" s="160"/>
      <c r="I109" s="24" t="str">
        <f t="shared" ca="1" si="7"/>
        <v>LOCKED</v>
      </c>
      <c r="J109" s="15" t="str">
        <f t="shared" si="11"/>
        <v>A007Supplying and Placing Sub-base MaterialCW 3110-R22</v>
      </c>
      <c r="K109" s="16">
        <f>MATCH(J109,'Pay Items'!$K$1:$K$649,0)</f>
        <v>10</v>
      </c>
      <c r="L109" s="17" t="str">
        <f t="shared" ca="1" si="8"/>
        <v>,0</v>
      </c>
      <c r="M109" s="17" t="str">
        <f t="shared" ca="1" si="9"/>
        <v>C2</v>
      </c>
      <c r="N109" s="17" t="str">
        <f t="shared" ca="1" si="10"/>
        <v>C2</v>
      </c>
    </row>
    <row r="110" spans="1:14" ht="30" customHeight="1" x14ac:dyDescent="0.2">
      <c r="A110" s="167" t="s">
        <v>1090</v>
      </c>
      <c r="B110" s="172" t="s">
        <v>350</v>
      </c>
      <c r="C110" s="163" t="s">
        <v>1600</v>
      </c>
      <c r="D110" s="164" t="s">
        <v>173</v>
      </c>
      <c r="E110" s="165" t="s">
        <v>180</v>
      </c>
      <c r="F110" s="294">
        <v>275</v>
      </c>
      <c r="G110" s="120"/>
      <c r="H110" s="166">
        <f>ROUND(G110*F110,2)</f>
        <v>0</v>
      </c>
      <c r="I110" s="24" t="str">
        <f t="shared" ca="1" si="7"/>
        <v/>
      </c>
      <c r="J110" s="15" t="str">
        <f t="shared" si="11"/>
        <v>A007B350 mm Granular Btonne</v>
      </c>
      <c r="K110" s="16" t="e">
        <f>MATCH(J110,'Pay Items'!$K$1:$K$649,0)</f>
        <v>#N/A</v>
      </c>
      <c r="L110" s="17" t="str">
        <f t="shared" ca="1" si="8"/>
        <v>,0</v>
      </c>
      <c r="M110" s="17" t="str">
        <f t="shared" ca="1" si="9"/>
        <v>C2</v>
      </c>
      <c r="N110" s="17" t="str">
        <f t="shared" ca="1" si="10"/>
        <v>C2</v>
      </c>
    </row>
    <row r="111" spans="1:14" ht="30" customHeight="1" x14ac:dyDescent="0.2">
      <c r="A111" s="167" t="s">
        <v>250</v>
      </c>
      <c r="B111" s="162" t="s">
        <v>153</v>
      </c>
      <c r="C111" s="163" t="s">
        <v>319</v>
      </c>
      <c r="D111" s="164" t="s">
        <v>1296</v>
      </c>
      <c r="E111" s="165"/>
      <c r="F111" s="293" t="s">
        <v>173</v>
      </c>
      <c r="G111" s="160"/>
      <c r="H111" s="160"/>
      <c r="I111" s="24" t="str">
        <f t="shared" ca="1" si="7"/>
        <v>LOCKED</v>
      </c>
      <c r="J111" s="15" t="str">
        <f t="shared" si="11"/>
        <v>A010Supplying and Placing Base Course MaterialCW 3110-R22</v>
      </c>
      <c r="K111" s="16">
        <f>MATCH(J111,'Pay Items'!$K$1:$K$649,0)</f>
        <v>27</v>
      </c>
      <c r="L111" s="17" t="str">
        <f t="shared" ca="1" si="8"/>
        <v>,0</v>
      </c>
      <c r="M111" s="17" t="str">
        <f t="shared" ca="1" si="9"/>
        <v>C2</v>
      </c>
      <c r="N111" s="17" t="str">
        <f t="shared" ca="1" si="10"/>
        <v>C2</v>
      </c>
    </row>
    <row r="112" spans="1:14" ht="30" customHeight="1" x14ac:dyDescent="0.2">
      <c r="A112" s="167" t="s">
        <v>1119</v>
      </c>
      <c r="B112" s="172" t="s">
        <v>350</v>
      </c>
      <c r="C112" s="163" t="s">
        <v>1651</v>
      </c>
      <c r="D112" s="164" t="s">
        <v>173</v>
      </c>
      <c r="E112" s="165" t="s">
        <v>179</v>
      </c>
      <c r="F112" s="294">
        <v>60</v>
      </c>
      <c r="G112" s="120"/>
      <c r="H112" s="166">
        <f>ROUND(G112*F112,2)</f>
        <v>0</v>
      </c>
      <c r="I112" s="24" t="str">
        <f t="shared" ca="1" si="7"/>
        <v/>
      </c>
      <c r="J112" s="15" t="str">
        <f t="shared" si="11"/>
        <v>A010B3Base Course Material - Granular Bm³</v>
      </c>
      <c r="K112" s="16" t="e">
        <f>MATCH(J112,'Pay Items'!$K$1:$K$649,0)</f>
        <v>#N/A</v>
      </c>
      <c r="L112" s="17" t="str">
        <f t="shared" ca="1" si="8"/>
        <v>,0</v>
      </c>
      <c r="M112" s="17" t="str">
        <f t="shared" ca="1" si="9"/>
        <v>C2</v>
      </c>
      <c r="N112" s="17" t="str">
        <f t="shared" ca="1" si="10"/>
        <v>C2</v>
      </c>
    </row>
    <row r="113" spans="1:14" ht="30" customHeight="1" x14ac:dyDescent="0.2">
      <c r="A113" s="161" t="s">
        <v>252</v>
      </c>
      <c r="B113" s="162" t="s">
        <v>154</v>
      </c>
      <c r="C113" s="163" t="s">
        <v>108</v>
      </c>
      <c r="D113" s="164" t="s">
        <v>1296</v>
      </c>
      <c r="E113" s="165" t="s">
        <v>178</v>
      </c>
      <c r="F113" s="294">
        <v>20</v>
      </c>
      <c r="G113" s="120"/>
      <c r="H113" s="166">
        <f>ROUND(G113*F113,2)</f>
        <v>0</v>
      </c>
      <c r="I113" s="24" t="str">
        <f t="shared" ca="1" si="7"/>
        <v/>
      </c>
      <c r="J113" s="15" t="str">
        <f t="shared" si="11"/>
        <v>A012Grading of BoulevardsCW 3110-R22m²</v>
      </c>
      <c r="K113" s="16">
        <f>MATCH(J113,'Pay Items'!$K$1:$K$649,0)</f>
        <v>37</v>
      </c>
      <c r="L113" s="17" t="str">
        <f t="shared" ca="1" si="8"/>
        <v>,0</v>
      </c>
      <c r="M113" s="17" t="str">
        <f t="shared" ca="1" si="9"/>
        <v>C2</v>
      </c>
      <c r="N113" s="17" t="str">
        <f t="shared" ca="1" si="10"/>
        <v>C2</v>
      </c>
    </row>
    <row r="114" spans="1:14" ht="30" customHeight="1" x14ac:dyDescent="0.2">
      <c r="A114" s="167" t="s">
        <v>259</v>
      </c>
      <c r="B114" s="162" t="s">
        <v>159</v>
      </c>
      <c r="C114" s="163" t="s">
        <v>1125</v>
      </c>
      <c r="D114" s="164" t="s">
        <v>1126</v>
      </c>
      <c r="E114" s="165"/>
      <c r="F114" s="293" t="s">
        <v>173</v>
      </c>
      <c r="G114" s="160"/>
      <c r="H114" s="160"/>
      <c r="I114" s="24" t="str">
        <f t="shared" ca="1" si="7"/>
        <v>LOCKED</v>
      </c>
      <c r="J114" s="15" t="str">
        <f t="shared" si="11"/>
        <v>A022Geotextile FabricCW 3130-R5</v>
      </c>
      <c r="K114" s="16">
        <f>MATCH(J114,'Pay Items'!$K$1:$K$649,0)</f>
        <v>46</v>
      </c>
      <c r="L114" s="17" t="str">
        <f t="shared" ca="1" si="8"/>
        <v>,0</v>
      </c>
      <c r="M114" s="17" t="str">
        <f t="shared" ca="1" si="9"/>
        <v>C2</v>
      </c>
      <c r="N114" s="17" t="str">
        <f t="shared" ca="1" si="10"/>
        <v>C2</v>
      </c>
    </row>
    <row r="115" spans="1:14" ht="30" customHeight="1" x14ac:dyDescent="0.2">
      <c r="A115" s="167" t="s">
        <v>1129</v>
      </c>
      <c r="B115" s="172" t="s">
        <v>350</v>
      </c>
      <c r="C115" s="163" t="s">
        <v>1130</v>
      </c>
      <c r="D115" s="164" t="s">
        <v>173</v>
      </c>
      <c r="E115" s="165" t="s">
        <v>178</v>
      </c>
      <c r="F115" s="294">
        <v>500</v>
      </c>
      <c r="G115" s="120"/>
      <c r="H115" s="166">
        <f>ROUND(G115*F115,2)</f>
        <v>0</v>
      </c>
      <c r="I115" s="24" t="str">
        <f t="shared" ca="1" si="7"/>
        <v/>
      </c>
      <c r="J115" s="15" t="str">
        <f t="shared" si="11"/>
        <v>A022A2Separation/Filtration Fabricm²</v>
      </c>
      <c r="K115" s="16">
        <f>MATCH(J115,'Pay Items'!$K$1:$K$649,0)</f>
        <v>48</v>
      </c>
      <c r="L115" s="17" t="str">
        <f t="shared" ca="1" si="8"/>
        <v>,0</v>
      </c>
      <c r="M115" s="17" t="str">
        <f t="shared" ca="1" si="9"/>
        <v>C2</v>
      </c>
      <c r="N115" s="17" t="str">
        <f t="shared" ca="1" si="10"/>
        <v>C2</v>
      </c>
    </row>
    <row r="116" spans="1:14" ht="30" customHeight="1" x14ac:dyDescent="0.2">
      <c r="A116" s="167" t="s">
        <v>1133</v>
      </c>
      <c r="B116" s="162" t="s">
        <v>369</v>
      </c>
      <c r="C116" s="163" t="s">
        <v>729</v>
      </c>
      <c r="D116" s="164" t="s">
        <v>1134</v>
      </c>
      <c r="E116" s="165"/>
      <c r="F116" s="293" t="s">
        <v>173</v>
      </c>
      <c r="G116" s="160"/>
      <c r="H116" s="160"/>
      <c r="I116" s="24" t="str">
        <f t="shared" ca="1" si="7"/>
        <v>LOCKED</v>
      </c>
      <c r="J116" s="15" t="str">
        <f t="shared" si="11"/>
        <v>A022A4Supply and Install GeogridCW 3135-R2</v>
      </c>
      <c r="K116" s="16">
        <f>MATCH(J116,'Pay Items'!$K$1:$K$649,0)</f>
        <v>50</v>
      </c>
      <c r="L116" s="17" t="str">
        <f t="shared" ca="1" si="8"/>
        <v>,0</v>
      </c>
      <c r="M116" s="17" t="str">
        <f t="shared" ca="1" si="9"/>
        <v>C2</v>
      </c>
      <c r="N116" s="17" t="str">
        <f t="shared" ca="1" si="10"/>
        <v>C2</v>
      </c>
    </row>
    <row r="117" spans="1:14" ht="30" customHeight="1" x14ac:dyDescent="0.2">
      <c r="A117" s="167" t="s">
        <v>1135</v>
      </c>
      <c r="B117" s="172" t="s">
        <v>350</v>
      </c>
      <c r="C117" s="163" t="s">
        <v>1136</v>
      </c>
      <c r="D117" s="164" t="s">
        <v>173</v>
      </c>
      <c r="E117" s="165" t="s">
        <v>178</v>
      </c>
      <c r="F117" s="294">
        <v>500</v>
      </c>
      <c r="G117" s="120"/>
      <c r="H117" s="166">
        <f>ROUND(G117*F117,2)</f>
        <v>0</v>
      </c>
      <c r="I117" s="24" t="str">
        <f t="shared" ca="1" si="7"/>
        <v/>
      </c>
      <c r="J117" s="15" t="str">
        <f t="shared" si="11"/>
        <v>A022A5Class A Geogridm²</v>
      </c>
      <c r="K117" s="16">
        <f>MATCH(J117,'Pay Items'!$K$1:$K$649,0)</f>
        <v>51</v>
      </c>
      <c r="L117" s="17" t="str">
        <f t="shared" ca="1" si="8"/>
        <v>,0</v>
      </c>
      <c r="M117" s="17" t="str">
        <f t="shared" ca="1" si="9"/>
        <v>C2</v>
      </c>
      <c r="N117" s="17" t="str">
        <f t="shared" ca="1" si="10"/>
        <v>C2</v>
      </c>
    </row>
    <row r="118" spans="1:14" ht="30" customHeight="1" x14ac:dyDescent="0.2">
      <c r="A118" s="152"/>
      <c r="B118" s="173"/>
      <c r="C118" s="174" t="s">
        <v>1603</v>
      </c>
      <c r="D118" s="175"/>
      <c r="E118" s="176"/>
      <c r="F118" s="293" t="s">
        <v>173</v>
      </c>
      <c r="G118" s="160"/>
      <c r="H118" s="160"/>
      <c r="I118" s="24" t="str">
        <f t="shared" ca="1" si="7"/>
        <v>LOCKED</v>
      </c>
      <c r="J118" s="15" t="str">
        <f t="shared" si="11"/>
        <v>ROADWORKS - REMOVALS/RENEWALS</v>
      </c>
      <c r="K118" s="16" t="e">
        <f>MATCH(J118,'Pay Items'!$K$1:$K$649,0)</f>
        <v>#N/A</v>
      </c>
      <c r="L118" s="17" t="str">
        <f t="shared" ca="1" si="8"/>
        <v>,0</v>
      </c>
      <c r="M118" s="17" t="str">
        <f t="shared" ca="1" si="9"/>
        <v>C2</v>
      </c>
      <c r="N118" s="17" t="str">
        <f t="shared" ca="1" si="10"/>
        <v>C2</v>
      </c>
    </row>
    <row r="119" spans="1:14" ht="30" customHeight="1" x14ac:dyDescent="0.2">
      <c r="A119" s="177" t="s">
        <v>371</v>
      </c>
      <c r="B119" s="162" t="s">
        <v>160</v>
      </c>
      <c r="C119" s="163" t="s">
        <v>316</v>
      </c>
      <c r="D119" s="164" t="s">
        <v>1296</v>
      </c>
      <c r="E119" s="165"/>
      <c r="F119" s="293" t="s">
        <v>173</v>
      </c>
      <c r="G119" s="160"/>
      <c r="H119" s="160"/>
      <c r="I119" s="24" t="str">
        <f t="shared" ca="1" si="7"/>
        <v>LOCKED</v>
      </c>
      <c r="J119" s="15" t="str">
        <f t="shared" si="11"/>
        <v>B001Pavement RemovalCW 3110-R22</v>
      </c>
      <c r="K119" s="16">
        <f>MATCH(J119,'Pay Items'!$K$1:$K$649,0)</f>
        <v>69</v>
      </c>
      <c r="L119" s="17" t="str">
        <f t="shared" ca="1" si="8"/>
        <v>,0</v>
      </c>
      <c r="M119" s="17" t="str">
        <f t="shared" ca="1" si="9"/>
        <v>C2</v>
      </c>
      <c r="N119" s="17" t="str">
        <f t="shared" ca="1" si="10"/>
        <v>C2</v>
      </c>
    </row>
    <row r="120" spans="1:14" ht="30" customHeight="1" x14ac:dyDescent="0.2">
      <c r="A120" s="177" t="s">
        <v>442</v>
      </c>
      <c r="B120" s="172" t="s">
        <v>350</v>
      </c>
      <c r="C120" s="163" t="s">
        <v>317</v>
      </c>
      <c r="D120" s="164" t="s">
        <v>173</v>
      </c>
      <c r="E120" s="165" t="s">
        <v>178</v>
      </c>
      <c r="F120" s="294">
        <v>475</v>
      </c>
      <c r="G120" s="120"/>
      <c r="H120" s="166">
        <f>ROUND(G120*F120,2)</f>
        <v>0</v>
      </c>
      <c r="I120" s="24" t="str">
        <f t="shared" ca="1" si="7"/>
        <v/>
      </c>
      <c r="J120" s="15" t="str">
        <f t="shared" si="11"/>
        <v>B002Concrete Pavementm²</v>
      </c>
      <c r="K120" s="16">
        <f>MATCH(J120,'Pay Items'!$K$1:$K$649,0)</f>
        <v>70</v>
      </c>
      <c r="L120" s="17" t="str">
        <f t="shared" ca="1" si="8"/>
        <v>,0</v>
      </c>
      <c r="M120" s="17" t="str">
        <f t="shared" ca="1" si="9"/>
        <v>C2</v>
      </c>
      <c r="N120" s="17" t="str">
        <f t="shared" ca="1" si="10"/>
        <v>C2</v>
      </c>
    </row>
    <row r="121" spans="1:14" ht="30" customHeight="1" x14ac:dyDescent="0.2">
      <c r="A121" s="177" t="s">
        <v>262</v>
      </c>
      <c r="B121" s="172" t="s">
        <v>351</v>
      </c>
      <c r="C121" s="163" t="s">
        <v>318</v>
      </c>
      <c r="D121" s="164" t="s">
        <v>173</v>
      </c>
      <c r="E121" s="165" t="s">
        <v>178</v>
      </c>
      <c r="F121" s="294">
        <v>65</v>
      </c>
      <c r="G121" s="120"/>
      <c r="H121" s="166">
        <f>ROUND(G121*F121,2)</f>
        <v>0</v>
      </c>
      <c r="I121" s="24" t="str">
        <f t="shared" ca="1" si="7"/>
        <v/>
      </c>
      <c r="J121" s="15" t="str">
        <f t="shared" si="11"/>
        <v>B003Asphalt Pavementm²</v>
      </c>
      <c r="K121" s="16">
        <f>MATCH(J121,'Pay Items'!$K$1:$K$649,0)</f>
        <v>71</v>
      </c>
      <c r="L121" s="17" t="str">
        <f t="shared" ca="1" si="8"/>
        <v>,0</v>
      </c>
      <c r="M121" s="17" t="str">
        <f t="shared" ca="1" si="9"/>
        <v>C2</v>
      </c>
      <c r="N121" s="17" t="str">
        <f t="shared" ca="1" si="10"/>
        <v>C2</v>
      </c>
    </row>
    <row r="122" spans="1:14" ht="30" customHeight="1" x14ac:dyDescent="0.2">
      <c r="A122" s="177" t="s">
        <v>304</v>
      </c>
      <c r="B122" s="162" t="s">
        <v>191</v>
      </c>
      <c r="C122" s="163" t="s">
        <v>162</v>
      </c>
      <c r="D122" s="164" t="s">
        <v>921</v>
      </c>
      <c r="E122" s="165"/>
      <c r="F122" s="293" t="s">
        <v>173</v>
      </c>
      <c r="G122" s="160"/>
      <c r="H122" s="160"/>
      <c r="I122" s="24" t="str">
        <f t="shared" ca="1" si="7"/>
        <v>LOCKED</v>
      </c>
      <c r="J122" s="15" t="str">
        <f t="shared" si="11"/>
        <v>B097Drilled Tie BarsCW 3230-R8</v>
      </c>
      <c r="K122" s="16">
        <f>MATCH(J122,'Pay Items'!$K$1:$K$649,0)</f>
        <v>167</v>
      </c>
      <c r="L122" s="17" t="str">
        <f t="shared" ca="1" si="8"/>
        <v>,0</v>
      </c>
      <c r="M122" s="17" t="str">
        <f t="shared" ca="1" si="9"/>
        <v>C2</v>
      </c>
      <c r="N122" s="17" t="str">
        <f t="shared" ca="1" si="10"/>
        <v>C2</v>
      </c>
    </row>
    <row r="123" spans="1:14" ht="30" customHeight="1" x14ac:dyDescent="0.2">
      <c r="A123" s="177" t="s">
        <v>305</v>
      </c>
      <c r="B123" s="172" t="s">
        <v>350</v>
      </c>
      <c r="C123" s="163" t="s">
        <v>187</v>
      </c>
      <c r="D123" s="164" t="s">
        <v>173</v>
      </c>
      <c r="E123" s="165" t="s">
        <v>181</v>
      </c>
      <c r="F123" s="294">
        <v>200</v>
      </c>
      <c r="G123" s="120"/>
      <c r="H123" s="166">
        <f>ROUND(G123*F123,2)</f>
        <v>0</v>
      </c>
      <c r="I123" s="24" t="str">
        <f t="shared" ca="1" si="7"/>
        <v/>
      </c>
      <c r="J123" s="15" t="str">
        <f t="shared" si="11"/>
        <v>B09820 M Deformed Tie Bareach</v>
      </c>
      <c r="K123" s="16">
        <f>MATCH(J123,'Pay Items'!$K$1:$K$649,0)</f>
        <v>169</v>
      </c>
      <c r="L123" s="17" t="str">
        <f t="shared" ca="1" si="8"/>
        <v>,0</v>
      </c>
      <c r="M123" s="17" t="str">
        <f t="shared" ca="1" si="9"/>
        <v>C2</v>
      </c>
      <c r="N123" s="17" t="str">
        <f t="shared" ca="1" si="10"/>
        <v>C2</v>
      </c>
    </row>
    <row r="124" spans="1:14" ht="30" customHeight="1" x14ac:dyDescent="0.2">
      <c r="A124" s="177" t="s">
        <v>805</v>
      </c>
      <c r="B124" s="162" t="s">
        <v>155</v>
      </c>
      <c r="C124" s="163" t="s">
        <v>335</v>
      </c>
      <c r="D124" s="164" t="s">
        <v>1609</v>
      </c>
      <c r="E124" s="165"/>
      <c r="F124" s="293" t="s">
        <v>173</v>
      </c>
      <c r="G124" s="160"/>
      <c r="H124" s="160"/>
      <c r="I124" s="24" t="str">
        <f t="shared" ca="1" si="7"/>
        <v>LOCKED</v>
      </c>
      <c r="J124" s="15" t="str">
        <f t="shared" si="11"/>
        <v>B114rlMiscellaneous Concrete Slab RenewalCW 3235-R9, E14</v>
      </c>
      <c r="K124" s="16" t="e">
        <f>MATCH(J124,'Pay Items'!$K$1:$K$649,0)</f>
        <v>#N/A</v>
      </c>
      <c r="L124" s="17" t="str">
        <f t="shared" ca="1" si="8"/>
        <v>,0</v>
      </c>
      <c r="M124" s="17" t="str">
        <f t="shared" ca="1" si="9"/>
        <v>C2</v>
      </c>
      <c r="N124" s="17" t="str">
        <f t="shared" ca="1" si="10"/>
        <v>C2</v>
      </c>
    </row>
    <row r="125" spans="1:14" ht="30" customHeight="1" x14ac:dyDescent="0.2">
      <c r="A125" s="177" t="s">
        <v>809</v>
      </c>
      <c r="B125" s="172" t="s">
        <v>350</v>
      </c>
      <c r="C125" s="163" t="s">
        <v>1610</v>
      </c>
      <c r="D125" s="164" t="s">
        <v>397</v>
      </c>
      <c r="E125" s="165"/>
      <c r="F125" s="293" t="s">
        <v>173</v>
      </c>
      <c r="G125" s="160"/>
      <c r="H125" s="160"/>
      <c r="I125" s="24" t="str">
        <f t="shared" ca="1" si="7"/>
        <v>LOCKED</v>
      </c>
      <c r="J125" s="15" t="str">
        <f t="shared" si="11"/>
        <v>B118rl100 mm Type 5 Concrete SidewalkSD-228A</v>
      </c>
      <c r="K125" s="16" t="e">
        <f>MATCH(J125,'Pay Items'!$K$1:$K$649,0)</f>
        <v>#N/A</v>
      </c>
      <c r="L125" s="17" t="str">
        <f t="shared" ca="1" si="8"/>
        <v>,0</v>
      </c>
      <c r="M125" s="17" t="str">
        <f t="shared" ca="1" si="9"/>
        <v>C2</v>
      </c>
      <c r="N125" s="17" t="str">
        <f t="shared" ca="1" si="10"/>
        <v>C2</v>
      </c>
    </row>
    <row r="126" spans="1:14" ht="30" customHeight="1" x14ac:dyDescent="0.2">
      <c r="A126" s="177" t="s">
        <v>810</v>
      </c>
      <c r="B126" s="183" t="s">
        <v>700</v>
      </c>
      <c r="C126" s="163" t="s">
        <v>701</v>
      </c>
      <c r="D126" s="164"/>
      <c r="E126" s="165" t="s">
        <v>178</v>
      </c>
      <c r="F126" s="294">
        <v>10</v>
      </c>
      <c r="G126" s="120"/>
      <c r="H126" s="166">
        <f>ROUND(G126*F126,2)</f>
        <v>0</v>
      </c>
      <c r="I126" s="24" t="str">
        <f t="shared" ca="1" si="7"/>
        <v/>
      </c>
      <c r="J126" s="15" t="str">
        <f t="shared" si="11"/>
        <v>B119rlLess than 5 sq.m.m²</v>
      </c>
      <c r="K126" s="16">
        <f>MATCH(J126,'Pay Items'!$K$1:$K$649,0)</f>
        <v>197</v>
      </c>
      <c r="L126" s="17" t="str">
        <f t="shared" ca="1" si="8"/>
        <v>,0</v>
      </c>
      <c r="M126" s="17" t="str">
        <f t="shared" ca="1" si="9"/>
        <v>C2</v>
      </c>
      <c r="N126" s="17" t="str">
        <f t="shared" ca="1" si="10"/>
        <v>C2</v>
      </c>
    </row>
    <row r="127" spans="1:14" ht="30" customHeight="1" x14ac:dyDescent="0.2">
      <c r="A127" s="177" t="s">
        <v>811</v>
      </c>
      <c r="B127" s="183" t="s">
        <v>702</v>
      </c>
      <c r="C127" s="163" t="s">
        <v>703</v>
      </c>
      <c r="D127" s="164"/>
      <c r="E127" s="165" t="s">
        <v>178</v>
      </c>
      <c r="F127" s="294">
        <v>40</v>
      </c>
      <c r="G127" s="120"/>
      <c r="H127" s="166">
        <f>ROUND(G127*F127,2)</f>
        <v>0</v>
      </c>
      <c r="I127" s="24" t="str">
        <f t="shared" ca="1" si="7"/>
        <v/>
      </c>
      <c r="J127" s="15" t="str">
        <f t="shared" si="11"/>
        <v>B120rl5 sq.m. to 20 sq.m.m²</v>
      </c>
      <c r="K127" s="16">
        <f>MATCH(J127,'Pay Items'!$K$1:$K$649,0)</f>
        <v>198</v>
      </c>
      <c r="L127" s="17" t="str">
        <f t="shared" ca="1" si="8"/>
        <v>,0</v>
      </c>
      <c r="M127" s="17" t="str">
        <f t="shared" ca="1" si="9"/>
        <v>C2</v>
      </c>
      <c r="N127" s="17" t="str">
        <f t="shared" ca="1" si="10"/>
        <v>C2</v>
      </c>
    </row>
    <row r="128" spans="1:14" ht="39.950000000000003" customHeight="1" x14ac:dyDescent="0.2">
      <c r="A128" s="178" t="s">
        <v>474</v>
      </c>
      <c r="B128" s="179" t="s">
        <v>156</v>
      </c>
      <c r="C128" s="170" t="s">
        <v>2020</v>
      </c>
      <c r="D128" s="164" t="s">
        <v>1423</v>
      </c>
      <c r="E128" s="180" t="s">
        <v>182</v>
      </c>
      <c r="F128" s="294">
        <v>100</v>
      </c>
      <c r="G128" s="181"/>
      <c r="H128" s="166">
        <f>ROUND(G128*F128,2)</f>
        <v>0</v>
      </c>
      <c r="I128" s="24" t="str">
        <f t="shared" ca="1" si="7"/>
        <v/>
      </c>
      <c r="J128" s="15" t="str">
        <f t="shared" si="11"/>
        <v>B188Supply and Installation of Dowel Assemblies 19.1 mmCW 3310-R18m</v>
      </c>
      <c r="K128" s="16" t="e">
        <f>MATCH(J128,'Pay Items'!$K$1:$K$649,0)</f>
        <v>#N/A</v>
      </c>
      <c r="L128" s="17" t="str">
        <f t="shared" ca="1" si="8"/>
        <v>,0</v>
      </c>
      <c r="M128" s="17" t="str">
        <f t="shared" ca="1" si="9"/>
        <v>C2</v>
      </c>
      <c r="N128" s="17" t="str">
        <f t="shared" ca="1" si="10"/>
        <v>C2</v>
      </c>
    </row>
    <row r="129" spans="1:14" ht="39.950000000000003" customHeight="1" x14ac:dyDescent="0.2">
      <c r="A129" s="178" t="s">
        <v>475</v>
      </c>
      <c r="B129" s="179" t="s">
        <v>163</v>
      </c>
      <c r="C129" s="170" t="s">
        <v>165</v>
      </c>
      <c r="D129" s="164" t="s">
        <v>732</v>
      </c>
      <c r="E129" s="180" t="s">
        <v>178</v>
      </c>
      <c r="F129" s="294">
        <v>10</v>
      </c>
      <c r="G129" s="181"/>
      <c r="H129" s="166">
        <f>ROUND(G129*F129,2)</f>
        <v>0</v>
      </c>
      <c r="I129" s="24" t="str">
        <f t="shared" ca="1" si="7"/>
        <v/>
      </c>
      <c r="J129" s="15" t="str">
        <f t="shared" si="11"/>
        <v>B189Regrading Existing Interlocking Paving StonesCW 3330-R5m²</v>
      </c>
      <c r="K129" s="16">
        <f>MATCH(J129,'Pay Items'!$K$1:$K$649,0)</f>
        <v>318</v>
      </c>
      <c r="L129" s="17" t="str">
        <f t="shared" ca="1" si="8"/>
        <v>,0</v>
      </c>
      <c r="M129" s="17" t="str">
        <f t="shared" ca="1" si="9"/>
        <v>C2</v>
      </c>
      <c r="N129" s="17" t="str">
        <f t="shared" ca="1" si="10"/>
        <v>C2</v>
      </c>
    </row>
    <row r="130" spans="1:14" ht="30" customHeight="1" x14ac:dyDescent="0.2">
      <c r="A130" s="152"/>
      <c r="B130" s="173"/>
      <c r="C130" s="174" t="s">
        <v>1615</v>
      </c>
      <c r="D130" s="175"/>
      <c r="E130" s="176"/>
      <c r="F130" s="293" t="s">
        <v>173</v>
      </c>
      <c r="G130" s="160"/>
      <c r="H130" s="160"/>
      <c r="I130" s="24" t="str">
        <f t="shared" ca="1" si="7"/>
        <v>LOCKED</v>
      </c>
      <c r="J130" s="15" t="str">
        <f t="shared" si="11"/>
        <v>ROADWORKS - NEW CONSTRUCTION</v>
      </c>
      <c r="K130" s="16" t="e">
        <f>MATCH(J130,'Pay Items'!$K$1:$K$649,0)</f>
        <v>#N/A</v>
      </c>
      <c r="L130" s="17" t="str">
        <f t="shared" ca="1" si="8"/>
        <v>,0</v>
      </c>
      <c r="M130" s="17" t="str">
        <f t="shared" ca="1" si="9"/>
        <v>C2</v>
      </c>
      <c r="N130" s="17" t="str">
        <f t="shared" ca="1" si="10"/>
        <v>C2</v>
      </c>
    </row>
    <row r="131" spans="1:14" ht="39.950000000000003" customHeight="1" x14ac:dyDescent="0.2">
      <c r="A131" s="184" t="s">
        <v>209</v>
      </c>
      <c r="B131" s="179" t="s">
        <v>164</v>
      </c>
      <c r="C131" s="170" t="s">
        <v>468</v>
      </c>
      <c r="D131" s="164" t="s">
        <v>1617</v>
      </c>
      <c r="E131" s="180"/>
      <c r="F131" s="293" t="s">
        <v>173</v>
      </c>
      <c r="G131" s="160"/>
      <c r="H131" s="160"/>
      <c r="I131" s="24" t="str">
        <f t="shared" ca="1" si="7"/>
        <v>LOCKED</v>
      </c>
      <c r="J131" s="15" t="str">
        <f t="shared" si="11"/>
        <v>C001Concrete Pavements, Median Slabs, Bull-noses, and Safety MediansCW 3310-R18, E14</v>
      </c>
      <c r="K131" s="16" t="e">
        <f>MATCH(J131,'Pay Items'!$K$1:$K$649,0)</f>
        <v>#N/A</v>
      </c>
      <c r="L131" s="17" t="str">
        <f t="shared" ca="1" si="8"/>
        <v>,0</v>
      </c>
      <c r="M131" s="17" t="str">
        <f t="shared" ca="1" si="9"/>
        <v>C2</v>
      </c>
      <c r="N131" s="17" t="str">
        <f t="shared" ca="1" si="10"/>
        <v>C2</v>
      </c>
    </row>
    <row r="132" spans="1:14" ht="39.950000000000003" customHeight="1" x14ac:dyDescent="0.2">
      <c r="A132" s="184" t="s">
        <v>457</v>
      </c>
      <c r="B132" s="169" t="s">
        <v>350</v>
      </c>
      <c r="C132" s="163" t="s">
        <v>1618</v>
      </c>
      <c r="D132" s="164" t="s">
        <v>173</v>
      </c>
      <c r="E132" s="180" t="s">
        <v>178</v>
      </c>
      <c r="F132" s="295">
        <v>240</v>
      </c>
      <c r="G132" s="181"/>
      <c r="H132" s="166">
        <f>ROUND(G132*F132,2)</f>
        <v>0</v>
      </c>
      <c r="I132" s="24" t="str">
        <f t="shared" ca="1" si="7"/>
        <v/>
      </c>
      <c r="J132" s="15" t="str">
        <f t="shared" si="11"/>
        <v>C008Construction of 200 mm Type 2 Concrete Pavement - (Reinforced)m²</v>
      </c>
      <c r="K132" s="16" t="e">
        <f>MATCH(J132,'Pay Items'!$K$1:$K$649,0)</f>
        <v>#N/A</v>
      </c>
      <c r="L132" s="17" t="str">
        <f t="shared" ca="1" si="8"/>
        <v>,0</v>
      </c>
      <c r="M132" s="17" t="str">
        <f t="shared" ca="1" si="9"/>
        <v>C2</v>
      </c>
      <c r="N132" s="17" t="str">
        <f t="shared" ca="1" si="10"/>
        <v>C2</v>
      </c>
    </row>
    <row r="133" spans="1:14" ht="30" customHeight="1" x14ac:dyDescent="0.2">
      <c r="A133" s="184" t="s">
        <v>380</v>
      </c>
      <c r="B133" s="179" t="s">
        <v>158</v>
      </c>
      <c r="C133" s="170" t="s">
        <v>123</v>
      </c>
      <c r="D133" s="164" t="s">
        <v>1617</v>
      </c>
      <c r="E133" s="180"/>
      <c r="F133" s="293" t="s">
        <v>173</v>
      </c>
      <c r="G133" s="160"/>
      <c r="H133" s="160"/>
      <c r="I133" s="24" t="str">
        <f t="shared" ref="I133:I196" ca="1" si="13">IF(CELL("protect",$G133)=1, "LOCKED", "")</f>
        <v>LOCKED</v>
      </c>
      <c r="J133" s="15" t="str">
        <f t="shared" si="11"/>
        <v>C019Concrete Pavements for Early OpeningCW 3310-R18, E14</v>
      </c>
      <c r="K133" s="16" t="e">
        <f>MATCH(J133,'Pay Items'!$K$1:$K$649,0)</f>
        <v>#N/A</v>
      </c>
      <c r="L133" s="17" t="str">
        <f t="shared" ref="L133:L196" ca="1" si="14">CELL("format",$F133)</f>
        <v>,0</v>
      </c>
      <c r="M133" s="17" t="str">
        <f t="shared" ref="M133:M196" ca="1" si="15">CELL("format",$G133)</f>
        <v>C2</v>
      </c>
      <c r="N133" s="17" t="str">
        <f t="shared" ref="N133:N196" ca="1" si="16">CELL("format",$H133)</f>
        <v>C2</v>
      </c>
    </row>
    <row r="134" spans="1:14" ht="60" customHeight="1" x14ac:dyDescent="0.2">
      <c r="A134" s="184" t="s">
        <v>1191</v>
      </c>
      <c r="B134" s="169" t="s">
        <v>350</v>
      </c>
      <c r="C134" s="170" t="s">
        <v>1278</v>
      </c>
      <c r="D134" s="164"/>
      <c r="E134" s="180" t="s">
        <v>178</v>
      </c>
      <c r="F134" s="295">
        <v>240</v>
      </c>
      <c r="G134" s="181"/>
      <c r="H134" s="166">
        <f>ROUND(G134*F134,2)</f>
        <v>0</v>
      </c>
      <c r="I134" s="24" t="str">
        <f t="shared" ca="1" si="13"/>
        <v/>
      </c>
      <c r="J134" s="15" t="str">
        <f t="shared" ref="J134:J197" si="17">CLEAN(CONCATENATE(TRIM($A134),TRIM($C134),IF(LEFT($D134)&lt;&gt;"E",TRIM($D134),),TRIM($E134)))</f>
        <v>C026-72Construction of 200 mm Type 4 Concrete Pavement for Early Opening 72 Hour (Reinforced)m²</v>
      </c>
      <c r="K134" s="16">
        <f>MATCH(J134,'Pay Items'!$K$1:$K$649,0)</f>
        <v>374</v>
      </c>
      <c r="L134" s="17" t="str">
        <f t="shared" ca="1" si="14"/>
        <v>,0</v>
      </c>
      <c r="M134" s="17" t="str">
        <f t="shared" ca="1" si="15"/>
        <v>C2</v>
      </c>
      <c r="N134" s="17" t="str">
        <f t="shared" ca="1" si="16"/>
        <v>C2</v>
      </c>
    </row>
    <row r="135" spans="1:14" ht="39.950000000000003" customHeight="1" x14ac:dyDescent="0.2">
      <c r="A135" s="161" t="s">
        <v>389</v>
      </c>
      <c r="B135" s="162" t="s">
        <v>688</v>
      </c>
      <c r="C135" s="163" t="s">
        <v>366</v>
      </c>
      <c r="D135" s="164" t="s">
        <v>1617</v>
      </c>
      <c r="E135" s="165"/>
      <c r="F135" s="293" t="s">
        <v>173</v>
      </c>
      <c r="G135" s="160"/>
      <c r="H135" s="160"/>
      <c r="I135" s="24" t="str">
        <f t="shared" ca="1" si="13"/>
        <v>LOCKED</v>
      </c>
      <c r="J135" s="15" t="str">
        <f t="shared" si="17"/>
        <v>C032Concrete Curbs, Curb and Gutter, and Splash StripsCW 3310-R18, E14</v>
      </c>
      <c r="K135" s="16" t="e">
        <f>MATCH(J135,'Pay Items'!$K$1:$K$649,0)</f>
        <v>#N/A</v>
      </c>
      <c r="L135" s="17" t="str">
        <f t="shared" ca="1" si="14"/>
        <v>,0</v>
      </c>
      <c r="M135" s="17" t="str">
        <f t="shared" ca="1" si="15"/>
        <v>C2</v>
      </c>
      <c r="N135" s="17" t="str">
        <f t="shared" ca="1" si="16"/>
        <v>C2</v>
      </c>
    </row>
    <row r="136" spans="1:14" ht="39.950000000000003" customHeight="1" x14ac:dyDescent="0.2">
      <c r="A136" s="161" t="s">
        <v>542</v>
      </c>
      <c r="B136" s="172" t="s">
        <v>350</v>
      </c>
      <c r="C136" s="163" t="s">
        <v>1652</v>
      </c>
      <c r="D136" s="164" t="s">
        <v>399</v>
      </c>
      <c r="E136" s="165" t="s">
        <v>182</v>
      </c>
      <c r="F136" s="294">
        <v>35</v>
      </c>
      <c r="G136" s="120"/>
      <c r="H136" s="166">
        <f>ROUND(G136*F136,2)</f>
        <v>0</v>
      </c>
      <c r="I136" s="24" t="str">
        <f t="shared" ca="1" si="13"/>
        <v/>
      </c>
      <c r="J136" s="15" t="str">
        <f t="shared" si="17"/>
        <v>C037Construction of Modified Barrier (180 mm ht, Type 2, Integral)SD-203Bm</v>
      </c>
      <c r="K136" s="16" t="e">
        <f>MATCH(J136,'Pay Items'!$K$1:$K$649,0)</f>
        <v>#N/A</v>
      </c>
      <c r="L136" s="17" t="str">
        <f t="shared" ca="1" si="14"/>
        <v>,0</v>
      </c>
      <c r="M136" s="17" t="str">
        <f t="shared" ca="1" si="15"/>
        <v>C2</v>
      </c>
      <c r="N136" s="17" t="str">
        <f t="shared" ca="1" si="16"/>
        <v>C2</v>
      </c>
    </row>
    <row r="137" spans="1:14" ht="39.950000000000003" customHeight="1" x14ac:dyDescent="0.2">
      <c r="A137" s="184" t="s">
        <v>394</v>
      </c>
      <c r="B137" s="169" t="s">
        <v>351</v>
      </c>
      <c r="C137" s="163" t="s">
        <v>1653</v>
      </c>
      <c r="D137" s="171" t="s">
        <v>345</v>
      </c>
      <c r="E137" s="180" t="s">
        <v>182</v>
      </c>
      <c r="F137" s="294">
        <v>40</v>
      </c>
      <c r="G137" s="181"/>
      <c r="H137" s="166">
        <f>ROUND(G137*F137,2)</f>
        <v>0</v>
      </c>
      <c r="I137" s="24" t="str">
        <f t="shared" ca="1" si="13"/>
        <v/>
      </c>
      <c r="J137" s="15" t="str">
        <f t="shared" si="17"/>
        <v>C045Construction of Lip Curb (40 mm ht, Type 2, Integral)SD-202Bm</v>
      </c>
      <c r="K137" s="16" t="e">
        <f>MATCH(J137,'Pay Items'!$K$1:$K$649,0)</f>
        <v>#N/A</v>
      </c>
      <c r="L137" s="17" t="str">
        <f t="shared" ca="1" si="14"/>
        <v>,0</v>
      </c>
      <c r="M137" s="17" t="str">
        <f t="shared" ca="1" si="15"/>
        <v>C2</v>
      </c>
      <c r="N137" s="17" t="str">
        <f t="shared" ca="1" si="16"/>
        <v>C2</v>
      </c>
    </row>
    <row r="138" spans="1:14" ht="39.950000000000003" customHeight="1" x14ac:dyDescent="0.2">
      <c r="A138" s="161" t="s">
        <v>395</v>
      </c>
      <c r="B138" s="172" t="s">
        <v>352</v>
      </c>
      <c r="C138" s="163" t="s">
        <v>1625</v>
      </c>
      <c r="D138" s="164" t="s">
        <v>722</v>
      </c>
      <c r="E138" s="165" t="s">
        <v>182</v>
      </c>
      <c r="F138" s="294">
        <v>10</v>
      </c>
      <c r="G138" s="120"/>
      <c r="H138" s="166">
        <f>ROUND(G138*F138,2)</f>
        <v>0</v>
      </c>
      <c r="I138" s="24" t="str">
        <f t="shared" ca="1" si="13"/>
        <v/>
      </c>
      <c r="J138" s="15" t="str">
        <f t="shared" si="17"/>
        <v>C046Construction of Curb Ramp (8-12 mm ht, Type 2, Integral)SD-229Cm</v>
      </c>
      <c r="K138" s="16" t="e">
        <f>MATCH(J138,'Pay Items'!$K$1:$K$649,0)</f>
        <v>#N/A</v>
      </c>
      <c r="L138" s="17" t="str">
        <f t="shared" ca="1" si="14"/>
        <v>,0</v>
      </c>
      <c r="M138" s="17" t="str">
        <f t="shared" ca="1" si="15"/>
        <v>C2</v>
      </c>
      <c r="N138" s="17" t="str">
        <f t="shared" ca="1" si="16"/>
        <v>C2</v>
      </c>
    </row>
    <row r="139" spans="1:14" ht="39.950000000000003" customHeight="1" x14ac:dyDescent="0.2">
      <c r="A139" s="161" t="s">
        <v>36</v>
      </c>
      <c r="B139" s="162" t="s">
        <v>166</v>
      </c>
      <c r="C139" s="163" t="s">
        <v>404</v>
      </c>
      <c r="D139" s="164" t="s">
        <v>1181</v>
      </c>
      <c r="E139" s="185"/>
      <c r="F139" s="293" t="s">
        <v>173</v>
      </c>
      <c r="G139" s="160"/>
      <c r="H139" s="160"/>
      <c r="I139" s="24" t="str">
        <f t="shared" ca="1" si="13"/>
        <v>LOCKED</v>
      </c>
      <c r="J139" s="15" t="str">
        <f t="shared" si="17"/>
        <v>C055Construction of Asphaltic Concrete PavementsCW 3410-R12</v>
      </c>
      <c r="K139" s="16">
        <f>MATCH(J139,'Pay Items'!$K$1:$K$649,0)</f>
        <v>425</v>
      </c>
      <c r="L139" s="17" t="str">
        <f t="shared" ca="1" si="14"/>
        <v>,0</v>
      </c>
      <c r="M139" s="17" t="str">
        <f t="shared" ca="1" si="15"/>
        <v>C2</v>
      </c>
      <c r="N139" s="17" t="str">
        <f t="shared" ca="1" si="16"/>
        <v>C2</v>
      </c>
    </row>
    <row r="140" spans="1:14" ht="30" customHeight="1" x14ac:dyDescent="0.2">
      <c r="A140" s="161" t="s">
        <v>408</v>
      </c>
      <c r="B140" s="172" t="s">
        <v>350</v>
      </c>
      <c r="C140" s="163" t="s">
        <v>364</v>
      </c>
      <c r="D140" s="164"/>
      <c r="E140" s="165"/>
      <c r="F140" s="293" t="s">
        <v>173</v>
      </c>
      <c r="G140" s="160"/>
      <c r="H140" s="160"/>
      <c r="I140" s="24" t="str">
        <f t="shared" ca="1" si="13"/>
        <v>LOCKED</v>
      </c>
      <c r="J140" s="15" t="str">
        <f t="shared" si="17"/>
        <v>C059Tie-ins and Approaches</v>
      </c>
      <c r="K140" s="16">
        <f>MATCH(J140,'Pay Items'!$K$1:$K$649,0)</f>
        <v>429</v>
      </c>
      <c r="L140" s="17" t="str">
        <f t="shared" ca="1" si="14"/>
        <v>,0</v>
      </c>
      <c r="M140" s="17" t="str">
        <f t="shared" ca="1" si="15"/>
        <v>C2</v>
      </c>
      <c r="N140" s="17" t="str">
        <f t="shared" ca="1" si="16"/>
        <v>C2</v>
      </c>
    </row>
    <row r="141" spans="1:14" ht="30" customHeight="1" x14ac:dyDescent="0.2">
      <c r="A141" s="161" t="s">
        <v>409</v>
      </c>
      <c r="B141" s="183" t="s">
        <v>700</v>
      </c>
      <c r="C141" s="163" t="s">
        <v>718</v>
      </c>
      <c r="D141" s="164"/>
      <c r="E141" s="165" t="s">
        <v>180</v>
      </c>
      <c r="F141" s="294">
        <v>15</v>
      </c>
      <c r="G141" s="120"/>
      <c r="H141" s="166">
        <f>ROUND(G141*F141,2)</f>
        <v>0</v>
      </c>
      <c r="I141" s="24" t="str">
        <f t="shared" ca="1" si="13"/>
        <v/>
      </c>
      <c r="J141" s="15" t="str">
        <f t="shared" si="17"/>
        <v>C060Type IAtonne</v>
      </c>
      <c r="K141" s="16">
        <f>MATCH(J141,'Pay Items'!$K$1:$K$649,0)</f>
        <v>430</v>
      </c>
      <c r="L141" s="17" t="str">
        <f t="shared" ca="1" si="14"/>
        <v>,0</v>
      </c>
      <c r="M141" s="17" t="str">
        <f t="shared" ca="1" si="15"/>
        <v>C2</v>
      </c>
      <c r="N141" s="17" t="str">
        <f t="shared" ca="1" si="16"/>
        <v>C2</v>
      </c>
    </row>
    <row r="142" spans="1:14" ht="30" customHeight="1" x14ac:dyDescent="0.2">
      <c r="A142" s="152"/>
      <c r="B142" s="173"/>
      <c r="C142" s="174" t="s">
        <v>199</v>
      </c>
      <c r="D142" s="175"/>
      <c r="E142" s="176"/>
      <c r="F142" s="293" t="s">
        <v>173</v>
      </c>
      <c r="G142" s="160"/>
      <c r="H142" s="160"/>
      <c r="I142" s="24" t="str">
        <f t="shared" ca="1" si="13"/>
        <v>LOCKED</v>
      </c>
      <c r="J142" s="15" t="str">
        <f t="shared" si="17"/>
        <v>JOINT AND CRACK SEALING</v>
      </c>
      <c r="K142" s="16">
        <f>MATCH(J142,'Pay Items'!$K$1:$K$649,0)</f>
        <v>436</v>
      </c>
      <c r="L142" s="17" t="str">
        <f t="shared" ca="1" si="14"/>
        <v>,0</v>
      </c>
      <c r="M142" s="17" t="str">
        <f t="shared" ca="1" si="15"/>
        <v>C2</v>
      </c>
      <c r="N142" s="17" t="str">
        <f t="shared" ca="1" si="16"/>
        <v>C2</v>
      </c>
    </row>
    <row r="143" spans="1:14" ht="30" customHeight="1" x14ac:dyDescent="0.2">
      <c r="A143" s="161" t="s">
        <v>547</v>
      </c>
      <c r="B143" s="162" t="s">
        <v>167</v>
      </c>
      <c r="C143" s="163" t="s">
        <v>98</v>
      </c>
      <c r="D143" s="164" t="s">
        <v>736</v>
      </c>
      <c r="E143" s="165" t="s">
        <v>182</v>
      </c>
      <c r="F143" s="295">
        <v>120</v>
      </c>
      <c r="G143" s="120"/>
      <c r="H143" s="166">
        <f>ROUND(G143*F143,2)</f>
        <v>0</v>
      </c>
      <c r="I143" s="24" t="str">
        <f t="shared" ca="1" si="13"/>
        <v/>
      </c>
      <c r="J143" s="15" t="str">
        <f t="shared" si="17"/>
        <v>D006Reflective Crack MaintenanceCW 3250-R7m</v>
      </c>
      <c r="K143" s="16">
        <f>MATCH(J143,'Pay Items'!$K$1:$K$649,0)</f>
        <v>442</v>
      </c>
      <c r="L143" s="17" t="str">
        <f t="shared" ca="1" si="14"/>
        <v>,0</v>
      </c>
      <c r="M143" s="17" t="str">
        <f t="shared" ca="1" si="15"/>
        <v>C2</v>
      </c>
      <c r="N143" s="17" t="str">
        <f t="shared" ca="1" si="16"/>
        <v>C2</v>
      </c>
    </row>
    <row r="144" spans="1:14" ht="39.950000000000003" customHeight="1" x14ac:dyDescent="0.2">
      <c r="A144" s="152"/>
      <c r="B144" s="173"/>
      <c r="C144" s="174" t="s">
        <v>200</v>
      </c>
      <c r="D144" s="175"/>
      <c r="E144" s="176"/>
      <c r="F144" s="293" t="s">
        <v>173</v>
      </c>
      <c r="G144" s="160"/>
      <c r="H144" s="160"/>
      <c r="I144" s="24" t="str">
        <f t="shared" ca="1" si="13"/>
        <v>LOCKED</v>
      </c>
      <c r="J144" s="15" t="str">
        <f t="shared" si="17"/>
        <v>ASSOCIATED DRAINAGE AND UNDERGROUND WORKS</v>
      </c>
      <c r="K144" s="16">
        <f>MATCH(J144,'Pay Items'!$K$1:$K$649,0)</f>
        <v>444</v>
      </c>
      <c r="L144" s="17" t="str">
        <f t="shared" ca="1" si="14"/>
        <v>,0</v>
      </c>
      <c r="M144" s="17" t="str">
        <f t="shared" ca="1" si="15"/>
        <v>C2</v>
      </c>
      <c r="N144" s="17" t="str">
        <f t="shared" ca="1" si="16"/>
        <v>C2</v>
      </c>
    </row>
    <row r="145" spans="1:14" ht="30" customHeight="1" x14ac:dyDescent="0.2">
      <c r="A145" s="161" t="s">
        <v>0</v>
      </c>
      <c r="B145" s="162" t="s">
        <v>168</v>
      </c>
      <c r="C145" s="163" t="s">
        <v>1</v>
      </c>
      <c r="D145" s="164" t="s">
        <v>1588</v>
      </c>
      <c r="E145" s="165" t="s">
        <v>181</v>
      </c>
      <c r="F145" s="295">
        <v>1</v>
      </c>
      <c r="G145" s="120"/>
      <c r="H145" s="166">
        <f>ROUND(G145*F145,2)</f>
        <v>0</v>
      </c>
      <c r="I145" s="24" t="str">
        <f t="shared" ca="1" si="13"/>
        <v/>
      </c>
      <c r="J145" s="15" t="str">
        <f t="shared" si="17"/>
        <v>E050ACatch Basin CleaningCW 2140-R5each</v>
      </c>
      <c r="K145" s="16">
        <f>MATCH(J145,'Pay Items'!$K$1:$K$649,0)</f>
        <v>557</v>
      </c>
      <c r="L145" s="17" t="str">
        <f t="shared" ca="1" si="14"/>
        <v>,0</v>
      </c>
      <c r="M145" s="17" t="str">
        <f t="shared" ca="1" si="15"/>
        <v>C2</v>
      </c>
      <c r="N145" s="17" t="str">
        <f t="shared" ca="1" si="16"/>
        <v>C2</v>
      </c>
    </row>
    <row r="146" spans="1:14" ht="30" customHeight="1" x14ac:dyDescent="0.2">
      <c r="A146" s="152"/>
      <c r="B146" s="173"/>
      <c r="C146" s="174" t="s">
        <v>201</v>
      </c>
      <c r="D146" s="175"/>
      <c r="E146" s="176"/>
      <c r="F146" s="293" t="s">
        <v>173</v>
      </c>
      <c r="G146" s="160"/>
      <c r="H146" s="160"/>
      <c r="I146" s="24" t="str">
        <f t="shared" ca="1" si="13"/>
        <v>LOCKED</v>
      </c>
      <c r="J146" s="15" t="str">
        <f t="shared" si="17"/>
        <v>ADJUSTMENTS</v>
      </c>
      <c r="K146" s="16">
        <f>MATCH(J146,'Pay Items'!$K$1:$K$649,0)</f>
        <v>589</v>
      </c>
      <c r="L146" s="17" t="str">
        <f t="shared" ca="1" si="14"/>
        <v>,0</v>
      </c>
      <c r="M146" s="17" t="str">
        <f t="shared" ca="1" si="15"/>
        <v>C2</v>
      </c>
      <c r="N146" s="17" t="str">
        <f t="shared" ca="1" si="16"/>
        <v>C2</v>
      </c>
    </row>
    <row r="147" spans="1:14" ht="39.950000000000003" customHeight="1" x14ac:dyDescent="0.2">
      <c r="A147" s="161" t="s">
        <v>230</v>
      </c>
      <c r="B147" s="162" t="s">
        <v>169</v>
      </c>
      <c r="C147" s="81" t="s">
        <v>1062</v>
      </c>
      <c r="D147" s="83" t="s">
        <v>1061</v>
      </c>
      <c r="E147" s="165" t="s">
        <v>181</v>
      </c>
      <c r="F147" s="295">
        <v>1</v>
      </c>
      <c r="G147" s="120"/>
      <c r="H147" s="166">
        <f>ROUND(G147*F147,2)</f>
        <v>0</v>
      </c>
      <c r="I147" s="24" t="str">
        <f t="shared" ca="1" si="13"/>
        <v/>
      </c>
      <c r="J147" s="15" t="str">
        <f t="shared" si="17"/>
        <v>F001Adjustment of Manholes/Catch Basins FramesCW 3210-R8each</v>
      </c>
      <c r="K147" s="16">
        <f>MATCH(J147,'Pay Items'!$K$1:$K$649,0)</f>
        <v>590</v>
      </c>
      <c r="L147" s="17" t="str">
        <f t="shared" ca="1" si="14"/>
        <v>,0</v>
      </c>
      <c r="M147" s="17" t="str">
        <f t="shared" ca="1" si="15"/>
        <v>C2</v>
      </c>
      <c r="N147" s="17" t="str">
        <f t="shared" ca="1" si="16"/>
        <v>C2</v>
      </c>
    </row>
    <row r="148" spans="1:14" ht="30" customHeight="1" x14ac:dyDescent="0.2">
      <c r="A148" s="152"/>
      <c r="B148" s="173"/>
      <c r="C148" s="174" t="s">
        <v>202</v>
      </c>
      <c r="D148" s="175"/>
      <c r="E148" s="176"/>
      <c r="F148" s="293" t="s">
        <v>173</v>
      </c>
      <c r="G148" s="160"/>
      <c r="H148" s="160"/>
      <c r="I148" s="24" t="str">
        <f t="shared" ca="1" si="13"/>
        <v>LOCKED</v>
      </c>
      <c r="J148" s="15" t="str">
        <f t="shared" si="17"/>
        <v>LANDSCAPING</v>
      </c>
      <c r="K148" s="16">
        <f>MATCH(J148,'Pay Items'!$K$1:$K$649,0)</f>
        <v>618</v>
      </c>
      <c r="L148" s="17" t="str">
        <f t="shared" ca="1" si="14"/>
        <v>,0</v>
      </c>
      <c r="M148" s="17" t="str">
        <f t="shared" ca="1" si="15"/>
        <v>C2</v>
      </c>
      <c r="N148" s="17" t="str">
        <f t="shared" ca="1" si="16"/>
        <v>C2</v>
      </c>
    </row>
    <row r="149" spans="1:14" ht="30" customHeight="1" x14ac:dyDescent="0.2">
      <c r="A149" s="177" t="s">
        <v>242</v>
      </c>
      <c r="B149" s="162" t="s">
        <v>170</v>
      </c>
      <c r="C149" s="163" t="s">
        <v>147</v>
      </c>
      <c r="D149" s="164" t="s">
        <v>1539</v>
      </c>
      <c r="E149" s="165"/>
      <c r="F149" s="293" t="s">
        <v>173</v>
      </c>
      <c r="G149" s="160"/>
      <c r="H149" s="160"/>
      <c r="I149" s="24" t="str">
        <f t="shared" ca="1" si="13"/>
        <v>LOCKED</v>
      </c>
      <c r="J149" s="15" t="str">
        <f t="shared" si="17"/>
        <v>G001SoddingCW 3510-R10</v>
      </c>
      <c r="K149" s="16">
        <f>MATCH(J149,'Pay Items'!$K$1:$K$649,0)</f>
        <v>619</v>
      </c>
      <c r="L149" s="17" t="str">
        <f t="shared" ca="1" si="14"/>
        <v>,0</v>
      </c>
      <c r="M149" s="17" t="str">
        <f t="shared" ca="1" si="15"/>
        <v>C2</v>
      </c>
      <c r="N149" s="17" t="str">
        <f t="shared" ca="1" si="16"/>
        <v>C2</v>
      </c>
    </row>
    <row r="150" spans="1:14" ht="30" customHeight="1" x14ac:dyDescent="0.2">
      <c r="A150" s="177" t="s">
        <v>243</v>
      </c>
      <c r="B150" s="172" t="s">
        <v>350</v>
      </c>
      <c r="C150" s="163" t="s">
        <v>885</v>
      </c>
      <c r="D150" s="164"/>
      <c r="E150" s="165" t="s">
        <v>178</v>
      </c>
      <c r="F150" s="294">
        <v>20</v>
      </c>
      <c r="G150" s="120"/>
      <c r="H150" s="166">
        <f>ROUND(G150*F150,2)</f>
        <v>0</v>
      </c>
      <c r="I150" s="24" t="str">
        <f t="shared" ca="1" si="13"/>
        <v/>
      </c>
      <c r="J150" s="15" t="str">
        <f t="shared" si="17"/>
        <v>G002width &lt; 600 mmm²</v>
      </c>
      <c r="K150" s="16">
        <f>MATCH(J150,'Pay Items'!$K$1:$K$649,0)</f>
        <v>620</v>
      </c>
      <c r="L150" s="17" t="str">
        <f t="shared" ca="1" si="14"/>
        <v>,0</v>
      </c>
      <c r="M150" s="17" t="str">
        <f t="shared" ca="1" si="15"/>
        <v>C2</v>
      </c>
      <c r="N150" s="17" t="str">
        <f t="shared" ca="1" si="16"/>
        <v>C2</v>
      </c>
    </row>
    <row r="151" spans="1:14" ht="9.75" customHeight="1" x14ac:dyDescent="0.2">
      <c r="A151" s="152"/>
      <c r="B151" s="191"/>
      <c r="C151" s="174"/>
      <c r="D151" s="175"/>
      <c r="E151" s="192"/>
      <c r="F151" s="293" t="s">
        <v>173</v>
      </c>
      <c r="G151" s="160" t="s">
        <v>173</v>
      </c>
      <c r="H151" s="160"/>
      <c r="I151" s="24" t="str">
        <f t="shared" ca="1" si="13"/>
        <v>LOCKED</v>
      </c>
      <c r="J151" s="15" t="str">
        <f t="shared" si="17"/>
        <v/>
      </c>
      <c r="K151" s="16" t="e">
        <f>MATCH(J151,'Pay Items'!$K$1:$K$649,0)</f>
        <v>#N/A</v>
      </c>
      <c r="L151" s="17" t="str">
        <f t="shared" ca="1" si="14"/>
        <v>,0</v>
      </c>
      <c r="M151" s="17" t="str">
        <f t="shared" ca="1" si="15"/>
        <v>C2</v>
      </c>
      <c r="N151" s="17" t="str">
        <f t="shared" ca="1" si="16"/>
        <v>C2</v>
      </c>
    </row>
    <row r="152" spans="1:14" ht="39.950000000000003" customHeight="1" thickBot="1" x14ac:dyDescent="0.25">
      <c r="A152" s="152"/>
      <c r="B152" s="194" t="str">
        <f>B105</f>
        <v>B</v>
      </c>
      <c r="C152" s="323" t="str">
        <f>C105</f>
        <v>CONCRETE RECONSTRUCTION:  CARLTON STREET / HARGRAVE STREET ALLEY - BOUNDED BY QU'APPELLE AVENUE AND CUMBERLAND AVENUE</v>
      </c>
      <c r="D152" s="324"/>
      <c r="E152" s="324"/>
      <c r="F152" s="325"/>
      <c r="G152" s="199" t="s">
        <v>1649</v>
      </c>
      <c r="H152" s="200">
        <f>SUM(H105:H151)</f>
        <v>0</v>
      </c>
      <c r="I152" s="24" t="str">
        <f t="shared" ca="1" si="13"/>
        <v>LOCKED</v>
      </c>
      <c r="J152" s="15" t="str">
        <f t="shared" si="17"/>
        <v>CONCRETE RECONSTRUCTION: CARLTON STREET / HARGRAVE STREET ALLEY - BOUNDED BY QU'APPELLE AVENUE AND CUMBERLAND AVENUE</v>
      </c>
      <c r="K152" s="16" t="e">
        <f>MATCH(J152,'Pay Items'!$K$1:$K$649,0)</f>
        <v>#N/A</v>
      </c>
      <c r="L152" s="17" t="str">
        <f t="shared" ca="1" si="14"/>
        <v>G</v>
      </c>
      <c r="M152" s="17" t="str">
        <f t="shared" ca="1" si="15"/>
        <v>C2</v>
      </c>
      <c r="N152" s="17" t="str">
        <f t="shared" ca="1" si="16"/>
        <v>C2</v>
      </c>
    </row>
    <row r="153" spans="1:14" ht="39.950000000000003" customHeight="1" thickTop="1" x14ac:dyDescent="0.2">
      <c r="A153" s="152"/>
      <c r="B153" s="196" t="s">
        <v>368</v>
      </c>
      <c r="C153" s="326" t="s">
        <v>1654</v>
      </c>
      <c r="D153" s="327"/>
      <c r="E153" s="327"/>
      <c r="F153" s="328"/>
      <c r="G153" s="197"/>
      <c r="H153" s="154"/>
      <c r="I153" s="24" t="str">
        <f t="shared" ca="1" si="13"/>
        <v>LOCKED</v>
      </c>
      <c r="J153" s="15" t="str">
        <f t="shared" si="17"/>
        <v>CONCRETE RECONSTRUCTION: DONALD STREET / SMITH STREET ALLEY - BOUNDED BY ELLICE AVENUE AND DONALD STREET</v>
      </c>
      <c r="K153" s="16" t="e">
        <f>MATCH(J153,'Pay Items'!$K$1:$K$649,0)</f>
        <v>#N/A</v>
      </c>
      <c r="L153" s="17" t="str">
        <f t="shared" ca="1" si="14"/>
        <v>G</v>
      </c>
      <c r="M153" s="17" t="str">
        <f t="shared" ca="1" si="15"/>
        <v>C2</v>
      </c>
      <c r="N153" s="17" t="str">
        <f t="shared" ca="1" si="16"/>
        <v>C2</v>
      </c>
    </row>
    <row r="154" spans="1:14" ht="30" customHeight="1" x14ac:dyDescent="0.2">
      <c r="A154" s="152"/>
      <c r="B154" s="173"/>
      <c r="C154" s="198" t="s">
        <v>196</v>
      </c>
      <c r="D154" s="175"/>
      <c r="E154" s="176" t="s">
        <v>173</v>
      </c>
      <c r="F154" s="293" t="s">
        <v>173</v>
      </c>
      <c r="G154" s="160" t="s">
        <v>173</v>
      </c>
      <c r="H154" s="160"/>
      <c r="I154" s="24" t="str">
        <f t="shared" ca="1" si="13"/>
        <v>LOCKED</v>
      </c>
      <c r="J154" s="15" t="str">
        <f t="shared" si="17"/>
        <v>EARTH AND BASE WORKS</v>
      </c>
      <c r="K154" s="16">
        <f>MATCH(J154,'Pay Items'!$K$1:$K$649,0)</f>
        <v>3</v>
      </c>
      <c r="L154" s="17" t="str">
        <f t="shared" ca="1" si="14"/>
        <v>,0</v>
      </c>
      <c r="M154" s="17" t="str">
        <f t="shared" ca="1" si="15"/>
        <v>C2</v>
      </c>
      <c r="N154" s="17" t="str">
        <f t="shared" ca="1" si="16"/>
        <v>C2</v>
      </c>
    </row>
    <row r="155" spans="1:14" ht="30" customHeight="1" x14ac:dyDescent="0.2">
      <c r="A155" s="161" t="s">
        <v>439</v>
      </c>
      <c r="B155" s="162" t="s">
        <v>116</v>
      </c>
      <c r="C155" s="163" t="s">
        <v>104</v>
      </c>
      <c r="D155" s="164" t="s">
        <v>1296</v>
      </c>
      <c r="E155" s="165" t="s">
        <v>179</v>
      </c>
      <c r="F155" s="294">
        <v>150</v>
      </c>
      <c r="G155" s="120"/>
      <c r="H155" s="166">
        <f>ROUND(G155*F155,2)</f>
        <v>0</v>
      </c>
      <c r="I155" s="24" t="str">
        <f t="shared" ca="1" si="13"/>
        <v/>
      </c>
      <c r="J155" s="15" t="str">
        <f t="shared" si="17"/>
        <v>A003ExcavationCW 3110-R22m³</v>
      </c>
      <c r="K155" s="16">
        <f>MATCH(J155,'Pay Items'!$K$1:$K$649,0)</f>
        <v>6</v>
      </c>
      <c r="L155" s="17" t="str">
        <f t="shared" ca="1" si="14"/>
        <v>,0</v>
      </c>
      <c r="M155" s="17" t="str">
        <f t="shared" ca="1" si="15"/>
        <v>C2</v>
      </c>
      <c r="N155" s="17" t="str">
        <f t="shared" ca="1" si="16"/>
        <v>C2</v>
      </c>
    </row>
    <row r="156" spans="1:14" ht="30" customHeight="1" x14ac:dyDescent="0.2">
      <c r="A156" s="167" t="s">
        <v>247</v>
      </c>
      <c r="B156" s="162" t="s">
        <v>118</v>
      </c>
      <c r="C156" s="163" t="s">
        <v>93</v>
      </c>
      <c r="D156" s="164" t="s">
        <v>1297</v>
      </c>
      <c r="E156" s="165" t="s">
        <v>178</v>
      </c>
      <c r="F156" s="294">
        <v>475</v>
      </c>
      <c r="G156" s="120"/>
      <c r="H156" s="166">
        <f>ROUND(G156*F156,2)</f>
        <v>0</v>
      </c>
      <c r="I156" s="24" t="str">
        <f t="shared" ca="1" si="13"/>
        <v/>
      </c>
      <c r="J156" s="15" t="str">
        <f t="shared" si="17"/>
        <v>A004Sub-Grade CompactionCW 3110-R22m²</v>
      </c>
      <c r="K156" s="16">
        <f>MATCH(J156,'Pay Items'!$K$1:$K$649,0)</f>
        <v>7</v>
      </c>
      <c r="L156" s="17" t="str">
        <f t="shared" ca="1" si="14"/>
        <v>,0</v>
      </c>
      <c r="M156" s="17" t="str">
        <f t="shared" ca="1" si="15"/>
        <v>C2</v>
      </c>
      <c r="N156" s="17" t="str">
        <f t="shared" ca="1" si="16"/>
        <v>C2</v>
      </c>
    </row>
    <row r="157" spans="1:14" ht="30" customHeight="1" x14ac:dyDescent="0.2">
      <c r="A157" s="167" t="s">
        <v>249</v>
      </c>
      <c r="B157" s="162" t="s">
        <v>119</v>
      </c>
      <c r="C157" s="163" t="s">
        <v>1079</v>
      </c>
      <c r="D157" s="164" t="s">
        <v>1297</v>
      </c>
      <c r="E157" s="165"/>
      <c r="F157" s="293" t="s">
        <v>173</v>
      </c>
      <c r="G157" s="160"/>
      <c r="H157" s="160"/>
      <c r="I157" s="24" t="str">
        <f t="shared" ca="1" si="13"/>
        <v>LOCKED</v>
      </c>
      <c r="J157" s="15" t="str">
        <f t="shared" si="17"/>
        <v>A007Supplying and Placing Sub-base MaterialCW 3110-R22</v>
      </c>
      <c r="K157" s="16">
        <f>MATCH(J157,'Pay Items'!$K$1:$K$649,0)</f>
        <v>10</v>
      </c>
      <c r="L157" s="17" t="str">
        <f t="shared" ca="1" si="14"/>
        <v>,0</v>
      </c>
      <c r="M157" s="17" t="str">
        <f t="shared" ca="1" si="15"/>
        <v>C2</v>
      </c>
      <c r="N157" s="17" t="str">
        <f t="shared" ca="1" si="16"/>
        <v>C2</v>
      </c>
    </row>
    <row r="158" spans="1:14" ht="30" customHeight="1" x14ac:dyDescent="0.2">
      <c r="A158" s="167" t="s">
        <v>1090</v>
      </c>
      <c r="B158" s="172" t="s">
        <v>350</v>
      </c>
      <c r="C158" s="163" t="s">
        <v>1655</v>
      </c>
      <c r="D158" s="164" t="s">
        <v>173</v>
      </c>
      <c r="E158" s="165" t="s">
        <v>180</v>
      </c>
      <c r="F158" s="294">
        <v>240</v>
      </c>
      <c r="G158" s="120"/>
      <c r="H158" s="166">
        <f>ROUND(G158*F158,2)</f>
        <v>0</v>
      </c>
      <c r="I158" s="24" t="str">
        <f t="shared" ca="1" si="13"/>
        <v/>
      </c>
      <c r="J158" s="15" t="str">
        <f t="shared" si="17"/>
        <v>A007B350 mm Granular Btonne</v>
      </c>
      <c r="K158" s="16" t="e">
        <f>MATCH(J158,'Pay Items'!$K$1:$K$649,0)</f>
        <v>#N/A</v>
      </c>
      <c r="L158" s="17" t="str">
        <f t="shared" ca="1" si="14"/>
        <v>,0</v>
      </c>
      <c r="M158" s="17" t="str">
        <f t="shared" ca="1" si="15"/>
        <v>C2</v>
      </c>
      <c r="N158" s="17" t="str">
        <f t="shared" ca="1" si="16"/>
        <v>C2</v>
      </c>
    </row>
    <row r="159" spans="1:14" ht="30" customHeight="1" x14ac:dyDescent="0.2">
      <c r="A159" s="167" t="s">
        <v>250</v>
      </c>
      <c r="B159" s="162" t="s">
        <v>120</v>
      </c>
      <c r="C159" s="163" t="s">
        <v>319</v>
      </c>
      <c r="D159" s="164" t="s">
        <v>1296</v>
      </c>
      <c r="E159" s="165"/>
      <c r="F159" s="293" t="s">
        <v>173</v>
      </c>
      <c r="G159" s="160"/>
      <c r="H159" s="160"/>
      <c r="I159" s="24" t="str">
        <f t="shared" ca="1" si="13"/>
        <v>LOCKED</v>
      </c>
      <c r="J159" s="15" t="str">
        <f t="shared" si="17"/>
        <v>A010Supplying and Placing Base Course MaterialCW 3110-R22</v>
      </c>
      <c r="K159" s="16">
        <f>MATCH(J159,'Pay Items'!$K$1:$K$649,0)</f>
        <v>27</v>
      </c>
      <c r="L159" s="17" t="str">
        <f t="shared" ca="1" si="14"/>
        <v>,0</v>
      </c>
      <c r="M159" s="17" t="str">
        <f t="shared" ca="1" si="15"/>
        <v>C2</v>
      </c>
      <c r="N159" s="17" t="str">
        <f t="shared" ca="1" si="16"/>
        <v>C2</v>
      </c>
    </row>
    <row r="160" spans="1:14" ht="30" customHeight="1" x14ac:dyDescent="0.2">
      <c r="A160" s="167" t="s">
        <v>1119</v>
      </c>
      <c r="B160" s="172" t="s">
        <v>350</v>
      </c>
      <c r="C160" s="163" t="s">
        <v>1651</v>
      </c>
      <c r="D160" s="164" t="s">
        <v>173</v>
      </c>
      <c r="E160" s="165" t="s">
        <v>179</v>
      </c>
      <c r="F160" s="294">
        <v>60</v>
      </c>
      <c r="G160" s="120"/>
      <c r="H160" s="166">
        <f>ROUND(G160*F160,2)</f>
        <v>0</v>
      </c>
      <c r="I160" s="24" t="str">
        <f t="shared" ca="1" si="13"/>
        <v/>
      </c>
      <c r="J160" s="15" t="str">
        <f t="shared" si="17"/>
        <v>A010B3Base Course Material - Granular Bm³</v>
      </c>
      <c r="K160" s="16" t="e">
        <f>MATCH(J160,'Pay Items'!$K$1:$K$649,0)</f>
        <v>#N/A</v>
      </c>
      <c r="L160" s="17" t="str">
        <f t="shared" ca="1" si="14"/>
        <v>,0</v>
      </c>
      <c r="M160" s="17" t="str">
        <f t="shared" ca="1" si="15"/>
        <v>C2</v>
      </c>
      <c r="N160" s="17" t="str">
        <f t="shared" ca="1" si="16"/>
        <v>C2</v>
      </c>
    </row>
    <row r="161" spans="1:14" ht="30" customHeight="1" x14ac:dyDescent="0.2">
      <c r="A161" s="167" t="s">
        <v>259</v>
      </c>
      <c r="B161" s="162" t="s">
        <v>121</v>
      </c>
      <c r="C161" s="163" t="s">
        <v>1125</v>
      </c>
      <c r="D161" s="164" t="s">
        <v>1126</v>
      </c>
      <c r="E161" s="165"/>
      <c r="F161" s="293" t="s">
        <v>173</v>
      </c>
      <c r="G161" s="160"/>
      <c r="H161" s="160"/>
      <c r="I161" s="24" t="str">
        <f t="shared" ca="1" si="13"/>
        <v>LOCKED</v>
      </c>
      <c r="J161" s="15" t="str">
        <f t="shared" si="17"/>
        <v>A022Geotextile FabricCW 3130-R5</v>
      </c>
      <c r="K161" s="16">
        <f>MATCH(J161,'Pay Items'!$K$1:$K$649,0)</f>
        <v>46</v>
      </c>
      <c r="L161" s="17" t="str">
        <f t="shared" ca="1" si="14"/>
        <v>,0</v>
      </c>
      <c r="M161" s="17" t="str">
        <f t="shared" ca="1" si="15"/>
        <v>C2</v>
      </c>
      <c r="N161" s="17" t="str">
        <f t="shared" ca="1" si="16"/>
        <v>C2</v>
      </c>
    </row>
    <row r="162" spans="1:14" ht="30" customHeight="1" x14ac:dyDescent="0.2">
      <c r="A162" s="167" t="s">
        <v>1129</v>
      </c>
      <c r="B162" s="172" t="s">
        <v>350</v>
      </c>
      <c r="C162" s="163" t="s">
        <v>1130</v>
      </c>
      <c r="D162" s="164" t="s">
        <v>173</v>
      </c>
      <c r="E162" s="165" t="s">
        <v>178</v>
      </c>
      <c r="F162" s="294">
        <v>475</v>
      </c>
      <c r="G162" s="120"/>
      <c r="H162" s="166">
        <f>ROUND(G162*F162,2)</f>
        <v>0</v>
      </c>
      <c r="I162" s="24" t="str">
        <f t="shared" ca="1" si="13"/>
        <v/>
      </c>
      <c r="J162" s="15" t="str">
        <f t="shared" si="17"/>
        <v>A022A2Separation/Filtration Fabricm²</v>
      </c>
      <c r="K162" s="16">
        <f>MATCH(J162,'Pay Items'!$K$1:$K$649,0)</f>
        <v>48</v>
      </c>
      <c r="L162" s="17" t="str">
        <f t="shared" ca="1" si="14"/>
        <v>,0</v>
      </c>
      <c r="M162" s="17" t="str">
        <f t="shared" ca="1" si="15"/>
        <v>C2</v>
      </c>
      <c r="N162" s="17" t="str">
        <f t="shared" ca="1" si="16"/>
        <v>C2</v>
      </c>
    </row>
    <row r="163" spans="1:14" ht="30" customHeight="1" x14ac:dyDescent="0.2">
      <c r="A163" s="167" t="s">
        <v>1133</v>
      </c>
      <c r="B163" s="162" t="s">
        <v>373</v>
      </c>
      <c r="C163" s="163" t="s">
        <v>729</v>
      </c>
      <c r="D163" s="164" t="s">
        <v>1134</v>
      </c>
      <c r="E163" s="165"/>
      <c r="F163" s="293" t="s">
        <v>173</v>
      </c>
      <c r="G163" s="160"/>
      <c r="H163" s="160"/>
      <c r="I163" s="24" t="str">
        <f t="shared" ca="1" si="13"/>
        <v>LOCKED</v>
      </c>
      <c r="J163" s="15" t="str">
        <f t="shared" si="17"/>
        <v>A022A4Supply and Install GeogridCW 3135-R2</v>
      </c>
      <c r="K163" s="16">
        <f>MATCH(J163,'Pay Items'!$K$1:$K$649,0)</f>
        <v>50</v>
      </c>
      <c r="L163" s="17" t="str">
        <f t="shared" ca="1" si="14"/>
        <v>,0</v>
      </c>
      <c r="M163" s="17" t="str">
        <f t="shared" ca="1" si="15"/>
        <v>C2</v>
      </c>
      <c r="N163" s="17" t="str">
        <f t="shared" ca="1" si="16"/>
        <v>C2</v>
      </c>
    </row>
    <row r="164" spans="1:14" ht="30" customHeight="1" x14ac:dyDescent="0.2">
      <c r="A164" s="167" t="s">
        <v>1135</v>
      </c>
      <c r="B164" s="172" t="s">
        <v>350</v>
      </c>
      <c r="C164" s="163" t="s">
        <v>1136</v>
      </c>
      <c r="D164" s="164" t="s">
        <v>173</v>
      </c>
      <c r="E164" s="165" t="s">
        <v>178</v>
      </c>
      <c r="F164" s="294">
        <v>475</v>
      </c>
      <c r="G164" s="120"/>
      <c r="H164" s="166">
        <f>ROUND(G164*F164,2)</f>
        <v>0</v>
      </c>
      <c r="I164" s="24" t="str">
        <f t="shared" ca="1" si="13"/>
        <v/>
      </c>
      <c r="J164" s="15" t="str">
        <f t="shared" si="17"/>
        <v>A022A5Class A Geogridm²</v>
      </c>
      <c r="K164" s="16">
        <f>MATCH(J164,'Pay Items'!$K$1:$K$649,0)</f>
        <v>51</v>
      </c>
      <c r="L164" s="17" t="str">
        <f t="shared" ca="1" si="14"/>
        <v>,0</v>
      </c>
      <c r="M164" s="17" t="str">
        <f t="shared" ca="1" si="15"/>
        <v>C2</v>
      </c>
      <c r="N164" s="17" t="str">
        <f t="shared" ca="1" si="16"/>
        <v>C2</v>
      </c>
    </row>
    <row r="165" spans="1:14" ht="30" customHeight="1" x14ac:dyDescent="0.2">
      <c r="A165" s="152"/>
      <c r="B165" s="173"/>
      <c r="C165" s="174" t="s">
        <v>1603</v>
      </c>
      <c r="D165" s="175"/>
      <c r="E165" s="176"/>
      <c r="F165" s="293" t="s">
        <v>173</v>
      </c>
      <c r="G165" s="160"/>
      <c r="H165" s="160"/>
      <c r="I165" s="24" t="str">
        <f t="shared" ca="1" si="13"/>
        <v>LOCKED</v>
      </c>
      <c r="J165" s="15" t="str">
        <f t="shared" si="17"/>
        <v>ROADWORKS - REMOVALS/RENEWALS</v>
      </c>
      <c r="K165" s="16" t="e">
        <f>MATCH(J165,'Pay Items'!$K$1:$K$649,0)</f>
        <v>#N/A</v>
      </c>
      <c r="L165" s="17" t="str">
        <f t="shared" ca="1" si="14"/>
        <v>,0</v>
      </c>
      <c r="M165" s="17" t="str">
        <f t="shared" ca="1" si="15"/>
        <v>C2</v>
      </c>
      <c r="N165" s="17" t="str">
        <f t="shared" ca="1" si="16"/>
        <v>C2</v>
      </c>
    </row>
    <row r="166" spans="1:14" ht="30" customHeight="1" x14ac:dyDescent="0.2">
      <c r="A166" s="177" t="s">
        <v>371</v>
      </c>
      <c r="B166" s="162" t="s">
        <v>374</v>
      </c>
      <c r="C166" s="163" t="s">
        <v>316</v>
      </c>
      <c r="D166" s="164" t="s">
        <v>1296</v>
      </c>
      <c r="E166" s="165"/>
      <c r="F166" s="293" t="s">
        <v>173</v>
      </c>
      <c r="G166" s="160"/>
      <c r="H166" s="160"/>
      <c r="I166" s="24" t="str">
        <f t="shared" ca="1" si="13"/>
        <v>LOCKED</v>
      </c>
      <c r="J166" s="15" t="str">
        <f t="shared" si="17"/>
        <v>B001Pavement RemovalCW 3110-R22</v>
      </c>
      <c r="K166" s="16">
        <f>MATCH(J166,'Pay Items'!$K$1:$K$649,0)</f>
        <v>69</v>
      </c>
      <c r="L166" s="17" t="str">
        <f t="shared" ca="1" si="14"/>
        <v>,0</v>
      </c>
      <c r="M166" s="17" t="str">
        <f t="shared" ca="1" si="15"/>
        <v>C2</v>
      </c>
      <c r="N166" s="17" t="str">
        <f t="shared" ca="1" si="16"/>
        <v>C2</v>
      </c>
    </row>
    <row r="167" spans="1:14" ht="30" customHeight="1" x14ac:dyDescent="0.2">
      <c r="A167" s="177" t="s">
        <v>442</v>
      </c>
      <c r="B167" s="172" t="s">
        <v>350</v>
      </c>
      <c r="C167" s="163" t="s">
        <v>317</v>
      </c>
      <c r="D167" s="164" t="s">
        <v>173</v>
      </c>
      <c r="E167" s="165" t="s">
        <v>178</v>
      </c>
      <c r="F167" s="294">
        <v>460</v>
      </c>
      <c r="G167" s="120"/>
      <c r="H167" s="166">
        <f>ROUND(G167*F167,2)</f>
        <v>0</v>
      </c>
      <c r="I167" s="24" t="str">
        <f t="shared" ca="1" si="13"/>
        <v/>
      </c>
      <c r="J167" s="15" t="str">
        <f t="shared" si="17"/>
        <v>B002Concrete Pavementm²</v>
      </c>
      <c r="K167" s="16">
        <f>MATCH(J167,'Pay Items'!$K$1:$K$649,0)</f>
        <v>70</v>
      </c>
      <c r="L167" s="17" t="str">
        <f t="shared" ca="1" si="14"/>
        <v>,0</v>
      </c>
      <c r="M167" s="17" t="str">
        <f t="shared" ca="1" si="15"/>
        <v>C2</v>
      </c>
      <c r="N167" s="17" t="str">
        <f t="shared" ca="1" si="16"/>
        <v>C2</v>
      </c>
    </row>
    <row r="168" spans="1:14" ht="30" customHeight="1" x14ac:dyDescent="0.2">
      <c r="A168" s="177" t="s">
        <v>262</v>
      </c>
      <c r="B168" s="172" t="s">
        <v>351</v>
      </c>
      <c r="C168" s="163" t="s">
        <v>318</v>
      </c>
      <c r="D168" s="164" t="s">
        <v>173</v>
      </c>
      <c r="E168" s="165" t="s">
        <v>178</v>
      </c>
      <c r="F168" s="294">
        <v>85</v>
      </c>
      <c r="G168" s="120"/>
      <c r="H168" s="166">
        <f>ROUND(G168*F168,2)</f>
        <v>0</v>
      </c>
      <c r="I168" s="24" t="str">
        <f t="shared" ca="1" si="13"/>
        <v/>
      </c>
      <c r="J168" s="15" t="str">
        <f t="shared" si="17"/>
        <v>B003Asphalt Pavementm²</v>
      </c>
      <c r="K168" s="16">
        <f>MATCH(J168,'Pay Items'!$K$1:$K$649,0)</f>
        <v>71</v>
      </c>
      <c r="L168" s="17" t="str">
        <f t="shared" ca="1" si="14"/>
        <v>,0</v>
      </c>
      <c r="M168" s="17" t="str">
        <f t="shared" ca="1" si="15"/>
        <v>C2</v>
      </c>
      <c r="N168" s="17" t="str">
        <f t="shared" ca="1" si="16"/>
        <v>C2</v>
      </c>
    </row>
    <row r="169" spans="1:14" ht="30" customHeight="1" x14ac:dyDescent="0.2">
      <c r="A169" s="177" t="s">
        <v>304</v>
      </c>
      <c r="B169" s="162" t="s">
        <v>375</v>
      </c>
      <c r="C169" s="163" t="s">
        <v>162</v>
      </c>
      <c r="D169" s="164" t="s">
        <v>921</v>
      </c>
      <c r="E169" s="165"/>
      <c r="F169" s="293" t="s">
        <v>173</v>
      </c>
      <c r="G169" s="160"/>
      <c r="H169" s="160"/>
      <c r="I169" s="24" t="str">
        <f t="shared" ca="1" si="13"/>
        <v>LOCKED</v>
      </c>
      <c r="J169" s="15" t="str">
        <f t="shared" si="17"/>
        <v>B097Drilled Tie BarsCW 3230-R8</v>
      </c>
      <c r="K169" s="16">
        <f>MATCH(J169,'Pay Items'!$K$1:$K$649,0)</f>
        <v>167</v>
      </c>
      <c r="L169" s="17" t="str">
        <f t="shared" ca="1" si="14"/>
        <v>,0</v>
      </c>
      <c r="M169" s="17" t="str">
        <f t="shared" ca="1" si="15"/>
        <v>C2</v>
      </c>
      <c r="N169" s="17" t="str">
        <f t="shared" ca="1" si="16"/>
        <v>C2</v>
      </c>
    </row>
    <row r="170" spans="1:14" ht="30" customHeight="1" x14ac:dyDescent="0.2">
      <c r="A170" s="177" t="s">
        <v>305</v>
      </c>
      <c r="B170" s="172" t="s">
        <v>350</v>
      </c>
      <c r="C170" s="163" t="s">
        <v>187</v>
      </c>
      <c r="D170" s="164" t="s">
        <v>173</v>
      </c>
      <c r="E170" s="165" t="s">
        <v>181</v>
      </c>
      <c r="F170" s="294">
        <v>150</v>
      </c>
      <c r="G170" s="120"/>
      <c r="H170" s="166">
        <f>ROUND(G170*F170,2)</f>
        <v>0</v>
      </c>
      <c r="I170" s="24" t="str">
        <f t="shared" ca="1" si="13"/>
        <v/>
      </c>
      <c r="J170" s="15" t="str">
        <f t="shared" si="17"/>
        <v>B09820 M Deformed Tie Bareach</v>
      </c>
      <c r="K170" s="16">
        <f>MATCH(J170,'Pay Items'!$K$1:$K$649,0)</f>
        <v>169</v>
      </c>
      <c r="L170" s="17" t="str">
        <f t="shared" ca="1" si="14"/>
        <v>,0</v>
      </c>
      <c r="M170" s="17" t="str">
        <f t="shared" ca="1" si="15"/>
        <v>C2</v>
      </c>
      <c r="N170" s="17" t="str">
        <f t="shared" ca="1" si="16"/>
        <v>C2</v>
      </c>
    </row>
    <row r="171" spans="1:14" ht="30" customHeight="1" x14ac:dyDescent="0.2">
      <c r="A171" s="178" t="s">
        <v>792</v>
      </c>
      <c r="B171" s="179" t="s">
        <v>376</v>
      </c>
      <c r="C171" s="170" t="s">
        <v>329</v>
      </c>
      <c r="D171" s="171" t="s">
        <v>6</v>
      </c>
      <c r="E171" s="180"/>
      <c r="F171" s="293" t="s">
        <v>173</v>
      </c>
      <c r="G171" s="160"/>
      <c r="H171" s="160"/>
      <c r="I171" s="24" t="str">
        <f t="shared" ca="1" si="13"/>
        <v>LOCKED</v>
      </c>
      <c r="J171" s="15" t="str">
        <f t="shared" si="17"/>
        <v>B100rMiscellaneous Concrete Slab RemovalCW 3235-R9</v>
      </c>
      <c r="K171" s="16">
        <f>MATCH(J171,'Pay Items'!$K$1:$K$649,0)</f>
        <v>171</v>
      </c>
      <c r="L171" s="17" t="str">
        <f t="shared" ca="1" si="14"/>
        <v>,0</v>
      </c>
      <c r="M171" s="17" t="str">
        <f t="shared" ca="1" si="15"/>
        <v>C2</v>
      </c>
      <c r="N171" s="17" t="str">
        <f t="shared" ca="1" si="16"/>
        <v>C2</v>
      </c>
    </row>
    <row r="172" spans="1:14" ht="30" customHeight="1" x14ac:dyDescent="0.2">
      <c r="A172" s="178" t="s">
        <v>796</v>
      </c>
      <c r="B172" s="169" t="s">
        <v>350</v>
      </c>
      <c r="C172" s="170" t="s">
        <v>10</v>
      </c>
      <c r="D172" s="171" t="s">
        <v>173</v>
      </c>
      <c r="E172" s="180" t="s">
        <v>178</v>
      </c>
      <c r="F172" s="294">
        <v>25</v>
      </c>
      <c r="G172" s="181"/>
      <c r="H172" s="166">
        <f>ROUND(G172*F172,2)</f>
        <v>0</v>
      </c>
      <c r="I172" s="24" t="str">
        <f t="shared" ca="1" si="13"/>
        <v/>
      </c>
      <c r="J172" s="15" t="str">
        <f t="shared" si="17"/>
        <v>B104r100 mm Sidewalkm²</v>
      </c>
      <c r="K172" s="16">
        <f>MATCH(J172,'Pay Items'!$K$1:$K$649,0)</f>
        <v>175</v>
      </c>
      <c r="L172" s="17" t="str">
        <f t="shared" ca="1" si="14"/>
        <v>,0</v>
      </c>
      <c r="M172" s="17" t="str">
        <f t="shared" ca="1" si="15"/>
        <v>C2</v>
      </c>
      <c r="N172" s="17" t="str">
        <f t="shared" ca="1" si="16"/>
        <v>C2</v>
      </c>
    </row>
    <row r="173" spans="1:14" ht="39.950000000000003" customHeight="1" x14ac:dyDescent="0.2">
      <c r="A173" s="177" t="s">
        <v>1226</v>
      </c>
      <c r="B173" s="162" t="s">
        <v>377</v>
      </c>
      <c r="C173" s="163" t="s">
        <v>1606</v>
      </c>
      <c r="D173" s="164" t="s">
        <v>1607</v>
      </c>
      <c r="E173" s="165" t="s">
        <v>178</v>
      </c>
      <c r="F173" s="295">
        <v>25</v>
      </c>
      <c r="G173" s="120"/>
      <c r="H173" s="166">
        <f>ROUND(G173*F173,2)</f>
        <v>0</v>
      </c>
      <c r="I173" s="24" t="str">
        <f t="shared" ca="1" si="13"/>
        <v/>
      </c>
      <c r="J173" s="15" t="str">
        <f t="shared" si="17"/>
        <v>B114AType 5 Concrete 100 mm Sidewalk with Block Outsm²</v>
      </c>
      <c r="K173" s="16" t="e">
        <f>MATCH(J173,'Pay Items'!$K$1:$K$649,0)</f>
        <v>#N/A</v>
      </c>
      <c r="L173" s="17" t="str">
        <f t="shared" ca="1" si="14"/>
        <v>,0</v>
      </c>
      <c r="M173" s="17" t="str">
        <f t="shared" ca="1" si="15"/>
        <v>C2</v>
      </c>
      <c r="N173" s="17" t="str">
        <f t="shared" ca="1" si="16"/>
        <v>C2</v>
      </c>
    </row>
    <row r="174" spans="1:14" ht="30" customHeight="1" x14ac:dyDescent="0.2">
      <c r="A174" s="177" t="s">
        <v>1232</v>
      </c>
      <c r="B174" s="162" t="s">
        <v>378</v>
      </c>
      <c r="C174" s="163" t="s">
        <v>1233</v>
      </c>
      <c r="D174" s="164" t="s">
        <v>1608</v>
      </c>
      <c r="E174" s="165" t="s">
        <v>178</v>
      </c>
      <c r="F174" s="295">
        <v>5</v>
      </c>
      <c r="G174" s="120"/>
      <c r="H174" s="166">
        <f>ROUND(G174*F174,2)</f>
        <v>0</v>
      </c>
      <c r="I174" s="24" t="str">
        <f t="shared" ca="1" si="13"/>
        <v/>
      </c>
      <c r="J174" s="15" t="str">
        <f t="shared" si="17"/>
        <v>B114EPaving Stone Indicator Surfacesm²</v>
      </c>
      <c r="K174" s="16">
        <f>MATCH(J174,'Pay Items'!$K$1:$K$649,0)</f>
        <v>191</v>
      </c>
      <c r="L174" s="17" t="str">
        <f t="shared" ca="1" si="14"/>
        <v>,0</v>
      </c>
      <c r="M174" s="17" t="str">
        <f t="shared" ca="1" si="15"/>
        <v>C2</v>
      </c>
      <c r="N174" s="17" t="str">
        <f t="shared" ca="1" si="16"/>
        <v>C2</v>
      </c>
    </row>
    <row r="175" spans="1:14" ht="39.950000000000003" customHeight="1" x14ac:dyDescent="0.2">
      <c r="A175" s="178" t="s">
        <v>474</v>
      </c>
      <c r="B175" s="179" t="s">
        <v>735</v>
      </c>
      <c r="C175" s="163" t="s">
        <v>2020</v>
      </c>
      <c r="D175" s="171" t="s">
        <v>1423</v>
      </c>
      <c r="E175" s="180" t="s">
        <v>182</v>
      </c>
      <c r="F175" s="294">
        <v>100</v>
      </c>
      <c r="G175" s="181"/>
      <c r="H175" s="166">
        <f>ROUND(G175*F175,2)</f>
        <v>0</v>
      </c>
      <c r="I175" s="24" t="str">
        <f t="shared" ca="1" si="13"/>
        <v/>
      </c>
      <c r="J175" s="15" t="str">
        <f t="shared" si="17"/>
        <v>B188Supply and Installation of Dowel Assemblies 19.1 mmCW 3310-R18m</v>
      </c>
      <c r="K175" s="16" t="e">
        <f>MATCH(J175,'Pay Items'!$K$1:$K$649,0)</f>
        <v>#N/A</v>
      </c>
      <c r="L175" s="17" t="str">
        <f t="shared" ca="1" si="14"/>
        <v>,0</v>
      </c>
      <c r="M175" s="17" t="str">
        <f t="shared" ca="1" si="15"/>
        <v>C2</v>
      </c>
      <c r="N175" s="17" t="str">
        <f t="shared" ca="1" si="16"/>
        <v>C2</v>
      </c>
    </row>
    <row r="176" spans="1:14" ht="30" customHeight="1" x14ac:dyDescent="0.2">
      <c r="A176" s="152"/>
      <c r="B176" s="173"/>
      <c r="C176" s="174" t="s">
        <v>1615</v>
      </c>
      <c r="D176" s="175"/>
      <c r="E176" s="176"/>
      <c r="F176" s="293" t="s">
        <v>173</v>
      </c>
      <c r="G176" s="160"/>
      <c r="H176" s="160"/>
      <c r="I176" s="24" t="str">
        <f t="shared" ca="1" si="13"/>
        <v>LOCKED</v>
      </c>
      <c r="J176" s="15" t="str">
        <f t="shared" si="17"/>
        <v>ROADWORKS - NEW CONSTRUCTION</v>
      </c>
      <c r="K176" s="16" t="e">
        <f>MATCH(J176,'Pay Items'!$K$1:$K$649,0)</f>
        <v>#N/A</v>
      </c>
      <c r="L176" s="17" t="str">
        <f t="shared" ca="1" si="14"/>
        <v>,0</v>
      </c>
      <c r="M176" s="17" t="str">
        <f t="shared" ca="1" si="15"/>
        <v>C2</v>
      </c>
      <c r="N176" s="17" t="str">
        <f t="shared" ca="1" si="16"/>
        <v>C2</v>
      </c>
    </row>
    <row r="177" spans="1:14" ht="39.950000000000003" customHeight="1" x14ac:dyDescent="0.2">
      <c r="A177" s="161" t="s">
        <v>209</v>
      </c>
      <c r="B177" s="162" t="s">
        <v>1656</v>
      </c>
      <c r="C177" s="163" t="s">
        <v>468</v>
      </c>
      <c r="D177" s="164" t="s">
        <v>1617</v>
      </c>
      <c r="E177" s="165"/>
      <c r="F177" s="293" t="s">
        <v>173</v>
      </c>
      <c r="G177" s="160"/>
      <c r="H177" s="160"/>
      <c r="I177" s="24" t="str">
        <f t="shared" ca="1" si="13"/>
        <v>LOCKED</v>
      </c>
      <c r="J177" s="15" t="str">
        <f t="shared" si="17"/>
        <v>C001Concrete Pavements, Median Slabs, Bull-noses, and Safety MediansCW 3310-R18, E14</v>
      </c>
      <c r="K177" s="16" t="e">
        <f>MATCH(J177,'Pay Items'!$K$1:$K$649,0)</f>
        <v>#N/A</v>
      </c>
      <c r="L177" s="17" t="str">
        <f t="shared" ca="1" si="14"/>
        <v>,0</v>
      </c>
      <c r="M177" s="17" t="str">
        <f t="shared" ca="1" si="15"/>
        <v>C2</v>
      </c>
      <c r="N177" s="17" t="str">
        <f t="shared" ca="1" si="16"/>
        <v>C2</v>
      </c>
    </row>
    <row r="178" spans="1:14" ht="39.950000000000003" customHeight="1" x14ac:dyDescent="0.2">
      <c r="A178" s="161" t="s">
        <v>457</v>
      </c>
      <c r="B178" s="172" t="s">
        <v>350</v>
      </c>
      <c r="C178" s="163" t="s">
        <v>1618</v>
      </c>
      <c r="D178" s="164" t="s">
        <v>173</v>
      </c>
      <c r="E178" s="165" t="s">
        <v>178</v>
      </c>
      <c r="F178" s="295">
        <v>235</v>
      </c>
      <c r="G178" s="120"/>
      <c r="H178" s="166">
        <f>ROUND(G178*F178,2)</f>
        <v>0</v>
      </c>
      <c r="I178" s="24" t="str">
        <f t="shared" ca="1" si="13"/>
        <v/>
      </c>
      <c r="J178" s="15" t="str">
        <f t="shared" si="17"/>
        <v>C008Construction of 200 mm Type 2 Concrete Pavement - (Reinforced)m²</v>
      </c>
      <c r="K178" s="16" t="e">
        <f>MATCH(J178,'Pay Items'!$K$1:$K$649,0)</f>
        <v>#N/A</v>
      </c>
      <c r="L178" s="17" t="str">
        <f t="shared" ca="1" si="14"/>
        <v>,0</v>
      </c>
      <c r="M178" s="17" t="str">
        <f t="shared" ca="1" si="15"/>
        <v>C2</v>
      </c>
      <c r="N178" s="17" t="str">
        <f t="shared" ca="1" si="16"/>
        <v>C2</v>
      </c>
    </row>
    <row r="179" spans="1:14" ht="30" customHeight="1" x14ac:dyDescent="0.2">
      <c r="A179" s="161" t="s">
        <v>380</v>
      </c>
      <c r="B179" s="162" t="s">
        <v>1657</v>
      </c>
      <c r="C179" s="163" t="s">
        <v>123</v>
      </c>
      <c r="D179" s="164" t="s">
        <v>1617</v>
      </c>
      <c r="E179" s="165"/>
      <c r="F179" s="293" t="s">
        <v>173</v>
      </c>
      <c r="G179" s="160"/>
      <c r="H179" s="160"/>
      <c r="I179" s="24" t="str">
        <f t="shared" ca="1" si="13"/>
        <v>LOCKED</v>
      </c>
      <c r="J179" s="15" t="str">
        <f t="shared" si="17"/>
        <v>C019Concrete Pavements for Early OpeningCW 3310-R18, E14</v>
      </c>
      <c r="K179" s="16" t="e">
        <f>MATCH(J179,'Pay Items'!$K$1:$K$649,0)</f>
        <v>#N/A</v>
      </c>
      <c r="L179" s="17" t="str">
        <f t="shared" ca="1" si="14"/>
        <v>,0</v>
      </c>
      <c r="M179" s="17" t="str">
        <f t="shared" ca="1" si="15"/>
        <v>C2</v>
      </c>
      <c r="N179" s="17" t="str">
        <f t="shared" ca="1" si="16"/>
        <v>C2</v>
      </c>
    </row>
    <row r="180" spans="1:14" ht="60" customHeight="1" x14ac:dyDescent="0.2">
      <c r="A180" s="161" t="s">
        <v>1191</v>
      </c>
      <c r="B180" s="172" t="s">
        <v>350</v>
      </c>
      <c r="C180" s="163" t="s">
        <v>1278</v>
      </c>
      <c r="D180" s="164"/>
      <c r="E180" s="165" t="s">
        <v>178</v>
      </c>
      <c r="F180" s="295">
        <v>235</v>
      </c>
      <c r="G180" s="120"/>
      <c r="H180" s="166">
        <f>ROUND(G180*F180,2)</f>
        <v>0</v>
      </c>
      <c r="I180" s="24" t="str">
        <f t="shared" ca="1" si="13"/>
        <v/>
      </c>
      <c r="J180" s="15" t="str">
        <f t="shared" si="17"/>
        <v>C026-72Construction of 200 mm Type 4 Concrete Pavement for Early Opening 72 Hour (Reinforced)m²</v>
      </c>
      <c r="K180" s="16">
        <f>MATCH(J180,'Pay Items'!$K$1:$K$649,0)</f>
        <v>374</v>
      </c>
      <c r="L180" s="17" t="str">
        <f t="shared" ca="1" si="14"/>
        <v>,0</v>
      </c>
      <c r="M180" s="17" t="str">
        <f t="shared" ca="1" si="15"/>
        <v>C2</v>
      </c>
      <c r="N180" s="17" t="str">
        <f t="shared" ca="1" si="16"/>
        <v>C2</v>
      </c>
    </row>
    <row r="181" spans="1:14" ht="39.950000000000003" customHeight="1" x14ac:dyDescent="0.2">
      <c r="A181" s="161" t="s">
        <v>389</v>
      </c>
      <c r="B181" s="162" t="s">
        <v>1658</v>
      </c>
      <c r="C181" s="163" t="s">
        <v>366</v>
      </c>
      <c r="D181" s="164" t="s">
        <v>1617</v>
      </c>
      <c r="E181" s="165"/>
      <c r="F181" s="293" t="s">
        <v>173</v>
      </c>
      <c r="G181" s="160"/>
      <c r="H181" s="160"/>
      <c r="I181" s="24" t="str">
        <f t="shared" ca="1" si="13"/>
        <v>LOCKED</v>
      </c>
      <c r="J181" s="15" t="str">
        <f t="shared" si="17"/>
        <v>C032Concrete Curbs, Curb and Gutter, and Splash StripsCW 3310-R18, E14</v>
      </c>
      <c r="K181" s="16" t="e">
        <f>MATCH(J181,'Pay Items'!$K$1:$K$649,0)</f>
        <v>#N/A</v>
      </c>
      <c r="L181" s="17" t="str">
        <f t="shared" ca="1" si="14"/>
        <v>,0</v>
      </c>
      <c r="M181" s="17" t="str">
        <f t="shared" ca="1" si="15"/>
        <v>C2</v>
      </c>
      <c r="N181" s="17" t="str">
        <f t="shared" ca="1" si="16"/>
        <v>C2</v>
      </c>
    </row>
    <row r="182" spans="1:14" ht="39.950000000000003" customHeight="1" x14ac:dyDescent="0.2">
      <c r="A182" s="161" t="s">
        <v>542</v>
      </c>
      <c r="B182" s="172" t="s">
        <v>350</v>
      </c>
      <c r="C182" s="163" t="s">
        <v>1652</v>
      </c>
      <c r="D182" s="164" t="s">
        <v>399</v>
      </c>
      <c r="E182" s="165" t="s">
        <v>182</v>
      </c>
      <c r="F182" s="294">
        <v>10</v>
      </c>
      <c r="G182" s="120"/>
      <c r="H182" s="166">
        <f>ROUND(G182*F182,2)</f>
        <v>0</v>
      </c>
      <c r="I182" s="24" t="str">
        <f t="shared" ca="1" si="13"/>
        <v/>
      </c>
      <c r="J182" s="15" t="str">
        <f t="shared" si="17"/>
        <v>C037Construction of Modified Barrier (180 mm ht, Type 2, Integral)SD-203Bm</v>
      </c>
      <c r="K182" s="16" t="e">
        <f>MATCH(J182,'Pay Items'!$K$1:$K$649,0)</f>
        <v>#N/A</v>
      </c>
      <c r="L182" s="17" t="str">
        <f t="shared" ca="1" si="14"/>
        <v>,0</v>
      </c>
      <c r="M182" s="17" t="str">
        <f t="shared" ca="1" si="15"/>
        <v>C2</v>
      </c>
      <c r="N182" s="17" t="str">
        <f t="shared" ca="1" si="16"/>
        <v>C2</v>
      </c>
    </row>
    <row r="183" spans="1:14" ht="39.950000000000003" customHeight="1" x14ac:dyDescent="0.2">
      <c r="A183" s="184" t="s">
        <v>394</v>
      </c>
      <c r="B183" s="169" t="s">
        <v>351</v>
      </c>
      <c r="C183" s="163" t="s">
        <v>1659</v>
      </c>
      <c r="D183" s="171" t="s">
        <v>345</v>
      </c>
      <c r="E183" s="180" t="s">
        <v>182</v>
      </c>
      <c r="F183" s="294">
        <v>10</v>
      </c>
      <c r="G183" s="181"/>
      <c r="H183" s="166">
        <f>ROUND(G183*F183,2)</f>
        <v>0</v>
      </c>
      <c r="I183" s="24" t="str">
        <f t="shared" ca="1" si="13"/>
        <v/>
      </c>
      <c r="J183" s="15" t="str">
        <f t="shared" si="17"/>
        <v>C045Construction of Lip Curb (40 mm ht, Type 2, Integral)SD-202Bm</v>
      </c>
      <c r="K183" s="16" t="e">
        <f>MATCH(J183,'Pay Items'!$K$1:$K$649,0)</f>
        <v>#N/A</v>
      </c>
      <c r="L183" s="17" t="str">
        <f t="shared" ca="1" si="14"/>
        <v>,0</v>
      </c>
      <c r="M183" s="17" t="str">
        <f t="shared" ca="1" si="15"/>
        <v>C2</v>
      </c>
      <c r="N183" s="17" t="str">
        <f t="shared" ca="1" si="16"/>
        <v>C2</v>
      </c>
    </row>
    <row r="184" spans="1:14" ht="39.950000000000003" customHeight="1" x14ac:dyDescent="0.2">
      <c r="A184" s="161" t="s">
        <v>395</v>
      </c>
      <c r="B184" s="172" t="s">
        <v>352</v>
      </c>
      <c r="C184" s="163" t="s">
        <v>1625</v>
      </c>
      <c r="D184" s="164" t="s">
        <v>722</v>
      </c>
      <c r="E184" s="165" t="s">
        <v>182</v>
      </c>
      <c r="F184" s="294">
        <v>10</v>
      </c>
      <c r="G184" s="120"/>
      <c r="H184" s="166">
        <f>ROUND(G184*F184,2)</f>
        <v>0</v>
      </c>
      <c r="I184" s="24" t="str">
        <f t="shared" ca="1" si="13"/>
        <v/>
      </c>
      <c r="J184" s="15" t="str">
        <f t="shared" si="17"/>
        <v>C046Construction of Curb Ramp (8-12 mm ht, Type 2, Integral)SD-229Cm</v>
      </c>
      <c r="K184" s="16" t="e">
        <f>MATCH(J184,'Pay Items'!$K$1:$K$649,0)</f>
        <v>#N/A</v>
      </c>
      <c r="L184" s="17" t="str">
        <f t="shared" ca="1" si="14"/>
        <v>,0</v>
      </c>
      <c r="M184" s="17" t="str">
        <f t="shared" ca="1" si="15"/>
        <v>C2</v>
      </c>
      <c r="N184" s="17" t="str">
        <f t="shared" ca="1" si="16"/>
        <v>C2</v>
      </c>
    </row>
    <row r="185" spans="1:14" ht="39.950000000000003" customHeight="1" x14ac:dyDescent="0.2">
      <c r="A185" s="161" t="s">
        <v>36</v>
      </c>
      <c r="B185" s="162" t="s">
        <v>1660</v>
      </c>
      <c r="C185" s="163" t="s">
        <v>404</v>
      </c>
      <c r="D185" s="164" t="s">
        <v>1181</v>
      </c>
      <c r="E185" s="185"/>
      <c r="F185" s="293" t="s">
        <v>173</v>
      </c>
      <c r="G185" s="160"/>
      <c r="H185" s="160"/>
      <c r="I185" s="24" t="str">
        <f t="shared" ca="1" si="13"/>
        <v>LOCKED</v>
      </c>
      <c r="J185" s="15" t="str">
        <f t="shared" si="17"/>
        <v>C055Construction of Asphaltic Concrete PavementsCW 3410-R12</v>
      </c>
      <c r="K185" s="16">
        <f>MATCH(J185,'Pay Items'!$K$1:$K$649,0)</f>
        <v>425</v>
      </c>
      <c r="L185" s="17" t="str">
        <f t="shared" ca="1" si="14"/>
        <v>,0</v>
      </c>
      <c r="M185" s="17" t="str">
        <f t="shared" ca="1" si="15"/>
        <v>C2</v>
      </c>
      <c r="N185" s="17" t="str">
        <f t="shared" ca="1" si="16"/>
        <v>C2</v>
      </c>
    </row>
    <row r="186" spans="1:14" ht="30" customHeight="1" x14ac:dyDescent="0.2">
      <c r="A186" s="161" t="s">
        <v>408</v>
      </c>
      <c r="B186" s="172" t="s">
        <v>350</v>
      </c>
      <c r="C186" s="163" t="s">
        <v>364</v>
      </c>
      <c r="D186" s="164"/>
      <c r="E186" s="165"/>
      <c r="F186" s="293" t="s">
        <v>173</v>
      </c>
      <c r="G186" s="160"/>
      <c r="H186" s="160"/>
      <c r="I186" s="24" t="str">
        <f t="shared" ca="1" si="13"/>
        <v>LOCKED</v>
      </c>
      <c r="J186" s="15" t="str">
        <f t="shared" si="17"/>
        <v>C059Tie-ins and Approaches</v>
      </c>
      <c r="K186" s="16">
        <f>MATCH(J186,'Pay Items'!$K$1:$K$649,0)</f>
        <v>429</v>
      </c>
      <c r="L186" s="17" t="str">
        <f t="shared" ca="1" si="14"/>
        <v>,0</v>
      </c>
      <c r="M186" s="17" t="str">
        <f t="shared" ca="1" si="15"/>
        <v>C2</v>
      </c>
      <c r="N186" s="17" t="str">
        <f t="shared" ca="1" si="16"/>
        <v>C2</v>
      </c>
    </row>
    <row r="187" spans="1:14" ht="30" customHeight="1" x14ac:dyDescent="0.2">
      <c r="A187" s="161" t="s">
        <v>409</v>
      </c>
      <c r="B187" s="183" t="s">
        <v>700</v>
      </c>
      <c r="C187" s="163" t="s">
        <v>718</v>
      </c>
      <c r="D187" s="164"/>
      <c r="E187" s="165" t="s">
        <v>180</v>
      </c>
      <c r="F187" s="294">
        <v>40</v>
      </c>
      <c r="G187" s="120"/>
      <c r="H187" s="166">
        <f>ROUND(G187*F187,2)</f>
        <v>0</v>
      </c>
      <c r="I187" s="24" t="str">
        <f t="shared" ca="1" si="13"/>
        <v/>
      </c>
      <c r="J187" s="15" t="str">
        <f t="shared" si="17"/>
        <v>C060Type IAtonne</v>
      </c>
      <c r="K187" s="16">
        <f>MATCH(J187,'Pay Items'!$K$1:$K$649,0)</f>
        <v>430</v>
      </c>
      <c r="L187" s="17" t="str">
        <f t="shared" ca="1" si="14"/>
        <v>,0</v>
      </c>
      <c r="M187" s="17" t="str">
        <f t="shared" ca="1" si="15"/>
        <v>C2</v>
      </c>
      <c r="N187" s="17" t="str">
        <f t="shared" ca="1" si="16"/>
        <v>C2</v>
      </c>
    </row>
    <row r="188" spans="1:14" ht="30" customHeight="1" x14ac:dyDescent="0.2">
      <c r="A188" s="152"/>
      <c r="B188" s="173"/>
      <c r="C188" s="174" t="s">
        <v>199</v>
      </c>
      <c r="D188" s="175"/>
      <c r="E188" s="176"/>
      <c r="F188" s="293" t="s">
        <v>173</v>
      </c>
      <c r="G188" s="160"/>
      <c r="H188" s="160"/>
      <c r="I188" s="24" t="str">
        <f t="shared" ca="1" si="13"/>
        <v>LOCKED</v>
      </c>
      <c r="J188" s="15" t="str">
        <f t="shared" si="17"/>
        <v>JOINT AND CRACK SEALING</v>
      </c>
      <c r="K188" s="16">
        <f>MATCH(J188,'Pay Items'!$K$1:$K$649,0)</f>
        <v>436</v>
      </c>
      <c r="L188" s="17" t="str">
        <f t="shared" ca="1" si="14"/>
        <v>,0</v>
      </c>
      <c r="M188" s="17" t="str">
        <f t="shared" ca="1" si="15"/>
        <v>C2</v>
      </c>
      <c r="N188" s="17" t="str">
        <f t="shared" ca="1" si="16"/>
        <v>C2</v>
      </c>
    </row>
    <row r="189" spans="1:14" ht="30" customHeight="1" x14ac:dyDescent="0.2">
      <c r="A189" s="161" t="s">
        <v>547</v>
      </c>
      <c r="B189" s="162" t="s">
        <v>1661</v>
      </c>
      <c r="C189" s="163" t="s">
        <v>98</v>
      </c>
      <c r="D189" s="164" t="s">
        <v>736</v>
      </c>
      <c r="E189" s="165" t="s">
        <v>182</v>
      </c>
      <c r="F189" s="295">
        <v>150</v>
      </c>
      <c r="G189" s="120"/>
      <c r="H189" s="166">
        <f>ROUND(G189*F189,2)</f>
        <v>0</v>
      </c>
      <c r="I189" s="24" t="str">
        <f t="shared" ca="1" si="13"/>
        <v/>
      </c>
      <c r="J189" s="15" t="str">
        <f t="shared" si="17"/>
        <v>D006Reflective Crack MaintenanceCW 3250-R7m</v>
      </c>
      <c r="K189" s="16">
        <f>MATCH(J189,'Pay Items'!$K$1:$K$649,0)</f>
        <v>442</v>
      </c>
      <c r="L189" s="17" t="str">
        <f t="shared" ca="1" si="14"/>
        <v>,0</v>
      </c>
      <c r="M189" s="17" t="str">
        <f t="shared" ca="1" si="15"/>
        <v>C2</v>
      </c>
      <c r="N189" s="17" t="str">
        <f t="shared" ca="1" si="16"/>
        <v>C2</v>
      </c>
    </row>
    <row r="190" spans="1:14" ht="39.950000000000003" customHeight="1" x14ac:dyDescent="0.2">
      <c r="A190" s="152"/>
      <c r="B190" s="173"/>
      <c r="C190" s="174" t="s">
        <v>200</v>
      </c>
      <c r="D190" s="175"/>
      <c r="E190" s="176"/>
      <c r="F190" s="293" t="s">
        <v>173</v>
      </c>
      <c r="G190" s="160"/>
      <c r="H190" s="160"/>
      <c r="I190" s="24" t="str">
        <f t="shared" ca="1" si="13"/>
        <v>LOCKED</v>
      </c>
      <c r="J190" s="15" t="str">
        <f t="shared" si="17"/>
        <v>ASSOCIATED DRAINAGE AND UNDERGROUND WORKS</v>
      </c>
      <c r="K190" s="16">
        <f>MATCH(J190,'Pay Items'!$K$1:$K$649,0)</f>
        <v>444</v>
      </c>
      <c r="L190" s="17" t="str">
        <f t="shared" ca="1" si="14"/>
        <v>,0</v>
      </c>
      <c r="M190" s="17" t="str">
        <f t="shared" ca="1" si="15"/>
        <v>C2</v>
      </c>
      <c r="N190" s="17" t="str">
        <f t="shared" ca="1" si="16"/>
        <v>C2</v>
      </c>
    </row>
    <row r="191" spans="1:14" ht="30" customHeight="1" x14ac:dyDescent="0.2">
      <c r="A191" s="161" t="s">
        <v>227</v>
      </c>
      <c r="B191" s="162" t="s">
        <v>1662</v>
      </c>
      <c r="C191" s="163" t="s">
        <v>418</v>
      </c>
      <c r="D191" s="164" t="s">
        <v>11</v>
      </c>
      <c r="E191" s="165"/>
      <c r="F191" s="293" t="s">
        <v>173</v>
      </c>
      <c r="G191" s="160"/>
      <c r="H191" s="160"/>
      <c r="I191" s="24" t="str">
        <f t="shared" ca="1" si="13"/>
        <v>LOCKED</v>
      </c>
      <c r="J191" s="15" t="str">
        <f t="shared" si="17"/>
        <v>E006Catch PitCW 2130-R12</v>
      </c>
      <c r="K191" s="16">
        <f>MATCH(J191,'Pay Items'!$K$1:$K$649,0)</f>
        <v>450</v>
      </c>
      <c r="L191" s="17" t="str">
        <f t="shared" ca="1" si="14"/>
        <v>,0</v>
      </c>
      <c r="M191" s="17" t="str">
        <f t="shared" ca="1" si="15"/>
        <v>C2</v>
      </c>
      <c r="N191" s="17" t="str">
        <f t="shared" ca="1" si="16"/>
        <v>C2</v>
      </c>
    </row>
    <row r="192" spans="1:14" ht="30" customHeight="1" x14ac:dyDescent="0.2">
      <c r="A192" s="161" t="s">
        <v>228</v>
      </c>
      <c r="B192" s="172" t="s">
        <v>350</v>
      </c>
      <c r="C192" s="163" t="s">
        <v>419</v>
      </c>
      <c r="D192" s="164"/>
      <c r="E192" s="165" t="s">
        <v>181</v>
      </c>
      <c r="F192" s="295">
        <v>1</v>
      </c>
      <c r="G192" s="120"/>
      <c r="H192" s="166">
        <f>ROUND(G192*F192,2)</f>
        <v>0</v>
      </c>
      <c r="I192" s="24" t="str">
        <f t="shared" ca="1" si="13"/>
        <v/>
      </c>
      <c r="J192" s="15" t="str">
        <f t="shared" si="17"/>
        <v>E007SD-023each</v>
      </c>
      <c r="K192" s="16">
        <f>MATCH(J192,'Pay Items'!$K$1:$K$649,0)</f>
        <v>451</v>
      </c>
      <c r="L192" s="17" t="str">
        <f t="shared" ca="1" si="14"/>
        <v>,0</v>
      </c>
      <c r="M192" s="17" t="str">
        <f t="shared" ca="1" si="15"/>
        <v>C2</v>
      </c>
      <c r="N192" s="17" t="str">
        <f t="shared" ca="1" si="16"/>
        <v>C2</v>
      </c>
    </row>
    <row r="193" spans="1:14" ht="30" customHeight="1" x14ac:dyDescent="0.2">
      <c r="A193" s="161" t="s">
        <v>229</v>
      </c>
      <c r="B193" s="162" t="s">
        <v>1663</v>
      </c>
      <c r="C193" s="163" t="s">
        <v>420</v>
      </c>
      <c r="D193" s="164" t="s">
        <v>11</v>
      </c>
      <c r="E193" s="165"/>
      <c r="F193" s="293" t="s">
        <v>173</v>
      </c>
      <c r="G193" s="160"/>
      <c r="H193" s="160"/>
      <c r="I193" s="24" t="str">
        <f t="shared" ca="1" si="13"/>
        <v>LOCKED</v>
      </c>
      <c r="J193" s="15" t="str">
        <f t="shared" si="17"/>
        <v>E008Sewer ServiceCW 2130-R12</v>
      </c>
      <c r="K193" s="16">
        <f>MATCH(J193,'Pay Items'!$K$1:$K$649,0)</f>
        <v>457</v>
      </c>
      <c r="L193" s="17" t="str">
        <f t="shared" ca="1" si="14"/>
        <v>,0</v>
      </c>
      <c r="M193" s="17" t="str">
        <f t="shared" ca="1" si="15"/>
        <v>C2</v>
      </c>
      <c r="N193" s="17" t="str">
        <f t="shared" ca="1" si="16"/>
        <v>C2</v>
      </c>
    </row>
    <row r="194" spans="1:14" ht="30" customHeight="1" x14ac:dyDescent="0.2">
      <c r="A194" s="161" t="s">
        <v>53</v>
      </c>
      <c r="B194" s="172" t="s">
        <v>350</v>
      </c>
      <c r="C194" s="163" t="s">
        <v>1628</v>
      </c>
      <c r="D194" s="164"/>
      <c r="E194" s="165"/>
      <c r="F194" s="293" t="s">
        <v>173</v>
      </c>
      <c r="G194" s="160"/>
      <c r="H194" s="160"/>
      <c r="I194" s="24" t="str">
        <f t="shared" ca="1" si="13"/>
        <v>LOCKED</v>
      </c>
      <c r="J194" s="15" t="str">
        <f t="shared" si="17"/>
        <v>E009250 mm, PVC</v>
      </c>
      <c r="K194" s="16" t="e">
        <f>MATCH(J194,'Pay Items'!$K$1:$K$649,0)</f>
        <v>#N/A</v>
      </c>
      <c r="L194" s="17" t="str">
        <f t="shared" ca="1" si="14"/>
        <v>,0</v>
      </c>
      <c r="M194" s="17" t="str">
        <f t="shared" ca="1" si="15"/>
        <v>C2</v>
      </c>
      <c r="N194" s="17" t="str">
        <f t="shared" ca="1" si="16"/>
        <v>C2</v>
      </c>
    </row>
    <row r="195" spans="1:14" ht="39.950000000000003" customHeight="1" x14ac:dyDescent="0.2">
      <c r="A195" s="161" t="s">
        <v>54</v>
      </c>
      <c r="B195" s="183" t="s">
        <v>700</v>
      </c>
      <c r="C195" s="163" t="s">
        <v>1629</v>
      </c>
      <c r="D195" s="164"/>
      <c r="E195" s="165" t="s">
        <v>182</v>
      </c>
      <c r="F195" s="295">
        <v>2</v>
      </c>
      <c r="G195" s="120"/>
      <c r="H195" s="166">
        <f>ROUND(G195*F195,2)</f>
        <v>0</v>
      </c>
      <c r="I195" s="24" t="str">
        <f t="shared" ca="1" si="13"/>
        <v/>
      </c>
      <c r="J195" s="15" t="str">
        <f t="shared" si="17"/>
        <v>E010In a Trench, Class B Sand Bedding, Class 3 Backfillm</v>
      </c>
      <c r="K195" s="16" t="e">
        <f>MATCH(J195,'Pay Items'!$K$1:$K$649,0)</f>
        <v>#N/A</v>
      </c>
      <c r="L195" s="17" t="str">
        <f t="shared" ca="1" si="14"/>
        <v>,0</v>
      </c>
      <c r="M195" s="17" t="str">
        <f t="shared" ca="1" si="15"/>
        <v>C2</v>
      </c>
      <c r="N195" s="17" t="str">
        <f t="shared" ca="1" si="16"/>
        <v>C2</v>
      </c>
    </row>
    <row r="196" spans="1:14" ht="30" customHeight="1" x14ac:dyDescent="0.2">
      <c r="A196" s="161" t="s">
        <v>67</v>
      </c>
      <c r="B196" s="162" t="s">
        <v>1664</v>
      </c>
      <c r="C196" s="82" t="s">
        <v>1060</v>
      </c>
      <c r="D196" s="83" t="s">
        <v>1061</v>
      </c>
      <c r="E196" s="165"/>
      <c r="F196" s="293" t="s">
        <v>173</v>
      </c>
      <c r="G196" s="160"/>
      <c r="H196" s="160"/>
      <c r="I196" s="24" t="str">
        <f t="shared" ca="1" si="13"/>
        <v>LOCKED</v>
      </c>
      <c r="J196" s="15" t="str">
        <f t="shared" si="17"/>
        <v>E023Frames &amp; CoversCW 3210-R8</v>
      </c>
      <c r="K196" s="16">
        <f>MATCH(J196,'Pay Items'!$K$1:$K$649,0)</f>
        <v>511</v>
      </c>
      <c r="L196" s="17" t="str">
        <f t="shared" ca="1" si="14"/>
        <v>,0</v>
      </c>
      <c r="M196" s="17" t="str">
        <f t="shared" ca="1" si="15"/>
        <v>C2</v>
      </c>
      <c r="N196" s="17" t="str">
        <f t="shared" ca="1" si="16"/>
        <v>C2</v>
      </c>
    </row>
    <row r="197" spans="1:14" ht="39.950000000000003" customHeight="1" x14ac:dyDescent="0.2">
      <c r="A197" s="161" t="s">
        <v>68</v>
      </c>
      <c r="B197" s="172" t="s">
        <v>350</v>
      </c>
      <c r="C197" s="81" t="s">
        <v>1213</v>
      </c>
      <c r="D197" s="164"/>
      <c r="E197" s="165" t="s">
        <v>181</v>
      </c>
      <c r="F197" s="295">
        <v>1</v>
      </c>
      <c r="G197" s="120"/>
      <c r="H197" s="166">
        <f>ROUND(G197*F197,2)</f>
        <v>0</v>
      </c>
      <c r="I197" s="24" t="str">
        <f t="shared" ref="I197:I260" ca="1" si="18">IF(CELL("protect",$G197)=1, "LOCKED", "")</f>
        <v/>
      </c>
      <c r="J197" s="15" t="str">
        <f t="shared" si="17"/>
        <v>E024AP-006 - Standard Frame for Manhole and Catch Basineach</v>
      </c>
      <c r="K197" s="16">
        <f>MATCH(J197,'Pay Items'!$K$1:$K$649,0)</f>
        <v>512</v>
      </c>
      <c r="L197" s="17" t="str">
        <f t="shared" ref="L197:L260" ca="1" si="19">CELL("format",$F197)</f>
        <v>,0</v>
      </c>
      <c r="M197" s="17" t="str">
        <f t="shared" ref="M197:M260" ca="1" si="20">CELL("format",$G197)</f>
        <v>C2</v>
      </c>
      <c r="N197" s="17" t="str">
        <f t="shared" ref="N197:N260" ca="1" si="21">CELL("format",$H197)</f>
        <v>C2</v>
      </c>
    </row>
    <row r="198" spans="1:14" ht="39.950000000000003" customHeight="1" x14ac:dyDescent="0.2">
      <c r="A198" s="161" t="s">
        <v>69</v>
      </c>
      <c r="B198" s="172" t="s">
        <v>351</v>
      </c>
      <c r="C198" s="81" t="s">
        <v>1214</v>
      </c>
      <c r="D198" s="164"/>
      <c r="E198" s="165" t="s">
        <v>181</v>
      </c>
      <c r="F198" s="295">
        <v>1</v>
      </c>
      <c r="G198" s="120"/>
      <c r="H198" s="166">
        <f>ROUND(G198*F198,2)</f>
        <v>0</v>
      </c>
      <c r="I198" s="24" t="str">
        <f t="shared" ca="1" si="18"/>
        <v/>
      </c>
      <c r="J198" s="15" t="str">
        <f t="shared" ref="J198:J261" si="22">CLEAN(CONCATENATE(TRIM($A198),TRIM($C198),IF(LEFT($D198)&lt;&gt;"E",TRIM($D198),),TRIM($E198)))</f>
        <v>E025AP-007 - Standard Solid Cover for Standard Frameeach</v>
      </c>
      <c r="K198" s="16">
        <f>MATCH(J198,'Pay Items'!$K$1:$K$649,0)</f>
        <v>513</v>
      </c>
      <c r="L198" s="17" t="str">
        <f t="shared" ca="1" si="19"/>
        <v>,0</v>
      </c>
      <c r="M198" s="17" t="str">
        <f t="shared" ca="1" si="20"/>
        <v>C2</v>
      </c>
      <c r="N198" s="17" t="str">
        <f t="shared" ca="1" si="21"/>
        <v>C2</v>
      </c>
    </row>
    <row r="199" spans="1:14" ht="30" customHeight="1" x14ac:dyDescent="0.2">
      <c r="A199" s="161" t="s">
        <v>76</v>
      </c>
      <c r="B199" s="162" t="s">
        <v>1665</v>
      </c>
      <c r="C199" s="186" t="s">
        <v>423</v>
      </c>
      <c r="D199" s="164" t="s">
        <v>11</v>
      </c>
      <c r="E199" s="165"/>
      <c r="F199" s="293" t="s">
        <v>173</v>
      </c>
      <c r="G199" s="160"/>
      <c r="H199" s="160"/>
      <c r="I199" s="24" t="str">
        <f t="shared" ca="1" si="18"/>
        <v>LOCKED</v>
      </c>
      <c r="J199" s="15" t="str">
        <f t="shared" si="22"/>
        <v>E034Connecting to Existing Catch BasinCW 2130-R12</v>
      </c>
      <c r="K199" s="16">
        <f>MATCH(J199,'Pay Items'!$K$1:$K$649,0)</f>
        <v>528</v>
      </c>
      <c r="L199" s="17" t="str">
        <f t="shared" ca="1" si="19"/>
        <v>,0</v>
      </c>
      <c r="M199" s="17" t="str">
        <f t="shared" ca="1" si="20"/>
        <v>C2</v>
      </c>
      <c r="N199" s="17" t="str">
        <f t="shared" ca="1" si="21"/>
        <v>C2</v>
      </c>
    </row>
    <row r="200" spans="1:14" ht="30" customHeight="1" x14ac:dyDescent="0.2">
      <c r="A200" s="161" t="s">
        <v>77</v>
      </c>
      <c r="B200" s="172" t="s">
        <v>350</v>
      </c>
      <c r="C200" s="186" t="s">
        <v>993</v>
      </c>
      <c r="D200" s="164"/>
      <c r="E200" s="165" t="s">
        <v>181</v>
      </c>
      <c r="F200" s="295">
        <v>1</v>
      </c>
      <c r="G200" s="120"/>
      <c r="H200" s="166">
        <f>ROUND(G200*F200,2)</f>
        <v>0</v>
      </c>
      <c r="I200" s="24" t="str">
        <f t="shared" ca="1" si="18"/>
        <v/>
      </c>
      <c r="J200" s="15" t="str">
        <f t="shared" si="22"/>
        <v>E035250 mm Drainage Connection Pipeeach</v>
      </c>
      <c r="K200" s="16">
        <f>MATCH(J200,'Pay Items'!$K$1:$K$649,0)</f>
        <v>531</v>
      </c>
      <c r="L200" s="17" t="str">
        <f t="shared" ca="1" si="19"/>
        <v>,0</v>
      </c>
      <c r="M200" s="17" t="str">
        <f t="shared" ca="1" si="20"/>
        <v>C2</v>
      </c>
      <c r="N200" s="17" t="str">
        <f t="shared" ca="1" si="21"/>
        <v>C2</v>
      </c>
    </row>
    <row r="201" spans="1:14" ht="30" customHeight="1" x14ac:dyDescent="0.2">
      <c r="A201" s="161" t="s">
        <v>432</v>
      </c>
      <c r="B201" s="162" t="s">
        <v>1666</v>
      </c>
      <c r="C201" s="163" t="s">
        <v>426</v>
      </c>
      <c r="D201" s="164" t="s">
        <v>11</v>
      </c>
      <c r="E201" s="165" t="s">
        <v>181</v>
      </c>
      <c r="F201" s="295">
        <v>1</v>
      </c>
      <c r="G201" s="120"/>
      <c r="H201" s="166">
        <f>ROUND(G201*F201,2)</f>
        <v>0</v>
      </c>
      <c r="I201" s="24" t="str">
        <f t="shared" ca="1" si="18"/>
        <v/>
      </c>
      <c r="J201" s="15" t="str">
        <f t="shared" si="22"/>
        <v>E047Removal of Existing Catch PitCW 2130-R12each</v>
      </c>
      <c r="K201" s="16">
        <f>MATCH(J201,'Pay Items'!$K$1:$K$649,0)</f>
        <v>553</v>
      </c>
      <c r="L201" s="17" t="str">
        <f t="shared" ca="1" si="19"/>
        <v>,0</v>
      </c>
      <c r="M201" s="17" t="str">
        <f t="shared" ca="1" si="20"/>
        <v>C2</v>
      </c>
      <c r="N201" s="17" t="str">
        <f t="shared" ca="1" si="21"/>
        <v>C2</v>
      </c>
    </row>
    <row r="202" spans="1:14" ht="30" customHeight="1" x14ac:dyDescent="0.2">
      <c r="A202" s="161" t="s">
        <v>0</v>
      </c>
      <c r="B202" s="162" t="s">
        <v>1667</v>
      </c>
      <c r="C202" s="163" t="s">
        <v>1</v>
      </c>
      <c r="D202" s="164" t="s">
        <v>1588</v>
      </c>
      <c r="E202" s="165" t="s">
        <v>181</v>
      </c>
      <c r="F202" s="295">
        <v>1</v>
      </c>
      <c r="G202" s="120"/>
      <c r="H202" s="166">
        <f>ROUND(G202*F202,2)</f>
        <v>0</v>
      </c>
      <c r="I202" s="24" t="str">
        <f t="shared" ca="1" si="18"/>
        <v/>
      </c>
      <c r="J202" s="15" t="str">
        <f t="shared" si="22"/>
        <v>E050ACatch Basin CleaningCW 2140-R5each</v>
      </c>
      <c r="K202" s="16">
        <f>MATCH(J202,'Pay Items'!$K$1:$K$649,0)</f>
        <v>557</v>
      </c>
      <c r="L202" s="17" t="str">
        <f t="shared" ca="1" si="19"/>
        <v>,0</v>
      </c>
      <c r="M202" s="17" t="str">
        <f t="shared" ca="1" si="20"/>
        <v>C2</v>
      </c>
      <c r="N202" s="17" t="str">
        <f t="shared" ca="1" si="21"/>
        <v>C2</v>
      </c>
    </row>
    <row r="203" spans="1:14" ht="30" customHeight="1" x14ac:dyDescent="0.2">
      <c r="A203" s="152"/>
      <c r="B203" s="173"/>
      <c r="C203" s="174" t="s">
        <v>201</v>
      </c>
      <c r="D203" s="175"/>
      <c r="E203" s="176"/>
      <c r="F203" s="293" t="s">
        <v>173</v>
      </c>
      <c r="G203" s="160"/>
      <c r="H203" s="160"/>
      <c r="I203" s="24" t="str">
        <f t="shared" ca="1" si="18"/>
        <v>LOCKED</v>
      </c>
      <c r="J203" s="15" t="str">
        <f t="shared" si="22"/>
        <v>ADJUSTMENTS</v>
      </c>
      <c r="K203" s="16">
        <f>MATCH(J203,'Pay Items'!$K$1:$K$649,0)</f>
        <v>589</v>
      </c>
      <c r="L203" s="17" t="str">
        <f t="shared" ca="1" si="19"/>
        <v>,0</v>
      </c>
      <c r="M203" s="17" t="str">
        <f t="shared" ca="1" si="20"/>
        <v>C2</v>
      </c>
      <c r="N203" s="17" t="str">
        <f t="shared" ca="1" si="21"/>
        <v>C2</v>
      </c>
    </row>
    <row r="204" spans="1:14" ht="39.950000000000003" customHeight="1" x14ac:dyDescent="0.2">
      <c r="A204" s="161" t="s">
        <v>230</v>
      </c>
      <c r="B204" s="162" t="s">
        <v>1668</v>
      </c>
      <c r="C204" s="81" t="s">
        <v>1062</v>
      </c>
      <c r="D204" s="83" t="s">
        <v>1061</v>
      </c>
      <c r="E204" s="165" t="s">
        <v>181</v>
      </c>
      <c r="F204" s="295">
        <v>1</v>
      </c>
      <c r="G204" s="120"/>
      <c r="H204" s="166">
        <f>ROUND(G204*F204,2)</f>
        <v>0</v>
      </c>
      <c r="I204" s="24" t="str">
        <f t="shared" ca="1" si="18"/>
        <v/>
      </c>
      <c r="J204" s="15" t="str">
        <f t="shared" si="22"/>
        <v>F001Adjustment of Manholes/Catch Basins FramesCW 3210-R8each</v>
      </c>
      <c r="K204" s="16">
        <f>MATCH(J204,'Pay Items'!$K$1:$K$649,0)</f>
        <v>590</v>
      </c>
      <c r="L204" s="17" t="str">
        <f t="shared" ca="1" si="19"/>
        <v>,0</v>
      </c>
      <c r="M204" s="17" t="str">
        <f t="shared" ca="1" si="20"/>
        <v>C2</v>
      </c>
      <c r="N204" s="17" t="str">
        <f t="shared" ca="1" si="21"/>
        <v>C2</v>
      </c>
    </row>
    <row r="205" spans="1:14" ht="30" customHeight="1" x14ac:dyDescent="0.2">
      <c r="A205" s="161" t="s">
        <v>232</v>
      </c>
      <c r="B205" s="162" t="s">
        <v>1669</v>
      </c>
      <c r="C205" s="81" t="s">
        <v>1220</v>
      </c>
      <c r="D205" s="83" t="s">
        <v>1061</v>
      </c>
      <c r="E205" s="165"/>
      <c r="F205" s="293" t="s">
        <v>173</v>
      </c>
      <c r="G205" s="160"/>
      <c r="H205" s="160"/>
      <c r="I205" s="24" t="str">
        <f t="shared" ca="1" si="18"/>
        <v>LOCKED</v>
      </c>
      <c r="J205" s="15" t="str">
        <f t="shared" si="22"/>
        <v>F003Lifter Rings (AP-010)CW 3210-R8</v>
      </c>
      <c r="K205" s="16">
        <f>MATCH(J205,'Pay Items'!$K$1:$K$649,0)</f>
        <v>595</v>
      </c>
      <c r="L205" s="17" t="str">
        <f t="shared" ca="1" si="19"/>
        <v>,0</v>
      </c>
      <c r="M205" s="17" t="str">
        <f t="shared" ca="1" si="20"/>
        <v>C2</v>
      </c>
      <c r="N205" s="17" t="str">
        <f t="shared" ca="1" si="21"/>
        <v>C2</v>
      </c>
    </row>
    <row r="206" spans="1:14" ht="30" customHeight="1" x14ac:dyDescent="0.2">
      <c r="A206" s="161" t="s">
        <v>234</v>
      </c>
      <c r="B206" s="172" t="s">
        <v>350</v>
      </c>
      <c r="C206" s="163" t="s">
        <v>882</v>
      </c>
      <c r="D206" s="164"/>
      <c r="E206" s="165" t="s">
        <v>181</v>
      </c>
      <c r="F206" s="295">
        <v>1</v>
      </c>
      <c r="G206" s="120"/>
      <c r="H206" s="166">
        <f>ROUND(G206*F206,2)</f>
        <v>0</v>
      </c>
      <c r="I206" s="24" t="str">
        <f t="shared" ca="1" si="18"/>
        <v/>
      </c>
      <c r="J206" s="15" t="str">
        <f t="shared" si="22"/>
        <v>F00551 mmeach</v>
      </c>
      <c r="K206" s="16">
        <f>MATCH(J206,'Pay Items'!$K$1:$K$649,0)</f>
        <v>597</v>
      </c>
      <c r="L206" s="17" t="str">
        <f t="shared" ca="1" si="19"/>
        <v>,0</v>
      </c>
      <c r="M206" s="17" t="str">
        <f t="shared" ca="1" si="20"/>
        <v>C2</v>
      </c>
      <c r="N206" s="17" t="str">
        <f t="shared" ca="1" si="21"/>
        <v>C2</v>
      </c>
    </row>
    <row r="207" spans="1:14" ht="9" customHeight="1" x14ac:dyDescent="0.2">
      <c r="A207" s="152"/>
      <c r="B207" s="191"/>
      <c r="C207" s="174"/>
      <c r="D207" s="175"/>
      <c r="E207" s="192"/>
      <c r="F207" s="293" t="s">
        <v>173</v>
      </c>
      <c r="G207" s="160" t="s">
        <v>173</v>
      </c>
      <c r="H207" s="160"/>
      <c r="I207" s="24" t="str">
        <f t="shared" ca="1" si="18"/>
        <v>LOCKED</v>
      </c>
      <c r="J207" s="15" t="str">
        <f t="shared" si="22"/>
        <v/>
      </c>
      <c r="K207" s="16" t="e">
        <f>MATCH(J207,'Pay Items'!$K$1:$K$649,0)</f>
        <v>#N/A</v>
      </c>
      <c r="L207" s="17" t="str">
        <f t="shared" ca="1" si="19"/>
        <v>,0</v>
      </c>
      <c r="M207" s="17" t="str">
        <f t="shared" ca="1" si="20"/>
        <v>C2</v>
      </c>
      <c r="N207" s="17" t="str">
        <f t="shared" ca="1" si="21"/>
        <v>C2</v>
      </c>
    </row>
    <row r="208" spans="1:14" ht="39.950000000000003" customHeight="1" thickBot="1" x14ac:dyDescent="0.25">
      <c r="A208" s="152"/>
      <c r="B208" s="194" t="str">
        <f>B153</f>
        <v>C</v>
      </c>
      <c r="C208" s="323" t="str">
        <f>C153</f>
        <v>CONCRETE RECONSTRUCTION: DONALD STREET / SMITH STREET ALLEY - BOUNDED BY ELLICE AVENUE AND DONALD STREET</v>
      </c>
      <c r="D208" s="324"/>
      <c r="E208" s="324"/>
      <c r="F208" s="325"/>
      <c r="G208" s="199" t="s">
        <v>1649</v>
      </c>
      <c r="H208" s="200">
        <f>SUM(H153:H207)</f>
        <v>0</v>
      </c>
      <c r="I208" s="24" t="str">
        <f t="shared" ca="1" si="18"/>
        <v>LOCKED</v>
      </c>
      <c r="J208" s="15" t="str">
        <f t="shared" si="22"/>
        <v>CONCRETE RECONSTRUCTION: DONALD STREET / SMITH STREET ALLEY - BOUNDED BY ELLICE AVENUE AND DONALD STREET</v>
      </c>
      <c r="K208" s="16" t="e">
        <f>MATCH(J208,'Pay Items'!$K$1:$K$649,0)</f>
        <v>#N/A</v>
      </c>
      <c r="L208" s="17" t="str">
        <f t="shared" ca="1" si="19"/>
        <v>G</v>
      </c>
      <c r="M208" s="17" t="str">
        <f t="shared" ca="1" si="20"/>
        <v>C2</v>
      </c>
      <c r="N208" s="17" t="str">
        <f t="shared" ca="1" si="21"/>
        <v>C2</v>
      </c>
    </row>
    <row r="209" spans="1:14" ht="39.950000000000003" customHeight="1" thickTop="1" x14ac:dyDescent="0.2">
      <c r="A209" s="152"/>
      <c r="B209" s="196" t="s">
        <v>38</v>
      </c>
      <c r="C209" s="326" t="s">
        <v>1670</v>
      </c>
      <c r="D209" s="327"/>
      <c r="E209" s="327"/>
      <c r="F209" s="328"/>
      <c r="G209" s="197"/>
      <c r="H209" s="154"/>
      <c r="I209" s="24" t="str">
        <f t="shared" ca="1" si="18"/>
        <v>LOCKED</v>
      </c>
      <c r="J209" s="15" t="str">
        <f t="shared" si="22"/>
        <v>ASPHALT RECONSTRUCTION: HARGRAVE STREET / DONALD STREET ALLEY - BOUNDED BY ELLICE AVENUE AND CUMBERLAND AVENUE</v>
      </c>
      <c r="K209" s="16" t="e">
        <f>MATCH(J209,'Pay Items'!$K$1:$K$649,0)</f>
        <v>#N/A</v>
      </c>
      <c r="L209" s="17" t="str">
        <f t="shared" ca="1" si="19"/>
        <v>G</v>
      </c>
      <c r="M209" s="17" t="str">
        <f t="shared" ca="1" si="20"/>
        <v>C2</v>
      </c>
      <c r="N209" s="17" t="str">
        <f t="shared" ca="1" si="21"/>
        <v>C2</v>
      </c>
    </row>
    <row r="210" spans="1:14" ht="30" customHeight="1" x14ac:dyDescent="0.2">
      <c r="A210" s="152"/>
      <c r="B210" s="173"/>
      <c r="C210" s="198" t="s">
        <v>196</v>
      </c>
      <c r="D210" s="175"/>
      <c r="E210" s="176" t="s">
        <v>173</v>
      </c>
      <c r="F210" s="293" t="s">
        <v>173</v>
      </c>
      <c r="G210" s="160" t="s">
        <v>173</v>
      </c>
      <c r="H210" s="160"/>
      <c r="I210" s="24" t="str">
        <f t="shared" ca="1" si="18"/>
        <v>LOCKED</v>
      </c>
      <c r="J210" s="15" t="str">
        <f t="shared" si="22"/>
        <v>EARTH AND BASE WORKS</v>
      </c>
      <c r="K210" s="16">
        <f>MATCH(J210,'Pay Items'!$K$1:$K$649,0)</f>
        <v>3</v>
      </c>
      <c r="L210" s="17" t="str">
        <f t="shared" ca="1" si="19"/>
        <v>,0</v>
      </c>
      <c r="M210" s="17" t="str">
        <f t="shared" ca="1" si="20"/>
        <v>C2</v>
      </c>
      <c r="N210" s="17" t="str">
        <f t="shared" ca="1" si="21"/>
        <v>C2</v>
      </c>
    </row>
    <row r="211" spans="1:14" ht="30" customHeight="1" x14ac:dyDescent="0.2">
      <c r="A211" s="161" t="s">
        <v>439</v>
      </c>
      <c r="B211" s="162" t="s">
        <v>444</v>
      </c>
      <c r="C211" s="163" t="s">
        <v>104</v>
      </c>
      <c r="D211" s="164" t="s">
        <v>1296</v>
      </c>
      <c r="E211" s="165" t="s">
        <v>179</v>
      </c>
      <c r="F211" s="294">
        <v>240</v>
      </c>
      <c r="G211" s="120"/>
      <c r="H211" s="166">
        <f>ROUND(G211*F211,2)</f>
        <v>0</v>
      </c>
      <c r="I211" s="24" t="str">
        <f t="shared" ca="1" si="18"/>
        <v/>
      </c>
      <c r="J211" s="15" t="str">
        <f t="shared" si="22"/>
        <v>A003ExcavationCW 3110-R22m³</v>
      </c>
      <c r="K211" s="16">
        <f>MATCH(J211,'Pay Items'!$K$1:$K$649,0)</f>
        <v>6</v>
      </c>
      <c r="L211" s="17" t="str">
        <f t="shared" ca="1" si="19"/>
        <v>,0</v>
      </c>
      <c r="M211" s="17" t="str">
        <f t="shared" ca="1" si="20"/>
        <v>C2</v>
      </c>
      <c r="N211" s="17" t="str">
        <f t="shared" ca="1" si="21"/>
        <v>C2</v>
      </c>
    </row>
    <row r="212" spans="1:14" ht="30" customHeight="1" x14ac:dyDescent="0.2">
      <c r="A212" s="167" t="s">
        <v>247</v>
      </c>
      <c r="B212" s="162" t="s">
        <v>122</v>
      </c>
      <c r="C212" s="163" t="s">
        <v>93</v>
      </c>
      <c r="D212" s="164" t="s">
        <v>1297</v>
      </c>
      <c r="E212" s="165" t="s">
        <v>178</v>
      </c>
      <c r="F212" s="294">
        <v>750</v>
      </c>
      <c r="G212" s="120"/>
      <c r="H212" s="166">
        <f>ROUND(G212*F212,2)</f>
        <v>0</v>
      </c>
      <c r="I212" s="24" t="str">
        <f t="shared" ca="1" si="18"/>
        <v/>
      </c>
      <c r="J212" s="15" t="str">
        <f t="shared" si="22"/>
        <v>A004Sub-Grade CompactionCW 3110-R22m²</v>
      </c>
      <c r="K212" s="16">
        <f>MATCH(J212,'Pay Items'!$K$1:$K$649,0)</f>
        <v>7</v>
      </c>
      <c r="L212" s="17" t="str">
        <f t="shared" ca="1" si="19"/>
        <v>,0</v>
      </c>
      <c r="M212" s="17" t="str">
        <f t="shared" ca="1" si="20"/>
        <v>C2</v>
      </c>
      <c r="N212" s="17" t="str">
        <f t="shared" ca="1" si="21"/>
        <v>C2</v>
      </c>
    </row>
    <row r="213" spans="1:14" ht="30" customHeight="1" x14ac:dyDescent="0.2">
      <c r="A213" s="167" t="s">
        <v>249</v>
      </c>
      <c r="B213" s="162" t="s">
        <v>124</v>
      </c>
      <c r="C213" s="163" t="s">
        <v>1079</v>
      </c>
      <c r="D213" s="164" t="s">
        <v>1297</v>
      </c>
      <c r="E213" s="165"/>
      <c r="F213" s="293" t="s">
        <v>173</v>
      </c>
      <c r="G213" s="160"/>
      <c r="H213" s="160"/>
      <c r="I213" s="24" t="str">
        <f t="shared" ca="1" si="18"/>
        <v>LOCKED</v>
      </c>
      <c r="J213" s="15" t="str">
        <f t="shared" si="22"/>
        <v>A007Supplying and Placing Sub-base MaterialCW 3110-R22</v>
      </c>
      <c r="K213" s="16">
        <f>MATCH(J213,'Pay Items'!$K$1:$K$649,0)</f>
        <v>10</v>
      </c>
      <c r="L213" s="17" t="str">
        <f t="shared" ca="1" si="19"/>
        <v>,0</v>
      </c>
      <c r="M213" s="17" t="str">
        <f t="shared" ca="1" si="20"/>
        <v>C2</v>
      </c>
      <c r="N213" s="17" t="str">
        <f t="shared" ca="1" si="21"/>
        <v>C2</v>
      </c>
    </row>
    <row r="214" spans="1:14" ht="30" customHeight="1" x14ac:dyDescent="0.2">
      <c r="A214" s="167" t="s">
        <v>1090</v>
      </c>
      <c r="B214" s="172" t="s">
        <v>350</v>
      </c>
      <c r="C214" s="163" t="s">
        <v>1655</v>
      </c>
      <c r="D214" s="164" t="s">
        <v>173</v>
      </c>
      <c r="E214" s="165" t="s">
        <v>180</v>
      </c>
      <c r="F214" s="294">
        <v>375</v>
      </c>
      <c r="G214" s="120"/>
      <c r="H214" s="166">
        <f>ROUND(G214*F214,2)</f>
        <v>0</v>
      </c>
      <c r="I214" s="24" t="str">
        <f t="shared" ca="1" si="18"/>
        <v/>
      </c>
      <c r="J214" s="15" t="str">
        <f t="shared" si="22"/>
        <v>A007B350 mm Granular Btonne</v>
      </c>
      <c r="K214" s="16" t="e">
        <f>MATCH(J214,'Pay Items'!$K$1:$K$649,0)</f>
        <v>#N/A</v>
      </c>
      <c r="L214" s="17" t="str">
        <f t="shared" ca="1" si="19"/>
        <v>,0</v>
      </c>
      <c r="M214" s="17" t="str">
        <f t="shared" ca="1" si="20"/>
        <v>C2</v>
      </c>
      <c r="N214" s="17" t="str">
        <f t="shared" ca="1" si="21"/>
        <v>C2</v>
      </c>
    </row>
    <row r="215" spans="1:14" ht="30" customHeight="1" x14ac:dyDescent="0.2">
      <c r="A215" s="167" t="s">
        <v>250</v>
      </c>
      <c r="B215" s="162" t="s">
        <v>125</v>
      </c>
      <c r="C215" s="163" t="s">
        <v>319</v>
      </c>
      <c r="D215" s="164" t="s">
        <v>1296</v>
      </c>
      <c r="E215" s="165"/>
      <c r="F215" s="293" t="s">
        <v>173</v>
      </c>
      <c r="G215" s="160"/>
      <c r="H215" s="160"/>
      <c r="I215" s="24" t="str">
        <f t="shared" ca="1" si="18"/>
        <v>LOCKED</v>
      </c>
      <c r="J215" s="15" t="str">
        <f t="shared" si="22"/>
        <v>A010Supplying and Placing Base Course MaterialCW 3110-R22</v>
      </c>
      <c r="K215" s="16">
        <f>MATCH(J215,'Pay Items'!$K$1:$K$649,0)</f>
        <v>27</v>
      </c>
      <c r="L215" s="17" t="str">
        <f t="shared" ca="1" si="19"/>
        <v>,0</v>
      </c>
      <c r="M215" s="17" t="str">
        <f t="shared" ca="1" si="20"/>
        <v>C2</v>
      </c>
      <c r="N215" s="17" t="str">
        <f t="shared" ca="1" si="21"/>
        <v>C2</v>
      </c>
    </row>
    <row r="216" spans="1:14" ht="30" customHeight="1" x14ac:dyDescent="0.2">
      <c r="A216" s="167" t="s">
        <v>1119</v>
      </c>
      <c r="B216" s="172" t="s">
        <v>350</v>
      </c>
      <c r="C216" s="163" t="s">
        <v>1651</v>
      </c>
      <c r="D216" s="164" t="s">
        <v>173</v>
      </c>
      <c r="E216" s="165" t="s">
        <v>179</v>
      </c>
      <c r="F216" s="294">
        <v>90</v>
      </c>
      <c r="G216" s="120"/>
      <c r="H216" s="166">
        <f>ROUND(G216*F216,2)</f>
        <v>0</v>
      </c>
      <c r="I216" s="24" t="str">
        <f t="shared" ca="1" si="18"/>
        <v/>
      </c>
      <c r="J216" s="15" t="str">
        <f t="shared" si="22"/>
        <v>A010B3Base Course Material - Granular Bm³</v>
      </c>
      <c r="K216" s="16" t="e">
        <f>MATCH(J216,'Pay Items'!$K$1:$K$649,0)</f>
        <v>#N/A</v>
      </c>
      <c r="L216" s="17" t="str">
        <f t="shared" ca="1" si="19"/>
        <v>,0</v>
      </c>
      <c r="M216" s="17" t="str">
        <f t="shared" ca="1" si="20"/>
        <v>C2</v>
      </c>
      <c r="N216" s="17" t="str">
        <f t="shared" ca="1" si="21"/>
        <v>C2</v>
      </c>
    </row>
    <row r="217" spans="1:14" ht="30" customHeight="1" x14ac:dyDescent="0.2">
      <c r="A217" s="161" t="s">
        <v>252</v>
      </c>
      <c r="B217" s="162" t="s">
        <v>1671</v>
      </c>
      <c r="C217" s="163" t="s">
        <v>108</v>
      </c>
      <c r="D217" s="164" t="s">
        <v>1296</v>
      </c>
      <c r="E217" s="165" t="s">
        <v>178</v>
      </c>
      <c r="F217" s="294">
        <v>10</v>
      </c>
      <c r="G217" s="120"/>
      <c r="H217" s="166">
        <f>ROUND(G217*F217,2)</f>
        <v>0</v>
      </c>
      <c r="I217" s="24" t="str">
        <f t="shared" ca="1" si="18"/>
        <v/>
      </c>
      <c r="J217" s="15" t="str">
        <f t="shared" si="22"/>
        <v>A012Grading of BoulevardsCW 3110-R22m²</v>
      </c>
      <c r="K217" s="16">
        <f>MATCH(J217,'Pay Items'!$K$1:$K$649,0)</f>
        <v>37</v>
      </c>
      <c r="L217" s="17" t="str">
        <f t="shared" ca="1" si="19"/>
        <v>,0</v>
      </c>
      <c r="M217" s="17" t="str">
        <f t="shared" ca="1" si="20"/>
        <v>C2</v>
      </c>
      <c r="N217" s="17" t="str">
        <f t="shared" ca="1" si="21"/>
        <v>C2</v>
      </c>
    </row>
    <row r="218" spans="1:14" ht="30" customHeight="1" x14ac:dyDescent="0.2">
      <c r="A218" s="167" t="s">
        <v>259</v>
      </c>
      <c r="B218" s="162" t="s">
        <v>1672</v>
      </c>
      <c r="C218" s="163" t="s">
        <v>1125</v>
      </c>
      <c r="D218" s="164" t="s">
        <v>1126</v>
      </c>
      <c r="E218" s="165"/>
      <c r="F218" s="293" t="s">
        <v>173</v>
      </c>
      <c r="G218" s="160"/>
      <c r="H218" s="160"/>
      <c r="I218" s="24" t="str">
        <f t="shared" ca="1" si="18"/>
        <v>LOCKED</v>
      </c>
      <c r="J218" s="15" t="str">
        <f t="shared" si="22"/>
        <v>A022Geotextile FabricCW 3130-R5</v>
      </c>
      <c r="K218" s="16">
        <f>MATCH(J218,'Pay Items'!$K$1:$K$649,0)</f>
        <v>46</v>
      </c>
      <c r="L218" s="17" t="str">
        <f t="shared" ca="1" si="19"/>
        <v>,0</v>
      </c>
      <c r="M218" s="17" t="str">
        <f t="shared" ca="1" si="20"/>
        <v>C2</v>
      </c>
      <c r="N218" s="17" t="str">
        <f t="shared" ca="1" si="21"/>
        <v>C2</v>
      </c>
    </row>
    <row r="219" spans="1:14" ht="30" customHeight="1" x14ac:dyDescent="0.2">
      <c r="A219" s="167" t="s">
        <v>1129</v>
      </c>
      <c r="B219" s="172" t="s">
        <v>350</v>
      </c>
      <c r="C219" s="163" t="s">
        <v>1130</v>
      </c>
      <c r="D219" s="164" t="s">
        <v>173</v>
      </c>
      <c r="E219" s="165" t="s">
        <v>178</v>
      </c>
      <c r="F219" s="294">
        <v>750</v>
      </c>
      <c r="G219" s="120"/>
      <c r="H219" s="166">
        <f>ROUND(G219*F219,2)</f>
        <v>0</v>
      </c>
      <c r="I219" s="24" t="str">
        <f t="shared" ca="1" si="18"/>
        <v/>
      </c>
      <c r="J219" s="15" t="str">
        <f t="shared" si="22"/>
        <v>A022A2Separation/Filtration Fabricm²</v>
      </c>
      <c r="K219" s="16">
        <f>MATCH(J219,'Pay Items'!$K$1:$K$649,0)</f>
        <v>48</v>
      </c>
      <c r="L219" s="17" t="str">
        <f t="shared" ca="1" si="19"/>
        <v>,0</v>
      </c>
      <c r="M219" s="17" t="str">
        <f t="shared" ca="1" si="20"/>
        <v>C2</v>
      </c>
      <c r="N219" s="17" t="str">
        <f t="shared" ca="1" si="21"/>
        <v>C2</v>
      </c>
    </row>
    <row r="220" spans="1:14" ht="30" customHeight="1" x14ac:dyDescent="0.2">
      <c r="A220" s="167" t="s">
        <v>1133</v>
      </c>
      <c r="B220" s="162" t="s">
        <v>1673</v>
      </c>
      <c r="C220" s="163" t="s">
        <v>729</v>
      </c>
      <c r="D220" s="164" t="s">
        <v>1134</v>
      </c>
      <c r="E220" s="165"/>
      <c r="F220" s="293" t="s">
        <v>173</v>
      </c>
      <c r="G220" s="160"/>
      <c r="H220" s="160"/>
      <c r="I220" s="24" t="str">
        <f t="shared" ca="1" si="18"/>
        <v>LOCKED</v>
      </c>
      <c r="J220" s="15" t="str">
        <f t="shared" si="22"/>
        <v>A022A4Supply and Install GeogridCW 3135-R2</v>
      </c>
      <c r="K220" s="16">
        <f>MATCH(J220,'Pay Items'!$K$1:$K$649,0)</f>
        <v>50</v>
      </c>
      <c r="L220" s="17" t="str">
        <f t="shared" ca="1" si="19"/>
        <v>,0</v>
      </c>
      <c r="M220" s="17" t="str">
        <f t="shared" ca="1" si="20"/>
        <v>C2</v>
      </c>
      <c r="N220" s="17" t="str">
        <f t="shared" ca="1" si="21"/>
        <v>C2</v>
      </c>
    </row>
    <row r="221" spans="1:14" ht="30" customHeight="1" x14ac:dyDescent="0.2">
      <c r="A221" s="167" t="s">
        <v>1135</v>
      </c>
      <c r="B221" s="172" t="s">
        <v>350</v>
      </c>
      <c r="C221" s="163" t="s">
        <v>1136</v>
      </c>
      <c r="D221" s="164" t="s">
        <v>173</v>
      </c>
      <c r="E221" s="165" t="s">
        <v>178</v>
      </c>
      <c r="F221" s="294">
        <v>750</v>
      </c>
      <c r="G221" s="120"/>
      <c r="H221" s="166">
        <f>ROUND(G221*F221,2)</f>
        <v>0</v>
      </c>
      <c r="I221" s="24" t="str">
        <f t="shared" ca="1" si="18"/>
        <v/>
      </c>
      <c r="J221" s="15" t="str">
        <f t="shared" si="22"/>
        <v>A022A5Class A Geogridm²</v>
      </c>
      <c r="K221" s="16">
        <f>MATCH(J221,'Pay Items'!$K$1:$K$649,0)</f>
        <v>51</v>
      </c>
      <c r="L221" s="17" t="str">
        <f t="shared" ca="1" si="19"/>
        <v>,0</v>
      </c>
      <c r="M221" s="17" t="str">
        <f t="shared" ca="1" si="20"/>
        <v>C2</v>
      </c>
      <c r="N221" s="17" t="str">
        <f t="shared" ca="1" si="21"/>
        <v>C2</v>
      </c>
    </row>
    <row r="222" spans="1:14" ht="30" customHeight="1" x14ac:dyDescent="0.2">
      <c r="A222" s="152"/>
      <c r="B222" s="173"/>
      <c r="C222" s="174" t="s">
        <v>1603</v>
      </c>
      <c r="D222" s="175"/>
      <c r="E222" s="176"/>
      <c r="F222" s="293" t="s">
        <v>173</v>
      </c>
      <c r="G222" s="160"/>
      <c r="H222" s="160"/>
      <c r="I222" s="24" t="str">
        <f t="shared" ca="1" si="18"/>
        <v>LOCKED</v>
      </c>
      <c r="J222" s="15" t="str">
        <f t="shared" si="22"/>
        <v>ROADWORKS - REMOVALS/RENEWALS</v>
      </c>
      <c r="K222" s="16" t="e">
        <f>MATCH(J222,'Pay Items'!$K$1:$K$649,0)</f>
        <v>#N/A</v>
      </c>
      <c r="L222" s="17" t="str">
        <f t="shared" ca="1" si="19"/>
        <v>,0</v>
      </c>
      <c r="M222" s="17" t="str">
        <f t="shared" ca="1" si="20"/>
        <v>C2</v>
      </c>
      <c r="N222" s="17" t="str">
        <f t="shared" ca="1" si="21"/>
        <v>C2</v>
      </c>
    </row>
    <row r="223" spans="1:14" ht="30" customHeight="1" x14ac:dyDescent="0.2">
      <c r="A223" s="177" t="s">
        <v>371</v>
      </c>
      <c r="B223" s="162" t="s">
        <v>1674</v>
      </c>
      <c r="C223" s="163" t="s">
        <v>316</v>
      </c>
      <c r="D223" s="164" t="s">
        <v>1296</v>
      </c>
      <c r="E223" s="165"/>
      <c r="F223" s="293" t="s">
        <v>173</v>
      </c>
      <c r="G223" s="160"/>
      <c r="H223" s="160"/>
      <c r="I223" s="24" t="str">
        <f t="shared" ca="1" si="18"/>
        <v>LOCKED</v>
      </c>
      <c r="J223" s="15" t="str">
        <f t="shared" si="22"/>
        <v>B001Pavement RemovalCW 3110-R22</v>
      </c>
      <c r="K223" s="16">
        <f>MATCH(J223,'Pay Items'!$K$1:$K$649,0)</f>
        <v>69</v>
      </c>
      <c r="L223" s="17" t="str">
        <f t="shared" ca="1" si="19"/>
        <v>,0</v>
      </c>
      <c r="M223" s="17" t="str">
        <f t="shared" ca="1" si="20"/>
        <v>C2</v>
      </c>
      <c r="N223" s="17" t="str">
        <f t="shared" ca="1" si="21"/>
        <v>C2</v>
      </c>
    </row>
    <row r="224" spans="1:14" ht="30" customHeight="1" x14ac:dyDescent="0.2">
      <c r="A224" s="177" t="s">
        <v>442</v>
      </c>
      <c r="B224" s="172" t="s">
        <v>350</v>
      </c>
      <c r="C224" s="163" t="s">
        <v>317</v>
      </c>
      <c r="D224" s="164" t="s">
        <v>173</v>
      </c>
      <c r="E224" s="165" t="s">
        <v>178</v>
      </c>
      <c r="F224" s="294">
        <v>600</v>
      </c>
      <c r="G224" s="120"/>
      <c r="H224" s="166">
        <f>ROUND(G224*F224,2)</f>
        <v>0</v>
      </c>
      <c r="I224" s="24" t="str">
        <f t="shared" ca="1" si="18"/>
        <v/>
      </c>
      <c r="J224" s="15" t="str">
        <f t="shared" si="22"/>
        <v>B002Concrete Pavementm²</v>
      </c>
      <c r="K224" s="16">
        <f>MATCH(J224,'Pay Items'!$K$1:$K$649,0)</f>
        <v>70</v>
      </c>
      <c r="L224" s="17" t="str">
        <f t="shared" ca="1" si="19"/>
        <v>,0</v>
      </c>
      <c r="M224" s="17" t="str">
        <f t="shared" ca="1" si="20"/>
        <v>C2</v>
      </c>
      <c r="N224" s="17" t="str">
        <f t="shared" ca="1" si="21"/>
        <v>C2</v>
      </c>
    </row>
    <row r="225" spans="1:14" ht="30" customHeight="1" x14ac:dyDescent="0.2">
      <c r="A225" s="177" t="s">
        <v>262</v>
      </c>
      <c r="B225" s="172" t="s">
        <v>351</v>
      </c>
      <c r="C225" s="163" t="s">
        <v>318</v>
      </c>
      <c r="D225" s="164" t="s">
        <v>173</v>
      </c>
      <c r="E225" s="165" t="s">
        <v>178</v>
      </c>
      <c r="F225" s="294">
        <v>160</v>
      </c>
      <c r="G225" s="120"/>
      <c r="H225" s="166">
        <f>ROUND(G225*F225,2)</f>
        <v>0</v>
      </c>
      <c r="I225" s="24" t="str">
        <f t="shared" ca="1" si="18"/>
        <v/>
      </c>
      <c r="J225" s="15" t="str">
        <f t="shared" si="22"/>
        <v>B003Asphalt Pavementm²</v>
      </c>
      <c r="K225" s="16">
        <f>MATCH(J225,'Pay Items'!$K$1:$K$649,0)</f>
        <v>71</v>
      </c>
      <c r="L225" s="17" t="str">
        <f t="shared" ca="1" si="19"/>
        <v>,0</v>
      </c>
      <c r="M225" s="17" t="str">
        <f t="shared" ca="1" si="20"/>
        <v>C2</v>
      </c>
      <c r="N225" s="17" t="str">
        <f t="shared" ca="1" si="21"/>
        <v>C2</v>
      </c>
    </row>
    <row r="226" spans="1:14" ht="39.950000000000003" customHeight="1" x14ac:dyDescent="0.2">
      <c r="A226" s="177" t="s">
        <v>775</v>
      </c>
      <c r="B226" s="162" t="s">
        <v>1675</v>
      </c>
      <c r="C226" s="163" t="s">
        <v>466</v>
      </c>
      <c r="D226" s="164" t="s">
        <v>1676</v>
      </c>
      <c r="E226" s="165"/>
      <c r="F226" s="293" t="s">
        <v>173</v>
      </c>
      <c r="G226" s="160"/>
      <c r="H226" s="160"/>
      <c r="I226" s="24" t="str">
        <f t="shared" ca="1" si="18"/>
        <v>LOCKED</v>
      </c>
      <c r="J226" s="15" t="str">
        <f t="shared" si="22"/>
        <v>B077-72Partial Slab Patches - Early Opening (72 hour)CW 3230-R8,E14</v>
      </c>
      <c r="K226" s="16" t="e">
        <f>MATCH(J226,'Pay Items'!$K$1:$K$649,0)</f>
        <v>#N/A</v>
      </c>
      <c r="L226" s="17" t="str">
        <f t="shared" ca="1" si="19"/>
        <v>,0</v>
      </c>
      <c r="M226" s="17" t="str">
        <f t="shared" ca="1" si="20"/>
        <v>C2</v>
      </c>
      <c r="N226" s="17" t="str">
        <f t="shared" ca="1" si="21"/>
        <v>C2</v>
      </c>
    </row>
    <row r="227" spans="1:14" ht="30" customHeight="1" x14ac:dyDescent="0.2">
      <c r="A227" s="177" t="s">
        <v>787</v>
      </c>
      <c r="B227" s="172" t="s">
        <v>350</v>
      </c>
      <c r="C227" s="163" t="s">
        <v>1583</v>
      </c>
      <c r="D227" s="164"/>
      <c r="E227" s="165" t="s">
        <v>178</v>
      </c>
      <c r="F227" s="294">
        <v>5</v>
      </c>
      <c r="G227" s="120"/>
      <c r="H227" s="166">
        <f>ROUND(G227*F227,2)</f>
        <v>0</v>
      </c>
      <c r="I227" s="24" t="str">
        <f t="shared" ca="1" si="18"/>
        <v/>
      </c>
      <c r="J227" s="15" t="str">
        <f t="shared" si="22"/>
        <v>B089-72200 mm Type 4 Concrete Pavement (Type D)m²</v>
      </c>
      <c r="K227" s="16">
        <f>MATCH(J227,'Pay Items'!$K$1:$K$649,0)</f>
        <v>157</v>
      </c>
      <c r="L227" s="17" t="str">
        <f t="shared" ca="1" si="19"/>
        <v>,0</v>
      </c>
      <c r="M227" s="17" t="str">
        <f t="shared" ca="1" si="20"/>
        <v>C2</v>
      </c>
      <c r="N227" s="17" t="str">
        <f t="shared" ca="1" si="21"/>
        <v>C2</v>
      </c>
    </row>
    <row r="228" spans="1:14" ht="30" customHeight="1" x14ac:dyDescent="0.2">
      <c r="A228" s="177" t="s">
        <v>304</v>
      </c>
      <c r="B228" s="162" t="s">
        <v>1675</v>
      </c>
      <c r="C228" s="163" t="s">
        <v>162</v>
      </c>
      <c r="D228" s="164" t="s">
        <v>921</v>
      </c>
      <c r="E228" s="165"/>
      <c r="F228" s="293" t="s">
        <v>173</v>
      </c>
      <c r="G228" s="160"/>
      <c r="H228" s="160"/>
      <c r="I228" s="24" t="str">
        <f t="shared" ca="1" si="18"/>
        <v>LOCKED</v>
      </c>
      <c r="J228" s="15" t="str">
        <f t="shared" si="22"/>
        <v>B097Drilled Tie BarsCW 3230-R8</v>
      </c>
      <c r="K228" s="16">
        <f>MATCH(J228,'Pay Items'!$K$1:$K$649,0)</f>
        <v>167</v>
      </c>
      <c r="L228" s="17" t="str">
        <f t="shared" ca="1" si="19"/>
        <v>,0</v>
      </c>
      <c r="M228" s="17" t="str">
        <f t="shared" ca="1" si="20"/>
        <v>C2</v>
      </c>
      <c r="N228" s="17" t="str">
        <f t="shared" ca="1" si="21"/>
        <v>C2</v>
      </c>
    </row>
    <row r="229" spans="1:14" ht="30" customHeight="1" x14ac:dyDescent="0.2">
      <c r="A229" s="177" t="s">
        <v>305</v>
      </c>
      <c r="B229" s="172" t="s">
        <v>350</v>
      </c>
      <c r="C229" s="163" t="s">
        <v>187</v>
      </c>
      <c r="D229" s="164" t="s">
        <v>173</v>
      </c>
      <c r="E229" s="165" t="s">
        <v>181</v>
      </c>
      <c r="F229" s="294">
        <v>30</v>
      </c>
      <c r="G229" s="120"/>
      <c r="H229" s="166">
        <f>ROUND(G229*F229,2)</f>
        <v>0</v>
      </c>
      <c r="I229" s="24" t="str">
        <f t="shared" ca="1" si="18"/>
        <v/>
      </c>
      <c r="J229" s="15" t="str">
        <f t="shared" si="22"/>
        <v>B09820 M Deformed Tie Bareach</v>
      </c>
      <c r="K229" s="16">
        <f>MATCH(J229,'Pay Items'!$K$1:$K$649,0)</f>
        <v>169</v>
      </c>
      <c r="L229" s="17" t="str">
        <f t="shared" ca="1" si="19"/>
        <v>,0</v>
      </c>
      <c r="M229" s="17" t="str">
        <f t="shared" ca="1" si="20"/>
        <v>C2</v>
      </c>
      <c r="N229" s="17" t="str">
        <f t="shared" ca="1" si="21"/>
        <v>C2</v>
      </c>
    </row>
    <row r="230" spans="1:14" ht="30" customHeight="1" x14ac:dyDescent="0.2">
      <c r="A230" s="177" t="s">
        <v>805</v>
      </c>
      <c r="B230" s="162" t="s">
        <v>1677</v>
      </c>
      <c r="C230" s="163" t="s">
        <v>335</v>
      </c>
      <c r="D230" s="164" t="s">
        <v>1609</v>
      </c>
      <c r="E230" s="165"/>
      <c r="F230" s="293" t="s">
        <v>173</v>
      </c>
      <c r="G230" s="160"/>
      <c r="H230" s="160"/>
      <c r="I230" s="24" t="str">
        <f t="shared" ca="1" si="18"/>
        <v>LOCKED</v>
      </c>
      <c r="J230" s="15" t="str">
        <f t="shared" si="22"/>
        <v>B114rlMiscellaneous Concrete Slab RenewalCW 3235-R9, E14</v>
      </c>
      <c r="K230" s="16" t="e">
        <f>MATCH(J230,'Pay Items'!$K$1:$K$649,0)</f>
        <v>#N/A</v>
      </c>
      <c r="L230" s="17" t="str">
        <f t="shared" ca="1" si="19"/>
        <v>,0</v>
      </c>
      <c r="M230" s="17" t="str">
        <f t="shared" ca="1" si="20"/>
        <v>C2</v>
      </c>
      <c r="N230" s="17" t="str">
        <f t="shared" ca="1" si="21"/>
        <v>C2</v>
      </c>
    </row>
    <row r="231" spans="1:14" ht="30" customHeight="1" x14ac:dyDescent="0.2">
      <c r="A231" s="177" t="s">
        <v>809</v>
      </c>
      <c r="B231" s="172" t="s">
        <v>350</v>
      </c>
      <c r="C231" s="163" t="s">
        <v>1610</v>
      </c>
      <c r="D231" s="164" t="s">
        <v>397</v>
      </c>
      <c r="E231" s="165"/>
      <c r="F231" s="293" t="s">
        <v>173</v>
      </c>
      <c r="G231" s="160"/>
      <c r="H231" s="160"/>
      <c r="I231" s="24" t="str">
        <f t="shared" ca="1" si="18"/>
        <v>LOCKED</v>
      </c>
      <c r="J231" s="15" t="str">
        <f t="shared" si="22"/>
        <v>B118rl100 mm Type 5 Concrete SidewalkSD-228A</v>
      </c>
      <c r="K231" s="16" t="e">
        <f>MATCH(J231,'Pay Items'!$K$1:$K$649,0)</f>
        <v>#N/A</v>
      </c>
      <c r="L231" s="17" t="str">
        <f t="shared" ca="1" si="19"/>
        <v>,0</v>
      </c>
      <c r="M231" s="17" t="str">
        <f t="shared" ca="1" si="20"/>
        <v>C2</v>
      </c>
      <c r="N231" s="17" t="str">
        <f t="shared" ca="1" si="21"/>
        <v>C2</v>
      </c>
    </row>
    <row r="232" spans="1:14" ht="30" customHeight="1" x14ac:dyDescent="0.2">
      <c r="A232" s="177" t="s">
        <v>810</v>
      </c>
      <c r="B232" s="183" t="s">
        <v>700</v>
      </c>
      <c r="C232" s="163" t="s">
        <v>701</v>
      </c>
      <c r="D232" s="164"/>
      <c r="E232" s="165" t="s">
        <v>178</v>
      </c>
      <c r="F232" s="294">
        <v>5</v>
      </c>
      <c r="G232" s="120"/>
      <c r="H232" s="166">
        <f>ROUND(G232*F232,2)</f>
        <v>0</v>
      </c>
      <c r="I232" s="24" t="str">
        <f t="shared" ca="1" si="18"/>
        <v/>
      </c>
      <c r="J232" s="15" t="str">
        <f t="shared" si="22"/>
        <v>B119rlLess than 5 sq.m.m²</v>
      </c>
      <c r="K232" s="16">
        <f>MATCH(J232,'Pay Items'!$K$1:$K$649,0)</f>
        <v>197</v>
      </c>
      <c r="L232" s="17" t="str">
        <f t="shared" ca="1" si="19"/>
        <v>,0</v>
      </c>
      <c r="M232" s="17" t="str">
        <f t="shared" ca="1" si="20"/>
        <v>C2</v>
      </c>
      <c r="N232" s="17" t="str">
        <f t="shared" ca="1" si="21"/>
        <v>C2</v>
      </c>
    </row>
    <row r="233" spans="1:14" ht="30" customHeight="1" x14ac:dyDescent="0.2">
      <c r="A233" s="177" t="s">
        <v>811</v>
      </c>
      <c r="B233" s="183" t="s">
        <v>702</v>
      </c>
      <c r="C233" s="163" t="s">
        <v>703</v>
      </c>
      <c r="D233" s="164"/>
      <c r="E233" s="165" t="s">
        <v>178</v>
      </c>
      <c r="F233" s="294">
        <v>10</v>
      </c>
      <c r="G233" s="120"/>
      <c r="H233" s="166">
        <f>ROUND(G233*F233,2)</f>
        <v>0</v>
      </c>
      <c r="I233" s="24" t="str">
        <f t="shared" ca="1" si="18"/>
        <v/>
      </c>
      <c r="J233" s="15" t="str">
        <f t="shared" si="22"/>
        <v>B120rl5 sq.m. to 20 sq.m.m²</v>
      </c>
      <c r="K233" s="16">
        <f>MATCH(J233,'Pay Items'!$K$1:$K$649,0)</f>
        <v>198</v>
      </c>
      <c r="L233" s="17" t="str">
        <f t="shared" ca="1" si="19"/>
        <v>,0</v>
      </c>
      <c r="M233" s="17" t="str">
        <f t="shared" ca="1" si="20"/>
        <v>C2</v>
      </c>
      <c r="N233" s="17" t="str">
        <f t="shared" ca="1" si="21"/>
        <v>C2</v>
      </c>
    </row>
    <row r="234" spans="1:14" ht="30" customHeight="1" x14ac:dyDescent="0.2">
      <c r="A234" s="177" t="s">
        <v>844</v>
      </c>
      <c r="B234" s="162" t="s">
        <v>1678</v>
      </c>
      <c r="C234" s="163" t="s">
        <v>157</v>
      </c>
      <c r="D234" s="164" t="s">
        <v>1679</v>
      </c>
      <c r="E234" s="165"/>
      <c r="F234" s="293" t="s">
        <v>173</v>
      </c>
      <c r="G234" s="160"/>
      <c r="H234" s="160"/>
      <c r="I234" s="24" t="str">
        <f t="shared" ca="1" si="18"/>
        <v>LOCKED</v>
      </c>
      <c r="J234" s="15" t="str">
        <f t="shared" si="22"/>
        <v>B154rlConcrete Curb RenewalCW 3240-R10, E14</v>
      </c>
      <c r="K234" s="16" t="e">
        <f>MATCH(J234,'Pay Items'!$K$1:$K$649,0)</f>
        <v>#N/A</v>
      </c>
      <c r="L234" s="17" t="str">
        <f t="shared" ca="1" si="19"/>
        <v>,0</v>
      </c>
      <c r="M234" s="17" t="str">
        <f t="shared" ca="1" si="20"/>
        <v>C2</v>
      </c>
      <c r="N234" s="17" t="str">
        <f t="shared" ca="1" si="21"/>
        <v>C2</v>
      </c>
    </row>
    <row r="235" spans="1:14" ht="39.950000000000003" customHeight="1" x14ac:dyDescent="0.2">
      <c r="A235" s="177" t="s">
        <v>950</v>
      </c>
      <c r="B235" s="172" t="s">
        <v>350</v>
      </c>
      <c r="C235" s="163" t="s">
        <v>1680</v>
      </c>
      <c r="D235" s="164" t="s">
        <v>1075</v>
      </c>
      <c r="E235" s="165" t="s">
        <v>182</v>
      </c>
      <c r="F235" s="294">
        <v>10</v>
      </c>
      <c r="G235" s="120"/>
      <c r="H235" s="166">
        <f>ROUND(G235*F235,2)</f>
        <v>0</v>
      </c>
      <c r="I235" s="24" t="str">
        <f t="shared" ca="1" si="18"/>
        <v/>
      </c>
      <c r="J235" s="15" t="str">
        <f t="shared" si="22"/>
        <v>B185rlDType 2 Concrete Splash Strip, (Separate, 600 mm width)SD-223ASD-203Bm</v>
      </c>
      <c r="K235" s="16" t="e">
        <f>MATCH(J235,'Pay Items'!$K$1:$K$649,0)</f>
        <v>#N/A</v>
      </c>
      <c r="L235" s="17" t="str">
        <f t="shared" ca="1" si="19"/>
        <v>,0</v>
      </c>
      <c r="M235" s="17" t="str">
        <f t="shared" ca="1" si="20"/>
        <v>C2</v>
      </c>
      <c r="N235" s="17" t="str">
        <f t="shared" ca="1" si="21"/>
        <v>C2</v>
      </c>
    </row>
    <row r="236" spans="1:14" ht="30" customHeight="1" x14ac:dyDescent="0.2">
      <c r="A236" s="152"/>
      <c r="B236" s="173"/>
      <c r="C236" s="174" t="s">
        <v>1615</v>
      </c>
      <c r="D236" s="175"/>
      <c r="E236" s="176"/>
      <c r="F236" s="293" t="s">
        <v>173</v>
      </c>
      <c r="G236" s="160"/>
      <c r="H236" s="160"/>
      <c r="I236" s="24" t="str">
        <f t="shared" ca="1" si="18"/>
        <v>LOCKED</v>
      </c>
      <c r="J236" s="15" t="str">
        <f t="shared" si="22"/>
        <v>ROADWORKS - NEW CONSTRUCTION</v>
      </c>
      <c r="K236" s="16" t="e">
        <f>MATCH(J236,'Pay Items'!$K$1:$K$649,0)</f>
        <v>#N/A</v>
      </c>
      <c r="L236" s="17" t="str">
        <f t="shared" ca="1" si="19"/>
        <v>,0</v>
      </c>
      <c r="M236" s="17" t="str">
        <f t="shared" ca="1" si="20"/>
        <v>C2</v>
      </c>
      <c r="N236" s="17" t="str">
        <f t="shared" ca="1" si="21"/>
        <v>C2</v>
      </c>
    </row>
    <row r="237" spans="1:14" ht="39.950000000000003" customHeight="1" x14ac:dyDescent="0.2">
      <c r="A237" s="161" t="s">
        <v>209</v>
      </c>
      <c r="B237" s="162" t="s">
        <v>1681</v>
      </c>
      <c r="C237" s="163" t="s">
        <v>468</v>
      </c>
      <c r="D237" s="164" t="s">
        <v>1617</v>
      </c>
      <c r="E237" s="165"/>
      <c r="F237" s="293" t="s">
        <v>173</v>
      </c>
      <c r="G237" s="160"/>
      <c r="H237" s="160"/>
      <c r="I237" s="24" t="str">
        <f t="shared" ca="1" si="18"/>
        <v>LOCKED</v>
      </c>
      <c r="J237" s="15" t="str">
        <f t="shared" si="22"/>
        <v>C001Concrete Pavements, Median Slabs, Bull-noses, and Safety MediansCW 3310-R18, E14</v>
      </c>
      <c r="K237" s="16" t="e">
        <f>MATCH(J237,'Pay Items'!$K$1:$K$649,0)</f>
        <v>#N/A</v>
      </c>
      <c r="L237" s="17" t="str">
        <f t="shared" ca="1" si="19"/>
        <v>,0</v>
      </c>
      <c r="M237" s="17" t="str">
        <f t="shared" ca="1" si="20"/>
        <v>C2</v>
      </c>
      <c r="N237" s="17" t="str">
        <f t="shared" ca="1" si="21"/>
        <v>C2</v>
      </c>
    </row>
    <row r="238" spans="1:14" ht="39.950000000000003" customHeight="1" x14ac:dyDescent="0.2">
      <c r="A238" s="184" t="s">
        <v>457</v>
      </c>
      <c r="B238" s="169" t="s">
        <v>350</v>
      </c>
      <c r="C238" s="163" t="s">
        <v>1618</v>
      </c>
      <c r="D238" s="171" t="s">
        <v>173</v>
      </c>
      <c r="E238" s="180" t="s">
        <v>178</v>
      </c>
      <c r="F238" s="295">
        <v>30</v>
      </c>
      <c r="G238" s="181"/>
      <c r="H238" s="166">
        <f>ROUND(G238*F238,2)</f>
        <v>0</v>
      </c>
      <c r="I238" s="24" t="str">
        <f t="shared" ca="1" si="18"/>
        <v/>
      </c>
      <c r="J238" s="15" t="str">
        <f t="shared" si="22"/>
        <v>C008Construction of 200 mm Type 2 Concrete Pavement - (Reinforced)m²</v>
      </c>
      <c r="K238" s="16" t="e">
        <f>MATCH(J238,'Pay Items'!$K$1:$K$649,0)</f>
        <v>#N/A</v>
      </c>
      <c r="L238" s="17" t="str">
        <f t="shared" ca="1" si="19"/>
        <v>,0</v>
      </c>
      <c r="M238" s="17" t="str">
        <f t="shared" ca="1" si="20"/>
        <v>C2</v>
      </c>
      <c r="N238" s="17" t="str">
        <f t="shared" ca="1" si="21"/>
        <v>C2</v>
      </c>
    </row>
    <row r="239" spans="1:14" ht="39.950000000000003" customHeight="1" x14ac:dyDescent="0.2">
      <c r="A239" s="161" t="s">
        <v>214</v>
      </c>
      <c r="B239" s="172" t="s">
        <v>351</v>
      </c>
      <c r="C239" s="163" t="s">
        <v>1619</v>
      </c>
      <c r="D239" s="164" t="s">
        <v>173</v>
      </c>
      <c r="E239" s="165" t="s">
        <v>178</v>
      </c>
      <c r="F239" s="295">
        <v>15</v>
      </c>
      <c r="G239" s="120"/>
      <c r="H239" s="166">
        <f>ROUND(G239*F239,2)</f>
        <v>0</v>
      </c>
      <c r="I239" s="24" t="str">
        <f t="shared" ca="1" si="18"/>
        <v/>
      </c>
      <c r="J239" s="15" t="str">
        <f t="shared" si="22"/>
        <v>C011Construction of 150 mm Type 2 Concrete Pavement (Reinforced)m²</v>
      </c>
      <c r="K239" s="16" t="e">
        <f>MATCH(J239,'Pay Items'!$K$1:$K$649,0)</f>
        <v>#N/A</v>
      </c>
      <c r="L239" s="17" t="str">
        <f t="shared" ca="1" si="19"/>
        <v>,0</v>
      </c>
      <c r="M239" s="17" t="str">
        <f t="shared" ca="1" si="20"/>
        <v>C2</v>
      </c>
      <c r="N239" s="17" t="str">
        <f t="shared" ca="1" si="21"/>
        <v>C2</v>
      </c>
    </row>
    <row r="240" spans="1:14" ht="30" customHeight="1" x14ac:dyDescent="0.2">
      <c r="A240" s="161" t="s">
        <v>380</v>
      </c>
      <c r="B240" s="162" t="s">
        <v>1682</v>
      </c>
      <c r="C240" s="163" t="s">
        <v>123</v>
      </c>
      <c r="D240" s="164" t="s">
        <v>1617</v>
      </c>
      <c r="E240" s="165"/>
      <c r="F240" s="293" t="s">
        <v>173</v>
      </c>
      <c r="G240" s="160"/>
      <c r="H240" s="160"/>
      <c r="I240" s="24" t="str">
        <f t="shared" ca="1" si="18"/>
        <v>LOCKED</v>
      </c>
      <c r="J240" s="15" t="str">
        <f t="shared" si="22"/>
        <v>C019Concrete Pavements for Early OpeningCW 3310-R18, E14</v>
      </c>
      <c r="K240" s="16" t="e">
        <f>MATCH(J240,'Pay Items'!$K$1:$K$649,0)</f>
        <v>#N/A</v>
      </c>
      <c r="L240" s="17" t="str">
        <f t="shared" ca="1" si="19"/>
        <v>,0</v>
      </c>
      <c r="M240" s="17" t="str">
        <f t="shared" ca="1" si="20"/>
        <v>C2</v>
      </c>
      <c r="N240" s="17" t="str">
        <f t="shared" ca="1" si="21"/>
        <v>C2</v>
      </c>
    </row>
    <row r="241" spans="1:14" ht="60" customHeight="1" x14ac:dyDescent="0.2">
      <c r="A241" s="184" t="s">
        <v>1191</v>
      </c>
      <c r="B241" s="169" t="s">
        <v>350</v>
      </c>
      <c r="C241" s="170" t="s">
        <v>1278</v>
      </c>
      <c r="D241" s="171"/>
      <c r="E241" s="180" t="s">
        <v>178</v>
      </c>
      <c r="F241" s="295">
        <v>30</v>
      </c>
      <c r="G241" s="181"/>
      <c r="H241" s="166">
        <f>ROUND(G241*F241,2)</f>
        <v>0</v>
      </c>
      <c r="I241" s="24" t="str">
        <f t="shared" ca="1" si="18"/>
        <v/>
      </c>
      <c r="J241" s="15" t="str">
        <f t="shared" si="22"/>
        <v>C026-72Construction of 200 mm Type 4 Concrete Pavement for Early Opening 72 Hour (Reinforced)m²</v>
      </c>
      <c r="K241" s="16">
        <f>MATCH(J241,'Pay Items'!$K$1:$K$649,0)</f>
        <v>374</v>
      </c>
      <c r="L241" s="17" t="str">
        <f t="shared" ca="1" si="19"/>
        <v>,0</v>
      </c>
      <c r="M241" s="17" t="str">
        <f t="shared" ca="1" si="20"/>
        <v>C2</v>
      </c>
      <c r="N241" s="17" t="str">
        <f t="shared" ca="1" si="21"/>
        <v>C2</v>
      </c>
    </row>
    <row r="242" spans="1:14" ht="60" customHeight="1" x14ac:dyDescent="0.2">
      <c r="A242" s="161" t="s">
        <v>387</v>
      </c>
      <c r="B242" s="172" t="s">
        <v>351</v>
      </c>
      <c r="C242" s="163" t="s">
        <v>1282</v>
      </c>
      <c r="D242" s="164"/>
      <c r="E242" s="165" t="s">
        <v>178</v>
      </c>
      <c r="F242" s="295">
        <v>15</v>
      </c>
      <c r="G242" s="120"/>
      <c r="H242" s="166">
        <f>ROUND(G242*F242,2)</f>
        <v>0</v>
      </c>
      <c r="I242" s="24" t="str">
        <f t="shared" ca="1" si="18"/>
        <v/>
      </c>
      <c r="J242" s="15" t="str">
        <f t="shared" si="22"/>
        <v>C029Construction of 150 mm Type 4 Concrete Pavement for Early Opening 72 Hour (Reinforced)m²</v>
      </c>
      <c r="K242" s="16" t="e">
        <f>MATCH(J242,'Pay Items'!$K$1:$K$649,0)</f>
        <v>#N/A</v>
      </c>
      <c r="L242" s="17" t="str">
        <f t="shared" ca="1" si="19"/>
        <v>,0</v>
      </c>
      <c r="M242" s="17" t="str">
        <f t="shared" ca="1" si="20"/>
        <v>C2</v>
      </c>
      <c r="N242" s="17" t="str">
        <f t="shared" ca="1" si="21"/>
        <v>C2</v>
      </c>
    </row>
    <row r="243" spans="1:14" ht="39.950000000000003" customHeight="1" x14ac:dyDescent="0.2">
      <c r="A243" s="161" t="s">
        <v>389</v>
      </c>
      <c r="B243" s="162" t="s">
        <v>1683</v>
      </c>
      <c r="C243" s="163" t="s">
        <v>366</v>
      </c>
      <c r="D243" s="164" t="s">
        <v>1617</v>
      </c>
      <c r="E243" s="165"/>
      <c r="F243" s="293" t="s">
        <v>173</v>
      </c>
      <c r="G243" s="160"/>
      <c r="H243" s="160"/>
      <c r="I243" s="24" t="str">
        <f t="shared" ca="1" si="18"/>
        <v>LOCKED</v>
      </c>
      <c r="J243" s="15" t="str">
        <f t="shared" si="22"/>
        <v>C032Concrete Curbs, Curb and Gutter, and Splash StripsCW 3310-R18, E14</v>
      </c>
      <c r="K243" s="16" t="e">
        <f>MATCH(J243,'Pay Items'!$K$1:$K$649,0)</f>
        <v>#N/A</v>
      </c>
      <c r="L243" s="17" t="str">
        <f t="shared" ca="1" si="19"/>
        <v>,0</v>
      </c>
      <c r="M243" s="17" t="str">
        <f t="shared" ca="1" si="20"/>
        <v>C2</v>
      </c>
      <c r="N243" s="17" t="str">
        <f t="shared" ca="1" si="21"/>
        <v>C2</v>
      </c>
    </row>
    <row r="244" spans="1:14" ht="39.950000000000003" customHeight="1" x14ac:dyDescent="0.2">
      <c r="A244" s="184" t="s">
        <v>394</v>
      </c>
      <c r="B244" s="169" t="s">
        <v>350</v>
      </c>
      <c r="C244" s="163" t="s">
        <v>1653</v>
      </c>
      <c r="D244" s="171" t="s">
        <v>345</v>
      </c>
      <c r="E244" s="180" t="s">
        <v>182</v>
      </c>
      <c r="F244" s="294">
        <v>30</v>
      </c>
      <c r="G244" s="181"/>
      <c r="H244" s="166">
        <f>ROUND(G244*F244,2)</f>
        <v>0</v>
      </c>
      <c r="I244" s="24" t="str">
        <f t="shared" ca="1" si="18"/>
        <v/>
      </c>
      <c r="J244" s="15" t="str">
        <f t="shared" si="22"/>
        <v>C045Construction of Lip Curb (40 mm ht, Type 2, Integral)SD-202Bm</v>
      </c>
      <c r="K244" s="16" t="e">
        <f>MATCH(J244,'Pay Items'!$K$1:$K$649,0)</f>
        <v>#N/A</v>
      </c>
      <c r="L244" s="17" t="str">
        <f t="shared" ca="1" si="19"/>
        <v>,0</v>
      </c>
      <c r="M244" s="17" t="str">
        <f t="shared" ca="1" si="20"/>
        <v>C2</v>
      </c>
      <c r="N244" s="17" t="str">
        <f t="shared" ca="1" si="21"/>
        <v>C2</v>
      </c>
    </row>
    <row r="245" spans="1:14" ht="39.950000000000003" customHeight="1" x14ac:dyDescent="0.2">
      <c r="A245" s="161" t="s">
        <v>395</v>
      </c>
      <c r="B245" s="172" t="s">
        <v>351</v>
      </c>
      <c r="C245" s="163" t="s">
        <v>1625</v>
      </c>
      <c r="D245" s="164" t="s">
        <v>722</v>
      </c>
      <c r="E245" s="165" t="s">
        <v>182</v>
      </c>
      <c r="F245" s="294">
        <v>10</v>
      </c>
      <c r="G245" s="120"/>
      <c r="H245" s="166">
        <f>ROUND(G245*F245,2)</f>
        <v>0</v>
      </c>
      <c r="I245" s="24" t="str">
        <f t="shared" ca="1" si="18"/>
        <v/>
      </c>
      <c r="J245" s="15" t="str">
        <f t="shared" si="22"/>
        <v>C046Construction of Curb Ramp (8-12 mm ht, Type 2, Integral)SD-229Cm</v>
      </c>
      <c r="K245" s="16" t="e">
        <f>MATCH(J245,'Pay Items'!$K$1:$K$649,0)</f>
        <v>#N/A</v>
      </c>
      <c r="L245" s="17" t="str">
        <f t="shared" ca="1" si="19"/>
        <v>,0</v>
      </c>
      <c r="M245" s="17" t="str">
        <f t="shared" ca="1" si="20"/>
        <v>C2</v>
      </c>
      <c r="N245" s="17" t="str">
        <f t="shared" ca="1" si="21"/>
        <v>C2</v>
      </c>
    </row>
    <row r="246" spans="1:14" ht="39.950000000000003" customHeight="1" x14ac:dyDescent="0.2">
      <c r="A246" s="161" t="s">
        <v>36</v>
      </c>
      <c r="B246" s="162" t="s">
        <v>1684</v>
      </c>
      <c r="C246" s="163" t="s">
        <v>404</v>
      </c>
      <c r="D246" s="164" t="s">
        <v>1181</v>
      </c>
      <c r="E246" s="185"/>
      <c r="F246" s="293" t="s">
        <v>173</v>
      </c>
      <c r="G246" s="160"/>
      <c r="H246" s="160"/>
      <c r="I246" s="24" t="str">
        <f t="shared" ca="1" si="18"/>
        <v>LOCKED</v>
      </c>
      <c r="J246" s="15" t="str">
        <f t="shared" si="22"/>
        <v>C055Construction of Asphaltic Concrete PavementsCW 3410-R12</v>
      </c>
      <c r="K246" s="16">
        <f>MATCH(J246,'Pay Items'!$K$1:$K$649,0)</f>
        <v>425</v>
      </c>
      <c r="L246" s="17" t="str">
        <f t="shared" ca="1" si="19"/>
        <v>,0</v>
      </c>
      <c r="M246" s="17" t="str">
        <f t="shared" ca="1" si="20"/>
        <v>C2</v>
      </c>
      <c r="N246" s="17" t="str">
        <f t="shared" ca="1" si="21"/>
        <v>C2</v>
      </c>
    </row>
    <row r="247" spans="1:14" ht="30" customHeight="1" x14ac:dyDescent="0.2">
      <c r="A247" s="161" t="s">
        <v>405</v>
      </c>
      <c r="B247" s="172" t="s">
        <v>350</v>
      </c>
      <c r="C247" s="163" t="s">
        <v>363</v>
      </c>
      <c r="D247" s="164"/>
      <c r="E247" s="165"/>
      <c r="F247" s="293" t="s">
        <v>173</v>
      </c>
      <c r="G247" s="160"/>
      <c r="H247" s="160"/>
      <c r="I247" s="24" t="str">
        <f t="shared" ca="1" si="18"/>
        <v>LOCKED</v>
      </c>
      <c r="J247" s="15" t="str">
        <f t="shared" si="22"/>
        <v>C056Main Line Paving</v>
      </c>
      <c r="K247" s="16">
        <f>MATCH(J247,'Pay Items'!$K$1:$K$649,0)</f>
        <v>426</v>
      </c>
      <c r="L247" s="17" t="str">
        <f t="shared" ca="1" si="19"/>
        <v>,0</v>
      </c>
      <c r="M247" s="17" t="str">
        <f t="shared" ca="1" si="20"/>
        <v>C2</v>
      </c>
      <c r="N247" s="17" t="str">
        <f t="shared" ca="1" si="21"/>
        <v>C2</v>
      </c>
    </row>
    <row r="248" spans="1:14" ht="30" customHeight="1" x14ac:dyDescent="0.2">
      <c r="A248" s="161" t="s">
        <v>407</v>
      </c>
      <c r="B248" s="183" t="s">
        <v>700</v>
      </c>
      <c r="C248" s="163" t="s">
        <v>718</v>
      </c>
      <c r="D248" s="164"/>
      <c r="E248" s="165" t="s">
        <v>180</v>
      </c>
      <c r="F248" s="294">
        <v>125</v>
      </c>
      <c r="G248" s="120"/>
      <c r="H248" s="166">
        <f>ROUND(G248*F248,2)</f>
        <v>0</v>
      </c>
      <c r="I248" s="24" t="str">
        <f t="shared" ca="1" si="18"/>
        <v/>
      </c>
      <c r="J248" s="15" t="str">
        <f t="shared" si="22"/>
        <v>C058Type IAtonne</v>
      </c>
      <c r="K248" s="16">
        <f>MATCH(J248,'Pay Items'!$K$1:$K$649,0)</f>
        <v>427</v>
      </c>
      <c r="L248" s="17" t="str">
        <f t="shared" ca="1" si="19"/>
        <v>,0</v>
      </c>
      <c r="M248" s="17" t="str">
        <f t="shared" ca="1" si="20"/>
        <v>C2</v>
      </c>
      <c r="N248" s="17" t="str">
        <f t="shared" ca="1" si="21"/>
        <v>C2</v>
      </c>
    </row>
    <row r="249" spans="1:14" ht="30" customHeight="1" x14ac:dyDescent="0.2">
      <c r="A249" s="161" t="s">
        <v>408</v>
      </c>
      <c r="B249" s="172" t="s">
        <v>351</v>
      </c>
      <c r="C249" s="163" t="s">
        <v>364</v>
      </c>
      <c r="D249" s="164"/>
      <c r="E249" s="165"/>
      <c r="F249" s="293" t="s">
        <v>173</v>
      </c>
      <c r="G249" s="160"/>
      <c r="H249" s="160"/>
      <c r="I249" s="24" t="str">
        <f t="shared" ca="1" si="18"/>
        <v>LOCKED</v>
      </c>
      <c r="J249" s="15" t="str">
        <f t="shared" si="22"/>
        <v>C059Tie-ins and Approaches</v>
      </c>
      <c r="K249" s="16">
        <f>MATCH(J249,'Pay Items'!$K$1:$K$649,0)</f>
        <v>429</v>
      </c>
      <c r="L249" s="17" t="str">
        <f t="shared" ca="1" si="19"/>
        <v>,0</v>
      </c>
      <c r="M249" s="17" t="str">
        <f t="shared" ca="1" si="20"/>
        <v>C2</v>
      </c>
      <c r="N249" s="17" t="str">
        <f t="shared" ca="1" si="21"/>
        <v>C2</v>
      </c>
    </row>
    <row r="250" spans="1:14" ht="30" customHeight="1" x14ac:dyDescent="0.2">
      <c r="A250" s="161" t="s">
        <v>409</v>
      </c>
      <c r="B250" s="183" t="s">
        <v>700</v>
      </c>
      <c r="C250" s="163" t="s">
        <v>718</v>
      </c>
      <c r="D250" s="164"/>
      <c r="E250" s="165" t="s">
        <v>180</v>
      </c>
      <c r="F250" s="294">
        <v>35</v>
      </c>
      <c r="G250" s="120"/>
      <c r="H250" s="166">
        <f>ROUND(G250*F250,2)</f>
        <v>0</v>
      </c>
      <c r="I250" s="24" t="str">
        <f t="shared" ca="1" si="18"/>
        <v/>
      </c>
      <c r="J250" s="15" t="str">
        <f t="shared" si="22"/>
        <v>C060Type IAtonne</v>
      </c>
      <c r="K250" s="16">
        <f>MATCH(J250,'Pay Items'!$K$1:$K$649,0)</f>
        <v>430</v>
      </c>
      <c r="L250" s="17" t="str">
        <f t="shared" ca="1" si="19"/>
        <v>,0</v>
      </c>
      <c r="M250" s="17" t="str">
        <f t="shared" ca="1" si="20"/>
        <v>C2</v>
      </c>
      <c r="N250" s="17" t="str">
        <f t="shared" ca="1" si="21"/>
        <v>C2</v>
      </c>
    </row>
    <row r="251" spans="1:14" ht="39.950000000000003" customHeight="1" x14ac:dyDescent="0.2">
      <c r="A251" s="161" t="s">
        <v>546</v>
      </c>
      <c r="B251" s="162" t="s">
        <v>1685</v>
      </c>
      <c r="C251" s="163" t="s">
        <v>195</v>
      </c>
      <c r="D251" s="164" t="s">
        <v>1074</v>
      </c>
      <c r="E251" s="165" t="s">
        <v>180</v>
      </c>
      <c r="F251" s="294">
        <v>150</v>
      </c>
      <c r="G251" s="120"/>
      <c r="H251" s="166">
        <f>ROUND(G251*F251,2)</f>
        <v>0</v>
      </c>
      <c r="I251" s="24" t="str">
        <f t="shared" ca="1" si="18"/>
        <v/>
      </c>
      <c r="J251" s="15" t="str">
        <f t="shared" si="22"/>
        <v>C063Construction of Asphaltic Concrete Base Course (Type III)CW 3410-R12tonne</v>
      </c>
      <c r="K251" s="16">
        <f>MATCH(J251,'Pay Items'!$K$1:$K$649,0)</f>
        <v>433</v>
      </c>
      <c r="L251" s="17" t="str">
        <f t="shared" ca="1" si="19"/>
        <v>,0</v>
      </c>
      <c r="M251" s="17" t="str">
        <f t="shared" ca="1" si="20"/>
        <v>C2</v>
      </c>
      <c r="N251" s="17" t="str">
        <f t="shared" ca="1" si="21"/>
        <v>C2</v>
      </c>
    </row>
    <row r="252" spans="1:14" ht="30" customHeight="1" x14ac:dyDescent="0.2">
      <c r="A252" s="152"/>
      <c r="B252" s="173"/>
      <c r="C252" s="174" t="s">
        <v>199</v>
      </c>
      <c r="D252" s="175"/>
      <c r="E252" s="176"/>
      <c r="F252" s="293" t="s">
        <v>173</v>
      </c>
      <c r="G252" s="160"/>
      <c r="H252" s="160"/>
      <c r="I252" s="24" t="str">
        <f t="shared" ca="1" si="18"/>
        <v>LOCKED</v>
      </c>
      <c r="J252" s="15" t="str">
        <f t="shared" si="22"/>
        <v>JOINT AND CRACK SEALING</v>
      </c>
      <c r="K252" s="16">
        <f>MATCH(J252,'Pay Items'!$K$1:$K$649,0)</f>
        <v>436</v>
      </c>
      <c r="L252" s="17" t="str">
        <f t="shared" ca="1" si="19"/>
        <v>,0</v>
      </c>
      <c r="M252" s="17" t="str">
        <f t="shared" ca="1" si="20"/>
        <v>C2</v>
      </c>
      <c r="N252" s="17" t="str">
        <f t="shared" ca="1" si="21"/>
        <v>C2</v>
      </c>
    </row>
    <row r="253" spans="1:14" ht="30" customHeight="1" x14ac:dyDescent="0.2">
      <c r="A253" s="161" t="s">
        <v>547</v>
      </c>
      <c r="B253" s="162" t="s">
        <v>1686</v>
      </c>
      <c r="C253" s="163" t="s">
        <v>98</v>
      </c>
      <c r="D253" s="164" t="s">
        <v>736</v>
      </c>
      <c r="E253" s="165" t="s">
        <v>182</v>
      </c>
      <c r="F253" s="295">
        <v>350</v>
      </c>
      <c r="G253" s="120"/>
      <c r="H253" s="166">
        <f>ROUND(G253*F253,2)</f>
        <v>0</v>
      </c>
      <c r="I253" s="24" t="str">
        <f t="shared" ca="1" si="18"/>
        <v/>
      </c>
      <c r="J253" s="15" t="str">
        <f t="shared" si="22"/>
        <v>D006Reflective Crack MaintenanceCW 3250-R7m</v>
      </c>
      <c r="K253" s="16">
        <f>MATCH(J253,'Pay Items'!$K$1:$K$649,0)</f>
        <v>442</v>
      </c>
      <c r="L253" s="17" t="str">
        <f t="shared" ca="1" si="19"/>
        <v>,0</v>
      </c>
      <c r="M253" s="17" t="str">
        <f t="shared" ca="1" si="20"/>
        <v>C2</v>
      </c>
      <c r="N253" s="17" t="str">
        <f t="shared" ca="1" si="21"/>
        <v>C2</v>
      </c>
    </row>
    <row r="254" spans="1:14" ht="39.950000000000003" customHeight="1" x14ac:dyDescent="0.2">
      <c r="A254" s="152"/>
      <c r="B254" s="173"/>
      <c r="C254" s="174" t="s">
        <v>200</v>
      </c>
      <c r="D254" s="175"/>
      <c r="E254" s="176"/>
      <c r="F254" s="293" t="s">
        <v>173</v>
      </c>
      <c r="G254" s="160"/>
      <c r="H254" s="160"/>
      <c r="I254" s="24" t="str">
        <f t="shared" ca="1" si="18"/>
        <v>LOCKED</v>
      </c>
      <c r="J254" s="15" t="str">
        <f t="shared" si="22"/>
        <v>ASSOCIATED DRAINAGE AND UNDERGROUND WORKS</v>
      </c>
      <c r="K254" s="16">
        <f>MATCH(J254,'Pay Items'!$K$1:$K$649,0)</f>
        <v>444</v>
      </c>
      <c r="L254" s="17" t="str">
        <f t="shared" ca="1" si="19"/>
        <v>,0</v>
      </c>
      <c r="M254" s="17" t="str">
        <f t="shared" ca="1" si="20"/>
        <v>C2</v>
      </c>
      <c r="N254" s="17" t="str">
        <f t="shared" ca="1" si="21"/>
        <v>C2</v>
      </c>
    </row>
    <row r="255" spans="1:14" ht="30" customHeight="1" x14ac:dyDescent="0.2">
      <c r="A255" s="184" t="s">
        <v>224</v>
      </c>
      <c r="B255" s="179" t="s">
        <v>1687</v>
      </c>
      <c r="C255" s="170" t="s">
        <v>415</v>
      </c>
      <c r="D255" s="171" t="s">
        <v>11</v>
      </c>
      <c r="E255" s="180"/>
      <c r="F255" s="293" t="s">
        <v>173</v>
      </c>
      <c r="G255" s="160"/>
      <c r="H255" s="160"/>
      <c r="I255" s="24" t="str">
        <f t="shared" ca="1" si="18"/>
        <v>LOCKED</v>
      </c>
      <c r="J255" s="15" t="str">
        <f t="shared" si="22"/>
        <v>E003Catch BasinCW 2130-R12</v>
      </c>
      <c r="K255" s="16">
        <f>MATCH(J255,'Pay Items'!$K$1:$K$649,0)</f>
        <v>445</v>
      </c>
      <c r="L255" s="17" t="str">
        <f t="shared" ca="1" si="19"/>
        <v>,0</v>
      </c>
      <c r="M255" s="17" t="str">
        <f t="shared" ca="1" si="20"/>
        <v>C2</v>
      </c>
      <c r="N255" s="17" t="str">
        <f t="shared" ca="1" si="21"/>
        <v>C2</v>
      </c>
    </row>
    <row r="256" spans="1:14" ht="30" customHeight="1" x14ac:dyDescent="0.2">
      <c r="A256" s="184" t="s">
        <v>1011</v>
      </c>
      <c r="B256" s="169" t="s">
        <v>350</v>
      </c>
      <c r="C256" s="170" t="s">
        <v>987</v>
      </c>
      <c r="D256" s="171"/>
      <c r="E256" s="180" t="s">
        <v>181</v>
      </c>
      <c r="F256" s="295">
        <v>1</v>
      </c>
      <c r="G256" s="181"/>
      <c r="H256" s="166">
        <f>ROUND(G256*F256,2)</f>
        <v>0</v>
      </c>
      <c r="I256" s="24" t="str">
        <f t="shared" ca="1" si="18"/>
        <v/>
      </c>
      <c r="J256" s="15" t="str">
        <f t="shared" si="22"/>
        <v>E005ASD-025, 1800 mm deepeach</v>
      </c>
      <c r="K256" s="16">
        <f>MATCH(J256,'Pay Items'!$K$1:$K$649,0)</f>
        <v>449</v>
      </c>
      <c r="L256" s="17" t="str">
        <f t="shared" ca="1" si="19"/>
        <v>,0</v>
      </c>
      <c r="M256" s="17" t="str">
        <f t="shared" ca="1" si="20"/>
        <v>C2</v>
      </c>
      <c r="N256" s="17" t="str">
        <f t="shared" ca="1" si="21"/>
        <v>C2</v>
      </c>
    </row>
    <row r="257" spans="1:14" ht="30" customHeight="1" x14ac:dyDescent="0.2">
      <c r="A257" s="184" t="s">
        <v>229</v>
      </c>
      <c r="B257" s="179" t="s">
        <v>1688</v>
      </c>
      <c r="C257" s="170" t="s">
        <v>420</v>
      </c>
      <c r="D257" s="171" t="s">
        <v>11</v>
      </c>
      <c r="E257" s="180"/>
      <c r="F257" s="293" t="s">
        <v>173</v>
      </c>
      <c r="G257" s="160"/>
      <c r="H257" s="160"/>
      <c r="I257" s="24" t="str">
        <f t="shared" ca="1" si="18"/>
        <v>LOCKED</v>
      </c>
      <c r="J257" s="15" t="str">
        <f t="shared" si="22"/>
        <v>E008Sewer ServiceCW 2130-R12</v>
      </c>
      <c r="K257" s="16">
        <f>MATCH(J257,'Pay Items'!$K$1:$K$649,0)</f>
        <v>457</v>
      </c>
      <c r="L257" s="17" t="str">
        <f t="shared" ca="1" si="19"/>
        <v>,0</v>
      </c>
      <c r="M257" s="17" t="str">
        <f t="shared" ca="1" si="20"/>
        <v>C2</v>
      </c>
      <c r="N257" s="17" t="str">
        <f t="shared" ca="1" si="21"/>
        <v>C2</v>
      </c>
    </row>
    <row r="258" spans="1:14" ht="30" customHeight="1" x14ac:dyDescent="0.2">
      <c r="A258" s="184" t="s">
        <v>53</v>
      </c>
      <c r="B258" s="169" t="s">
        <v>350</v>
      </c>
      <c r="C258" s="170" t="s">
        <v>1628</v>
      </c>
      <c r="D258" s="171"/>
      <c r="E258" s="180"/>
      <c r="F258" s="293" t="s">
        <v>173</v>
      </c>
      <c r="G258" s="160"/>
      <c r="H258" s="160"/>
      <c r="I258" s="24" t="str">
        <f t="shared" ca="1" si="18"/>
        <v>LOCKED</v>
      </c>
      <c r="J258" s="15" t="str">
        <f t="shared" si="22"/>
        <v>E009250 mm, PVC</v>
      </c>
      <c r="K258" s="16" t="e">
        <f>MATCH(J258,'Pay Items'!$K$1:$K$649,0)</f>
        <v>#N/A</v>
      </c>
      <c r="L258" s="17" t="str">
        <f t="shared" ca="1" si="19"/>
        <v>,0</v>
      </c>
      <c r="M258" s="17" t="str">
        <f t="shared" ca="1" si="20"/>
        <v>C2</v>
      </c>
      <c r="N258" s="17" t="str">
        <f t="shared" ca="1" si="21"/>
        <v>C2</v>
      </c>
    </row>
    <row r="259" spans="1:14" ht="39.950000000000003" customHeight="1" x14ac:dyDescent="0.2">
      <c r="A259" s="184" t="s">
        <v>54</v>
      </c>
      <c r="B259" s="201" t="s">
        <v>700</v>
      </c>
      <c r="C259" s="163" t="s">
        <v>1629</v>
      </c>
      <c r="D259" s="171"/>
      <c r="E259" s="180" t="s">
        <v>182</v>
      </c>
      <c r="F259" s="295">
        <v>25</v>
      </c>
      <c r="G259" s="181"/>
      <c r="H259" s="166">
        <f>ROUND(G259*F259,2)</f>
        <v>0</v>
      </c>
      <c r="I259" s="24" t="str">
        <f t="shared" ca="1" si="18"/>
        <v/>
      </c>
      <c r="J259" s="15" t="str">
        <f t="shared" si="22"/>
        <v>E010In a Trench, Class B Sand Bedding, Class 3 Backfillm</v>
      </c>
      <c r="K259" s="16" t="e">
        <f>MATCH(J259,'Pay Items'!$K$1:$K$649,0)</f>
        <v>#N/A</v>
      </c>
      <c r="L259" s="17" t="str">
        <f t="shared" ca="1" si="19"/>
        <v>,0</v>
      </c>
      <c r="M259" s="17" t="str">
        <f t="shared" ca="1" si="20"/>
        <v>C2</v>
      </c>
      <c r="N259" s="17" t="str">
        <f t="shared" ca="1" si="21"/>
        <v>C2</v>
      </c>
    </row>
    <row r="260" spans="1:14" ht="39.950000000000003" customHeight="1" x14ac:dyDescent="0.2">
      <c r="A260" s="184" t="s">
        <v>55</v>
      </c>
      <c r="B260" s="201" t="s">
        <v>702</v>
      </c>
      <c r="C260" s="170" t="s">
        <v>1689</v>
      </c>
      <c r="D260" s="171"/>
      <c r="E260" s="180" t="s">
        <v>182</v>
      </c>
      <c r="F260" s="295">
        <v>25</v>
      </c>
      <c r="G260" s="181"/>
      <c r="H260" s="166">
        <f>ROUND(G260*F260,2)</f>
        <v>0</v>
      </c>
      <c r="I260" s="24" t="str">
        <f t="shared" ca="1" si="18"/>
        <v/>
      </c>
      <c r="J260" s="15" t="str">
        <f t="shared" si="22"/>
        <v>E011Trenchless Installation, Class B Sand Bedding, Class 3 Backfillm</v>
      </c>
      <c r="K260" s="16" t="e">
        <f>MATCH(J260,'Pay Items'!$K$1:$K$649,0)</f>
        <v>#N/A</v>
      </c>
      <c r="L260" s="17" t="str">
        <f t="shared" ca="1" si="19"/>
        <v>,0</v>
      </c>
      <c r="M260" s="17" t="str">
        <f t="shared" ca="1" si="20"/>
        <v>C2</v>
      </c>
      <c r="N260" s="17" t="str">
        <f t="shared" ca="1" si="21"/>
        <v>C2</v>
      </c>
    </row>
    <row r="261" spans="1:14" ht="30" customHeight="1" x14ac:dyDescent="0.2">
      <c r="A261" s="161" t="s">
        <v>67</v>
      </c>
      <c r="B261" s="162" t="s">
        <v>1690</v>
      </c>
      <c r="C261" s="82" t="s">
        <v>1060</v>
      </c>
      <c r="D261" s="83" t="s">
        <v>1061</v>
      </c>
      <c r="E261" s="165"/>
      <c r="F261" s="293" t="s">
        <v>173</v>
      </c>
      <c r="G261" s="160"/>
      <c r="H261" s="160"/>
      <c r="I261" s="24" t="str">
        <f t="shared" ref="I261:I324" ca="1" si="23">IF(CELL("protect",$G261)=1, "LOCKED", "")</f>
        <v>LOCKED</v>
      </c>
      <c r="J261" s="15" t="str">
        <f t="shared" si="22"/>
        <v>E023Frames &amp; CoversCW 3210-R8</v>
      </c>
      <c r="K261" s="16">
        <f>MATCH(J261,'Pay Items'!$K$1:$K$649,0)</f>
        <v>511</v>
      </c>
      <c r="L261" s="17" t="str">
        <f t="shared" ref="L261:L324" ca="1" si="24">CELL("format",$F261)</f>
        <v>,0</v>
      </c>
      <c r="M261" s="17" t="str">
        <f t="shared" ref="M261:M324" ca="1" si="25">CELL("format",$G261)</f>
        <v>C2</v>
      </c>
      <c r="N261" s="17" t="str">
        <f t="shared" ref="N261:N324" ca="1" si="26">CELL("format",$H261)</f>
        <v>C2</v>
      </c>
    </row>
    <row r="262" spans="1:14" ht="39.950000000000003" customHeight="1" x14ac:dyDescent="0.2">
      <c r="A262" s="161" t="s">
        <v>68</v>
      </c>
      <c r="B262" s="172" t="s">
        <v>350</v>
      </c>
      <c r="C262" s="81" t="s">
        <v>1213</v>
      </c>
      <c r="D262" s="164"/>
      <c r="E262" s="165" t="s">
        <v>181</v>
      </c>
      <c r="F262" s="295">
        <v>1</v>
      </c>
      <c r="G262" s="120"/>
      <c r="H262" s="166">
        <f t="shared" ref="H262:H268" si="27">ROUND(G262*F262,2)</f>
        <v>0</v>
      </c>
      <c r="I262" s="24" t="str">
        <f t="shared" ca="1" si="23"/>
        <v/>
      </c>
      <c r="J262" s="15" t="str">
        <f t="shared" ref="J262:J325" si="28">CLEAN(CONCATENATE(TRIM($A262),TRIM($C262),IF(LEFT($D262)&lt;&gt;"E",TRIM($D262),),TRIM($E262)))</f>
        <v>E024AP-006 - Standard Frame for Manhole and Catch Basineach</v>
      </c>
      <c r="K262" s="16">
        <f>MATCH(J262,'Pay Items'!$K$1:$K$649,0)</f>
        <v>512</v>
      </c>
      <c r="L262" s="17" t="str">
        <f t="shared" ca="1" si="24"/>
        <v>,0</v>
      </c>
      <c r="M262" s="17" t="str">
        <f t="shared" ca="1" si="25"/>
        <v>C2</v>
      </c>
      <c r="N262" s="17" t="str">
        <f t="shared" ca="1" si="26"/>
        <v>C2</v>
      </c>
    </row>
    <row r="263" spans="1:14" ht="39.950000000000003" customHeight="1" x14ac:dyDescent="0.2">
      <c r="A263" s="161" t="s">
        <v>69</v>
      </c>
      <c r="B263" s="172" t="s">
        <v>351</v>
      </c>
      <c r="C263" s="81" t="s">
        <v>1214</v>
      </c>
      <c r="D263" s="164"/>
      <c r="E263" s="165" t="s">
        <v>181</v>
      </c>
      <c r="F263" s="295">
        <v>1</v>
      </c>
      <c r="G263" s="120"/>
      <c r="H263" s="166">
        <f t="shared" si="27"/>
        <v>0</v>
      </c>
      <c r="I263" s="24" t="str">
        <f t="shared" ca="1" si="23"/>
        <v/>
      </c>
      <c r="J263" s="15" t="str">
        <f t="shared" si="28"/>
        <v>E025AP-007 - Standard Solid Cover for Standard Frameeach</v>
      </c>
      <c r="K263" s="16">
        <f>MATCH(J263,'Pay Items'!$K$1:$K$649,0)</f>
        <v>513</v>
      </c>
      <c r="L263" s="17" t="str">
        <f t="shared" ca="1" si="24"/>
        <v>,0</v>
      </c>
      <c r="M263" s="17" t="str">
        <f t="shared" ca="1" si="25"/>
        <v>C2</v>
      </c>
      <c r="N263" s="17" t="str">
        <f t="shared" ca="1" si="26"/>
        <v>C2</v>
      </c>
    </row>
    <row r="264" spans="1:14" ht="30" customHeight="1" x14ac:dyDescent="0.2">
      <c r="A264" s="184" t="s">
        <v>78</v>
      </c>
      <c r="B264" s="179" t="s">
        <v>1691</v>
      </c>
      <c r="C264" s="202" t="s">
        <v>424</v>
      </c>
      <c r="D264" s="171" t="s">
        <v>11</v>
      </c>
      <c r="E264" s="180"/>
      <c r="F264" s="293" t="s">
        <v>173</v>
      </c>
      <c r="G264" s="160"/>
      <c r="H264" s="160"/>
      <c r="I264" s="24" t="str">
        <f t="shared" ca="1" si="23"/>
        <v>LOCKED</v>
      </c>
      <c r="J264" s="15" t="str">
        <f t="shared" si="28"/>
        <v>E036Connecting to Existing SewerCW 2130-R12</v>
      </c>
      <c r="K264" s="16">
        <f>MATCH(J264,'Pay Items'!$K$1:$K$649,0)</f>
        <v>540</v>
      </c>
      <c r="L264" s="17" t="str">
        <f t="shared" ca="1" si="24"/>
        <v>,0</v>
      </c>
      <c r="M264" s="17" t="str">
        <f t="shared" ca="1" si="25"/>
        <v>C2</v>
      </c>
      <c r="N264" s="17" t="str">
        <f t="shared" ca="1" si="26"/>
        <v>C2</v>
      </c>
    </row>
    <row r="265" spans="1:14" ht="30" customHeight="1" x14ac:dyDescent="0.2">
      <c r="A265" s="184" t="s">
        <v>79</v>
      </c>
      <c r="B265" s="169" t="s">
        <v>350</v>
      </c>
      <c r="C265" s="186" t="s">
        <v>1631</v>
      </c>
      <c r="D265" s="171"/>
      <c r="E265" s="180"/>
      <c r="F265" s="293" t="s">
        <v>173</v>
      </c>
      <c r="G265" s="160"/>
      <c r="H265" s="160"/>
      <c r="I265" s="24" t="str">
        <f t="shared" ca="1" si="23"/>
        <v>LOCKED</v>
      </c>
      <c r="J265" s="15" t="str">
        <f t="shared" si="28"/>
        <v>E037250 mm PVC Connecting Pipe</v>
      </c>
      <c r="K265" s="16" t="e">
        <f>MATCH(J265,'Pay Items'!$K$1:$K$649,0)</f>
        <v>#N/A</v>
      </c>
      <c r="L265" s="17" t="str">
        <f t="shared" ca="1" si="24"/>
        <v>,0</v>
      </c>
      <c r="M265" s="17" t="str">
        <f t="shared" ca="1" si="25"/>
        <v>C2</v>
      </c>
      <c r="N265" s="17" t="str">
        <f t="shared" ca="1" si="26"/>
        <v>C2</v>
      </c>
    </row>
    <row r="266" spans="1:14" ht="39.950000000000003" customHeight="1" x14ac:dyDescent="0.2">
      <c r="A266" s="184" t="s">
        <v>80</v>
      </c>
      <c r="B266" s="201" t="s">
        <v>700</v>
      </c>
      <c r="C266" s="170" t="s">
        <v>1692</v>
      </c>
      <c r="D266" s="171"/>
      <c r="E266" s="180" t="s">
        <v>181</v>
      </c>
      <c r="F266" s="295">
        <v>1</v>
      </c>
      <c r="G266" s="181"/>
      <c r="H266" s="166">
        <f>ROUND(G266*F266,2)</f>
        <v>0</v>
      </c>
      <c r="I266" s="24" t="str">
        <f t="shared" ca="1" si="23"/>
        <v/>
      </c>
      <c r="J266" s="15" t="str">
        <f t="shared" si="28"/>
        <v>E038Connecting to 300 mm Clay Combined Sewereach</v>
      </c>
      <c r="K266" s="16" t="e">
        <f>MATCH(J266,'Pay Items'!$K$1:$K$649,0)</f>
        <v>#N/A</v>
      </c>
      <c r="L266" s="17" t="str">
        <f t="shared" ca="1" si="24"/>
        <v>,0</v>
      </c>
      <c r="M266" s="17" t="str">
        <f t="shared" ca="1" si="25"/>
        <v>C2</v>
      </c>
      <c r="N266" s="17" t="str">
        <f t="shared" ca="1" si="26"/>
        <v>C2</v>
      </c>
    </row>
    <row r="267" spans="1:14" ht="30" customHeight="1" x14ac:dyDescent="0.2">
      <c r="A267" s="161" t="s">
        <v>0</v>
      </c>
      <c r="B267" s="162" t="s">
        <v>1693</v>
      </c>
      <c r="C267" s="163" t="s">
        <v>1</v>
      </c>
      <c r="D267" s="164" t="s">
        <v>1588</v>
      </c>
      <c r="E267" s="165" t="s">
        <v>181</v>
      </c>
      <c r="F267" s="295">
        <v>1</v>
      </c>
      <c r="G267" s="120"/>
      <c r="H267" s="166">
        <f t="shared" si="27"/>
        <v>0</v>
      </c>
      <c r="I267" s="24" t="str">
        <f t="shared" ca="1" si="23"/>
        <v/>
      </c>
      <c r="J267" s="15" t="str">
        <f t="shared" si="28"/>
        <v>E050ACatch Basin CleaningCW 2140-R5each</v>
      </c>
      <c r="K267" s="16">
        <f>MATCH(J267,'Pay Items'!$K$1:$K$649,0)</f>
        <v>557</v>
      </c>
      <c r="L267" s="17" t="str">
        <f t="shared" ca="1" si="24"/>
        <v>,0</v>
      </c>
      <c r="M267" s="17" t="str">
        <f t="shared" ca="1" si="25"/>
        <v>C2</v>
      </c>
      <c r="N267" s="17" t="str">
        <f t="shared" ca="1" si="26"/>
        <v>C2</v>
      </c>
    </row>
    <row r="268" spans="1:14" ht="30" customHeight="1" x14ac:dyDescent="0.2">
      <c r="A268" s="184" t="s">
        <v>437</v>
      </c>
      <c r="B268" s="179" t="s">
        <v>1694</v>
      </c>
      <c r="C268" s="170" t="s">
        <v>314</v>
      </c>
      <c r="D268" s="171" t="s">
        <v>12</v>
      </c>
      <c r="E268" s="180" t="s">
        <v>182</v>
      </c>
      <c r="F268" s="295">
        <v>12</v>
      </c>
      <c r="G268" s="181"/>
      <c r="H268" s="166">
        <f t="shared" si="27"/>
        <v>0</v>
      </c>
      <c r="I268" s="24" t="str">
        <f t="shared" ca="1" si="23"/>
        <v/>
      </c>
      <c r="J268" s="15" t="str">
        <f t="shared" si="28"/>
        <v>E051Installation of SubdrainsCW 3120-R4m</v>
      </c>
      <c r="K268" s="16">
        <f>MATCH(J268,'Pay Items'!$K$1:$K$649,0)</f>
        <v>558</v>
      </c>
      <c r="L268" s="17" t="str">
        <f t="shared" ca="1" si="24"/>
        <v>,0</v>
      </c>
      <c r="M268" s="17" t="str">
        <f t="shared" ca="1" si="25"/>
        <v>C2</v>
      </c>
      <c r="N268" s="17" t="str">
        <f t="shared" ca="1" si="26"/>
        <v>C2</v>
      </c>
    </row>
    <row r="269" spans="1:14" ht="30" customHeight="1" x14ac:dyDescent="0.2">
      <c r="A269" s="152"/>
      <c r="B269" s="173"/>
      <c r="C269" s="174" t="s">
        <v>201</v>
      </c>
      <c r="D269" s="175"/>
      <c r="E269" s="176"/>
      <c r="F269" s="293" t="s">
        <v>173</v>
      </c>
      <c r="G269" s="160"/>
      <c r="H269" s="160"/>
      <c r="I269" s="24" t="str">
        <f t="shared" ca="1" si="23"/>
        <v>LOCKED</v>
      </c>
      <c r="J269" s="15" t="str">
        <f t="shared" si="28"/>
        <v>ADJUSTMENTS</v>
      </c>
      <c r="K269" s="16">
        <f>MATCH(J269,'Pay Items'!$K$1:$K$649,0)</f>
        <v>589</v>
      </c>
      <c r="L269" s="17" t="str">
        <f t="shared" ca="1" si="24"/>
        <v>,0</v>
      </c>
      <c r="M269" s="17" t="str">
        <f t="shared" ca="1" si="25"/>
        <v>C2</v>
      </c>
      <c r="N269" s="17" t="str">
        <f t="shared" ca="1" si="26"/>
        <v>C2</v>
      </c>
    </row>
    <row r="270" spans="1:14" ht="39.950000000000003" customHeight="1" x14ac:dyDescent="0.2">
      <c r="A270" s="161" t="s">
        <v>230</v>
      </c>
      <c r="B270" s="162" t="s">
        <v>1695</v>
      </c>
      <c r="C270" s="81" t="s">
        <v>1062</v>
      </c>
      <c r="D270" s="83" t="s">
        <v>1061</v>
      </c>
      <c r="E270" s="165" t="s">
        <v>181</v>
      </c>
      <c r="F270" s="295">
        <v>1</v>
      </c>
      <c r="G270" s="120"/>
      <c r="H270" s="166">
        <f>ROUND(G270*F270,2)</f>
        <v>0</v>
      </c>
      <c r="I270" s="24" t="str">
        <f t="shared" ca="1" si="23"/>
        <v/>
      </c>
      <c r="J270" s="15" t="str">
        <f t="shared" si="28"/>
        <v>F001Adjustment of Manholes/Catch Basins FramesCW 3210-R8each</v>
      </c>
      <c r="K270" s="16">
        <f>MATCH(J270,'Pay Items'!$K$1:$K$649,0)</f>
        <v>590</v>
      </c>
      <c r="L270" s="17" t="str">
        <f t="shared" ca="1" si="24"/>
        <v>,0</v>
      </c>
      <c r="M270" s="17" t="str">
        <f t="shared" ca="1" si="25"/>
        <v>C2</v>
      </c>
      <c r="N270" s="17" t="str">
        <f t="shared" ca="1" si="26"/>
        <v>C2</v>
      </c>
    </row>
    <row r="271" spans="1:14" ht="30" customHeight="1" x14ac:dyDescent="0.2">
      <c r="A271" s="152"/>
      <c r="B271" s="173"/>
      <c r="C271" s="174" t="s">
        <v>202</v>
      </c>
      <c r="D271" s="175"/>
      <c r="E271" s="203"/>
      <c r="F271" s="293" t="s">
        <v>173</v>
      </c>
      <c r="G271" s="160"/>
      <c r="H271" s="160"/>
      <c r="I271" s="24" t="str">
        <f t="shared" ca="1" si="23"/>
        <v>LOCKED</v>
      </c>
      <c r="J271" s="15" t="str">
        <f t="shared" si="28"/>
        <v>LANDSCAPING</v>
      </c>
      <c r="K271" s="16">
        <f>MATCH(J271,'Pay Items'!$K$1:$K$649,0)</f>
        <v>618</v>
      </c>
      <c r="L271" s="17" t="str">
        <f t="shared" ca="1" si="24"/>
        <v>,0</v>
      </c>
      <c r="M271" s="17" t="str">
        <f t="shared" ca="1" si="25"/>
        <v>C2</v>
      </c>
      <c r="N271" s="17" t="str">
        <f t="shared" ca="1" si="26"/>
        <v>C2</v>
      </c>
    </row>
    <row r="272" spans="1:14" ht="30" customHeight="1" x14ac:dyDescent="0.2">
      <c r="A272" s="204" t="s">
        <v>242</v>
      </c>
      <c r="B272" s="162" t="s">
        <v>1696</v>
      </c>
      <c r="C272" s="163" t="s">
        <v>147</v>
      </c>
      <c r="D272" s="164" t="s">
        <v>1539</v>
      </c>
      <c r="E272" s="165"/>
      <c r="F272" s="293" t="s">
        <v>173</v>
      </c>
      <c r="G272" s="160"/>
      <c r="H272" s="160"/>
      <c r="I272" s="24" t="str">
        <f t="shared" ca="1" si="23"/>
        <v>LOCKED</v>
      </c>
      <c r="J272" s="15" t="str">
        <f t="shared" si="28"/>
        <v>G001SoddingCW 3510-R10</v>
      </c>
      <c r="K272" s="16">
        <f>MATCH(J272,'Pay Items'!$K$1:$K$649,0)</f>
        <v>619</v>
      </c>
      <c r="L272" s="17" t="str">
        <f t="shared" ca="1" si="24"/>
        <v>,0</v>
      </c>
      <c r="M272" s="17" t="str">
        <f t="shared" ca="1" si="25"/>
        <v>C2</v>
      </c>
      <c r="N272" s="17" t="str">
        <f t="shared" ca="1" si="26"/>
        <v>C2</v>
      </c>
    </row>
    <row r="273" spans="1:14" ht="30" customHeight="1" x14ac:dyDescent="0.2">
      <c r="A273" s="204" t="s">
        <v>243</v>
      </c>
      <c r="B273" s="172" t="s">
        <v>350</v>
      </c>
      <c r="C273" s="163" t="s">
        <v>885</v>
      </c>
      <c r="D273" s="164"/>
      <c r="E273" s="165" t="s">
        <v>178</v>
      </c>
      <c r="F273" s="294">
        <v>10</v>
      </c>
      <c r="G273" s="120"/>
      <c r="H273" s="182">
        <f>ROUND(G273*F273,2)</f>
        <v>0</v>
      </c>
      <c r="I273" s="24" t="str">
        <f t="shared" ca="1" si="23"/>
        <v/>
      </c>
      <c r="J273" s="15" t="str">
        <f t="shared" si="28"/>
        <v>G002width &lt; 600 mmm²</v>
      </c>
      <c r="K273" s="16">
        <f>MATCH(J273,'Pay Items'!$K$1:$K$649,0)</f>
        <v>620</v>
      </c>
      <c r="L273" s="17" t="str">
        <f t="shared" ca="1" si="24"/>
        <v>,0</v>
      </c>
      <c r="M273" s="17" t="str">
        <f t="shared" ca="1" si="25"/>
        <v>C2</v>
      </c>
      <c r="N273" s="17" t="str">
        <f t="shared" ca="1" si="26"/>
        <v>C2</v>
      </c>
    </row>
    <row r="274" spans="1:14" ht="9.75" customHeight="1" x14ac:dyDescent="0.2">
      <c r="A274" s="204"/>
      <c r="B274" s="172"/>
      <c r="C274" s="163"/>
      <c r="D274" s="164"/>
      <c r="E274" s="165"/>
      <c r="F274" s="293" t="s">
        <v>173</v>
      </c>
      <c r="G274" s="160" t="s">
        <v>173</v>
      </c>
      <c r="H274" s="160"/>
      <c r="I274" s="24" t="str">
        <f t="shared" ca="1" si="23"/>
        <v>LOCKED</v>
      </c>
      <c r="J274" s="15" t="str">
        <f t="shared" si="28"/>
        <v/>
      </c>
      <c r="K274" s="16" t="e">
        <f>MATCH(J274,'Pay Items'!$K$1:$K$649,0)</f>
        <v>#N/A</v>
      </c>
      <c r="L274" s="17" t="str">
        <f t="shared" ca="1" si="24"/>
        <v>,0</v>
      </c>
      <c r="M274" s="17" t="str">
        <f t="shared" ca="1" si="25"/>
        <v>C2</v>
      </c>
      <c r="N274" s="17" t="str">
        <f t="shared" ca="1" si="26"/>
        <v>C2</v>
      </c>
    </row>
    <row r="275" spans="1:14" ht="39.950000000000003" customHeight="1" thickBot="1" x14ac:dyDescent="0.25">
      <c r="A275" s="152"/>
      <c r="B275" s="194" t="str">
        <f>B209</f>
        <v>D</v>
      </c>
      <c r="C275" s="323" t="str">
        <f>C209</f>
        <v>ASPHALT RECONSTRUCTION:  HARGRAVE STREET / DONALD STREET ALLEY - BOUNDED BY ELLICE AVENUE AND CUMBERLAND AVENUE</v>
      </c>
      <c r="D275" s="324"/>
      <c r="E275" s="324"/>
      <c r="F275" s="325"/>
      <c r="G275" s="199" t="s">
        <v>1649</v>
      </c>
      <c r="H275" s="200">
        <f>SUM(H209:H274)</f>
        <v>0</v>
      </c>
      <c r="I275" s="24" t="str">
        <f t="shared" ca="1" si="23"/>
        <v>LOCKED</v>
      </c>
      <c r="J275" s="15" t="str">
        <f t="shared" si="28"/>
        <v>ASPHALT RECONSTRUCTION: HARGRAVE STREET / DONALD STREET ALLEY - BOUNDED BY ELLICE AVENUE AND CUMBERLAND AVENUE</v>
      </c>
      <c r="K275" s="16" t="e">
        <f>MATCH(J275,'Pay Items'!$K$1:$K$649,0)</f>
        <v>#N/A</v>
      </c>
      <c r="L275" s="17" t="str">
        <f t="shared" ca="1" si="24"/>
        <v>G</v>
      </c>
      <c r="M275" s="17" t="str">
        <f t="shared" ca="1" si="25"/>
        <v>C2</v>
      </c>
      <c r="N275" s="17" t="str">
        <f t="shared" ca="1" si="26"/>
        <v>C2</v>
      </c>
    </row>
    <row r="276" spans="1:14" s="155" customFormat="1" ht="39.950000000000003" customHeight="1" thickTop="1" x14ac:dyDescent="0.2">
      <c r="A276" s="152"/>
      <c r="B276" s="196" t="s">
        <v>610</v>
      </c>
      <c r="C276" s="326" t="s">
        <v>1697</v>
      </c>
      <c r="D276" s="327"/>
      <c r="E276" s="327"/>
      <c r="F276" s="328"/>
      <c r="G276" s="197"/>
      <c r="H276" s="154"/>
      <c r="I276" s="24" t="str">
        <f t="shared" ca="1" si="23"/>
        <v>LOCKED</v>
      </c>
      <c r="J276" s="15" t="str">
        <f t="shared" si="28"/>
        <v>ASPHALT RECONSTRUCTION: NOTRE DAME AVENUE / CUMBERLAND AVENUE ALLEY - BOUNDED BY CARLTON STREET AND HARGRAVE STREET</v>
      </c>
      <c r="K276" s="16" t="e">
        <f>MATCH(J276,'Pay Items'!$K$1:$K$649,0)</f>
        <v>#N/A</v>
      </c>
      <c r="L276" s="17" t="str">
        <f t="shared" ca="1" si="24"/>
        <v>G</v>
      </c>
      <c r="M276" s="17" t="str">
        <f t="shared" ca="1" si="25"/>
        <v>C2</v>
      </c>
      <c r="N276" s="17" t="str">
        <f t="shared" ca="1" si="26"/>
        <v>C2</v>
      </c>
    </row>
    <row r="277" spans="1:14" s="155" customFormat="1" ht="30" customHeight="1" x14ac:dyDescent="0.2">
      <c r="A277" s="152"/>
      <c r="B277" s="173"/>
      <c r="C277" s="198" t="s">
        <v>196</v>
      </c>
      <c r="D277" s="175"/>
      <c r="E277" s="176" t="s">
        <v>173</v>
      </c>
      <c r="F277" s="293" t="s">
        <v>173</v>
      </c>
      <c r="G277" s="160" t="s">
        <v>173</v>
      </c>
      <c r="H277" s="160"/>
      <c r="I277" s="24" t="str">
        <f t="shared" ca="1" si="23"/>
        <v>LOCKED</v>
      </c>
      <c r="J277" s="15" t="str">
        <f t="shared" si="28"/>
        <v>EARTH AND BASE WORKS</v>
      </c>
      <c r="K277" s="16">
        <f>MATCH(J277,'Pay Items'!$K$1:$K$649,0)</f>
        <v>3</v>
      </c>
      <c r="L277" s="17" t="str">
        <f t="shared" ca="1" si="24"/>
        <v>,0</v>
      </c>
      <c r="M277" s="17" t="str">
        <f t="shared" ca="1" si="25"/>
        <v>C2</v>
      </c>
      <c r="N277" s="17" t="str">
        <f t="shared" ca="1" si="26"/>
        <v>C2</v>
      </c>
    </row>
    <row r="278" spans="1:14" s="155" customFormat="1" ht="30" customHeight="1" x14ac:dyDescent="0.2">
      <c r="A278" s="161" t="s">
        <v>439</v>
      </c>
      <c r="B278" s="162" t="s">
        <v>129</v>
      </c>
      <c r="C278" s="163" t="s">
        <v>104</v>
      </c>
      <c r="D278" s="164" t="s">
        <v>1296</v>
      </c>
      <c r="E278" s="165" t="s">
        <v>179</v>
      </c>
      <c r="F278" s="294">
        <v>400</v>
      </c>
      <c r="G278" s="120"/>
      <c r="H278" s="166">
        <f>ROUND(G278*F278,2)</f>
        <v>0</v>
      </c>
      <c r="I278" s="24" t="str">
        <f t="shared" ca="1" si="23"/>
        <v/>
      </c>
      <c r="J278" s="15" t="str">
        <f t="shared" si="28"/>
        <v>A003ExcavationCW 3110-R22m³</v>
      </c>
      <c r="K278" s="16">
        <f>MATCH(J278,'Pay Items'!$K$1:$K$649,0)</f>
        <v>6</v>
      </c>
      <c r="L278" s="17" t="str">
        <f t="shared" ca="1" si="24"/>
        <v>,0</v>
      </c>
      <c r="M278" s="17" t="str">
        <f t="shared" ca="1" si="25"/>
        <v>C2</v>
      </c>
      <c r="N278" s="17" t="str">
        <f t="shared" ca="1" si="26"/>
        <v>C2</v>
      </c>
    </row>
    <row r="279" spans="1:14" s="155" customFormat="1" ht="30" customHeight="1" x14ac:dyDescent="0.2">
      <c r="A279" s="167" t="s">
        <v>247</v>
      </c>
      <c r="B279" s="162" t="s">
        <v>130</v>
      </c>
      <c r="C279" s="163" t="s">
        <v>93</v>
      </c>
      <c r="D279" s="164" t="s">
        <v>1297</v>
      </c>
      <c r="E279" s="165" t="s">
        <v>178</v>
      </c>
      <c r="F279" s="294">
        <v>925</v>
      </c>
      <c r="G279" s="120"/>
      <c r="H279" s="166">
        <f>ROUND(G279*F279,2)</f>
        <v>0</v>
      </c>
      <c r="I279" s="24" t="str">
        <f t="shared" ca="1" si="23"/>
        <v/>
      </c>
      <c r="J279" s="15" t="str">
        <f t="shared" si="28"/>
        <v>A004Sub-Grade CompactionCW 3110-R22m²</v>
      </c>
      <c r="K279" s="16">
        <f>MATCH(J279,'Pay Items'!$K$1:$K$649,0)</f>
        <v>7</v>
      </c>
      <c r="L279" s="17" t="str">
        <f t="shared" ca="1" si="24"/>
        <v>,0</v>
      </c>
      <c r="M279" s="17" t="str">
        <f t="shared" ca="1" si="25"/>
        <v>C2</v>
      </c>
      <c r="N279" s="17" t="str">
        <f t="shared" ca="1" si="26"/>
        <v>C2</v>
      </c>
    </row>
    <row r="280" spans="1:14" s="155" customFormat="1" ht="30" customHeight="1" x14ac:dyDescent="0.2">
      <c r="A280" s="167" t="s">
        <v>249</v>
      </c>
      <c r="B280" s="162" t="s">
        <v>131</v>
      </c>
      <c r="C280" s="163" t="s">
        <v>1079</v>
      </c>
      <c r="D280" s="164" t="s">
        <v>1297</v>
      </c>
      <c r="E280" s="165"/>
      <c r="F280" s="293" t="s">
        <v>173</v>
      </c>
      <c r="G280" s="160"/>
      <c r="H280" s="160"/>
      <c r="I280" s="24" t="str">
        <f t="shared" ca="1" si="23"/>
        <v>LOCKED</v>
      </c>
      <c r="J280" s="15" t="str">
        <f t="shared" si="28"/>
        <v>A007Supplying and Placing Sub-base MaterialCW 3110-R22</v>
      </c>
      <c r="K280" s="16">
        <f>MATCH(J280,'Pay Items'!$K$1:$K$649,0)</f>
        <v>10</v>
      </c>
      <c r="L280" s="17" t="str">
        <f t="shared" ca="1" si="24"/>
        <v>,0</v>
      </c>
      <c r="M280" s="17" t="str">
        <f t="shared" ca="1" si="25"/>
        <v>C2</v>
      </c>
      <c r="N280" s="17" t="str">
        <f t="shared" ca="1" si="26"/>
        <v>C2</v>
      </c>
    </row>
    <row r="281" spans="1:14" s="155" customFormat="1" ht="30" customHeight="1" x14ac:dyDescent="0.2">
      <c r="A281" s="167" t="s">
        <v>1090</v>
      </c>
      <c r="B281" s="172" t="s">
        <v>350</v>
      </c>
      <c r="C281" s="163" t="s">
        <v>1655</v>
      </c>
      <c r="D281" s="164" t="s">
        <v>173</v>
      </c>
      <c r="E281" s="165" t="s">
        <v>180</v>
      </c>
      <c r="F281" s="294">
        <v>460</v>
      </c>
      <c r="G281" s="120"/>
      <c r="H281" s="166">
        <f>ROUND(G281*F281,2)</f>
        <v>0</v>
      </c>
      <c r="I281" s="24" t="str">
        <f t="shared" ca="1" si="23"/>
        <v/>
      </c>
      <c r="J281" s="15" t="str">
        <f t="shared" si="28"/>
        <v>A007B350 mm Granular Btonne</v>
      </c>
      <c r="K281" s="16" t="e">
        <f>MATCH(J281,'Pay Items'!$K$1:$K$649,0)</f>
        <v>#N/A</v>
      </c>
      <c r="L281" s="17" t="str">
        <f t="shared" ca="1" si="24"/>
        <v>,0</v>
      </c>
      <c r="M281" s="17" t="str">
        <f t="shared" ca="1" si="25"/>
        <v>C2</v>
      </c>
      <c r="N281" s="17" t="str">
        <f t="shared" ca="1" si="26"/>
        <v>C2</v>
      </c>
    </row>
    <row r="282" spans="1:14" s="155" customFormat="1" ht="30" customHeight="1" x14ac:dyDescent="0.2">
      <c r="A282" s="167" t="s">
        <v>250</v>
      </c>
      <c r="B282" s="162" t="s">
        <v>132</v>
      </c>
      <c r="C282" s="163" t="s">
        <v>319</v>
      </c>
      <c r="D282" s="164" t="s">
        <v>1296</v>
      </c>
      <c r="E282" s="165"/>
      <c r="F282" s="293" t="s">
        <v>173</v>
      </c>
      <c r="G282" s="160"/>
      <c r="H282" s="160"/>
      <c r="I282" s="24" t="str">
        <f t="shared" ca="1" si="23"/>
        <v>LOCKED</v>
      </c>
      <c r="J282" s="15" t="str">
        <f t="shared" si="28"/>
        <v>A010Supplying and Placing Base Course MaterialCW 3110-R22</v>
      </c>
      <c r="K282" s="16">
        <f>MATCH(J282,'Pay Items'!$K$1:$K$649,0)</f>
        <v>27</v>
      </c>
      <c r="L282" s="17" t="str">
        <f t="shared" ca="1" si="24"/>
        <v>,0</v>
      </c>
      <c r="M282" s="17" t="str">
        <f t="shared" ca="1" si="25"/>
        <v>C2</v>
      </c>
      <c r="N282" s="17" t="str">
        <f t="shared" ca="1" si="26"/>
        <v>C2</v>
      </c>
    </row>
    <row r="283" spans="1:14" s="155" customFormat="1" ht="30" customHeight="1" x14ac:dyDescent="0.2">
      <c r="A283" s="167" t="s">
        <v>1119</v>
      </c>
      <c r="B283" s="172" t="s">
        <v>350</v>
      </c>
      <c r="C283" s="163" t="s">
        <v>1651</v>
      </c>
      <c r="D283" s="164" t="s">
        <v>173</v>
      </c>
      <c r="E283" s="165" t="s">
        <v>179</v>
      </c>
      <c r="F283" s="294">
        <v>110</v>
      </c>
      <c r="G283" s="120"/>
      <c r="H283" s="166">
        <f>ROUND(G283*F283,2)</f>
        <v>0</v>
      </c>
      <c r="I283" s="24" t="str">
        <f t="shared" ca="1" si="23"/>
        <v/>
      </c>
      <c r="J283" s="15" t="str">
        <f t="shared" si="28"/>
        <v>A010B3Base Course Material - Granular Bm³</v>
      </c>
      <c r="K283" s="16" t="e">
        <f>MATCH(J283,'Pay Items'!$K$1:$K$649,0)</f>
        <v>#N/A</v>
      </c>
      <c r="L283" s="17" t="str">
        <f t="shared" ca="1" si="24"/>
        <v>,0</v>
      </c>
      <c r="M283" s="17" t="str">
        <f t="shared" ca="1" si="25"/>
        <v>C2</v>
      </c>
      <c r="N283" s="17" t="str">
        <f t="shared" ca="1" si="26"/>
        <v>C2</v>
      </c>
    </row>
    <row r="284" spans="1:14" s="155" customFormat="1" ht="30" customHeight="1" x14ac:dyDescent="0.2">
      <c r="A284" s="167" t="s">
        <v>259</v>
      </c>
      <c r="B284" s="162" t="s">
        <v>133</v>
      </c>
      <c r="C284" s="163" t="s">
        <v>1125</v>
      </c>
      <c r="D284" s="164" t="s">
        <v>1126</v>
      </c>
      <c r="E284" s="165"/>
      <c r="F284" s="293" t="s">
        <v>173</v>
      </c>
      <c r="G284" s="160"/>
      <c r="H284" s="160"/>
      <c r="I284" s="24" t="str">
        <f t="shared" ca="1" si="23"/>
        <v>LOCKED</v>
      </c>
      <c r="J284" s="15" t="str">
        <f t="shared" si="28"/>
        <v>A022Geotextile FabricCW 3130-R5</v>
      </c>
      <c r="K284" s="16">
        <f>MATCH(J284,'Pay Items'!$K$1:$K$649,0)</f>
        <v>46</v>
      </c>
      <c r="L284" s="17" t="str">
        <f t="shared" ca="1" si="24"/>
        <v>,0</v>
      </c>
      <c r="M284" s="17" t="str">
        <f t="shared" ca="1" si="25"/>
        <v>C2</v>
      </c>
      <c r="N284" s="17" t="str">
        <f t="shared" ca="1" si="26"/>
        <v>C2</v>
      </c>
    </row>
    <row r="285" spans="1:14" s="155" customFormat="1" ht="30" customHeight="1" x14ac:dyDescent="0.2">
      <c r="A285" s="167" t="s">
        <v>1129</v>
      </c>
      <c r="B285" s="172" t="s">
        <v>350</v>
      </c>
      <c r="C285" s="163" t="s">
        <v>1130</v>
      </c>
      <c r="D285" s="164" t="s">
        <v>173</v>
      </c>
      <c r="E285" s="165" t="s">
        <v>178</v>
      </c>
      <c r="F285" s="294">
        <v>925</v>
      </c>
      <c r="G285" s="120"/>
      <c r="H285" s="166">
        <f>ROUND(G285*F285,2)</f>
        <v>0</v>
      </c>
      <c r="I285" s="24" t="str">
        <f t="shared" ca="1" si="23"/>
        <v/>
      </c>
      <c r="J285" s="15" t="str">
        <f t="shared" si="28"/>
        <v>A022A2Separation/Filtration Fabricm²</v>
      </c>
      <c r="K285" s="16">
        <f>MATCH(J285,'Pay Items'!$K$1:$K$649,0)</f>
        <v>48</v>
      </c>
      <c r="L285" s="17" t="str">
        <f t="shared" ca="1" si="24"/>
        <v>,0</v>
      </c>
      <c r="M285" s="17" t="str">
        <f t="shared" ca="1" si="25"/>
        <v>C2</v>
      </c>
      <c r="N285" s="17" t="str">
        <f t="shared" ca="1" si="26"/>
        <v>C2</v>
      </c>
    </row>
    <row r="286" spans="1:14" s="155" customFormat="1" ht="30" customHeight="1" x14ac:dyDescent="0.2">
      <c r="A286" s="167" t="s">
        <v>1133</v>
      </c>
      <c r="B286" s="162" t="s">
        <v>134</v>
      </c>
      <c r="C286" s="163" t="s">
        <v>729</v>
      </c>
      <c r="D286" s="164" t="s">
        <v>1134</v>
      </c>
      <c r="E286" s="165"/>
      <c r="F286" s="293" t="s">
        <v>173</v>
      </c>
      <c r="G286" s="160"/>
      <c r="H286" s="160"/>
      <c r="I286" s="24" t="str">
        <f t="shared" ca="1" si="23"/>
        <v>LOCKED</v>
      </c>
      <c r="J286" s="15" t="str">
        <f t="shared" si="28"/>
        <v>A022A4Supply and Install GeogridCW 3135-R2</v>
      </c>
      <c r="K286" s="16">
        <f>MATCH(J286,'Pay Items'!$K$1:$K$649,0)</f>
        <v>50</v>
      </c>
      <c r="L286" s="17" t="str">
        <f t="shared" ca="1" si="24"/>
        <v>,0</v>
      </c>
      <c r="M286" s="17" t="str">
        <f t="shared" ca="1" si="25"/>
        <v>C2</v>
      </c>
      <c r="N286" s="17" t="str">
        <f t="shared" ca="1" si="26"/>
        <v>C2</v>
      </c>
    </row>
    <row r="287" spans="1:14" s="155" customFormat="1" ht="30" customHeight="1" x14ac:dyDescent="0.2">
      <c r="A287" s="167" t="s">
        <v>1135</v>
      </c>
      <c r="B287" s="172" t="s">
        <v>350</v>
      </c>
      <c r="C287" s="163" t="s">
        <v>1136</v>
      </c>
      <c r="D287" s="164" t="s">
        <v>173</v>
      </c>
      <c r="E287" s="165" t="s">
        <v>178</v>
      </c>
      <c r="F287" s="294">
        <v>925</v>
      </c>
      <c r="G287" s="120"/>
      <c r="H287" s="166">
        <f>ROUND(G287*F287,2)</f>
        <v>0</v>
      </c>
      <c r="I287" s="24" t="str">
        <f t="shared" ca="1" si="23"/>
        <v/>
      </c>
      <c r="J287" s="15" t="str">
        <f t="shared" si="28"/>
        <v>A022A5Class A Geogridm²</v>
      </c>
      <c r="K287" s="16">
        <f>MATCH(J287,'Pay Items'!$K$1:$K$649,0)</f>
        <v>51</v>
      </c>
      <c r="L287" s="17" t="str">
        <f t="shared" ca="1" si="24"/>
        <v>,0</v>
      </c>
      <c r="M287" s="17" t="str">
        <f t="shared" ca="1" si="25"/>
        <v>C2</v>
      </c>
      <c r="N287" s="17" t="str">
        <f t="shared" ca="1" si="26"/>
        <v>C2</v>
      </c>
    </row>
    <row r="288" spans="1:14" s="155" customFormat="1" ht="30" customHeight="1" x14ac:dyDescent="0.2">
      <c r="A288" s="152"/>
      <c r="B288" s="173"/>
      <c r="C288" s="174" t="s">
        <v>1603</v>
      </c>
      <c r="D288" s="175"/>
      <c r="E288" s="176"/>
      <c r="F288" s="293" t="s">
        <v>173</v>
      </c>
      <c r="G288" s="160"/>
      <c r="H288" s="160"/>
      <c r="I288" s="24" t="str">
        <f t="shared" ca="1" si="23"/>
        <v>LOCKED</v>
      </c>
      <c r="J288" s="15" t="str">
        <f t="shared" si="28"/>
        <v>ROADWORKS - REMOVALS/RENEWALS</v>
      </c>
      <c r="K288" s="16" t="e">
        <f>MATCH(J288,'Pay Items'!$K$1:$K$649,0)</f>
        <v>#N/A</v>
      </c>
      <c r="L288" s="17" t="str">
        <f t="shared" ca="1" si="24"/>
        <v>,0</v>
      </c>
      <c r="M288" s="17" t="str">
        <f t="shared" ca="1" si="25"/>
        <v>C2</v>
      </c>
      <c r="N288" s="17" t="str">
        <f t="shared" ca="1" si="26"/>
        <v>C2</v>
      </c>
    </row>
    <row r="289" spans="1:14" s="155" customFormat="1" ht="30" customHeight="1" x14ac:dyDescent="0.2">
      <c r="A289" s="177" t="s">
        <v>371</v>
      </c>
      <c r="B289" s="162" t="s">
        <v>39</v>
      </c>
      <c r="C289" s="163" t="s">
        <v>316</v>
      </c>
      <c r="D289" s="164" t="s">
        <v>1296</v>
      </c>
      <c r="E289" s="165"/>
      <c r="F289" s="293" t="s">
        <v>173</v>
      </c>
      <c r="G289" s="160"/>
      <c r="H289" s="160"/>
      <c r="I289" s="24" t="str">
        <f t="shared" ca="1" si="23"/>
        <v>LOCKED</v>
      </c>
      <c r="J289" s="15" t="str">
        <f t="shared" si="28"/>
        <v>B001Pavement RemovalCW 3110-R22</v>
      </c>
      <c r="K289" s="16">
        <f>MATCH(J289,'Pay Items'!$K$1:$K$649,0)</f>
        <v>69</v>
      </c>
      <c r="L289" s="17" t="str">
        <f t="shared" ca="1" si="24"/>
        <v>,0</v>
      </c>
      <c r="M289" s="17" t="str">
        <f t="shared" ca="1" si="25"/>
        <v>C2</v>
      </c>
      <c r="N289" s="17" t="str">
        <f t="shared" ca="1" si="26"/>
        <v>C2</v>
      </c>
    </row>
    <row r="290" spans="1:14" s="155" customFormat="1" ht="30" customHeight="1" x14ac:dyDescent="0.2">
      <c r="A290" s="177" t="s">
        <v>442</v>
      </c>
      <c r="B290" s="172" t="s">
        <v>350</v>
      </c>
      <c r="C290" s="163" t="s">
        <v>317</v>
      </c>
      <c r="D290" s="164" t="s">
        <v>173</v>
      </c>
      <c r="E290" s="165" t="s">
        <v>178</v>
      </c>
      <c r="F290" s="294">
        <v>900</v>
      </c>
      <c r="G290" s="120"/>
      <c r="H290" s="166">
        <f>ROUND(G290*F290,2)</f>
        <v>0</v>
      </c>
      <c r="I290" s="24" t="str">
        <f t="shared" ca="1" si="23"/>
        <v/>
      </c>
      <c r="J290" s="15" t="str">
        <f t="shared" si="28"/>
        <v>B002Concrete Pavementm²</v>
      </c>
      <c r="K290" s="16">
        <f>MATCH(J290,'Pay Items'!$K$1:$K$649,0)</f>
        <v>70</v>
      </c>
      <c r="L290" s="17" t="str">
        <f t="shared" ca="1" si="24"/>
        <v>,0</v>
      </c>
      <c r="M290" s="17" t="str">
        <f t="shared" ca="1" si="25"/>
        <v>C2</v>
      </c>
      <c r="N290" s="17" t="str">
        <f t="shared" ca="1" si="26"/>
        <v>C2</v>
      </c>
    </row>
    <row r="291" spans="1:14" s="155" customFormat="1" ht="30" customHeight="1" x14ac:dyDescent="0.2">
      <c r="A291" s="177" t="s">
        <v>262</v>
      </c>
      <c r="B291" s="172" t="s">
        <v>351</v>
      </c>
      <c r="C291" s="163" t="s">
        <v>318</v>
      </c>
      <c r="D291" s="164" t="s">
        <v>173</v>
      </c>
      <c r="E291" s="165" t="s">
        <v>178</v>
      </c>
      <c r="F291" s="294">
        <v>450</v>
      </c>
      <c r="G291" s="120"/>
      <c r="H291" s="166">
        <f>ROUND(G291*F291,2)</f>
        <v>0</v>
      </c>
      <c r="I291" s="24" t="str">
        <f t="shared" ca="1" si="23"/>
        <v/>
      </c>
      <c r="J291" s="15" t="str">
        <f t="shared" si="28"/>
        <v>B003Asphalt Pavementm²</v>
      </c>
      <c r="K291" s="16">
        <f>MATCH(J291,'Pay Items'!$K$1:$K$649,0)</f>
        <v>71</v>
      </c>
      <c r="L291" s="17" t="str">
        <f t="shared" ca="1" si="24"/>
        <v>,0</v>
      </c>
      <c r="M291" s="17" t="str">
        <f t="shared" ca="1" si="25"/>
        <v>C2</v>
      </c>
      <c r="N291" s="17" t="str">
        <f t="shared" ca="1" si="26"/>
        <v>C2</v>
      </c>
    </row>
    <row r="292" spans="1:14" s="155" customFormat="1" ht="30" customHeight="1" x14ac:dyDescent="0.2">
      <c r="A292" s="177" t="s">
        <v>304</v>
      </c>
      <c r="B292" s="162" t="s">
        <v>40</v>
      </c>
      <c r="C292" s="163" t="s">
        <v>162</v>
      </c>
      <c r="D292" s="164" t="s">
        <v>1315</v>
      </c>
      <c r="E292" s="165"/>
      <c r="F292" s="293" t="s">
        <v>173</v>
      </c>
      <c r="G292" s="160"/>
      <c r="H292" s="160"/>
      <c r="I292" s="24" t="str">
        <f t="shared" ca="1" si="23"/>
        <v>LOCKED</v>
      </c>
      <c r="J292" s="15" t="str">
        <f t="shared" si="28"/>
        <v>B097Drilled Tie BarsCW 3230-R8</v>
      </c>
      <c r="K292" s="16">
        <f>MATCH(J292,'Pay Items'!$K$1:$K$649,0)</f>
        <v>167</v>
      </c>
      <c r="L292" s="17" t="str">
        <f t="shared" ca="1" si="24"/>
        <v>,0</v>
      </c>
      <c r="M292" s="17" t="str">
        <f t="shared" ca="1" si="25"/>
        <v>C2</v>
      </c>
      <c r="N292" s="17" t="str">
        <f t="shared" ca="1" si="26"/>
        <v>C2</v>
      </c>
    </row>
    <row r="293" spans="1:14" s="155" customFormat="1" ht="30" customHeight="1" x14ac:dyDescent="0.2">
      <c r="A293" s="177" t="s">
        <v>305</v>
      </c>
      <c r="B293" s="172" t="s">
        <v>350</v>
      </c>
      <c r="C293" s="163" t="s">
        <v>187</v>
      </c>
      <c r="D293" s="164" t="s">
        <v>173</v>
      </c>
      <c r="E293" s="165" t="s">
        <v>181</v>
      </c>
      <c r="F293" s="294">
        <v>20</v>
      </c>
      <c r="G293" s="120"/>
      <c r="H293" s="166">
        <f>ROUND(G293*F293,2)</f>
        <v>0</v>
      </c>
      <c r="I293" s="24" t="str">
        <f t="shared" ca="1" si="23"/>
        <v/>
      </c>
      <c r="J293" s="15" t="str">
        <f t="shared" si="28"/>
        <v>B09820 M Deformed Tie Bareach</v>
      </c>
      <c r="K293" s="16">
        <f>MATCH(J293,'Pay Items'!$K$1:$K$649,0)</f>
        <v>169</v>
      </c>
      <c r="L293" s="17" t="str">
        <f t="shared" ca="1" si="24"/>
        <v>,0</v>
      </c>
      <c r="M293" s="17" t="str">
        <f t="shared" ca="1" si="25"/>
        <v>C2</v>
      </c>
      <c r="N293" s="17" t="str">
        <f t="shared" ca="1" si="26"/>
        <v>C2</v>
      </c>
    </row>
    <row r="294" spans="1:14" s="155" customFormat="1" ht="30" customHeight="1" x14ac:dyDescent="0.2">
      <c r="A294" s="177" t="s">
        <v>805</v>
      </c>
      <c r="B294" s="162" t="s">
        <v>41</v>
      </c>
      <c r="C294" s="163" t="s">
        <v>335</v>
      </c>
      <c r="D294" s="164" t="s">
        <v>1333</v>
      </c>
      <c r="E294" s="180"/>
      <c r="F294" s="293" t="s">
        <v>173</v>
      </c>
      <c r="G294" s="160"/>
      <c r="H294" s="160"/>
      <c r="I294" s="24" t="str">
        <f t="shared" ca="1" si="23"/>
        <v>LOCKED</v>
      </c>
      <c r="J294" s="15" t="str">
        <f t="shared" si="28"/>
        <v>B114rlMiscellaneous Concrete Slab RenewalCW 3235-R9</v>
      </c>
      <c r="K294" s="16">
        <f>MATCH(J294,'Pay Items'!$K$1:$K$649,0)</f>
        <v>192</v>
      </c>
      <c r="L294" s="17" t="str">
        <f t="shared" ca="1" si="24"/>
        <v>,0</v>
      </c>
      <c r="M294" s="17" t="str">
        <f t="shared" ca="1" si="25"/>
        <v>C2</v>
      </c>
      <c r="N294" s="17" t="str">
        <f t="shared" ca="1" si="26"/>
        <v>C2</v>
      </c>
    </row>
    <row r="295" spans="1:14" s="155" customFormat="1" ht="30" customHeight="1" x14ac:dyDescent="0.2">
      <c r="A295" s="177" t="s">
        <v>809</v>
      </c>
      <c r="B295" s="172" t="s">
        <v>350</v>
      </c>
      <c r="C295" s="163" t="s">
        <v>1610</v>
      </c>
      <c r="D295" s="164" t="s">
        <v>397</v>
      </c>
      <c r="E295" s="180"/>
      <c r="F295" s="293" t="s">
        <v>173</v>
      </c>
      <c r="G295" s="160"/>
      <c r="H295" s="160"/>
      <c r="I295" s="24" t="str">
        <f t="shared" ca="1" si="23"/>
        <v>LOCKED</v>
      </c>
      <c r="J295" s="15" t="str">
        <f t="shared" si="28"/>
        <v>B118rl100 mm Type 5 Concrete SidewalkSD-228A</v>
      </c>
      <c r="K295" s="16" t="e">
        <f>MATCH(J295,'Pay Items'!$K$1:$K$649,0)</f>
        <v>#N/A</v>
      </c>
      <c r="L295" s="17" t="str">
        <f t="shared" ca="1" si="24"/>
        <v>,0</v>
      </c>
      <c r="M295" s="17" t="str">
        <f t="shared" ca="1" si="25"/>
        <v>C2</v>
      </c>
      <c r="N295" s="17" t="str">
        <f t="shared" ca="1" si="26"/>
        <v>C2</v>
      </c>
    </row>
    <row r="296" spans="1:14" s="155" customFormat="1" ht="30" customHeight="1" x14ac:dyDescent="0.2">
      <c r="A296" s="178" t="s">
        <v>810</v>
      </c>
      <c r="B296" s="183" t="s">
        <v>700</v>
      </c>
      <c r="C296" s="163" t="s">
        <v>701</v>
      </c>
      <c r="D296" s="164"/>
      <c r="E296" s="180" t="s">
        <v>178</v>
      </c>
      <c r="F296" s="294">
        <v>10</v>
      </c>
      <c r="G296" s="181"/>
      <c r="H296" s="166">
        <f>ROUND(G296*F296,2)</f>
        <v>0</v>
      </c>
      <c r="I296" s="24" t="str">
        <f t="shared" ca="1" si="23"/>
        <v/>
      </c>
      <c r="J296" s="15" t="str">
        <f t="shared" si="28"/>
        <v>B119rlLess than 5 sq.m.m²</v>
      </c>
      <c r="K296" s="16">
        <f>MATCH(J296,'Pay Items'!$K$1:$K$649,0)</f>
        <v>197</v>
      </c>
      <c r="L296" s="17" t="str">
        <f t="shared" ca="1" si="24"/>
        <v>,0</v>
      </c>
      <c r="M296" s="17" t="str">
        <f t="shared" ca="1" si="25"/>
        <v>C2</v>
      </c>
      <c r="N296" s="17" t="str">
        <f t="shared" ca="1" si="26"/>
        <v>C2</v>
      </c>
    </row>
    <row r="297" spans="1:14" s="155" customFormat="1" ht="30" customHeight="1" x14ac:dyDescent="0.2">
      <c r="A297" s="177" t="s">
        <v>811</v>
      </c>
      <c r="B297" s="183" t="s">
        <v>702</v>
      </c>
      <c r="C297" s="163" t="s">
        <v>703</v>
      </c>
      <c r="D297" s="164"/>
      <c r="E297" s="180" t="s">
        <v>178</v>
      </c>
      <c r="F297" s="294">
        <v>20</v>
      </c>
      <c r="G297" s="181"/>
      <c r="H297" s="166">
        <f>ROUND(G297*F297,2)</f>
        <v>0</v>
      </c>
      <c r="I297" s="24" t="str">
        <f t="shared" ca="1" si="23"/>
        <v/>
      </c>
      <c r="J297" s="15" t="str">
        <f t="shared" si="28"/>
        <v>B120rl5 sq.m. to 20 sq.m.m²</v>
      </c>
      <c r="K297" s="16">
        <f>MATCH(J297,'Pay Items'!$K$1:$K$649,0)</f>
        <v>198</v>
      </c>
      <c r="L297" s="17" t="str">
        <f t="shared" ca="1" si="24"/>
        <v>,0</v>
      </c>
      <c r="M297" s="17" t="str">
        <f t="shared" ca="1" si="25"/>
        <v>C2</v>
      </c>
      <c r="N297" s="17" t="str">
        <f t="shared" ca="1" si="26"/>
        <v>C2</v>
      </c>
    </row>
    <row r="298" spans="1:14" s="155" customFormat="1" ht="30" customHeight="1" x14ac:dyDescent="0.2">
      <c r="A298" s="178" t="s">
        <v>844</v>
      </c>
      <c r="B298" s="179" t="s">
        <v>42</v>
      </c>
      <c r="C298" s="170" t="s">
        <v>157</v>
      </c>
      <c r="D298" s="164" t="s">
        <v>1679</v>
      </c>
      <c r="E298" s="180"/>
      <c r="F298" s="293" t="s">
        <v>173</v>
      </c>
      <c r="G298" s="160"/>
      <c r="H298" s="160"/>
      <c r="I298" s="24" t="str">
        <f t="shared" ca="1" si="23"/>
        <v>LOCKED</v>
      </c>
      <c r="J298" s="15" t="str">
        <f t="shared" si="28"/>
        <v>B154rlConcrete Curb RenewalCW 3240-R10, E14</v>
      </c>
      <c r="K298" s="16" t="e">
        <f>MATCH(J298,'Pay Items'!$K$1:$K$649,0)</f>
        <v>#N/A</v>
      </c>
      <c r="L298" s="17" t="str">
        <f t="shared" ca="1" si="24"/>
        <v>,0</v>
      </c>
      <c r="M298" s="17" t="str">
        <f t="shared" ca="1" si="25"/>
        <v>C2</v>
      </c>
      <c r="N298" s="17" t="str">
        <f t="shared" ca="1" si="26"/>
        <v>C2</v>
      </c>
    </row>
    <row r="299" spans="1:14" s="155" customFormat="1" ht="39.950000000000003" customHeight="1" x14ac:dyDescent="0.2">
      <c r="A299" s="178" t="s">
        <v>1165</v>
      </c>
      <c r="B299" s="169" t="s">
        <v>350</v>
      </c>
      <c r="C299" s="170" t="s">
        <v>1698</v>
      </c>
      <c r="D299" s="171" t="s">
        <v>711</v>
      </c>
      <c r="E299" s="180"/>
      <c r="F299" s="293" t="s">
        <v>173</v>
      </c>
      <c r="G299" s="160"/>
      <c r="H299" s="160"/>
      <c r="I299" s="24" t="str">
        <f t="shared" ca="1" si="23"/>
        <v>LOCKED</v>
      </c>
      <c r="J299" s="15" t="str">
        <f t="shared" si="28"/>
        <v>B155rlBType 2 Concrete Barrier (180 mm reveal ht, Dowelled)SD-205,SD-206A</v>
      </c>
      <c r="K299" s="16" t="e">
        <f>MATCH(J299,'Pay Items'!$K$1:$K$649,0)</f>
        <v>#N/A</v>
      </c>
      <c r="L299" s="17" t="str">
        <f t="shared" ca="1" si="24"/>
        <v>,0</v>
      </c>
      <c r="M299" s="17" t="str">
        <f t="shared" ca="1" si="25"/>
        <v>C2</v>
      </c>
      <c r="N299" s="17" t="str">
        <f t="shared" ca="1" si="26"/>
        <v>C2</v>
      </c>
    </row>
    <row r="300" spans="1:14" s="155" customFormat="1" ht="30" customHeight="1" x14ac:dyDescent="0.2">
      <c r="A300" s="178" t="s">
        <v>2021</v>
      </c>
      <c r="B300" s="205" t="s">
        <v>700</v>
      </c>
      <c r="C300" s="206" t="s">
        <v>713</v>
      </c>
      <c r="D300" s="207"/>
      <c r="E300" s="208" t="s">
        <v>182</v>
      </c>
      <c r="F300" s="294">
        <v>10</v>
      </c>
      <c r="G300" s="181"/>
      <c r="H300" s="209">
        <f>ROUND(G300*F300,2)</f>
        <v>0</v>
      </c>
      <c r="I300" s="24" t="str">
        <f t="shared" ca="1" si="23"/>
        <v/>
      </c>
      <c r="J300" s="15" t="str">
        <f t="shared" si="28"/>
        <v>B155rlB23 m to 30 mm</v>
      </c>
      <c r="K300" s="16" t="e">
        <f>MATCH(J300,'Pay Items'!$K$1:$K$649,0)</f>
        <v>#N/A</v>
      </c>
      <c r="L300" s="17" t="str">
        <f t="shared" ca="1" si="24"/>
        <v>,0</v>
      </c>
      <c r="M300" s="17" t="str">
        <f t="shared" ca="1" si="25"/>
        <v>C2</v>
      </c>
      <c r="N300" s="17" t="str">
        <f t="shared" ca="1" si="26"/>
        <v>C2</v>
      </c>
    </row>
    <row r="301" spans="1:14" s="155" customFormat="1" ht="30" customHeight="1" x14ac:dyDescent="0.2">
      <c r="A301" s="152"/>
      <c r="B301" s="173"/>
      <c r="C301" s="174" t="s">
        <v>1615</v>
      </c>
      <c r="D301" s="175"/>
      <c r="E301" s="176"/>
      <c r="F301" s="293" t="s">
        <v>173</v>
      </c>
      <c r="G301" s="160"/>
      <c r="H301" s="160"/>
      <c r="I301" s="24" t="str">
        <f t="shared" ca="1" si="23"/>
        <v>LOCKED</v>
      </c>
      <c r="J301" s="15" t="str">
        <f t="shared" si="28"/>
        <v>ROADWORKS - NEW CONSTRUCTION</v>
      </c>
      <c r="K301" s="16" t="e">
        <f>MATCH(J301,'Pay Items'!$K$1:$K$649,0)</f>
        <v>#N/A</v>
      </c>
      <c r="L301" s="17" t="str">
        <f t="shared" ca="1" si="24"/>
        <v>,0</v>
      </c>
      <c r="M301" s="17" t="str">
        <f t="shared" ca="1" si="25"/>
        <v>C2</v>
      </c>
      <c r="N301" s="17" t="str">
        <f t="shared" ca="1" si="26"/>
        <v>C2</v>
      </c>
    </row>
    <row r="302" spans="1:14" s="155" customFormat="1" ht="30" customHeight="1" x14ac:dyDescent="0.2">
      <c r="A302" s="210" t="s">
        <v>380</v>
      </c>
      <c r="B302" s="162" t="s">
        <v>43</v>
      </c>
      <c r="C302" s="163" t="s">
        <v>123</v>
      </c>
      <c r="D302" s="164" t="s">
        <v>1699</v>
      </c>
      <c r="E302" s="185"/>
      <c r="F302" s="293" t="s">
        <v>173</v>
      </c>
      <c r="G302" s="160"/>
      <c r="H302" s="160"/>
      <c r="I302" s="24" t="str">
        <f t="shared" ca="1" si="23"/>
        <v>LOCKED</v>
      </c>
      <c r="J302" s="15" t="str">
        <f t="shared" si="28"/>
        <v>C019Concrete Pavements for Early OpeningCW 3310-R18,E14</v>
      </c>
      <c r="K302" s="16" t="e">
        <f>MATCH(J302,'Pay Items'!$K$1:$K$649,0)</f>
        <v>#N/A</v>
      </c>
      <c r="L302" s="17" t="str">
        <f t="shared" ca="1" si="24"/>
        <v>,0</v>
      </c>
      <c r="M302" s="17" t="str">
        <f t="shared" ca="1" si="25"/>
        <v>C2</v>
      </c>
      <c r="N302" s="17" t="str">
        <f t="shared" ca="1" si="26"/>
        <v>C2</v>
      </c>
    </row>
    <row r="303" spans="1:14" s="155" customFormat="1" ht="60" customHeight="1" x14ac:dyDescent="0.2">
      <c r="A303" s="211"/>
      <c r="B303" s="172" t="s">
        <v>350</v>
      </c>
      <c r="C303" s="163" t="s">
        <v>1278</v>
      </c>
      <c r="D303" s="164"/>
      <c r="E303" s="165" t="s">
        <v>178</v>
      </c>
      <c r="F303" s="294">
        <v>30</v>
      </c>
      <c r="G303" s="181"/>
      <c r="H303" s="209">
        <f>ROUND(G303*F303,2)</f>
        <v>0</v>
      </c>
      <c r="I303" s="24" t="str">
        <f t="shared" ca="1" si="23"/>
        <v/>
      </c>
      <c r="J303" s="15" t="str">
        <f t="shared" si="28"/>
        <v>Construction of 200 mm Type 4 Concrete Pavement for Early Opening 72 Hour (Reinforced)m²</v>
      </c>
      <c r="K303" s="16" t="e">
        <f>MATCH(J303,'Pay Items'!$K$1:$K$649,0)</f>
        <v>#N/A</v>
      </c>
      <c r="L303" s="17" t="str">
        <f t="shared" ca="1" si="24"/>
        <v>,0</v>
      </c>
      <c r="M303" s="17" t="str">
        <f t="shared" ca="1" si="25"/>
        <v>C2</v>
      </c>
      <c r="N303" s="17" t="str">
        <f t="shared" ca="1" si="26"/>
        <v>C2</v>
      </c>
    </row>
    <row r="304" spans="1:14" s="155" customFormat="1" ht="39.950000000000003" customHeight="1" x14ac:dyDescent="0.2">
      <c r="A304" s="210" t="s">
        <v>389</v>
      </c>
      <c r="B304" s="162" t="s">
        <v>44</v>
      </c>
      <c r="C304" s="163" t="s">
        <v>366</v>
      </c>
      <c r="D304" s="164" t="s">
        <v>1699</v>
      </c>
      <c r="E304" s="212"/>
      <c r="F304" s="293" t="s">
        <v>173</v>
      </c>
      <c r="G304" s="160"/>
      <c r="H304" s="160"/>
      <c r="I304" s="24" t="str">
        <f t="shared" ca="1" si="23"/>
        <v>LOCKED</v>
      </c>
      <c r="J304" s="15" t="str">
        <f t="shared" si="28"/>
        <v>C032Concrete Curbs, Curb and Gutter, and Splash StripsCW 3310-R18,E14</v>
      </c>
      <c r="K304" s="16" t="e">
        <f>MATCH(J304,'Pay Items'!$K$1:$K$649,0)</f>
        <v>#N/A</v>
      </c>
      <c r="L304" s="17" t="str">
        <f t="shared" ca="1" si="24"/>
        <v>,0</v>
      </c>
      <c r="M304" s="17" t="str">
        <f t="shared" ca="1" si="25"/>
        <v>C2</v>
      </c>
      <c r="N304" s="17" t="str">
        <f t="shared" ca="1" si="26"/>
        <v>C2</v>
      </c>
    </row>
    <row r="305" spans="1:14" s="155" customFormat="1" ht="39.950000000000003" customHeight="1" x14ac:dyDescent="0.2">
      <c r="A305" s="210" t="s">
        <v>1207</v>
      </c>
      <c r="B305" s="172" t="s">
        <v>350</v>
      </c>
      <c r="C305" s="163" t="s">
        <v>1620</v>
      </c>
      <c r="D305" s="164" t="s">
        <v>399</v>
      </c>
      <c r="E305" s="208" t="s">
        <v>182</v>
      </c>
      <c r="F305" s="294">
        <v>10</v>
      </c>
      <c r="G305" s="181"/>
      <c r="H305" s="209">
        <f>ROUND(G305*F305,2)</f>
        <v>0</v>
      </c>
      <c r="I305" s="24" t="str">
        <f t="shared" ca="1" si="23"/>
        <v/>
      </c>
      <c r="J305" s="15" t="str">
        <f t="shared" si="28"/>
        <v>C037BConstruction of Modified Barrier (180 mm ht, Type 2, Integral)SD-203Bm</v>
      </c>
      <c r="K305" s="16" t="e">
        <f>MATCH(J305,'Pay Items'!$K$1:$K$649,0)</f>
        <v>#N/A</v>
      </c>
      <c r="L305" s="17" t="str">
        <f t="shared" ca="1" si="24"/>
        <v>,0</v>
      </c>
      <c r="M305" s="17" t="str">
        <f t="shared" ca="1" si="25"/>
        <v>C2</v>
      </c>
      <c r="N305" s="17" t="str">
        <f t="shared" ca="1" si="26"/>
        <v>C2</v>
      </c>
    </row>
    <row r="306" spans="1:14" s="155" customFormat="1" ht="39.950000000000003" customHeight="1" x14ac:dyDescent="0.2">
      <c r="A306" s="210" t="s">
        <v>395</v>
      </c>
      <c r="B306" s="172" t="s">
        <v>351</v>
      </c>
      <c r="C306" s="163" t="s">
        <v>1625</v>
      </c>
      <c r="D306" s="164" t="s">
        <v>722</v>
      </c>
      <c r="E306" s="208" t="s">
        <v>182</v>
      </c>
      <c r="F306" s="294">
        <v>5</v>
      </c>
      <c r="G306" s="181"/>
      <c r="H306" s="209">
        <f>ROUND(G306*F306,2)</f>
        <v>0</v>
      </c>
      <c r="I306" s="24" t="str">
        <f t="shared" ca="1" si="23"/>
        <v/>
      </c>
      <c r="J306" s="15" t="str">
        <f t="shared" si="28"/>
        <v>C046Construction of Curb Ramp (8-12 mm ht, Type 2, Integral)SD-229Cm</v>
      </c>
      <c r="K306" s="16" t="e">
        <f>MATCH(J306,'Pay Items'!$K$1:$K$649,0)</f>
        <v>#N/A</v>
      </c>
      <c r="L306" s="17" t="str">
        <f t="shared" ca="1" si="24"/>
        <v>,0</v>
      </c>
      <c r="M306" s="17" t="str">
        <f t="shared" ca="1" si="25"/>
        <v>C2</v>
      </c>
      <c r="N306" s="17" t="str">
        <f t="shared" ca="1" si="26"/>
        <v>C2</v>
      </c>
    </row>
    <row r="307" spans="1:14" s="155" customFormat="1" ht="39.950000000000003" customHeight="1" x14ac:dyDescent="0.2">
      <c r="A307" s="161" t="s">
        <v>36</v>
      </c>
      <c r="B307" s="162" t="s">
        <v>45</v>
      </c>
      <c r="C307" s="163" t="s">
        <v>404</v>
      </c>
      <c r="D307" s="164" t="s">
        <v>1181</v>
      </c>
      <c r="E307" s="185"/>
      <c r="F307" s="293" t="s">
        <v>173</v>
      </c>
      <c r="G307" s="160"/>
      <c r="H307" s="160"/>
      <c r="I307" s="24" t="str">
        <f t="shared" ca="1" si="23"/>
        <v>LOCKED</v>
      </c>
      <c r="J307" s="15" t="str">
        <f t="shared" si="28"/>
        <v>C055Construction of Asphaltic Concrete PavementsCW 3410-R12</v>
      </c>
      <c r="K307" s="16">
        <f>MATCH(J307,'Pay Items'!$K$1:$K$649,0)</f>
        <v>425</v>
      </c>
      <c r="L307" s="17" t="str">
        <f t="shared" ca="1" si="24"/>
        <v>,0</v>
      </c>
      <c r="M307" s="17" t="str">
        <f t="shared" ca="1" si="25"/>
        <v>C2</v>
      </c>
      <c r="N307" s="17" t="str">
        <f t="shared" ca="1" si="26"/>
        <v>C2</v>
      </c>
    </row>
    <row r="308" spans="1:14" s="155" customFormat="1" ht="30" customHeight="1" x14ac:dyDescent="0.2">
      <c r="A308" s="161" t="s">
        <v>405</v>
      </c>
      <c r="B308" s="172" t="s">
        <v>350</v>
      </c>
      <c r="C308" s="163" t="s">
        <v>363</v>
      </c>
      <c r="D308" s="164"/>
      <c r="E308" s="165"/>
      <c r="F308" s="293" t="s">
        <v>173</v>
      </c>
      <c r="G308" s="160"/>
      <c r="H308" s="160"/>
      <c r="I308" s="24" t="str">
        <f t="shared" ca="1" si="23"/>
        <v>LOCKED</v>
      </c>
      <c r="J308" s="15" t="str">
        <f t="shared" si="28"/>
        <v>C056Main Line Paving</v>
      </c>
      <c r="K308" s="16">
        <f>MATCH(J308,'Pay Items'!$K$1:$K$649,0)</f>
        <v>426</v>
      </c>
      <c r="L308" s="17" t="str">
        <f t="shared" ca="1" si="24"/>
        <v>,0</v>
      </c>
      <c r="M308" s="17" t="str">
        <f t="shared" ca="1" si="25"/>
        <v>C2</v>
      </c>
      <c r="N308" s="17" t="str">
        <f t="shared" ca="1" si="26"/>
        <v>C2</v>
      </c>
    </row>
    <row r="309" spans="1:14" s="155" customFormat="1" ht="30" customHeight="1" x14ac:dyDescent="0.2">
      <c r="A309" s="161" t="s">
        <v>407</v>
      </c>
      <c r="B309" s="183" t="s">
        <v>700</v>
      </c>
      <c r="C309" s="163" t="s">
        <v>718</v>
      </c>
      <c r="D309" s="164"/>
      <c r="E309" s="165" t="s">
        <v>180</v>
      </c>
      <c r="F309" s="294">
        <v>130</v>
      </c>
      <c r="G309" s="120"/>
      <c r="H309" s="166">
        <f>ROUND(G309*F309,2)</f>
        <v>0</v>
      </c>
      <c r="I309" s="24" t="str">
        <f t="shared" ca="1" si="23"/>
        <v/>
      </c>
      <c r="J309" s="15" t="str">
        <f t="shared" si="28"/>
        <v>C058Type IAtonne</v>
      </c>
      <c r="K309" s="16">
        <f>MATCH(J309,'Pay Items'!$K$1:$K$649,0)</f>
        <v>427</v>
      </c>
      <c r="L309" s="17" t="str">
        <f t="shared" ca="1" si="24"/>
        <v>,0</v>
      </c>
      <c r="M309" s="17" t="str">
        <f t="shared" ca="1" si="25"/>
        <v>C2</v>
      </c>
      <c r="N309" s="17" t="str">
        <f t="shared" ca="1" si="26"/>
        <v>C2</v>
      </c>
    </row>
    <row r="310" spans="1:14" s="155" customFormat="1" ht="30" customHeight="1" x14ac:dyDescent="0.2">
      <c r="A310" s="161" t="s">
        <v>408</v>
      </c>
      <c r="B310" s="172" t="s">
        <v>351</v>
      </c>
      <c r="C310" s="163" t="s">
        <v>364</v>
      </c>
      <c r="D310" s="164"/>
      <c r="E310" s="165"/>
      <c r="F310" s="293" t="s">
        <v>173</v>
      </c>
      <c r="G310" s="160"/>
      <c r="H310" s="160"/>
      <c r="I310" s="24" t="str">
        <f t="shared" ca="1" si="23"/>
        <v>LOCKED</v>
      </c>
      <c r="J310" s="15" t="str">
        <f t="shared" si="28"/>
        <v>C059Tie-ins and Approaches</v>
      </c>
      <c r="K310" s="16">
        <f>MATCH(J310,'Pay Items'!$K$1:$K$649,0)</f>
        <v>429</v>
      </c>
      <c r="L310" s="17" t="str">
        <f t="shared" ca="1" si="24"/>
        <v>,0</v>
      </c>
      <c r="M310" s="17" t="str">
        <f t="shared" ca="1" si="25"/>
        <v>C2</v>
      </c>
      <c r="N310" s="17" t="str">
        <f t="shared" ca="1" si="26"/>
        <v>C2</v>
      </c>
    </row>
    <row r="311" spans="1:14" s="155" customFormat="1" ht="30" customHeight="1" x14ac:dyDescent="0.2">
      <c r="A311" s="161" t="s">
        <v>409</v>
      </c>
      <c r="B311" s="183" t="s">
        <v>700</v>
      </c>
      <c r="C311" s="163" t="s">
        <v>718</v>
      </c>
      <c r="D311" s="164"/>
      <c r="E311" s="165" t="s">
        <v>180</v>
      </c>
      <c r="F311" s="294">
        <v>120</v>
      </c>
      <c r="G311" s="120"/>
      <c r="H311" s="166">
        <f>ROUND(G311*F311,2)</f>
        <v>0</v>
      </c>
      <c r="I311" s="24" t="str">
        <f t="shared" ca="1" si="23"/>
        <v/>
      </c>
      <c r="J311" s="15" t="str">
        <f t="shared" si="28"/>
        <v>C060Type IAtonne</v>
      </c>
      <c r="K311" s="16">
        <f>MATCH(J311,'Pay Items'!$K$1:$K$649,0)</f>
        <v>430</v>
      </c>
      <c r="L311" s="17" t="str">
        <f t="shared" ca="1" si="24"/>
        <v>,0</v>
      </c>
      <c r="M311" s="17" t="str">
        <f t="shared" ca="1" si="25"/>
        <v>C2</v>
      </c>
      <c r="N311" s="17" t="str">
        <f t="shared" ca="1" si="26"/>
        <v>C2</v>
      </c>
    </row>
    <row r="312" spans="1:14" s="155" customFormat="1" ht="39.950000000000003" customHeight="1" x14ac:dyDescent="0.2">
      <c r="A312" s="161" t="s">
        <v>546</v>
      </c>
      <c r="B312" s="162" t="s">
        <v>46</v>
      </c>
      <c r="C312" s="163" t="s">
        <v>195</v>
      </c>
      <c r="D312" s="164" t="s">
        <v>1074</v>
      </c>
      <c r="E312" s="165" t="s">
        <v>180</v>
      </c>
      <c r="F312" s="294">
        <v>190</v>
      </c>
      <c r="G312" s="120"/>
      <c r="H312" s="166">
        <f>ROUND(G312*F312,2)</f>
        <v>0</v>
      </c>
      <c r="I312" s="24" t="str">
        <f t="shared" ca="1" si="23"/>
        <v/>
      </c>
      <c r="J312" s="15" t="str">
        <f t="shared" si="28"/>
        <v>C063Construction of Asphaltic Concrete Base Course (Type III)CW 3410-R12tonne</v>
      </c>
      <c r="K312" s="16">
        <f>MATCH(J312,'Pay Items'!$K$1:$K$649,0)</f>
        <v>433</v>
      </c>
      <c r="L312" s="17" t="str">
        <f t="shared" ca="1" si="24"/>
        <v>,0</v>
      </c>
      <c r="M312" s="17" t="str">
        <f t="shared" ca="1" si="25"/>
        <v>C2</v>
      </c>
      <c r="N312" s="17" t="str">
        <f t="shared" ca="1" si="26"/>
        <v>C2</v>
      </c>
    </row>
    <row r="313" spans="1:14" s="155" customFormat="1" ht="30" customHeight="1" x14ac:dyDescent="0.2">
      <c r="A313" s="152"/>
      <c r="B313" s="173"/>
      <c r="C313" s="174" t="s">
        <v>199</v>
      </c>
      <c r="D313" s="175"/>
      <c r="E313" s="176"/>
      <c r="F313" s="293" t="s">
        <v>173</v>
      </c>
      <c r="G313" s="160"/>
      <c r="H313" s="160"/>
      <c r="I313" s="24" t="str">
        <f t="shared" ca="1" si="23"/>
        <v>LOCKED</v>
      </c>
      <c r="J313" s="15" t="str">
        <f t="shared" si="28"/>
        <v>JOINT AND CRACK SEALING</v>
      </c>
      <c r="K313" s="16">
        <f>MATCH(J313,'Pay Items'!$K$1:$K$649,0)</f>
        <v>436</v>
      </c>
      <c r="L313" s="17" t="str">
        <f t="shared" ca="1" si="24"/>
        <v>,0</v>
      </c>
      <c r="M313" s="17" t="str">
        <f t="shared" ca="1" si="25"/>
        <v>C2</v>
      </c>
      <c r="N313" s="17" t="str">
        <f t="shared" ca="1" si="26"/>
        <v>C2</v>
      </c>
    </row>
    <row r="314" spans="1:14" s="155" customFormat="1" ht="30" customHeight="1" x14ac:dyDescent="0.2">
      <c r="A314" s="161" t="s">
        <v>547</v>
      </c>
      <c r="B314" s="162" t="s">
        <v>47</v>
      </c>
      <c r="C314" s="163" t="s">
        <v>98</v>
      </c>
      <c r="D314" s="164" t="s">
        <v>736</v>
      </c>
      <c r="E314" s="165" t="s">
        <v>182</v>
      </c>
      <c r="F314" s="295">
        <v>750</v>
      </c>
      <c r="G314" s="120"/>
      <c r="H314" s="166">
        <f>ROUND(G314*F314,2)</f>
        <v>0</v>
      </c>
      <c r="I314" s="24" t="str">
        <f t="shared" ca="1" si="23"/>
        <v/>
      </c>
      <c r="J314" s="15" t="str">
        <f t="shared" si="28"/>
        <v>D006Reflective Crack MaintenanceCW 3250-R7m</v>
      </c>
      <c r="K314" s="16">
        <f>MATCH(J314,'Pay Items'!$K$1:$K$649,0)</f>
        <v>442</v>
      </c>
      <c r="L314" s="17" t="str">
        <f t="shared" ca="1" si="24"/>
        <v>,0</v>
      </c>
      <c r="M314" s="17" t="str">
        <f t="shared" ca="1" si="25"/>
        <v>C2</v>
      </c>
      <c r="N314" s="17" t="str">
        <f t="shared" ca="1" si="26"/>
        <v>C2</v>
      </c>
    </row>
    <row r="315" spans="1:14" s="155" customFormat="1" ht="39.950000000000003" customHeight="1" x14ac:dyDescent="0.2">
      <c r="A315" s="152"/>
      <c r="B315" s="173"/>
      <c r="C315" s="174" t="s">
        <v>200</v>
      </c>
      <c r="D315" s="175"/>
      <c r="E315" s="176"/>
      <c r="F315" s="293" t="s">
        <v>173</v>
      </c>
      <c r="G315" s="160"/>
      <c r="H315" s="160"/>
      <c r="I315" s="24" t="str">
        <f t="shared" ca="1" si="23"/>
        <v>LOCKED</v>
      </c>
      <c r="J315" s="15" t="str">
        <f t="shared" si="28"/>
        <v>ASSOCIATED DRAINAGE AND UNDERGROUND WORKS</v>
      </c>
      <c r="K315" s="16">
        <f>MATCH(J315,'Pay Items'!$K$1:$K$649,0)</f>
        <v>444</v>
      </c>
      <c r="L315" s="17" t="str">
        <f t="shared" ca="1" si="24"/>
        <v>,0</v>
      </c>
      <c r="M315" s="17" t="str">
        <f t="shared" ca="1" si="25"/>
        <v>C2</v>
      </c>
      <c r="N315" s="17" t="str">
        <f t="shared" ca="1" si="26"/>
        <v>C2</v>
      </c>
    </row>
    <row r="316" spans="1:14" s="155" customFormat="1" ht="30" customHeight="1" x14ac:dyDescent="0.2">
      <c r="A316" s="161" t="s">
        <v>67</v>
      </c>
      <c r="B316" s="162" t="s">
        <v>48</v>
      </c>
      <c r="C316" s="82" t="s">
        <v>1060</v>
      </c>
      <c r="D316" s="83" t="s">
        <v>1061</v>
      </c>
      <c r="E316" s="165"/>
      <c r="F316" s="293" t="s">
        <v>173</v>
      </c>
      <c r="G316" s="160"/>
      <c r="H316" s="160"/>
      <c r="I316" s="24" t="str">
        <f t="shared" ca="1" si="23"/>
        <v>LOCKED</v>
      </c>
      <c r="J316" s="15" t="str">
        <f t="shared" si="28"/>
        <v>E023Frames &amp; CoversCW 3210-R8</v>
      </c>
      <c r="K316" s="16">
        <f>MATCH(J316,'Pay Items'!$K$1:$K$649,0)</f>
        <v>511</v>
      </c>
      <c r="L316" s="17" t="str">
        <f t="shared" ca="1" si="24"/>
        <v>,0</v>
      </c>
      <c r="M316" s="17" t="str">
        <f t="shared" ca="1" si="25"/>
        <v>C2</v>
      </c>
      <c r="N316" s="17" t="str">
        <f t="shared" ca="1" si="26"/>
        <v>C2</v>
      </c>
    </row>
    <row r="317" spans="1:14" s="155" customFormat="1" ht="39.950000000000003" customHeight="1" x14ac:dyDescent="0.2">
      <c r="A317" s="161" t="s">
        <v>68</v>
      </c>
      <c r="B317" s="172" t="s">
        <v>350</v>
      </c>
      <c r="C317" s="81" t="s">
        <v>1213</v>
      </c>
      <c r="D317" s="164"/>
      <c r="E317" s="165" t="s">
        <v>181</v>
      </c>
      <c r="F317" s="295">
        <v>1</v>
      </c>
      <c r="G317" s="120"/>
      <c r="H317" s="166">
        <f>ROUND(G317*F317,2)</f>
        <v>0</v>
      </c>
      <c r="I317" s="24" t="str">
        <f t="shared" ca="1" si="23"/>
        <v/>
      </c>
      <c r="J317" s="15" t="str">
        <f t="shared" si="28"/>
        <v>E024AP-006 - Standard Frame for Manhole and Catch Basineach</v>
      </c>
      <c r="K317" s="16">
        <f>MATCH(J317,'Pay Items'!$K$1:$K$649,0)</f>
        <v>512</v>
      </c>
      <c r="L317" s="17" t="str">
        <f t="shared" ca="1" si="24"/>
        <v>,0</v>
      </c>
      <c r="M317" s="17" t="str">
        <f t="shared" ca="1" si="25"/>
        <v>C2</v>
      </c>
      <c r="N317" s="17" t="str">
        <f t="shared" ca="1" si="26"/>
        <v>C2</v>
      </c>
    </row>
    <row r="318" spans="1:14" s="155" customFormat="1" ht="39.950000000000003" customHeight="1" x14ac:dyDescent="0.2">
      <c r="A318" s="161" t="s">
        <v>69</v>
      </c>
      <c r="B318" s="172" t="s">
        <v>351</v>
      </c>
      <c r="C318" s="81" t="s">
        <v>1214</v>
      </c>
      <c r="D318" s="164"/>
      <c r="E318" s="165" t="s">
        <v>181</v>
      </c>
      <c r="F318" s="295">
        <v>1</v>
      </c>
      <c r="G318" s="120"/>
      <c r="H318" s="166">
        <f>ROUND(G318*F318,2)</f>
        <v>0</v>
      </c>
      <c r="I318" s="24" t="str">
        <f t="shared" ca="1" si="23"/>
        <v/>
      </c>
      <c r="J318" s="15" t="str">
        <f t="shared" si="28"/>
        <v>E025AP-007 - Standard Solid Cover for Standard Frameeach</v>
      </c>
      <c r="K318" s="16">
        <f>MATCH(J318,'Pay Items'!$K$1:$K$649,0)</f>
        <v>513</v>
      </c>
      <c r="L318" s="17" t="str">
        <f t="shared" ca="1" si="24"/>
        <v>,0</v>
      </c>
      <c r="M318" s="17" t="str">
        <f t="shared" ca="1" si="25"/>
        <v>C2</v>
      </c>
      <c r="N318" s="17" t="str">
        <f t="shared" ca="1" si="26"/>
        <v>C2</v>
      </c>
    </row>
    <row r="319" spans="1:14" s="155" customFormat="1" ht="30" customHeight="1" x14ac:dyDescent="0.2">
      <c r="A319" s="161" t="s">
        <v>0</v>
      </c>
      <c r="B319" s="162" t="s">
        <v>49</v>
      </c>
      <c r="C319" s="163" t="s">
        <v>1</v>
      </c>
      <c r="D319" s="164" t="s">
        <v>1588</v>
      </c>
      <c r="E319" s="165" t="s">
        <v>181</v>
      </c>
      <c r="F319" s="295">
        <v>1</v>
      </c>
      <c r="G319" s="120"/>
      <c r="H319" s="166">
        <f>ROUND(G319*F319,2)</f>
        <v>0</v>
      </c>
      <c r="I319" s="24" t="str">
        <f t="shared" ca="1" si="23"/>
        <v/>
      </c>
      <c r="J319" s="15" t="str">
        <f t="shared" si="28"/>
        <v>E050ACatch Basin CleaningCW 2140-R5each</v>
      </c>
      <c r="K319" s="16">
        <f>MATCH(J319,'Pay Items'!$K$1:$K$649,0)</f>
        <v>557</v>
      </c>
      <c r="L319" s="17" t="str">
        <f t="shared" ca="1" si="24"/>
        <v>,0</v>
      </c>
      <c r="M319" s="17" t="str">
        <f t="shared" ca="1" si="25"/>
        <v>C2</v>
      </c>
      <c r="N319" s="17" t="str">
        <f t="shared" ca="1" si="26"/>
        <v>C2</v>
      </c>
    </row>
    <row r="320" spans="1:14" s="155" customFormat="1" ht="30" customHeight="1" x14ac:dyDescent="0.2">
      <c r="A320" s="152"/>
      <c r="B320" s="173"/>
      <c r="C320" s="174" t="s">
        <v>201</v>
      </c>
      <c r="D320" s="175"/>
      <c r="E320" s="176"/>
      <c r="F320" s="293" t="s">
        <v>173</v>
      </c>
      <c r="G320" s="160"/>
      <c r="H320" s="160"/>
      <c r="I320" s="24" t="str">
        <f t="shared" ca="1" si="23"/>
        <v>LOCKED</v>
      </c>
      <c r="J320" s="15" t="str">
        <f t="shared" si="28"/>
        <v>ADJUSTMENTS</v>
      </c>
      <c r="K320" s="16">
        <f>MATCH(J320,'Pay Items'!$K$1:$K$649,0)</f>
        <v>589</v>
      </c>
      <c r="L320" s="17" t="str">
        <f t="shared" ca="1" si="24"/>
        <v>,0</v>
      </c>
      <c r="M320" s="17" t="str">
        <f t="shared" ca="1" si="25"/>
        <v>C2</v>
      </c>
      <c r="N320" s="17" t="str">
        <f t="shared" ca="1" si="26"/>
        <v>C2</v>
      </c>
    </row>
    <row r="321" spans="1:14" s="155" customFormat="1" ht="39.950000000000003" customHeight="1" x14ac:dyDescent="0.2">
      <c r="A321" s="161" t="s">
        <v>230</v>
      </c>
      <c r="B321" s="162" t="s">
        <v>50</v>
      </c>
      <c r="C321" s="81" t="s">
        <v>1062</v>
      </c>
      <c r="D321" s="83" t="s">
        <v>1061</v>
      </c>
      <c r="E321" s="165" t="s">
        <v>181</v>
      </c>
      <c r="F321" s="295">
        <v>1</v>
      </c>
      <c r="G321" s="120"/>
      <c r="H321" s="166">
        <f>ROUND(G321*F321,2)</f>
        <v>0</v>
      </c>
      <c r="I321" s="24" t="str">
        <f t="shared" ca="1" si="23"/>
        <v/>
      </c>
      <c r="J321" s="15" t="str">
        <f t="shared" si="28"/>
        <v>F001Adjustment of Manholes/Catch Basins FramesCW 3210-R8each</v>
      </c>
      <c r="K321" s="16">
        <f>MATCH(J321,'Pay Items'!$K$1:$K$649,0)</f>
        <v>590</v>
      </c>
      <c r="L321" s="17" t="str">
        <f t="shared" ca="1" si="24"/>
        <v>,0</v>
      </c>
      <c r="M321" s="17" t="str">
        <f t="shared" ca="1" si="25"/>
        <v>C2</v>
      </c>
      <c r="N321" s="17" t="str">
        <f t="shared" ca="1" si="26"/>
        <v>C2</v>
      </c>
    </row>
    <row r="322" spans="1:14" s="155" customFormat="1" ht="30" customHeight="1" x14ac:dyDescent="0.2">
      <c r="A322" s="161" t="s">
        <v>232</v>
      </c>
      <c r="B322" s="162" t="s">
        <v>51</v>
      </c>
      <c r="C322" s="81" t="s">
        <v>1220</v>
      </c>
      <c r="D322" s="83" t="s">
        <v>1061</v>
      </c>
      <c r="E322" s="165"/>
      <c r="F322" s="293" t="s">
        <v>173</v>
      </c>
      <c r="G322" s="160"/>
      <c r="H322" s="160"/>
      <c r="I322" s="24" t="str">
        <f t="shared" ca="1" si="23"/>
        <v>LOCKED</v>
      </c>
      <c r="J322" s="15" t="str">
        <f t="shared" si="28"/>
        <v>F003Lifter Rings (AP-010)CW 3210-R8</v>
      </c>
      <c r="K322" s="16">
        <f>MATCH(J322,'Pay Items'!$K$1:$K$649,0)</f>
        <v>595</v>
      </c>
      <c r="L322" s="17" t="str">
        <f t="shared" ca="1" si="24"/>
        <v>,0</v>
      </c>
      <c r="M322" s="17" t="str">
        <f t="shared" ca="1" si="25"/>
        <v>C2</v>
      </c>
      <c r="N322" s="17" t="str">
        <f t="shared" ca="1" si="26"/>
        <v>C2</v>
      </c>
    </row>
    <row r="323" spans="1:14" s="155" customFormat="1" ht="30" customHeight="1" x14ac:dyDescent="0.2">
      <c r="A323" s="161" t="s">
        <v>234</v>
      </c>
      <c r="B323" s="172" t="s">
        <v>350</v>
      </c>
      <c r="C323" s="163" t="s">
        <v>882</v>
      </c>
      <c r="D323" s="164"/>
      <c r="E323" s="165" t="s">
        <v>181</v>
      </c>
      <c r="F323" s="295">
        <v>1</v>
      </c>
      <c r="G323" s="120"/>
      <c r="H323" s="166">
        <f>ROUND(G323*F323,2)</f>
        <v>0</v>
      </c>
      <c r="I323" s="24" t="str">
        <f t="shared" ca="1" si="23"/>
        <v/>
      </c>
      <c r="J323" s="15" t="str">
        <f t="shared" si="28"/>
        <v>F00551 mmeach</v>
      </c>
      <c r="K323" s="16">
        <f>MATCH(J323,'Pay Items'!$K$1:$K$649,0)</f>
        <v>597</v>
      </c>
      <c r="L323" s="17" t="str">
        <f t="shared" ca="1" si="24"/>
        <v>,0</v>
      </c>
      <c r="M323" s="17" t="str">
        <f t="shared" ca="1" si="25"/>
        <v>C2</v>
      </c>
      <c r="N323" s="17" t="str">
        <f t="shared" ca="1" si="26"/>
        <v>C2</v>
      </c>
    </row>
    <row r="324" spans="1:14" s="155" customFormat="1" ht="30" customHeight="1" x14ac:dyDescent="0.2">
      <c r="A324" s="184" t="s">
        <v>237</v>
      </c>
      <c r="B324" s="179" t="s">
        <v>52</v>
      </c>
      <c r="C324" s="170" t="s">
        <v>599</v>
      </c>
      <c r="D324" s="83" t="s">
        <v>1061</v>
      </c>
      <c r="E324" s="180" t="s">
        <v>181</v>
      </c>
      <c r="F324" s="295">
        <v>1</v>
      </c>
      <c r="G324" s="181"/>
      <c r="H324" s="166">
        <f>ROUND(G324*F324,2)</f>
        <v>0</v>
      </c>
      <c r="I324" s="24" t="str">
        <f t="shared" ca="1" si="23"/>
        <v/>
      </c>
      <c r="J324" s="15" t="str">
        <f t="shared" si="28"/>
        <v>F009Adjustment of Valve BoxesCW 3210-R8each</v>
      </c>
      <c r="K324" s="16">
        <f>MATCH(J324,'Pay Items'!$K$1:$K$649,0)</f>
        <v>600</v>
      </c>
      <c r="L324" s="17" t="str">
        <f t="shared" ca="1" si="24"/>
        <v>,0</v>
      </c>
      <c r="M324" s="17" t="str">
        <f t="shared" ca="1" si="25"/>
        <v>C2</v>
      </c>
      <c r="N324" s="17" t="str">
        <f t="shared" ca="1" si="26"/>
        <v>C2</v>
      </c>
    </row>
    <row r="325" spans="1:14" s="155" customFormat="1" ht="30" customHeight="1" x14ac:dyDescent="0.2">
      <c r="A325" s="184" t="s">
        <v>459</v>
      </c>
      <c r="B325" s="179" t="s">
        <v>429</v>
      </c>
      <c r="C325" s="170" t="s">
        <v>601</v>
      </c>
      <c r="D325" s="83" t="s">
        <v>1061</v>
      </c>
      <c r="E325" s="180" t="s">
        <v>181</v>
      </c>
      <c r="F325" s="295">
        <v>1</v>
      </c>
      <c r="G325" s="181"/>
      <c r="H325" s="166">
        <f>ROUND(G325*F325,2)</f>
        <v>0</v>
      </c>
      <c r="I325" s="24" t="str">
        <f t="shared" ref="I325:I388" ca="1" si="29">IF(CELL("protect",$G325)=1, "LOCKED", "")</f>
        <v/>
      </c>
      <c r="J325" s="15" t="str">
        <f t="shared" si="28"/>
        <v>F010Valve Box ExtensionsCW 3210-R8each</v>
      </c>
      <c r="K325" s="16">
        <f>MATCH(J325,'Pay Items'!$K$1:$K$649,0)</f>
        <v>601</v>
      </c>
      <c r="L325" s="17" t="str">
        <f t="shared" ref="L325:L388" ca="1" si="30">CELL("format",$F325)</f>
        <v>,0</v>
      </c>
      <c r="M325" s="17" t="str">
        <f t="shared" ref="M325:M388" ca="1" si="31">CELL("format",$G325)</f>
        <v>C2</v>
      </c>
      <c r="N325" s="17" t="str">
        <f t="shared" ref="N325:N388" ca="1" si="32">CELL("format",$H325)</f>
        <v>C2</v>
      </c>
    </row>
    <row r="326" spans="1:14" s="155" customFormat="1" ht="9" customHeight="1" x14ac:dyDescent="0.2">
      <c r="A326" s="152"/>
      <c r="B326" s="191"/>
      <c r="C326" s="174"/>
      <c r="D326" s="175"/>
      <c r="E326" s="192"/>
      <c r="F326" s="293" t="s">
        <v>173</v>
      </c>
      <c r="G326" s="160" t="s">
        <v>173</v>
      </c>
      <c r="H326" s="160"/>
      <c r="I326" s="24" t="str">
        <f t="shared" ca="1" si="29"/>
        <v>LOCKED</v>
      </c>
      <c r="J326" s="15" t="str">
        <f t="shared" ref="J326:J389" si="33">CLEAN(CONCATENATE(TRIM($A326),TRIM($C326),IF(LEFT($D326)&lt;&gt;"E",TRIM($D326),),TRIM($E326)))</f>
        <v/>
      </c>
      <c r="K326" s="16" t="e">
        <f>MATCH(J326,'Pay Items'!$K$1:$K$649,0)</f>
        <v>#N/A</v>
      </c>
      <c r="L326" s="17" t="str">
        <f t="shared" ca="1" si="30"/>
        <v>,0</v>
      </c>
      <c r="M326" s="17" t="str">
        <f t="shared" ca="1" si="31"/>
        <v>C2</v>
      </c>
      <c r="N326" s="17" t="str">
        <f t="shared" ca="1" si="32"/>
        <v>C2</v>
      </c>
    </row>
    <row r="327" spans="1:14" s="155" customFormat="1" ht="39.950000000000003" customHeight="1" thickBot="1" x14ac:dyDescent="0.25">
      <c r="A327" s="152"/>
      <c r="B327" s="194" t="str">
        <f>B276</f>
        <v>E</v>
      </c>
      <c r="C327" s="323" t="str">
        <f>C276</f>
        <v>ASPHALT RECONSTRUCTION:  NOTRE DAME AVENUE / CUMBERLAND AVENUE ALLEY - BOUNDED BY CARLTON STREET AND HARGRAVE STREET</v>
      </c>
      <c r="D327" s="324"/>
      <c r="E327" s="324"/>
      <c r="F327" s="325"/>
      <c r="G327" s="199" t="s">
        <v>1649</v>
      </c>
      <c r="H327" s="200">
        <f>SUM(H276:H326)</f>
        <v>0</v>
      </c>
      <c r="I327" s="24" t="str">
        <f t="shared" ca="1" si="29"/>
        <v>LOCKED</v>
      </c>
      <c r="J327" s="15" t="str">
        <f t="shared" si="33"/>
        <v>ASPHALT RECONSTRUCTION: NOTRE DAME AVENUE / CUMBERLAND AVENUE ALLEY - BOUNDED BY CARLTON STREET AND HARGRAVE STREET</v>
      </c>
      <c r="K327" s="16" t="e">
        <f>MATCH(J327,'Pay Items'!$K$1:$K$649,0)</f>
        <v>#N/A</v>
      </c>
      <c r="L327" s="17" t="str">
        <f t="shared" ca="1" si="30"/>
        <v>G</v>
      </c>
      <c r="M327" s="17" t="str">
        <f t="shared" ca="1" si="31"/>
        <v>C2</v>
      </c>
      <c r="N327" s="17" t="str">
        <f t="shared" ca="1" si="32"/>
        <v>C2</v>
      </c>
    </row>
    <row r="328" spans="1:14" s="155" customFormat="1" ht="39.950000000000003" customHeight="1" thickTop="1" x14ac:dyDescent="0.2">
      <c r="A328" s="152"/>
      <c r="B328" s="196" t="s">
        <v>611</v>
      </c>
      <c r="C328" s="326" t="s">
        <v>1700</v>
      </c>
      <c r="D328" s="327"/>
      <c r="E328" s="327"/>
      <c r="F328" s="328"/>
      <c r="G328" s="197"/>
      <c r="H328" s="154"/>
      <c r="I328" s="24" t="str">
        <f t="shared" ca="1" si="29"/>
        <v>LOCKED</v>
      </c>
      <c r="J328" s="15" t="str">
        <f t="shared" si="33"/>
        <v>TRAFFIC CALMING: WOLSELEY AVENUE FROM RAGLAN ROAD TO MARYLAND STREET</v>
      </c>
      <c r="K328" s="16" t="e">
        <f>MATCH(J328,'Pay Items'!$K$1:$K$649,0)</f>
        <v>#N/A</v>
      </c>
      <c r="L328" s="17" t="str">
        <f t="shared" ca="1" si="30"/>
        <v>G</v>
      </c>
      <c r="M328" s="17" t="str">
        <f t="shared" ca="1" si="31"/>
        <v>C2</v>
      </c>
      <c r="N328" s="17" t="str">
        <f t="shared" ca="1" si="32"/>
        <v>C2</v>
      </c>
    </row>
    <row r="329" spans="1:14" s="155" customFormat="1" ht="30" customHeight="1" x14ac:dyDescent="0.2">
      <c r="A329" s="152"/>
      <c r="B329" s="196"/>
      <c r="C329" s="213" t="s">
        <v>1701</v>
      </c>
      <c r="D329" s="175"/>
      <c r="E329" s="176" t="s">
        <v>173</v>
      </c>
      <c r="F329" s="293" t="s">
        <v>173</v>
      </c>
      <c r="G329" s="160" t="s">
        <v>173</v>
      </c>
      <c r="H329" s="160"/>
      <c r="I329" s="24" t="str">
        <f t="shared" ca="1" si="29"/>
        <v>LOCKED</v>
      </c>
      <c r="J329" s="15" t="str">
        <f t="shared" si="33"/>
        <v>WOLSELEY AVENUE AND CLIFTON STREET</v>
      </c>
      <c r="K329" s="16" t="e">
        <f>MATCH(J329,'Pay Items'!$K$1:$K$649,0)</f>
        <v>#N/A</v>
      </c>
      <c r="L329" s="17" t="str">
        <f t="shared" ca="1" si="30"/>
        <v>,0</v>
      </c>
      <c r="M329" s="17" t="str">
        <f t="shared" ca="1" si="31"/>
        <v>C2</v>
      </c>
      <c r="N329" s="17" t="str">
        <f t="shared" ca="1" si="32"/>
        <v>C2</v>
      </c>
    </row>
    <row r="330" spans="1:14" s="155" customFormat="1" ht="30" customHeight="1" x14ac:dyDescent="0.2">
      <c r="A330" s="152"/>
      <c r="B330" s="173"/>
      <c r="C330" s="198" t="s">
        <v>196</v>
      </c>
      <c r="D330" s="175"/>
      <c r="E330" s="176" t="s">
        <v>173</v>
      </c>
      <c r="F330" s="293" t="s">
        <v>173</v>
      </c>
      <c r="G330" s="160" t="s">
        <v>173</v>
      </c>
      <c r="H330" s="160"/>
      <c r="I330" s="24" t="str">
        <f t="shared" ca="1" si="29"/>
        <v>LOCKED</v>
      </c>
      <c r="J330" s="15" t="str">
        <f t="shared" si="33"/>
        <v>EARTH AND BASE WORKS</v>
      </c>
      <c r="K330" s="16">
        <f>MATCH(J330,'Pay Items'!$K$1:$K$649,0)</f>
        <v>3</v>
      </c>
      <c r="L330" s="17" t="str">
        <f t="shared" ca="1" si="30"/>
        <v>,0</v>
      </c>
      <c r="M330" s="17" t="str">
        <f t="shared" ca="1" si="31"/>
        <v>C2</v>
      </c>
      <c r="N330" s="17" t="str">
        <f t="shared" ca="1" si="32"/>
        <v>C2</v>
      </c>
    </row>
    <row r="331" spans="1:14" s="155" customFormat="1" ht="30" customHeight="1" x14ac:dyDescent="0.2">
      <c r="A331" s="187" t="s">
        <v>439</v>
      </c>
      <c r="B331" s="162" t="s">
        <v>135</v>
      </c>
      <c r="C331" s="163" t="s">
        <v>104</v>
      </c>
      <c r="D331" s="164" t="s">
        <v>1296</v>
      </c>
      <c r="E331" s="165" t="s">
        <v>179</v>
      </c>
      <c r="F331" s="294">
        <v>20</v>
      </c>
      <c r="G331" s="120"/>
      <c r="H331" s="182">
        <f>ROUND(G331*F331,2)</f>
        <v>0</v>
      </c>
      <c r="I331" s="24" t="str">
        <f t="shared" ca="1" si="29"/>
        <v/>
      </c>
      <c r="J331" s="15" t="str">
        <f t="shared" si="33"/>
        <v>A003ExcavationCW 3110-R22m³</v>
      </c>
      <c r="K331" s="16">
        <f>MATCH(J331,'Pay Items'!$K$1:$K$649,0)</f>
        <v>6</v>
      </c>
      <c r="L331" s="17" t="str">
        <f t="shared" ca="1" si="30"/>
        <v>,0</v>
      </c>
      <c r="M331" s="17" t="str">
        <f t="shared" ca="1" si="31"/>
        <v>C2</v>
      </c>
      <c r="N331" s="17" t="str">
        <f t="shared" ca="1" si="32"/>
        <v>C2</v>
      </c>
    </row>
    <row r="332" spans="1:14" s="155" customFormat="1" ht="30" customHeight="1" x14ac:dyDescent="0.2">
      <c r="A332" s="214" t="s">
        <v>250</v>
      </c>
      <c r="B332" s="162" t="s">
        <v>136</v>
      </c>
      <c r="C332" s="163" t="s">
        <v>319</v>
      </c>
      <c r="D332" s="164" t="s">
        <v>1296</v>
      </c>
      <c r="E332" s="165"/>
      <c r="F332" s="293" t="s">
        <v>173</v>
      </c>
      <c r="G332" s="160"/>
      <c r="H332" s="160"/>
      <c r="I332" s="24" t="str">
        <f t="shared" ca="1" si="29"/>
        <v>LOCKED</v>
      </c>
      <c r="J332" s="15" t="str">
        <f t="shared" si="33"/>
        <v>A010Supplying and Placing Base Course MaterialCW 3110-R22</v>
      </c>
      <c r="K332" s="16">
        <f>MATCH(J332,'Pay Items'!$K$1:$K$649,0)</f>
        <v>27</v>
      </c>
      <c r="L332" s="17" t="str">
        <f t="shared" ca="1" si="30"/>
        <v>,0</v>
      </c>
      <c r="M332" s="17" t="str">
        <f t="shared" ca="1" si="31"/>
        <v>C2</v>
      </c>
      <c r="N332" s="17" t="str">
        <f t="shared" ca="1" si="32"/>
        <v>C2</v>
      </c>
    </row>
    <row r="333" spans="1:14" s="155" customFormat="1" ht="30" customHeight="1" x14ac:dyDescent="0.2">
      <c r="A333" s="214" t="s">
        <v>1124</v>
      </c>
      <c r="B333" s="172" t="s">
        <v>350</v>
      </c>
      <c r="C333" s="163" t="s">
        <v>1702</v>
      </c>
      <c r="D333" s="164" t="s">
        <v>173</v>
      </c>
      <c r="E333" s="165" t="s">
        <v>179</v>
      </c>
      <c r="F333" s="294">
        <v>20</v>
      </c>
      <c r="G333" s="120"/>
      <c r="H333" s="182">
        <f>ROUND(G333*F333,2)</f>
        <v>0</v>
      </c>
      <c r="I333" s="24" t="str">
        <f t="shared" ca="1" si="29"/>
        <v/>
      </c>
      <c r="J333" s="15" t="str">
        <f t="shared" si="33"/>
        <v>A010C3Base Course Material - Granular Cm³</v>
      </c>
      <c r="K333" s="16" t="e">
        <f>MATCH(J333,'Pay Items'!$K$1:$K$649,0)</f>
        <v>#N/A</v>
      </c>
      <c r="L333" s="17" t="str">
        <f t="shared" ca="1" si="30"/>
        <v>,0</v>
      </c>
      <c r="M333" s="17" t="str">
        <f t="shared" ca="1" si="31"/>
        <v>C2</v>
      </c>
      <c r="N333" s="17" t="str">
        <f t="shared" ca="1" si="32"/>
        <v>C2</v>
      </c>
    </row>
    <row r="334" spans="1:14" s="155" customFormat="1" ht="30" customHeight="1" x14ac:dyDescent="0.2">
      <c r="A334" s="187" t="s">
        <v>252</v>
      </c>
      <c r="B334" s="162" t="s">
        <v>137</v>
      </c>
      <c r="C334" s="163" t="s">
        <v>108</v>
      </c>
      <c r="D334" s="164" t="s">
        <v>1296</v>
      </c>
      <c r="E334" s="165" t="s">
        <v>178</v>
      </c>
      <c r="F334" s="294">
        <v>375</v>
      </c>
      <c r="G334" s="120"/>
      <c r="H334" s="182">
        <f>ROUND(G334*F334,2)</f>
        <v>0</v>
      </c>
      <c r="I334" s="24" t="str">
        <f t="shared" ca="1" si="29"/>
        <v/>
      </c>
      <c r="J334" s="15" t="str">
        <f t="shared" si="33"/>
        <v>A012Grading of BoulevardsCW 3110-R22m²</v>
      </c>
      <c r="K334" s="16">
        <f>MATCH(J334,'Pay Items'!$K$1:$K$649,0)</f>
        <v>37</v>
      </c>
      <c r="L334" s="17" t="str">
        <f t="shared" ca="1" si="30"/>
        <v>,0</v>
      </c>
      <c r="M334" s="17" t="str">
        <f t="shared" ca="1" si="31"/>
        <v>C2</v>
      </c>
      <c r="N334" s="17" t="str">
        <f t="shared" ca="1" si="32"/>
        <v>C2</v>
      </c>
    </row>
    <row r="335" spans="1:14" s="155" customFormat="1" ht="30" customHeight="1" x14ac:dyDescent="0.2">
      <c r="A335" s="152"/>
      <c r="B335" s="173"/>
      <c r="C335" s="174" t="s">
        <v>1603</v>
      </c>
      <c r="D335" s="175"/>
      <c r="E335" s="203"/>
      <c r="F335" s="293" t="s">
        <v>173</v>
      </c>
      <c r="G335" s="160"/>
      <c r="H335" s="160"/>
      <c r="I335" s="24" t="str">
        <f t="shared" ca="1" si="29"/>
        <v>LOCKED</v>
      </c>
      <c r="J335" s="15" t="str">
        <f t="shared" si="33"/>
        <v>ROADWORKS - REMOVALS/RENEWALS</v>
      </c>
      <c r="K335" s="16" t="e">
        <f>MATCH(J335,'Pay Items'!$K$1:$K$649,0)</f>
        <v>#N/A</v>
      </c>
      <c r="L335" s="17" t="str">
        <f t="shared" ca="1" si="30"/>
        <v>,0</v>
      </c>
      <c r="M335" s="17" t="str">
        <f t="shared" ca="1" si="31"/>
        <v>C2</v>
      </c>
      <c r="N335" s="17" t="str">
        <f t="shared" ca="1" si="32"/>
        <v>C2</v>
      </c>
    </row>
    <row r="336" spans="1:14" s="155" customFormat="1" ht="30" customHeight="1" x14ac:dyDescent="0.2">
      <c r="A336" s="177" t="s">
        <v>371</v>
      </c>
      <c r="B336" s="162" t="s">
        <v>138</v>
      </c>
      <c r="C336" s="163" t="s">
        <v>316</v>
      </c>
      <c r="D336" s="164" t="s">
        <v>1296</v>
      </c>
      <c r="E336" s="165"/>
      <c r="F336" s="293" t="s">
        <v>173</v>
      </c>
      <c r="G336" s="160"/>
      <c r="H336" s="160"/>
      <c r="I336" s="24" t="str">
        <f t="shared" ca="1" si="29"/>
        <v>LOCKED</v>
      </c>
      <c r="J336" s="15" t="str">
        <f t="shared" si="33"/>
        <v>B001Pavement RemovalCW 3110-R22</v>
      </c>
      <c r="K336" s="16">
        <f>MATCH(J336,'Pay Items'!$K$1:$K$649,0)</f>
        <v>69</v>
      </c>
      <c r="L336" s="17" t="str">
        <f t="shared" ca="1" si="30"/>
        <v>,0</v>
      </c>
      <c r="M336" s="17" t="str">
        <f t="shared" ca="1" si="31"/>
        <v>C2</v>
      </c>
      <c r="N336" s="17" t="str">
        <f t="shared" ca="1" si="32"/>
        <v>C2</v>
      </c>
    </row>
    <row r="337" spans="1:14" s="155" customFormat="1" ht="30" customHeight="1" x14ac:dyDescent="0.2">
      <c r="A337" s="177" t="s">
        <v>442</v>
      </c>
      <c r="B337" s="172" t="s">
        <v>350</v>
      </c>
      <c r="C337" s="163" t="s">
        <v>317</v>
      </c>
      <c r="D337" s="164" t="s">
        <v>173</v>
      </c>
      <c r="E337" s="165" t="s">
        <v>178</v>
      </c>
      <c r="F337" s="294">
        <v>300</v>
      </c>
      <c r="G337" s="120"/>
      <c r="H337" s="182">
        <f>ROUND(G337*F337,2)</f>
        <v>0</v>
      </c>
      <c r="I337" s="24" t="str">
        <f t="shared" ca="1" si="29"/>
        <v/>
      </c>
      <c r="J337" s="15" t="str">
        <f t="shared" si="33"/>
        <v>B002Concrete Pavementm²</v>
      </c>
      <c r="K337" s="16">
        <f>MATCH(J337,'Pay Items'!$K$1:$K$649,0)</f>
        <v>70</v>
      </c>
      <c r="L337" s="17" t="str">
        <f t="shared" ca="1" si="30"/>
        <v>,0</v>
      </c>
      <c r="M337" s="17" t="str">
        <f t="shared" ca="1" si="31"/>
        <v>C2</v>
      </c>
      <c r="N337" s="17" t="str">
        <f t="shared" ca="1" si="32"/>
        <v>C2</v>
      </c>
    </row>
    <row r="338" spans="1:14" s="155" customFormat="1" ht="30" customHeight="1" x14ac:dyDescent="0.2">
      <c r="A338" s="177" t="s">
        <v>262</v>
      </c>
      <c r="B338" s="172" t="s">
        <v>351</v>
      </c>
      <c r="C338" s="163" t="s">
        <v>318</v>
      </c>
      <c r="D338" s="164" t="s">
        <v>173</v>
      </c>
      <c r="E338" s="165" t="s">
        <v>178</v>
      </c>
      <c r="F338" s="294">
        <v>30</v>
      </c>
      <c r="G338" s="120"/>
      <c r="H338" s="182">
        <f>ROUND(G338*F338,2)</f>
        <v>0</v>
      </c>
      <c r="I338" s="24" t="str">
        <f t="shared" ca="1" si="29"/>
        <v/>
      </c>
      <c r="J338" s="15" t="str">
        <f t="shared" si="33"/>
        <v>B003Asphalt Pavementm²</v>
      </c>
      <c r="K338" s="16">
        <f>MATCH(J338,'Pay Items'!$K$1:$K$649,0)</f>
        <v>71</v>
      </c>
      <c r="L338" s="17" t="str">
        <f t="shared" ca="1" si="30"/>
        <v>,0</v>
      </c>
      <c r="M338" s="17" t="str">
        <f t="shared" ca="1" si="31"/>
        <v>C2</v>
      </c>
      <c r="N338" s="17" t="str">
        <f t="shared" ca="1" si="32"/>
        <v>C2</v>
      </c>
    </row>
    <row r="339" spans="1:14" s="155" customFormat="1" ht="39.950000000000003" customHeight="1" x14ac:dyDescent="0.2">
      <c r="A339" s="177" t="s">
        <v>775</v>
      </c>
      <c r="B339" s="215" t="s">
        <v>139</v>
      </c>
      <c r="C339" s="163" t="s">
        <v>466</v>
      </c>
      <c r="D339" s="164" t="s">
        <v>1703</v>
      </c>
      <c r="E339" s="165"/>
      <c r="F339" s="293" t="s">
        <v>173</v>
      </c>
      <c r="G339" s="160"/>
      <c r="H339" s="160"/>
      <c r="I339" s="24" t="str">
        <f t="shared" ca="1" si="29"/>
        <v>LOCKED</v>
      </c>
      <c r="J339" s="15" t="str">
        <f t="shared" si="33"/>
        <v>B077-72Partial Slab Patches - Early Opening (72 hour)CW 3230-R8,E14</v>
      </c>
      <c r="K339" s="16" t="e">
        <f>MATCH(J339,'Pay Items'!$K$1:$K$649,0)</f>
        <v>#N/A</v>
      </c>
      <c r="L339" s="17" t="str">
        <f t="shared" ca="1" si="30"/>
        <v>,0</v>
      </c>
      <c r="M339" s="17" t="str">
        <f t="shared" ca="1" si="31"/>
        <v>C2</v>
      </c>
      <c r="N339" s="17" t="str">
        <f t="shared" ca="1" si="32"/>
        <v>C2</v>
      </c>
    </row>
    <row r="340" spans="1:14" s="155" customFormat="1" ht="30" customHeight="1" x14ac:dyDescent="0.2">
      <c r="A340" s="177" t="s">
        <v>784</v>
      </c>
      <c r="B340" s="172" t="s">
        <v>350</v>
      </c>
      <c r="C340" s="163" t="s">
        <v>1580</v>
      </c>
      <c r="D340" s="164" t="s">
        <v>173</v>
      </c>
      <c r="E340" s="165" t="s">
        <v>178</v>
      </c>
      <c r="F340" s="294">
        <v>5</v>
      </c>
      <c r="G340" s="120"/>
      <c r="H340" s="182">
        <f>ROUND(G340*F340,2)</f>
        <v>0</v>
      </c>
      <c r="I340" s="24" t="str">
        <f t="shared" ca="1" si="29"/>
        <v/>
      </c>
      <c r="J340" s="15" t="str">
        <f t="shared" si="33"/>
        <v>B086-72200 mm Type 4 Concrete Pavement (Type A)m²</v>
      </c>
      <c r="K340" s="16">
        <f>MATCH(J340,'Pay Items'!$K$1:$K$649,0)</f>
        <v>154</v>
      </c>
      <c r="L340" s="17" t="str">
        <f t="shared" ca="1" si="30"/>
        <v>,0</v>
      </c>
      <c r="M340" s="17" t="str">
        <f t="shared" ca="1" si="31"/>
        <v>C2</v>
      </c>
      <c r="N340" s="17" t="str">
        <f t="shared" ca="1" si="32"/>
        <v>C2</v>
      </c>
    </row>
    <row r="341" spans="1:14" s="155" customFormat="1" ht="30" customHeight="1" x14ac:dyDescent="0.2">
      <c r="A341" s="177" t="s">
        <v>301</v>
      </c>
      <c r="B341" s="162" t="s">
        <v>581</v>
      </c>
      <c r="C341" s="163" t="s">
        <v>161</v>
      </c>
      <c r="D341" s="164" t="s">
        <v>921</v>
      </c>
      <c r="E341" s="165"/>
      <c r="F341" s="293" t="s">
        <v>173</v>
      </c>
      <c r="G341" s="160"/>
      <c r="H341" s="160"/>
      <c r="I341" s="24" t="str">
        <f t="shared" ca="1" si="29"/>
        <v>LOCKED</v>
      </c>
      <c r="J341" s="15" t="str">
        <f t="shared" si="33"/>
        <v>B094Drilled DowelsCW 3230-R8</v>
      </c>
      <c r="K341" s="16">
        <f>MATCH(J341,'Pay Items'!$K$1:$K$649,0)</f>
        <v>164</v>
      </c>
      <c r="L341" s="17" t="str">
        <f t="shared" ca="1" si="30"/>
        <v>,0</v>
      </c>
      <c r="M341" s="17" t="str">
        <f t="shared" ca="1" si="31"/>
        <v>C2</v>
      </c>
      <c r="N341" s="17" t="str">
        <f t="shared" ca="1" si="32"/>
        <v>C2</v>
      </c>
    </row>
    <row r="342" spans="1:14" s="155" customFormat="1" ht="30" customHeight="1" x14ac:dyDescent="0.2">
      <c r="A342" s="177" t="s">
        <v>302</v>
      </c>
      <c r="B342" s="172" t="s">
        <v>350</v>
      </c>
      <c r="C342" s="163" t="s">
        <v>189</v>
      </c>
      <c r="D342" s="164" t="s">
        <v>173</v>
      </c>
      <c r="E342" s="165" t="s">
        <v>181</v>
      </c>
      <c r="F342" s="294">
        <v>60</v>
      </c>
      <c r="G342" s="120"/>
      <c r="H342" s="166">
        <f>ROUND(G342*F342,2)</f>
        <v>0</v>
      </c>
      <c r="I342" s="24" t="str">
        <f t="shared" ca="1" si="29"/>
        <v/>
      </c>
      <c r="J342" s="15" t="str">
        <f t="shared" si="33"/>
        <v>B09519.1 mm Diametereach</v>
      </c>
      <c r="K342" s="16">
        <f>MATCH(J342,'Pay Items'!$K$1:$K$649,0)</f>
        <v>165</v>
      </c>
      <c r="L342" s="17" t="str">
        <f t="shared" ca="1" si="30"/>
        <v>,0</v>
      </c>
      <c r="M342" s="17" t="str">
        <f t="shared" ca="1" si="31"/>
        <v>C2</v>
      </c>
      <c r="N342" s="17" t="str">
        <f t="shared" ca="1" si="32"/>
        <v>C2</v>
      </c>
    </row>
    <row r="343" spans="1:14" s="155" customFormat="1" ht="30" customHeight="1" x14ac:dyDescent="0.2">
      <c r="A343" s="177" t="s">
        <v>304</v>
      </c>
      <c r="B343" s="162" t="s">
        <v>140</v>
      </c>
      <c r="C343" s="163" t="s">
        <v>162</v>
      </c>
      <c r="D343" s="164" t="s">
        <v>921</v>
      </c>
      <c r="E343" s="165"/>
      <c r="F343" s="293" t="s">
        <v>173</v>
      </c>
      <c r="G343" s="160"/>
      <c r="H343" s="160"/>
      <c r="I343" s="24" t="str">
        <f t="shared" ca="1" si="29"/>
        <v>LOCKED</v>
      </c>
      <c r="J343" s="15" t="str">
        <f t="shared" si="33"/>
        <v>B097Drilled Tie BarsCW 3230-R8</v>
      </c>
      <c r="K343" s="16">
        <f>MATCH(J343,'Pay Items'!$K$1:$K$649,0)</f>
        <v>167</v>
      </c>
      <c r="L343" s="17" t="str">
        <f t="shared" ca="1" si="30"/>
        <v>,0</v>
      </c>
      <c r="M343" s="17" t="str">
        <f t="shared" ca="1" si="31"/>
        <v>C2</v>
      </c>
      <c r="N343" s="17" t="str">
        <f t="shared" ca="1" si="32"/>
        <v>C2</v>
      </c>
    </row>
    <row r="344" spans="1:14" s="155" customFormat="1" ht="30" customHeight="1" x14ac:dyDescent="0.2">
      <c r="A344" s="177" t="s">
        <v>305</v>
      </c>
      <c r="B344" s="172" t="s">
        <v>350</v>
      </c>
      <c r="C344" s="163" t="s">
        <v>187</v>
      </c>
      <c r="D344" s="164" t="s">
        <v>173</v>
      </c>
      <c r="E344" s="165" t="s">
        <v>181</v>
      </c>
      <c r="F344" s="294">
        <v>40</v>
      </c>
      <c r="G344" s="120"/>
      <c r="H344" s="182">
        <f>ROUND(G344*F344,2)</f>
        <v>0</v>
      </c>
      <c r="I344" s="24" t="str">
        <f t="shared" ca="1" si="29"/>
        <v/>
      </c>
      <c r="J344" s="15" t="str">
        <f t="shared" si="33"/>
        <v>B09820 M Deformed Tie Bareach</v>
      </c>
      <c r="K344" s="16">
        <f>MATCH(J344,'Pay Items'!$K$1:$K$649,0)</f>
        <v>169</v>
      </c>
      <c r="L344" s="17" t="str">
        <f t="shared" ca="1" si="30"/>
        <v>,0</v>
      </c>
      <c r="M344" s="17" t="str">
        <f t="shared" ca="1" si="31"/>
        <v>C2</v>
      </c>
      <c r="N344" s="17" t="str">
        <f t="shared" ca="1" si="32"/>
        <v>C2</v>
      </c>
    </row>
    <row r="345" spans="1:14" s="155" customFormat="1" ht="30" customHeight="1" x14ac:dyDescent="0.2">
      <c r="A345" s="177" t="s">
        <v>792</v>
      </c>
      <c r="B345" s="162" t="s">
        <v>141</v>
      </c>
      <c r="C345" s="163" t="s">
        <v>329</v>
      </c>
      <c r="D345" s="164" t="s">
        <v>6</v>
      </c>
      <c r="E345" s="165"/>
      <c r="F345" s="293" t="s">
        <v>173</v>
      </c>
      <c r="G345" s="160"/>
      <c r="H345" s="160"/>
      <c r="I345" s="24" t="str">
        <f t="shared" ca="1" si="29"/>
        <v>LOCKED</v>
      </c>
      <c r="J345" s="15" t="str">
        <f t="shared" si="33"/>
        <v>B100rMiscellaneous Concrete Slab RemovalCW 3235-R9</v>
      </c>
      <c r="K345" s="16">
        <f>MATCH(J345,'Pay Items'!$K$1:$K$649,0)</f>
        <v>171</v>
      </c>
      <c r="L345" s="17" t="str">
        <f t="shared" ca="1" si="30"/>
        <v>,0</v>
      </c>
      <c r="M345" s="17" t="str">
        <f t="shared" ca="1" si="31"/>
        <v>C2</v>
      </c>
      <c r="N345" s="17" t="str">
        <f t="shared" ca="1" si="32"/>
        <v>C2</v>
      </c>
    </row>
    <row r="346" spans="1:14" s="155" customFormat="1" ht="30" customHeight="1" x14ac:dyDescent="0.2">
      <c r="A346" s="177" t="s">
        <v>796</v>
      </c>
      <c r="B346" s="172" t="s">
        <v>350</v>
      </c>
      <c r="C346" s="163" t="s">
        <v>10</v>
      </c>
      <c r="D346" s="164" t="s">
        <v>173</v>
      </c>
      <c r="E346" s="165" t="s">
        <v>178</v>
      </c>
      <c r="F346" s="294">
        <v>135</v>
      </c>
      <c r="G346" s="120"/>
      <c r="H346" s="182">
        <f>ROUND(G346*F346,2)</f>
        <v>0</v>
      </c>
      <c r="I346" s="24" t="str">
        <f t="shared" ca="1" si="29"/>
        <v/>
      </c>
      <c r="J346" s="15" t="str">
        <f t="shared" si="33"/>
        <v>B104r100 mm Sidewalkm²</v>
      </c>
      <c r="K346" s="16">
        <f>MATCH(J346,'Pay Items'!$K$1:$K$649,0)</f>
        <v>175</v>
      </c>
      <c r="L346" s="17" t="str">
        <f t="shared" ca="1" si="30"/>
        <v>,0</v>
      </c>
      <c r="M346" s="17" t="str">
        <f t="shared" ca="1" si="31"/>
        <v>C2</v>
      </c>
      <c r="N346" s="17" t="str">
        <f t="shared" ca="1" si="32"/>
        <v>C2</v>
      </c>
    </row>
    <row r="347" spans="1:14" s="155" customFormat="1" ht="30" customHeight="1" x14ac:dyDescent="0.2">
      <c r="A347" s="177" t="s">
        <v>799</v>
      </c>
      <c r="B347" s="162" t="s">
        <v>446</v>
      </c>
      <c r="C347" s="163" t="s">
        <v>334</v>
      </c>
      <c r="D347" s="164" t="s">
        <v>1609</v>
      </c>
      <c r="E347" s="165"/>
      <c r="F347" s="293" t="s">
        <v>173</v>
      </c>
      <c r="G347" s="160"/>
      <c r="H347" s="160"/>
      <c r="I347" s="24" t="str">
        <f t="shared" ca="1" si="29"/>
        <v>LOCKED</v>
      </c>
      <c r="J347" s="15" t="str">
        <f t="shared" si="33"/>
        <v>B107iMiscellaneous Concrete Slab InstallationCW 3235-R9, E14</v>
      </c>
      <c r="K347" s="16" t="e">
        <f>MATCH(J347,'Pay Items'!$K$1:$K$649,0)</f>
        <v>#N/A</v>
      </c>
      <c r="L347" s="17" t="str">
        <f t="shared" ca="1" si="30"/>
        <v>,0</v>
      </c>
      <c r="M347" s="17" t="str">
        <f t="shared" ca="1" si="31"/>
        <v>C2</v>
      </c>
      <c r="N347" s="17" t="str">
        <f t="shared" ca="1" si="32"/>
        <v>C2</v>
      </c>
    </row>
    <row r="348" spans="1:14" s="155" customFormat="1" ht="30" customHeight="1" x14ac:dyDescent="0.2">
      <c r="A348" s="177" t="s">
        <v>911</v>
      </c>
      <c r="B348" s="172" t="s">
        <v>350</v>
      </c>
      <c r="C348" s="163" t="s">
        <v>1704</v>
      </c>
      <c r="D348" s="164" t="s">
        <v>397</v>
      </c>
      <c r="E348" s="165" t="s">
        <v>178</v>
      </c>
      <c r="F348" s="294">
        <v>225</v>
      </c>
      <c r="G348" s="120"/>
      <c r="H348" s="182">
        <f>ROUND(G348*F348,2)</f>
        <v>0</v>
      </c>
      <c r="I348" s="24" t="str">
        <f t="shared" ca="1" si="29"/>
        <v/>
      </c>
      <c r="J348" s="15" t="str">
        <f t="shared" si="33"/>
        <v>B111iType 5 Concrete 100 mm SidewalkSD-228Am²</v>
      </c>
      <c r="K348" s="16" t="e">
        <f>MATCH(J348,'Pay Items'!$K$1:$K$649,0)</f>
        <v>#N/A</v>
      </c>
      <c r="L348" s="17" t="str">
        <f t="shared" ca="1" si="30"/>
        <v>,0</v>
      </c>
      <c r="M348" s="17" t="str">
        <f t="shared" ca="1" si="31"/>
        <v>C2</v>
      </c>
      <c r="N348" s="17" t="str">
        <f t="shared" ca="1" si="32"/>
        <v>C2</v>
      </c>
    </row>
    <row r="349" spans="1:14" s="155" customFormat="1" ht="30" customHeight="1" x14ac:dyDescent="0.2">
      <c r="A349" s="177" t="s">
        <v>815</v>
      </c>
      <c r="B349" s="162" t="s">
        <v>142</v>
      </c>
      <c r="C349" s="163" t="s">
        <v>339</v>
      </c>
      <c r="D349" s="164" t="s">
        <v>918</v>
      </c>
      <c r="E349" s="165"/>
      <c r="F349" s="293" t="s">
        <v>173</v>
      </c>
      <c r="G349" s="160"/>
      <c r="H349" s="160"/>
      <c r="I349" s="24" t="str">
        <f t="shared" ca="1" si="29"/>
        <v>LOCKED</v>
      </c>
      <c r="J349" s="15" t="str">
        <f t="shared" si="33"/>
        <v>B126rConcrete Curb RemovalCW 3240-R10</v>
      </c>
      <c r="K349" s="16">
        <f>MATCH(J349,'Pay Items'!$K$1:$K$649,0)</f>
        <v>209</v>
      </c>
      <c r="L349" s="17" t="str">
        <f t="shared" ca="1" si="30"/>
        <v>,0</v>
      </c>
      <c r="M349" s="17" t="str">
        <f t="shared" ca="1" si="31"/>
        <v>C2</v>
      </c>
      <c r="N349" s="17" t="str">
        <f t="shared" ca="1" si="32"/>
        <v>C2</v>
      </c>
    </row>
    <row r="350" spans="1:14" s="155" customFormat="1" ht="30" customHeight="1" x14ac:dyDescent="0.2">
      <c r="A350" s="177" t="s">
        <v>1145</v>
      </c>
      <c r="B350" s="172" t="s">
        <v>350</v>
      </c>
      <c r="C350" s="163" t="s">
        <v>969</v>
      </c>
      <c r="D350" s="164" t="s">
        <v>173</v>
      </c>
      <c r="E350" s="165" t="s">
        <v>182</v>
      </c>
      <c r="F350" s="294">
        <v>80</v>
      </c>
      <c r="G350" s="120"/>
      <c r="H350" s="182">
        <f>ROUND(G350*F350,2)</f>
        <v>0</v>
      </c>
      <c r="I350" s="24" t="str">
        <f t="shared" ca="1" si="29"/>
        <v/>
      </c>
      <c r="J350" s="15" t="str">
        <f t="shared" si="33"/>
        <v>B127rBBarrier Separatem</v>
      </c>
      <c r="K350" s="16">
        <f>MATCH(J350,'Pay Items'!$K$1:$K$649,0)</f>
        <v>212</v>
      </c>
      <c r="L350" s="17" t="str">
        <f t="shared" ca="1" si="30"/>
        <v>,0</v>
      </c>
      <c r="M350" s="17" t="str">
        <f t="shared" ca="1" si="31"/>
        <v>C2</v>
      </c>
      <c r="N350" s="17" t="str">
        <f t="shared" ca="1" si="32"/>
        <v>C2</v>
      </c>
    </row>
    <row r="351" spans="1:14" s="155" customFormat="1" ht="30" customHeight="1" x14ac:dyDescent="0.2">
      <c r="A351" s="177" t="s">
        <v>822</v>
      </c>
      <c r="B351" s="172" t="s">
        <v>351</v>
      </c>
      <c r="C351" s="163" t="s">
        <v>689</v>
      </c>
      <c r="D351" s="164" t="s">
        <v>173</v>
      </c>
      <c r="E351" s="165" t="s">
        <v>182</v>
      </c>
      <c r="F351" s="294">
        <v>20</v>
      </c>
      <c r="G351" s="120"/>
      <c r="H351" s="182">
        <f>ROUND(G351*F351,2)</f>
        <v>0</v>
      </c>
      <c r="I351" s="24" t="str">
        <f t="shared" ca="1" si="29"/>
        <v/>
      </c>
      <c r="J351" s="15" t="str">
        <f t="shared" si="33"/>
        <v>B132rCurb Rampm</v>
      </c>
      <c r="K351" s="16">
        <f>MATCH(J351,'Pay Items'!$K$1:$K$649,0)</f>
        <v>217</v>
      </c>
      <c r="L351" s="17" t="str">
        <f t="shared" ca="1" si="30"/>
        <v>,0</v>
      </c>
      <c r="M351" s="17" t="str">
        <f t="shared" ca="1" si="31"/>
        <v>C2</v>
      </c>
      <c r="N351" s="17" t="str">
        <f t="shared" ca="1" si="32"/>
        <v>C2</v>
      </c>
    </row>
    <row r="352" spans="1:14" s="155" customFormat="1" ht="30" customHeight="1" x14ac:dyDescent="0.2">
      <c r="A352" s="177" t="s">
        <v>825</v>
      </c>
      <c r="B352" s="162" t="s">
        <v>447</v>
      </c>
      <c r="C352" s="163" t="s">
        <v>341</v>
      </c>
      <c r="D352" s="164" t="s">
        <v>1679</v>
      </c>
      <c r="E352" s="165"/>
      <c r="F352" s="293" t="s">
        <v>173</v>
      </c>
      <c r="G352" s="160"/>
      <c r="H352" s="160"/>
      <c r="I352" s="24" t="str">
        <f t="shared" ca="1" si="29"/>
        <v>LOCKED</v>
      </c>
      <c r="J352" s="15" t="str">
        <f t="shared" si="33"/>
        <v>B135iConcrete Curb InstallationCW 3240-R10, E14</v>
      </c>
      <c r="K352" s="16" t="e">
        <f>MATCH(J352,'Pay Items'!$K$1:$K$649,0)</f>
        <v>#N/A</v>
      </c>
      <c r="L352" s="17" t="str">
        <f t="shared" ca="1" si="30"/>
        <v>,0</v>
      </c>
      <c r="M352" s="17" t="str">
        <f t="shared" ca="1" si="31"/>
        <v>C2</v>
      </c>
      <c r="N352" s="17" t="str">
        <f t="shared" ca="1" si="32"/>
        <v>C2</v>
      </c>
    </row>
    <row r="353" spans="1:14" s="155" customFormat="1" ht="39.950000000000003" customHeight="1" x14ac:dyDescent="0.2">
      <c r="A353" s="177" t="s">
        <v>1148</v>
      </c>
      <c r="B353" s="172" t="s">
        <v>350</v>
      </c>
      <c r="C353" s="163" t="s">
        <v>1614</v>
      </c>
      <c r="D353" s="164" t="s">
        <v>398</v>
      </c>
      <c r="E353" s="165" t="s">
        <v>182</v>
      </c>
      <c r="F353" s="294">
        <v>30</v>
      </c>
      <c r="G353" s="120"/>
      <c r="H353" s="182">
        <f>ROUND(G353*F353,2)</f>
        <v>0</v>
      </c>
      <c r="I353" s="24" t="str">
        <f t="shared" ca="1" si="29"/>
        <v/>
      </c>
      <c r="J353" s="15" t="str">
        <f t="shared" si="33"/>
        <v>B136iAType 2 Concrete Barrier (150 mm reveal ht, Dowelled)SD-205m</v>
      </c>
      <c r="K353" s="16" t="e">
        <f>MATCH(J353,'Pay Items'!$K$1:$K$649,0)</f>
        <v>#N/A</v>
      </c>
      <c r="L353" s="17" t="str">
        <f t="shared" ca="1" si="30"/>
        <v>,0</v>
      </c>
      <c r="M353" s="17" t="str">
        <f t="shared" ca="1" si="31"/>
        <v>C2</v>
      </c>
      <c r="N353" s="17" t="str">
        <f t="shared" ca="1" si="32"/>
        <v>C2</v>
      </c>
    </row>
    <row r="354" spans="1:14" s="155" customFormat="1" ht="39.950000000000003" customHeight="1" x14ac:dyDescent="0.2">
      <c r="A354" s="177" t="s">
        <v>1154</v>
      </c>
      <c r="B354" s="172" t="s">
        <v>351</v>
      </c>
      <c r="C354" s="163" t="s">
        <v>1705</v>
      </c>
      <c r="D354" s="164" t="s">
        <v>399</v>
      </c>
      <c r="E354" s="165" t="s">
        <v>182</v>
      </c>
      <c r="F354" s="294">
        <v>75</v>
      </c>
      <c r="G354" s="120"/>
      <c r="H354" s="182">
        <f>ROUND(G354*F354,2)</f>
        <v>0</v>
      </c>
      <c r="I354" s="24" t="str">
        <f t="shared" ca="1" si="29"/>
        <v/>
      </c>
      <c r="J354" s="15" t="str">
        <f t="shared" si="33"/>
        <v>B139iAType 2 Concrete Modified Barrier (150 mm reveal ht, Dowelled)SD-203Bm</v>
      </c>
      <c r="K354" s="16" t="e">
        <f>MATCH(J354,'Pay Items'!$K$1:$K$649,0)</f>
        <v>#N/A</v>
      </c>
      <c r="L354" s="17" t="str">
        <f t="shared" ca="1" si="30"/>
        <v>,0</v>
      </c>
      <c r="M354" s="17" t="str">
        <f t="shared" ca="1" si="31"/>
        <v>C2</v>
      </c>
      <c r="N354" s="17" t="str">
        <f t="shared" ca="1" si="32"/>
        <v>C2</v>
      </c>
    </row>
    <row r="355" spans="1:14" s="155" customFormat="1" ht="39.950000000000003" customHeight="1" x14ac:dyDescent="0.2">
      <c r="A355" s="177" t="s">
        <v>941</v>
      </c>
      <c r="B355" s="172" t="s">
        <v>352</v>
      </c>
      <c r="C355" s="163" t="s">
        <v>1706</v>
      </c>
      <c r="D355" s="164" t="s">
        <v>367</v>
      </c>
      <c r="E355" s="165" t="s">
        <v>182</v>
      </c>
      <c r="F355" s="294">
        <v>20</v>
      </c>
      <c r="G355" s="120"/>
      <c r="H355" s="182">
        <f>ROUND(G355*F355,2)</f>
        <v>0</v>
      </c>
      <c r="I355" s="24" t="str">
        <f t="shared" ca="1" si="29"/>
        <v/>
      </c>
      <c r="J355" s="15" t="str">
        <f t="shared" si="33"/>
        <v>B150iAType 2 Concrete Curb Ramp (8-12 mm reveal ht, Monolithic)SD-229A,B,Cm</v>
      </c>
      <c r="K355" s="16" t="e">
        <f>MATCH(J355,'Pay Items'!$K$1:$K$649,0)</f>
        <v>#N/A</v>
      </c>
      <c r="L355" s="17" t="str">
        <f t="shared" ca="1" si="30"/>
        <v>,0</v>
      </c>
      <c r="M355" s="17" t="str">
        <f t="shared" ca="1" si="31"/>
        <v>C2</v>
      </c>
      <c r="N355" s="17" t="str">
        <f t="shared" ca="1" si="32"/>
        <v>C2</v>
      </c>
    </row>
    <row r="356" spans="1:14" s="155" customFormat="1" ht="30" customHeight="1" x14ac:dyDescent="0.2">
      <c r="A356" s="177" t="s">
        <v>476</v>
      </c>
      <c r="B356" s="162" t="s">
        <v>143</v>
      </c>
      <c r="C356" s="163" t="s">
        <v>362</v>
      </c>
      <c r="D356" s="164" t="s">
        <v>1181</v>
      </c>
      <c r="E356" s="185"/>
      <c r="F356" s="293" t="s">
        <v>173</v>
      </c>
      <c r="G356" s="160"/>
      <c r="H356" s="160"/>
      <c r="I356" s="24" t="str">
        <f t="shared" ca="1" si="29"/>
        <v>LOCKED</v>
      </c>
      <c r="J356" s="15" t="str">
        <f t="shared" si="33"/>
        <v>B190Construction of Asphaltic Concrete OverlayCW 3410-R12</v>
      </c>
      <c r="K356" s="16">
        <f>MATCH(J356,'Pay Items'!$K$1:$K$649,0)</f>
        <v>319</v>
      </c>
      <c r="L356" s="17" t="str">
        <f t="shared" ca="1" si="30"/>
        <v>,0</v>
      </c>
      <c r="M356" s="17" t="str">
        <f t="shared" ca="1" si="31"/>
        <v>C2</v>
      </c>
      <c r="N356" s="17" t="str">
        <f t="shared" ca="1" si="32"/>
        <v>C2</v>
      </c>
    </row>
    <row r="357" spans="1:14" s="155" customFormat="1" ht="30" customHeight="1" x14ac:dyDescent="0.2">
      <c r="A357" s="177" t="s">
        <v>477</v>
      </c>
      <c r="B357" s="172" t="s">
        <v>350</v>
      </c>
      <c r="C357" s="163" t="s">
        <v>363</v>
      </c>
      <c r="D357" s="164"/>
      <c r="E357" s="165"/>
      <c r="F357" s="293" t="s">
        <v>173</v>
      </c>
      <c r="G357" s="160"/>
      <c r="H357" s="160"/>
      <c r="I357" s="24" t="str">
        <f t="shared" ca="1" si="29"/>
        <v>LOCKED</v>
      </c>
      <c r="J357" s="15" t="str">
        <f t="shared" si="33"/>
        <v>B191Main Line Paving</v>
      </c>
      <c r="K357" s="16">
        <f>MATCH(J357,'Pay Items'!$K$1:$K$649,0)</f>
        <v>320</v>
      </c>
      <c r="L357" s="17" t="str">
        <f t="shared" ca="1" si="30"/>
        <v>,0</v>
      </c>
      <c r="M357" s="17" t="str">
        <f t="shared" ca="1" si="31"/>
        <v>C2</v>
      </c>
      <c r="N357" s="17" t="str">
        <f t="shared" ca="1" si="32"/>
        <v>C2</v>
      </c>
    </row>
    <row r="358" spans="1:14" s="155" customFormat="1" ht="30" customHeight="1" x14ac:dyDescent="0.2">
      <c r="A358" s="177" t="s">
        <v>479</v>
      </c>
      <c r="B358" s="183" t="s">
        <v>700</v>
      </c>
      <c r="C358" s="163" t="s">
        <v>718</v>
      </c>
      <c r="D358" s="164"/>
      <c r="E358" s="165" t="s">
        <v>180</v>
      </c>
      <c r="F358" s="294">
        <v>150</v>
      </c>
      <c r="G358" s="120"/>
      <c r="H358" s="182">
        <f>ROUND(G358*F358,2)</f>
        <v>0</v>
      </c>
      <c r="I358" s="24" t="str">
        <f t="shared" ca="1" si="29"/>
        <v/>
      </c>
      <c r="J358" s="15" t="str">
        <f t="shared" si="33"/>
        <v>B193Type IAtonne</v>
      </c>
      <c r="K358" s="16">
        <f>MATCH(J358,'Pay Items'!$K$1:$K$649,0)</f>
        <v>321</v>
      </c>
      <c r="L358" s="17" t="str">
        <f t="shared" ca="1" si="30"/>
        <v>,0</v>
      </c>
      <c r="M358" s="17" t="str">
        <f t="shared" ca="1" si="31"/>
        <v>C2</v>
      </c>
      <c r="N358" s="17" t="str">
        <f t="shared" ca="1" si="32"/>
        <v>C2</v>
      </c>
    </row>
    <row r="359" spans="1:14" s="155" customFormat="1" ht="30" customHeight="1" x14ac:dyDescent="0.2">
      <c r="A359" s="177" t="s">
        <v>480</v>
      </c>
      <c r="B359" s="172" t="s">
        <v>351</v>
      </c>
      <c r="C359" s="163" t="s">
        <v>364</v>
      </c>
      <c r="D359" s="164"/>
      <c r="E359" s="165"/>
      <c r="F359" s="293" t="s">
        <v>173</v>
      </c>
      <c r="G359" s="160"/>
      <c r="H359" s="160"/>
      <c r="I359" s="24" t="str">
        <f t="shared" ca="1" si="29"/>
        <v>LOCKED</v>
      </c>
      <c r="J359" s="15" t="str">
        <f t="shared" si="33"/>
        <v>B194Tie-ins and Approaches</v>
      </c>
      <c r="K359" s="16">
        <f>MATCH(J359,'Pay Items'!$K$1:$K$649,0)</f>
        <v>323</v>
      </c>
      <c r="L359" s="17" t="str">
        <f t="shared" ca="1" si="30"/>
        <v>,0</v>
      </c>
      <c r="M359" s="17" t="str">
        <f t="shared" ca="1" si="31"/>
        <v>C2</v>
      </c>
      <c r="N359" s="17" t="str">
        <f t="shared" ca="1" si="32"/>
        <v>C2</v>
      </c>
    </row>
    <row r="360" spans="1:14" s="155" customFormat="1" ht="30" customHeight="1" x14ac:dyDescent="0.2">
      <c r="A360" s="177" t="s">
        <v>481</v>
      </c>
      <c r="B360" s="183" t="s">
        <v>700</v>
      </c>
      <c r="C360" s="163" t="s">
        <v>718</v>
      </c>
      <c r="D360" s="164"/>
      <c r="E360" s="165" t="s">
        <v>180</v>
      </c>
      <c r="F360" s="294">
        <v>35</v>
      </c>
      <c r="G360" s="120"/>
      <c r="H360" s="182">
        <f>ROUND(G360*F360,2)</f>
        <v>0</v>
      </c>
      <c r="I360" s="24" t="str">
        <f t="shared" ca="1" si="29"/>
        <v/>
      </c>
      <c r="J360" s="15" t="str">
        <f t="shared" si="33"/>
        <v>B195Type IAtonne</v>
      </c>
      <c r="K360" s="16">
        <f>MATCH(J360,'Pay Items'!$K$1:$K$649,0)</f>
        <v>324</v>
      </c>
      <c r="L360" s="17" t="str">
        <f t="shared" ca="1" si="30"/>
        <v>,0</v>
      </c>
      <c r="M360" s="17" t="str">
        <f t="shared" ca="1" si="31"/>
        <v>C2</v>
      </c>
      <c r="N360" s="17" t="str">
        <f t="shared" ca="1" si="32"/>
        <v>C2</v>
      </c>
    </row>
    <row r="361" spans="1:14" s="155" customFormat="1" ht="30" customHeight="1" x14ac:dyDescent="0.2">
      <c r="A361" s="177" t="s">
        <v>486</v>
      </c>
      <c r="B361" s="162" t="s">
        <v>144</v>
      </c>
      <c r="C361" s="163" t="s">
        <v>99</v>
      </c>
      <c r="D361" s="164" t="s">
        <v>959</v>
      </c>
      <c r="E361" s="165"/>
      <c r="F361" s="293" t="s">
        <v>173</v>
      </c>
      <c r="G361" s="160"/>
      <c r="H361" s="160"/>
      <c r="I361" s="24" t="str">
        <f t="shared" ca="1" si="29"/>
        <v>LOCKED</v>
      </c>
      <c r="J361" s="15" t="str">
        <f t="shared" si="33"/>
        <v>B200Planing of PavementCW 3450-R6</v>
      </c>
      <c r="K361" s="16">
        <f>MATCH(J361,'Pay Items'!$K$1:$K$649,0)</f>
        <v>329</v>
      </c>
      <c r="L361" s="17" t="str">
        <f t="shared" ca="1" si="30"/>
        <v>,0</v>
      </c>
      <c r="M361" s="17" t="str">
        <f t="shared" ca="1" si="31"/>
        <v>C2</v>
      </c>
      <c r="N361" s="17" t="str">
        <f t="shared" ca="1" si="32"/>
        <v>C2</v>
      </c>
    </row>
    <row r="362" spans="1:14" s="155" customFormat="1" ht="30" customHeight="1" x14ac:dyDescent="0.2">
      <c r="A362" s="177" t="s">
        <v>487</v>
      </c>
      <c r="B362" s="172" t="s">
        <v>350</v>
      </c>
      <c r="C362" s="163" t="s">
        <v>1004</v>
      </c>
      <c r="D362" s="164" t="s">
        <v>173</v>
      </c>
      <c r="E362" s="165" t="s">
        <v>178</v>
      </c>
      <c r="F362" s="294">
        <v>730</v>
      </c>
      <c r="G362" s="120"/>
      <c r="H362" s="182">
        <f>ROUND(G362*F362,2)</f>
        <v>0</v>
      </c>
      <c r="I362" s="24" t="str">
        <f t="shared" ca="1" si="29"/>
        <v/>
      </c>
      <c r="J362" s="15" t="str">
        <f t="shared" si="33"/>
        <v>B2011 - 50 mm Depth (Asphalt)m²</v>
      </c>
      <c r="K362" s="16">
        <f>MATCH(J362,'Pay Items'!$K$1:$K$649,0)</f>
        <v>330</v>
      </c>
      <c r="L362" s="17" t="str">
        <f t="shared" ca="1" si="30"/>
        <v>,0</v>
      </c>
      <c r="M362" s="17" t="str">
        <f t="shared" ca="1" si="31"/>
        <v>C2</v>
      </c>
      <c r="N362" s="17" t="str">
        <f t="shared" ca="1" si="32"/>
        <v>C2</v>
      </c>
    </row>
    <row r="363" spans="1:14" s="155" customFormat="1" ht="30" customHeight="1" x14ac:dyDescent="0.2">
      <c r="A363" s="177" t="s">
        <v>875</v>
      </c>
      <c r="B363" s="162" t="s">
        <v>996</v>
      </c>
      <c r="C363" s="163" t="s">
        <v>909</v>
      </c>
      <c r="D363" s="164" t="s">
        <v>960</v>
      </c>
      <c r="E363" s="165" t="s">
        <v>181</v>
      </c>
      <c r="F363" s="295">
        <v>6</v>
      </c>
      <c r="G363" s="120"/>
      <c r="H363" s="182">
        <f>ROUND(G363*F363,2)</f>
        <v>0</v>
      </c>
      <c r="I363" s="24" t="str">
        <f t="shared" ca="1" si="29"/>
        <v/>
      </c>
      <c r="J363" s="15" t="str">
        <f t="shared" si="33"/>
        <v>B219Detectable Warning Surface TilesCW 3326-R3each</v>
      </c>
      <c r="K363" s="16">
        <f>MATCH(J363,'Pay Items'!$K$1:$K$649,0)</f>
        <v>341</v>
      </c>
      <c r="L363" s="17" t="str">
        <f t="shared" ca="1" si="30"/>
        <v>,0</v>
      </c>
      <c r="M363" s="17" t="str">
        <f t="shared" ca="1" si="31"/>
        <v>C2</v>
      </c>
      <c r="N363" s="17" t="str">
        <f t="shared" ca="1" si="32"/>
        <v>C2</v>
      </c>
    </row>
    <row r="364" spans="1:14" s="155" customFormat="1" ht="30" customHeight="1" x14ac:dyDescent="0.2">
      <c r="A364" s="152"/>
      <c r="B364" s="216"/>
      <c r="C364" s="174" t="s">
        <v>1615</v>
      </c>
      <c r="D364" s="175"/>
      <c r="E364" s="176"/>
      <c r="F364" s="293" t="s">
        <v>173</v>
      </c>
      <c r="G364" s="160"/>
      <c r="H364" s="160"/>
      <c r="I364" s="24" t="str">
        <f t="shared" ca="1" si="29"/>
        <v>LOCKED</v>
      </c>
      <c r="J364" s="15" t="str">
        <f t="shared" si="33"/>
        <v>ROADWORKS - NEW CONSTRUCTION</v>
      </c>
      <c r="K364" s="16" t="e">
        <f>MATCH(J364,'Pay Items'!$K$1:$K$649,0)</f>
        <v>#N/A</v>
      </c>
      <c r="L364" s="17" t="str">
        <f t="shared" ca="1" si="30"/>
        <v>,0</v>
      </c>
      <c r="M364" s="17" t="str">
        <f t="shared" ca="1" si="31"/>
        <v>C2</v>
      </c>
      <c r="N364" s="17" t="str">
        <f t="shared" ca="1" si="32"/>
        <v>C2</v>
      </c>
    </row>
    <row r="365" spans="1:14" s="155" customFormat="1" ht="39.950000000000003" customHeight="1" x14ac:dyDescent="0.2">
      <c r="A365" s="161" t="s">
        <v>209</v>
      </c>
      <c r="B365" s="162" t="s">
        <v>590</v>
      </c>
      <c r="C365" s="163" t="s">
        <v>468</v>
      </c>
      <c r="D365" s="164" t="s">
        <v>1617</v>
      </c>
      <c r="E365" s="165"/>
      <c r="F365" s="293" t="s">
        <v>173</v>
      </c>
      <c r="G365" s="160"/>
      <c r="H365" s="160"/>
      <c r="I365" s="24" t="str">
        <f t="shared" ca="1" si="29"/>
        <v>LOCKED</v>
      </c>
      <c r="J365" s="15" t="str">
        <f t="shared" si="33"/>
        <v>C001Concrete Pavements, Median Slabs, Bull-noses, and Safety MediansCW 3310-R18, E14</v>
      </c>
      <c r="K365" s="16" t="e">
        <f>MATCH(J365,'Pay Items'!$K$1:$K$649,0)</f>
        <v>#N/A</v>
      </c>
      <c r="L365" s="17" t="str">
        <f t="shared" ca="1" si="30"/>
        <v>,0</v>
      </c>
      <c r="M365" s="17" t="str">
        <f t="shared" ca="1" si="31"/>
        <v>C2</v>
      </c>
      <c r="N365" s="17" t="str">
        <f t="shared" ca="1" si="32"/>
        <v>C2</v>
      </c>
    </row>
    <row r="366" spans="1:14" s="155" customFormat="1" ht="39.950000000000003" customHeight="1" x14ac:dyDescent="0.2">
      <c r="A366" s="161" t="s">
        <v>457</v>
      </c>
      <c r="B366" s="172" t="s">
        <v>350</v>
      </c>
      <c r="C366" s="163" t="s">
        <v>1618</v>
      </c>
      <c r="D366" s="164" t="s">
        <v>173</v>
      </c>
      <c r="E366" s="165" t="s">
        <v>178</v>
      </c>
      <c r="F366" s="295">
        <v>40</v>
      </c>
      <c r="G366" s="120"/>
      <c r="H366" s="166">
        <f>ROUND(G366*F366,2)</f>
        <v>0</v>
      </c>
      <c r="I366" s="24" t="str">
        <f t="shared" ca="1" si="29"/>
        <v/>
      </c>
      <c r="J366" s="15" t="str">
        <f t="shared" si="33"/>
        <v>C008Construction of 200 mm Type 2 Concrete Pavement - (Reinforced)m²</v>
      </c>
      <c r="K366" s="16" t="e">
        <f>MATCH(J366,'Pay Items'!$K$1:$K$649,0)</f>
        <v>#N/A</v>
      </c>
      <c r="L366" s="17" t="str">
        <f t="shared" ca="1" si="30"/>
        <v>,0</v>
      </c>
      <c r="M366" s="17" t="str">
        <f t="shared" ca="1" si="31"/>
        <v>C2</v>
      </c>
      <c r="N366" s="17" t="str">
        <f t="shared" ca="1" si="32"/>
        <v>C2</v>
      </c>
    </row>
    <row r="367" spans="1:14" s="155" customFormat="1" ht="30" customHeight="1" x14ac:dyDescent="0.2">
      <c r="A367" s="161" t="s">
        <v>380</v>
      </c>
      <c r="B367" s="162" t="s">
        <v>591</v>
      </c>
      <c r="C367" s="163" t="s">
        <v>123</v>
      </c>
      <c r="D367" s="164" t="s">
        <v>1617</v>
      </c>
      <c r="E367" s="165"/>
      <c r="F367" s="293" t="s">
        <v>173</v>
      </c>
      <c r="G367" s="160"/>
      <c r="H367" s="160"/>
      <c r="I367" s="24" t="str">
        <f t="shared" ca="1" si="29"/>
        <v>LOCKED</v>
      </c>
      <c r="J367" s="15" t="str">
        <f t="shared" si="33"/>
        <v>C019Concrete Pavements for Early OpeningCW 3310-R18, E14</v>
      </c>
      <c r="K367" s="16" t="e">
        <f>MATCH(J367,'Pay Items'!$K$1:$K$649,0)</f>
        <v>#N/A</v>
      </c>
      <c r="L367" s="17" t="str">
        <f t="shared" ca="1" si="30"/>
        <v>,0</v>
      </c>
      <c r="M367" s="17" t="str">
        <f t="shared" ca="1" si="31"/>
        <v>C2</v>
      </c>
      <c r="N367" s="17" t="str">
        <f t="shared" ca="1" si="32"/>
        <v>C2</v>
      </c>
    </row>
    <row r="368" spans="1:14" s="155" customFormat="1" ht="60" customHeight="1" x14ac:dyDescent="0.2">
      <c r="A368" s="161" t="s">
        <v>1191</v>
      </c>
      <c r="B368" s="172" t="s">
        <v>350</v>
      </c>
      <c r="C368" s="163" t="s">
        <v>1278</v>
      </c>
      <c r="D368" s="164"/>
      <c r="E368" s="165" t="s">
        <v>178</v>
      </c>
      <c r="F368" s="295">
        <v>40</v>
      </c>
      <c r="G368" s="120"/>
      <c r="H368" s="166">
        <f>ROUND(G368*F368,2)</f>
        <v>0</v>
      </c>
      <c r="I368" s="24" t="str">
        <f t="shared" ca="1" si="29"/>
        <v/>
      </c>
      <c r="J368" s="15" t="str">
        <f t="shared" si="33"/>
        <v>C026-72Construction of 200 mm Type 4 Concrete Pavement for Early Opening 72 Hour (Reinforced)m²</v>
      </c>
      <c r="K368" s="16">
        <f>MATCH(J368,'Pay Items'!$K$1:$K$649,0)</f>
        <v>374</v>
      </c>
      <c r="L368" s="17" t="str">
        <f t="shared" ca="1" si="30"/>
        <v>,0</v>
      </c>
      <c r="M368" s="17" t="str">
        <f t="shared" ca="1" si="31"/>
        <v>C2</v>
      </c>
      <c r="N368" s="17" t="str">
        <f t="shared" ca="1" si="32"/>
        <v>C2</v>
      </c>
    </row>
    <row r="369" spans="1:14" s="155" customFormat="1" ht="30" customHeight="1" x14ac:dyDescent="0.2">
      <c r="A369" s="152"/>
      <c r="B369" s="216"/>
      <c r="C369" s="174" t="s">
        <v>199</v>
      </c>
      <c r="D369" s="175"/>
      <c r="E369" s="192"/>
      <c r="F369" s="293" t="s">
        <v>173</v>
      </c>
      <c r="G369" s="160"/>
      <c r="H369" s="160"/>
      <c r="I369" s="24" t="str">
        <f t="shared" ca="1" si="29"/>
        <v>LOCKED</v>
      </c>
      <c r="J369" s="15" t="str">
        <f t="shared" si="33"/>
        <v>JOINT AND CRACK SEALING</v>
      </c>
      <c r="K369" s="16">
        <f>MATCH(J369,'Pay Items'!$K$1:$K$649,0)</f>
        <v>436</v>
      </c>
      <c r="L369" s="17" t="str">
        <f t="shared" ca="1" si="30"/>
        <v>,0</v>
      </c>
      <c r="M369" s="17" t="str">
        <f t="shared" ca="1" si="31"/>
        <v>C2</v>
      </c>
      <c r="N369" s="17" t="str">
        <f t="shared" ca="1" si="32"/>
        <v>C2</v>
      </c>
    </row>
    <row r="370" spans="1:14" s="155" customFormat="1" ht="30" customHeight="1" x14ac:dyDescent="0.2">
      <c r="A370" s="187" t="s">
        <v>547</v>
      </c>
      <c r="B370" s="162" t="s">
        <v>592</v>
      </c>
      <c r="C370" s="163" t="s">
        <v>98</v>
      </c>
      <c r="D370" s="164" t="s">
        <v>736</v>
      </c>
      <c r="E370" s="165" t="s">
        <v>182</v>
      </c>
      <c r="F370" s="295">
        <v>250</v>
      </c>
      <c r="G370" s="181"/>
      <c r="H370" s="166">
        <f>ROUND(G370*F370,2)</f>
        <v>0</v>
      </c>
      <c r="I370" s="24" t="str">
        <f t="shared" ca="1" si="29"/>
        <v/>
      </c>
      <c r="J370" s="15" t="str">
        <f t="shared" si="33"/>
        <v>D006Reflective Crack MaintenanceCW 3250-R7m</v>
      </c>
      <c r="K370" s="16">
        <f>MATCH(J370,'Pay Items'!$K$1:$K$649,0)</f>
        <v>442</v>
      </c>
      <c r="L370" s="17" t="str">
        <f t="shared" ca="1" si="30"/>
        <v>,0</v>
      </c>
      <c r="M370" s="17" t="str">
        <f t="shared" ca="1" si="31"/>
        <v>C2</v>
      </c>
      <c r="N370" s="17" t="str">
        <f t="shared" ca="1" si="32"/>
        <v>C2</v>
      </c>
    </row>
    <row r="371" spans="1:14" s="155" customFormat="1" ht="39.950000000000003" customHeight="1" x14ac:dyDescent="0.2">
      <c r="A371" s="152"/>
      <c r="B371" s="216"/>
      <c r="C371" s="174" t="s">
        <v>200</v>
      </c>
      <c r="D371" s="175"/>
      <c r="E371" s="192"/>
      <c r="F371" s="293" t="s">
        <v>173</v>
      </c>
      <c r="G371" s="160"/>
      <c r="H371" s="160"/>
      <c r="I371" s="24" t="str">
        <f t="shared" ca="1" si="29"/>
        <v>LOCKED</v>
      </c>
      <c r="J371" s="15" t="str">
        <f t="shared" si="33"/>
        <v>ASSOCIATED DRAINAGE AND UNDERGROUND WORKS</v>
      </c>
      <c r="K371" s="16">
        <f>MATCH(J371,'Pay Items'!$K$1:$K$649,0)</f>
        <v>444</v>
      </c>
      <c r="L371" s="17" t="str">
        <f t="shared" ca="1" si="30"/>
        <v>,0</v>
      </c>
      <c r="M371" s="17" t="str">
        <f t="shared" ca="1" si="31"/>
        <v>C2</v>
      </c>
      <c r="N371" s="17" t="str">
        <f t="shared" ca="1" si="32"/>
        <v>C2</v>
      </c>
    </row>
    <row r="372" spans="1:14" s="155" customFormat="1" ht="30" customHeight="1" x14ac:dyDescent="0.2">
      <c r="A372" s="187" t="s">
        <v>67</v>
      </c>
      <c r="B372" s="162" t="s">
        <v>691</v>
      </c>
      <c r="C372" s="82" t="s">
        <v>1060</v>
      </c>
      <c r="D372" s="83" t="s">
        <v>1061</v>
      </c>
      <c r="E372" s="165"/>
      <c r="F372" s="293" t="s">
        <v>173</v>
      </c>
      <c r="G372" s="160"/>
      <c r="H372" s="160"/>
      <c r="I372" s="24" t="str">
        <f t="shared" ca="1" si="29"/>
        <v>LOCKED</v>
      </c>
      <c r="J372" s="15" t="str">
        <f t="shared" si="33"/>
        <v>E023Frames &amp; CoversCW 3210-R8</v>
      </c>
      <c r="K372" s="16">
        <f>MATCH(J372,'Pay Items'!$K$1:$K$649,0)</f>
        <v>511</v>
      </c>
      <c r="L372" s="17" t="str">
        <f t="shared" ca="1" si="30"/>
        <v>,0</v>
      </c>
      <c r="M372" s="17" t="str">
        <f t="shared" ca="1" si="31"/>
        <v>C2</v>
      </c>
      <c r="N372" s="17" t="str">
        <f t="shared" ca="1" si="32"/>
        <v>C2</v>
      </c>
    </row>
    <row r="373" spans="1:14" s="155" customFormat="1" ht="39.950000000000003" customHeight="1" x14ac:dyDescent="0.2">
      <c r="A373" s="187" t="s">
        <v>68</v>
      </c>
      <c r="B373" s="172" t="s">
        <v>350</v>
      </c>
      <c r="C373" s="81" t="s">
        <v>1213</v>
      </c>
      <c r="D373" s="164"/>
      <c r="E373" s="165" t="s">
        <v>181</v>
      </c>
      <c r="F373" s="295">
        <v>2</v>
      </c>
      <c r="G373" s="120"/>
      <c r="H373" s="182">
        <f>ROUND(G373*F373,2)</f>
        <v>0</v>
      </c>
      <c r="I373" s="24" t="str">
        <f t="shared" ca="1" si="29"/>
        <v/>
      </c>
      <c r="J373" s="15" t="str">
        <f t="shared" si="33"/>
        <v>E024AP-006 - Standard Frame for Manhole and Catch Basineach</v>
      </c>
      <c r="K373" s="16">
        <f>MATCH(J373,'Pay Items'!$K$1:$K$649,0)</f>
        <v>512</v>
      </c>
      <c r="L373" s="17" t="str">
        <f t="shared" ca="1" si="30"/>
        <v>,0</v>
      </c>
      <c r="M373" s="17" t="str">
        <f t="shared" ca="1" si="31"/>
        <v>C2</v>
      </c>
      <c r="N373" s="17" t="str">
        <f t="shared" ca="1" si="32"/>
        <v>C2</v>
      </c>
    </row>
    <row r="374" spans="1:14" s="155" customFormat="1" ht="39.950000000000003" customHeight="1" x14ac:dyDescent="0.2">
      <c r="A374" s="187" t="s">
        <v>69</v>
      </c>
      <c r="B374" s="172" t="s">
        <v>351</v>
      </c>
      <c r="C374" s="81" t="s">
        <v>1214</v>
      </c>
      <c r="D374" s="164"/>
      <c r="E374" s="165" t="s">
        <v>181</v>
      </c>
      <c r="F374" s="295">
        <v>2</v>
      </c>
      <c r="G374" s="120"/>
      <c r="H374" s="182">
        <f>ROUND(G374*F374,2)</f>
        <v>0</v>
      </c>
      <c r="I374" s="24" t="str">
        <f t="shared" ca="1" si="29"/>
        <v/>
      </c>
      <c r="J374" s="15" t="str">
        <f t="shared" si="33"/>
        <v>E025AP-007 - Standard Solid Cover for Standard Frameeach</v>
      </c>
      <c r="K374" s="16">
        <f>MATCH(J374,'Pay Items'!$K$1:$K$649,0)</f>
        <v>513</v>
      </c>
      <c r="L374" s="17" t="str">
        <f t="shared" ca="1" si="30"/>
        <v>,0</v>
      </c>
      <c r="M374" s="17" t="str">
        <f t="shared" ca="1" si="31"/>
        <v>C2</v>
      </c>
      <c r="N374" s="17" t="str">
        <f t="shared" ca="1" si="32"/>
        <v>C2</v>
      </c>
    </row>
    <row r="375" spans="1:14" s="155" customFormat="1" ht="30" customHeight="1" x14ac:dyDescent="0.2">
      <c r="A375" s="187" t="s">
        <v>0</v>
      </c>
      <c r="B375" s="162" t="s">
        <v>1537</v>
      </c>
      <c r="C375" s="163" t="s">
        <v>1</v>
      </c>
      <c r="D375" s="164" t="s">
        <v>1588</v>
      </c>
      <c r="E375" s="165" t="s">
        <v>181</v>
      </c>
      <c r="F375" s="295">
        <v>2</v>
      </c>
      <c r="G375" s="120"/>
      <c r="H375" s="182">
        <f>ROUND(G375*F375,2)</f>
        <v>0</v>
      </c>
      <c r="I375" s="24" t="str">
        <f t="shared" ca="1" si="29"/>
        <v/>
      </c>
      <c r="J375" s="15" t="str">
        <f t="shared" si="33"/>
        <v>E050ACatch Basin CleaningCW 2140-R5each</v>
      </c>
      <c r="K375" s="16">
        <f>MATCH(J375,'Pay Items'!$K$1:$K$649,0)</f>
        <v>557</v>
      </c>
      <c r="L375" s="17" t="str">
        <f t="shared" ca="1" si="30"/>
        <v>,0</v>
      </c>
      <c r="M375" s="17" t="str">
        <f t="shared" ca="1" si="31"/>
        <v>C2</v>
      </c>
      <c r="N375" s="17" t="str">
        <f t="shared" ca="1" si="32"/>
        <v>C2</v>
      </c>
    </row>
    <row r="376" spans="1:14" s="155" customFormat="1" ht="30" customHeight="1" x14ac:dyDescent="0.2">
      <c r="A376" s="152"/>
      <c r="B376" s="217"/>
      <c r="C376" s="174" t="s">
        <v>201</v>
      </c>
      <c r="D376" s="175"/>
      <c r="E376" s="192"/>
      <c r="F376" s="293" t="s">
        <v>173</v>
      </c>
      <c r="G376" s="160"/>
      <c r="H376" s="160"/>
      <c r="I376" s="24" t="str">
        <f t="shared" ca="1" si="29"/>
        <v>LOCKED</v>
      </c>
      <c r="J376" s="15" t="str">
        <f t="shared" si="33"/>
        <v>ADJUSTMENTS</v>
      </c>
      <c r="K376" s="16">
        <f>MATCH(J376,'Pay Items'!$K$1:$K$649,0)</f>
        <v>589</v>
      </c>
      <c r="L376" s="17" t="str">
        <f t="shared" ca="1" si="30"/>
        <v>,0</v>
      </c>
      <c r="M376" s="17" t="str">
        <f t="shared" ca="1" si="31"/>
        <v>C2</v>
      </c>
      <c r="N376" s="17" t="str">
        <f t="shared" ca="1" si="32"/>
        <v>C2</v>
      </c>
    </row>
    <row r="377" spans="1:14" s="155" customFormat="1" ht="39.950000000000003" customHeight="1" x14ac:dyDescent="0.2">
      <c r="A377" s="187" t="s">
        <v>230</v>
      </c>
      <c r="B377" s="162" t="s">
        <v>24</v>
      </c>
      <c r="C377" s="81" t="s">
        <v>1062</v>
      </c>
      <c r="D377" s="83" t="s">
        <v>1061</v>
      </c>
      <c r="E377" s="165" t="s">
        <v>181</v>
      </c>
      <c r="F377" s="295">
        <v>2</v>
      </c>
      <c r="G377" s="120"/>
      <c r="H377" s="182">
        <f>ROUND(G377*F377,2)</f>
        <v>0</v>
      </c>
      <c r="I377" s="24" t="str">
        <f t="shared" ca="1" si="29"/>
        <v/>
      </c>
      <c r="J377" s="15" t="str">
        <f t="shared" si="33"/>
        <v>F001Adjustment of Manholes/Catch Basins FramesCW 3210-R8each</v>
      </c>
      <c r="K377" s="16">
        <f>MATCH(J377,'Pay Items'!$K$1:$K$649,0)</f>
        <v>590</v>
      </c>
      <c r="L377" s="17" t="str">
        <f t="shared" ca="1" si="30"/>
        <v>,0</v>
      </c>
      <c r="M377" s="17" t="str">
        <f t="shared" ca="1" si="31"/>
        <v>C2</v>
      </c>
      <c r="N377" s="17" t="str">
        <f t="shared" ca="1" si="32"/>
        <v>C2</v>
      </c>
    </row>
    <row r="378" spans="1:14" s="155" customFormat="1" ht="30" customHeight="1" x14ac:dyDescent="0.2">
      <c r="A378" s="187" t="s">
        <v>237</v>
      </c>
      <c r="B378" s="162" t="s">
        <v>1707</v>
      </c>
      <c r="C378" s="163" t="s">
        <v>599</v>
      </c>
      <c r="D378" s="83" t="s">
        <v>1061</v>
      </c>
      <c r="E378" s="165" t="s">
        <v>181</v>
      </c>
      <c r="F378" s="295">
        <v>2</v>
      </c>
      <c r="G378" s="120"/>
      <c r="H378" s="182">
        <f>ROUND(G378*F378,2)</f>
        <v>0</v>
      </c>
      <c r="I378" s="24" t="str">
        <f t="shared" ca="1" si="29"/>
        <v/>
      </c>
      <c r="J378" s="15" t="str">
        <f t="shared" si="33"/>
        <v>F009Adjustment of Valve BoxesCW 3210-R8each</v>
      </c>
      <c r="K378" s="16">
        <f>MATCH(J378,'Pay Items'!$K$1:$K$649,0)</f>
        <v>600</v>
      </c>
      <c r="L378" s="17" t="str">
        <f t="shared" ca="1" si="30"/>
        <v>,0</v>
      </c>
      <c r="M378" s="17" t="str">
        <f t="shared" ca="1" si="31"/>
        <v>C2</v>
      </c>
      <c r="N378" s="17" t="str">
        <f t="shared" ca="1" si="32"/>
        <v>C2</v>
      </c>
    </row>
    <row r="379" spans="1:14" s="155" customFormat="1" ht="30" customHeight="1" x14ac:dyDescent="0.2">
      <c r="A379" s="187" t="s">
        <v>459</v>
      </c>
      <c r="B379" s="162" t="s">
        <v>1708</v>
      </c>
      <c r="C379" s="163" t="s">
        <v>601</v>
      </c>
      <c r="D379" s="83" t="s">
        <v>1061</v>
      </c>
      <c r="E379" s="165" t="s">
        <v>181</v>
      </c>
      <c r="F379" s="295">
        <v>1</v>
      </c>
      <c r="G379" s="120"/>
      <c r="H379" s="182">
        <f>ROUND(G379*F379,2)</f>
        <v>0</v>
      </c>
      <c r="I379" s="24" t="str">
        <f t="shared" ca="1" si="29"/>
        <v/>
      </c>
      <c r="J379" s="15" t="str">
        <f t="shared" si="33"/>
        <v>F010Valve Box ExtensionsCW 3210-R8each</v>
      </c>
      <c r="K379" s="16">
        <f>MATCH(J379,'Pay Items'!$K$1:$K$649,0)</f>
        <v>601</v>
      </c>
      <c r="L379" s="17" t="str">
        <f t="shared" ca="1" si="30"/>
        <v>,0</v>
      </c>
      <c r="M379" s="17" t="str">
        <f t="shared" ca="1" si="31"/>
        <v>C2</v>
      </c>
      <c r="N379" s="17" t="str">
        <f t="shared" ca="1" si="32"/>
        <v>C2</v>
      </c>
    </row>
    <row r="380" spans="1:14" s="155" customFormat="1" ht="30" customHeight="1" x14ac:dyDescent="0.2">
      <c r="A380" s="187" t="s">
        <v>238</v>
      </c>
      <c r="B380" s="162" t="s">
        <v>1709</v>
      </c>
      <c r="C380" s="163" t="s">
        <v>600</v>
      </c>
      <c r="D380" s="83" t="s">
        <v>1061</v>
      </c>
      <c r="E380" s="165" t="s">
        <v>181</v>
      </c>
      <c r="F380" s="295">
        <v>1</v>
      </c>
      <c r="G380" s="120"/>
      <c r="H380" s="182">
        <f>ROUND(G380*F380,2)</f>
        <v>0</v>
      </c>
      <c r="I380" s="24" t="str">
        <f t="shared" ca="1" si="29"/>
        <v/>
      </c>
      <c r="J380" s="15" t="str">
        <f t="shared" si="33"/>
        <v>F011Adjustment of Curb Stop BoxesCW 3210-R8each</v>
      </c>
      <c r="K380" s="16">
        <f>MATCH(J380,'Pay Items'!$K$1:$K$649,0)</f>
        <v>602</v>
      </c>
      <c r="L380" s="17" t="str">
        <f t="shared" ca="1" si="30"/>
        <v>,0</v>
      </c>
      <c r="M380" s="17" t="str">
        <f t="shared" ca="1" si="31"/>
        <v>C2</v>
      </c>
      <c r="N380" s="17" t="str">
        <f t="shared" ca="1" si="32"/>
        <v>C2</v>
      </c>
    </row>
    <row r="381" spans="1:14" s="155" customFormat="1" ht="30" customHeight="1" x14ac:dyDescent="0.2">
      <c r="A381" s="118" t="s">
        <v>241</v>
      </c>
      <c r="B381" s="92" t="s">
        <v>1710</v>
      </c>
      <c r="C381" s="81" t="s">
        <v>602</v>
      </c>
      <c r="D381" s="83" t="s">
        <v>1061</v>
      </c>
      <c r="E381" s="85" t="s">
        <v>181</v>
      </c>
      <c r="F381" s="297">
        <v>1</v>
      </c>
      <c r="G381" s="104"/>
      <c r="H381" s="94">
        <f>ROUND(G381*F381,2)</f>
        <v>0</v>
      </c>
      <c r="I381" s="24" t="str">
        <f t="shared" ca="1" si="29"/>
        <v/>
      </c>
      <c r="J381" s="15" t="str">
        <f t="shared" si="33"/>
        <v>F018Curb Stop ExtensionsCW 3210-R8each</v>
      </c>
      <c r="K381" s="16">
        <f>MATCH(J381,'Pay Items'!$K$1:$K$649,0)</f>
        <v>603</v>
      </c>
      <c r="L381" s="17" t="str">
        <f t="shared" ca="1" si="30"/>
        <v>,0</v>
      </c>
      <c r="M381" s="17" t="str">
        <f t="shared" ca="1" si="31"/>
        <v>C2</v>
      </c>
      <c r="N381" s="17" t="str">
        <f t="shared" ca="1" si="32"/>
        <v>C2</v>
      </c>
    </row>
    <row r="382" spans="1:14" s="155" customFormat="1" ht="30" customHeight="1" x14ac:dyDescent="0.2">
      <c r="A382" s="152"/>
      <c r="B382" s="173"/>
      <c r="C382" s="174" t="s">
        <v>202</v>
      </c>
      <c r="D382" s="175"/>
      <c r="E382" s="203"/>
      <c r="F382" s="293" t="s">
        <v>173</v>
      </c>
      <c r="G382" s="160"/>
      <c r="H382" s="160"/>
      <c r="I382" s="24" t="str">
        <f t="shared" ca="1" si="29"/>
        <v>LOCKED</v>
      </c>
      <c r="J382" s="15" t="str">
        <f t="shared" si="33"/>
        <v>LANDSCAPING</v>
      </c>
      <c r="K382" s="16">
        <f>MATCH(J382,'Pay Items'!$K$1:$K$649,0)</f>
        <v>618</v>
      </c>
      <c r="L382" s="17" t="str">
        <f t="shared" ca="1" si="30"/>
        <v>,0</v>
      </c>
      <c r="M382" s="17" t="str">
        <f t="shared" ca="1" si="31"/>
        <v>C2</v>
      </c>
      <c r="N382" s="17" t="str">
        <f t="shared" ca="1" si="32"/>
        <v>C2</v>
      </c>
    </row>
    <row r="383" spans="1:14" s="155" customFormat="1" ht="30" customHeight="1" x14ac:dyDescent="0.2">
      <c r="A383" s="204" t="s">
        <v>242</v>
      </c>
      <c r="B383" s="162" t="s">
        <v>1711</v>
      </c>
      <c r="C383" s="163" t="s">
        <v>147</v>
      </c>
      <c r="D383" s="164" t="s">
        <v>1539</v>
      </c>
      <c r="E383" s="165"/>
      <c r="F383" s="293" t="s">
        <v>173</v>
      </c>
      <c r="G383" s="160"/>
      <c r="H383" s="160"/>
      <c r="I383" s="24" t="str">
        <f t="shared" ca="1" si="29"/>
        <v>LOCKED</v>
      </c>
      <c r="J383" s="15" t="str">
        <f t="shared" si="33"/>
        <v>G001SoddingCW 3510-R10</v>
      </c>
      <c r="K383" s="16">
        <f>MATCH(J383,'Pay Items'!$K$1:$K$649,0)</f>
        <v>619</v>
      </c>
      <c r="L383" s="17" t="str">
        <f t="shared" ca="1" si="30"/>
        <v>,0</v>
      </c>
      <c r="M383" s="17" t="str">
        <f t="shared" ca="1" si="31"/>
        <v>C2</v>
      </c>
      <c r="N383" s="17" t="str">
        <f t="shared" ca="1" si="32"/>
        <v>C2</v>
      </c>
    </row>
    <row r="384" spans="1:14" s="155" customFormat="1" ht="30" customHeight="1" x14ac:dyDescent="0.2">
      <c r="A384" s="204" t="s">
        <v>243</v>
      </c>
      <c r="B384" s="172" t="s">
        <v>350</v>
      </c>
      <c r="C384" s="163" t="s">
        <v>885</v>
      </c>
      <c r="D384" s="164"/>
      <c r="E384" s="165" t="s">
        <v>178</v>
      </c>
      <c r="F384" s="294">
        <v>50</v>
      </c>
      <c r="G384" s="120"/>
      <c r="H384" s="182">
        <f>ROUND(G384*F384,2)</f>
        <v>0</v>
      </c>
      <c r="I384" s="24" t="str">
        <f t="shared" ca="1" si="29"/>
        <v/>
      </c>
      <c r="J384" s="15" t="str">
        <f t="shared" si="33"/>
        <v>G002width &lt; 600 mmm²</v>
      </c>
      <c r="K384" s="16">
        <f>MATCH(J384,'Pay Items'!$K$1:$K$649,0)</f>
        <v>620</v>
      </c>
      <c r="L384" s="17" t="str">
        <f t="shared" ca="1" si="30"/>
        <v>,0</v>
      </c>
      <c r="M384" s="17" t="str">
        <f t="shared" ca="1" si="31"/>
        <v>C2</v>
      </c>
      <c r="N384" s="17" t="str">
        <f t="shared" ca="1" si="32"/>
        <v>C2</v>
      </c>
    </row>
    <row r="385" spans="1:14" s="155" customFormat="1" ht="30" customHeight="1" x14ac:dyDescent="0.2">
      <c r="A385" s="204" t="s">
        <v>244</v>
      </c>
      <c r="B385" s="172" t="s">
        <v>351</v>
      </c>
      <c r="C385" s="163" t="s">
        <v>886</v>
      </c>
      <c r="D385" s="164"/>
      <c r="E385" s="165" t="s">
        <v>178</v>
      </c>
      <c r="F385" s="294">
        <v>325</v>
      </c>
      <c r="G385" s="120"/>
      <c r="H385" s="182">
        <f>ROUND(G385*F385,2)</f>
        <v>0</v>
      </c>
      <c r="I385" s="24" t="str">
        <f t="shared" ca="1" si="29"/>
        <v/>
      </c>
      <c r="J385" s="15" t="str">
        <f t="shared" si="33"/>
        <v>G003width &gt; or = 600 mmm²</v>
      </c>
      <c r="K385" s="16">
        <f>MATCH(J385,'Pay Items'!$K$1:$K$649,0)</f>
        <v>621</v>
      </c>
      <c r="L385" s="17" t="str">
        <f t="shared" ca="1" si="30"/>
        <v>,0</v>
      </c>
      <c r="M385" s="17" t="str">
        <f t="shared" ca="1" si="31"/>
        <v>C2</v>
      </c>
      <c r="N385" s="17" t="str">
        <f t="shared" ca="1" si="32"/>
        <v>C2</v>
      </c>
    </row>
    <row r="386" spans="1:14" s="155" customFormat="1" ht="30" customHeight="1" x14ac:dyDescent="0.2">
      <c r="A386" s="152"/>
      <c r="B386" s="196"/>
      <c r="C386" s="213" t="s">
        <v>1712</v>
      </c>
      <c r="D386" s="164"/>
      <c r="E386" s="165"/>
      <c r="F386" s="293" t="s">
        <v>173</v>
      </c>
      <c r="G386" s="160"/>
      <c r="H386" s="160"/>
      <c r="I386" s="24" t="str">
        <f t="shared" ca="1" si="29"/>
        <v>LOCKED</v>
      </c>
      <c r="J386" s="15" t="str">
        <f t="shared" si="33"/>
        <v>WOLSELEY AVENUE AND CAMDEN PLACE</v>
      </c>
      <c r="K386" s="16" t="e">
        <f>MATCH(J386,'Pay Items'!$K$1:$K$649,0)</f>
        <v>#N/A</v>
      </c>
      <c r="L386" s="17" t="str">
        <f t="shared" ca="1" si="30"/>
        <v>,0</v>
      </c>
      <c r="M386" s="17" t="str">
        <f t="shared" ca="1" si="31"/>
        <v>C2</v>
      </c>
      <c r="N386" s="17" t="str">
        <f t="shared" ca="1" si="32"/>
        <v>C2</v>
      </c>
    </row>
    <row r="387" spans="1:14" s="155" customFormat="1" ht="30" customHeight="1" x14ac:dyDescent="0.2">
      <c r="A387" s="152"/>
      <c r="B387" s="173"/>
      <c r="C387" s="198" t="s">
        <v>196</v>
      </c>
      <c r="D387" s="175"/>
      <c r="E387" s="176"/>
      <c r="F387" s="293" t="s">
        <v>173</v>
      </c>
      <c r="G387" s="160"/>
      <c r="H387" s="160"/>
      <c r="I387" s="24" t="str">
        <f t="shared" ca="1" si="29"/>
        <v>LOCKED</v>
      </c>
      <c r="J387" s="15" t="str">
        <f t="shared" si="33"/>
        <v>EARTH AND BASE WORKS</v>
      </c>
      <c r="K387" s="16">
        <f>MATCH(J387,'Pay Items'!$K$1:$K$649,0)</f>
        <v>3</v>
      </c>
      <c r="L387" s="17" t="str">
        <f t="shared" ca="1" si="30"/>
        <v>,0</v>
      </c>
      <c r="M387" s="17" t="str">
        <f t="shared" ca="1" si="31"/>
        <v>C2</v>
      </c>
      <c r="N387" s="17" t="str">
        <f t="shared" ca="1" si="32"/>
        <v>C2</v>
      </c>
    </row>
    <row r="388" spans="1:14" s="155" customFormat="1" ht="30" customHeight="1" x14ac:dyDescent="0.2">
      <c r="A388" s="187" t="s">
        <v>439</v>
      </c>
      <c r="B388" s="162" t="s">
        <v>1713</v>
      </c>
      <c r="C388" s="163" t="s">
        <v>104</v>
      </c>
      <c r="D388" s="164" t="s">
        <v>1296</v>
      </c>
      <c r="E388" s="165" t="s">
        <v>179</v>
      </c>
      <c r="F388" s="294">
        <v>15</v>
      </c>
      <c r="G388" s="120"/>
      <c r="H388" s="182">
        <f>ROUND(G388*F388,2)</f>
        <v>0</v>
      </c>
      <c r="I388" s="24" t="str">
        <f t="shared" ca="1" si="29"/>
        <v/>
      </c>
      <c r="J388" s="15" t="str">
        <f t="shared" si="33"/>
        <v>A003ExcavationCW 3110-R22m³</v>
      </c>
      <c r="K388" s="16">
        <f>MATCH(J388,'Pay Items'!$K$1:$K$649,0)</f>
        <v>6</v>
      </c>
      <c r="L388" s="17" t="str">
        <f t="shared" ca="1" si="30"/>
        <v>,0</v>
      </c>
      <c r="M388" s="17" t="str">
        <f t="shared" ca="1" si="31"/>
        <v>C2</v>
      </c>
      <c r="N388" s="17" t="str">
        <f t="shared" ca="1" si="32"/>
        <v>C2</v>
      </c>
    </row>
    <row r="389" spans="1:14" s="155" customFormat="1" ht="30" customHeight="1" x14ac:dyDescent="0.2">
      <c r="A389" s="214" t="s">
        <v>250</v>
      </c>
      <c r="B389" s="162" t="s">
        <v>1714</v>
      </c>
      <c r="C389" s="163" t="s">
        <v>319</v>
      </c>
      <c r="D389" s="164" t="s">
        <v>1296</v>
      </c>
      <c r="E389" s="165"/>
      <c r="F389" s="293" t="s">
        <v>173</v>
      </c>
      <c r="G389" s="160"/>
      <c r="H389" s="160"/>
      <c r="I389" s="24" t="str">
        <f t="shared" ref="I389:I452" ca="1" si="34">IF(CELL("protect",$G389)=1, "LOCKED", "")</f>
        <v>LOCKED</v>
      </c>
      <c r="J389" s="15" t="str">
        <f t="shared" si="33"/>
        <v>A010Supplying and Placing Base Course MaterialCW 3110-R22</v>
      </c>
      <c r="K389" s="16">
        <f>MATCH(J389,'Pay Items'!$K$1:$K$649,0)</f>
        <v>27</v>
      </c>
      <c r="L389" s="17" t="str">
        <f t="shared" ref="L389:L452" ca="1" si="35">CELL("format",$F389)</f>
        <v>,0</v>
      </c>
      <c r="M389" s="17" t="str">
        <f t="shared" ref="M389:M452" ca="1" si="36">CELL("format",$G389)</f>
        <v>C2</v>
      </c>
      <c r="N389" s="17" t="str">
        <f t="shared" ref="N389:N452" ca="1" si="37">CELL("format",$H389)</f>
        <v>C2</v>
      </c>
    </row>
    <row r="390" spans="1:14" s="155" customFormat="1" ht="30" customHeight="1" x14ac:dyDescent="0.2">
      <c r="A390" s="214" t="s">
        <v>1124</v>
      </c>
      <c r="B390" s="172" t="s">
        <v>350</v>
      </c>
      <c r="C390" s="163" t="s">
        <v>1702</v>
      </c>
      <c r="D390" s="164" t="s">
        <v>173</v>
      </c>
      <c r="E390" s="165" t="s">
        <v>179</v>
      </c>
      <c r="F390" s="294">
        <v>15</v>
      </c>
      <c r="G390" s="120"/>
      <c r="H390" s="182">
        <f>ROUND(G390*F390,2)</f>
        <v>0</v>
      </c>
      <c r="I390" s="24" t="str">
        <f t="shared" ca="1" si="34"/>
        <v/>
      </c>
      <c r="J390" s="15" t="str">
        <f t="shared" ref="J390:J453" si="38">CLEAN(CONCATENATE(TRIM($A390),TRIM($C390),IF(LEFT($D390)&lt;&gt;"E",TRIM($D390),),TRIM($E390)))</f>
        <v>A010C3Base Course Material - Granular Cm³</v>
      </c>
      <c r="K390" s="16" t="e">
        <f>MATCH(J390,'Pay Items'!$K$1:$K$649,0)</f>
        <v>#N/A</v>
      </c>
      <c r="L390" s="17" t="str">
        <f t="shared" ca="1" si="35"/>
        <v>,0</v>
      </c>
      <c r="M390" s="17" t="str">
        <f t="shared" ca="1" si="36"/>
        <v>C2</v>
      </c>
      <c r="N390" s="17" t="str">
        <f t="shared" ca="1" si="37"/>
        <v>C2</v>
      </c>
    </row>
    <row r="391" spans="1:14" s="155" customFormat="1" ht="30" customHeight="1" x14ac:dyDescent="0.2">
      <c r="A391" s="187" t="s">
        <v>252</v>
      </c>
      <c r="B391" s="162" t="s">
        <v>1715</v>
      </c>
      <c r="C391" s="163" t="s">
        <v>108</v>
      </c>
      <c r="D391" s="164" t="s">
        <v>1296</v>
      </c>
      <c r="E391" s="165" t="s">
        <v>178</v>
      </c>
      <c r="F391" s="294">
        <v>175</v>
      </c>
      <c r="G391" s="120"/>
      <c r="H391" s="182">
        <f>ROUND(G391*F391,2)</f>
        <v>0</v>
      </c>
      <c r="I391" s="24" t="str">
        <f t="shared" ca="1" si="34"/>
        <v/>
      </c>
      <c r="J391" s="15" t="str">
        <f t="shared" si="38"/>
        <v>A012Grading of BoulevardsCW 3110-R22m²</v>
      </c>
      <c r="K391" s="16">
        <f>MATCH(J391,'Pay Items'!$K$1:$K$649,0)</f>
        <v>37</v>
      </c>
      <c r="L391" s="17" t="str">
        <f t="shared" ca="1" si="35"/>
        <v>,0</v>
      </c>
      <c r="M391" s="17" t="str">
        <f t="shared" ca="1" si="36"/>
        <v>C2</v>
      </c>
      <c r="N391" s="17" t="str">
        <f t="shared" ca="1" si="37"/>
        <v>C2</v>
      </c>
    </row>
    <row r="392" spans="1:14" s="155" customFormat="1" ht="30" customHeight="1" x14ac:dyDescent="0.2">
      <c r="A392" s="152"/>
      <c r="B392" s="173"/>
      <c r="C392" s="174" t="s">
        <v>1603</v>
      </c>
      <c r="D392" s="175"/>
      <c r="E392" s="203"/>
      <c r="F392" s="293" t="s">
        <v>173</v>
      </c>
      <c r="G392" s="160"/>
      <c r="H392" s="160"/>
      <c r="I392" s="24" t="str">
        <f t="shared" ca="1" si="34"/>
        <v>LOCKED</v>
      </c>
      <c r="J392" s="15" t="str">
        <f t="shared" si="38"/>
        <v>ROADWORKS - REMOVALS/RENEWALS</v>
      </c>
      <c r="K392" s="16" t="e">
        <f>MATCH(J392,'Pay Items'!$K$1:$K$649,0)</f>
        <v>#N/A</v>
      </c>
      <c r="L392" s="17" t="str">
        <f t="shared" ca="1" si="35"/>
        <v>,0</v>
      </c>
      <c r="M392" s="17" t="str">
        <f t="shared" ca="1" si="36"/>
        <v>C2</v>
      </c>
      <c r="N392" s="17" t="str">
        <f t="shared" ca="1" si="37"/>
        <v>C2</v>
      </c>
    </row>
    <row r="393" spans="1:14" s="155" customFormat="1" ht="30" customHeight="1" x14ac:dyDescent="0.2">
      <c r="A393" s="177" t="s">
        <v>371</v>
      </c>
      <c r="B393" s="162" t="s">
        <v>1716</v>
      </c>
      <c r="C393" s="163" t="s">
        <v>316</v>
      </c>
      <c r="D393" s="164" t="s">
        <v>1296</v>
      </c>
      <c r="E393" s="165"/>
      <c r="F393" s="293" t="s">
        <v>173</v>
      </c>
      <c r="G393" s="160"/>
      <c r="H393" s="160"/>
      <c r="I393" s="24" t="str">
        <f t="shared" ca="1" si="34"/>
        <v>LOCKED</v>
      </c>
      <c r="J393" s="15" t="str">
        <f t="shared" si="38"/>
        <v>B001Pavement RemovalCW 3110-R22</v>
      </c>
      <c r="K393" s="16">
        <f>MATCH(J393,'Pay Items'!$K$1:$K$649,0)</f>
        <v>69</v>
      </c>
      <c r="L393" s="17" t="str">
        <f t="shared" ca="1" si="35"/>
        <v>,0</v>
      </c>
      <c r="M393" s="17" t="str">
        <f t="shared" ca="1" si="36"/>
        <v>C2</v>
      </c>
      <c r="N393" s="17" t="str">
        <f t="shared" ca="1" si="37"/>
        <v>C2</v>
      </c>
    </row>
    <row r="394" spans="1:14" s="155" customFormat="1" ht="30" customHeight="1" x14ac:dyDescent="0.2">
      <c r="A394" s="177" t="s">
        <v>442</v>
      </c>
      <c r="B394" s="172" t="s">
        <v>350</v>
      </c>
      <c r="C394" s="163" t="s">
        <v>317</v>
      </c>
      <c r="D394" s="164" t="s">
        <v>173</v>
      </c>
      <c r="E394" s="165" t="s">
        <v>178</v>
      </c>
      <c r="F394" s="294">
        <v>200</v>
      </c>
      <c r="G394" s="120"/>
      <c r="H394" s="182">
        <f>ROUND(G394*F394,2)</f>
        <v>0</v>
      </c>
      <c r="I394" s="24" t="str">
        <f t="shared" ca="1" si="34"/>
        <v/>
      </c>
      <c r="J394" s="15" t="str">
        <f t="shared" si="38"/>
        <v>B002Concrete Pavementm²</v>
      </c>
      <c r="K394" s="16">
        <f>MATCH(J394,'Pay Items'!$K$1:$K$649,0)</f>
        <v>70</v>
      </c>
      <c r="L394" s="17" t="str">
        <f t="shared" ca="1" si="35"/>
        <v>,0</v>
      </c>
      <c r="M394" s="17" t="str">
        <f t="shared" ca="1" si="36"/>
        <v>C2</v>
      </c>
      <c r="N394" s="17" t="str">
        <f t="shared" ca="1" si="37"/>
        <v>C2</v>
      </c>
    </row>
    <row r="395" spans="1:14" s="155" customFormat="1" ht="30" customHeight="1" x14ac:dyDescent="0.2">
      <c r="A395" s="177" t="s">
        <v>262</v>
      </c>
      <c r="B395" s="172" t="s">
        <v>351</v>
      </c>
      <c r="C395" s="163" t="s">
        <v>318</v>
      </c>
      <c r="D395" s="164" t="s">
        <v>173</v>
      </c>
      <c r="E395" s="165" t="s">
        <v>178</v>
      </c>
      <c r="F395" s="294">
        <v>25</v>
      </c>
      <c r="G395" s="120"/>
      <c r="H395" s="182">
        <f>ROUND(G395*F395,2)</f>
        <v>0</v>
      </c>
      <c r="I395" s="24" t="str">
        <f t="shared" ca="1" si="34"/>
        <v/>
      </c>
      <c r="J395" s="15" t="str">
        <f t="shared" si="38"/>
        <v>B003Asphalt Pavementm²</v>
      </c>
      <c r="K395" s="16">
        <f>MATCH(J395,'Pay Items'!$K$1:$K$649,0)</f>
        <v>71</v>
      </c>
      <c r="L395" s="17" t="str">
        <f t="shared" ca="1" si="35"/>
        <v>,0</v>
      </c>
      <c r="M395" s="17" t="str">
        <f t="shared" ca="1" si="36"/>
        <v>C2</v>
      </c>
      <c r="N395" s="17" t="str">
        <f t="shared" ca="1" si="37"/>
        <v>C2</v>
      </c>
    </row>
    <row r="396" spans="1:14" s="155" customFormat="1" ht="39.950000000000003" customHeight="1" x14ac:dyDescent="0.2">
      <c r="A396" s="177" t="s">
        <v>775</v>
      </c>
      <c r="B396" s="215" t="s">
        <v>1717</v>
      </c>
      <c r="C396" s="163" t="s">
        <v>466</v>
      </c>
      <c r="D396" s="164" t="s">
        <v>1703</v>
      </c>
      <c r="E396" s="165"/>
      <c r="F396" s="293" t="s">
        <v>173</v>
      </c>
      <c r="G396" s="160"/>
      <c r="H396" s="160"/>
      <c r="I396" s="24" t="str">
        <f t="shared" ca="1" si="34"/>
        <v>LOCKED</v>
      </c>
      <c r="J396" s="15" t="str">
        <f t="shared" si="38"/>
        <v>B077-72Partial Slab Patches - Early Opening (72 hour)CW 3230-R8,E14</v>
      </c>
      <c r="K396" s="16" t="e">
        <f>MATCH(J396,'Pay Items'!$K$1:$K$649,0)</f>
        <v>#N/A</v>
      </c>
      <c r="L396" s="17" t="str">
        <f t="shared" ca="1" si="35"/>
        <v>,0</v>
      </c>
      <c r="M396" s="17" t="str">
        <f t="shared" ca="1" si="36"/>
        <v>C2</v>
      </c>
      <c r="N396" s="17" t="str">
        <f t="shared" ca="1" si="37"/>
        <v>C2</v>
      </c>
    </row>
    <row r="397" spans="1:14" s="155" customFormat="1" ht="30" customHeight="1" x14ac:dyDescent="0.2">
      <c r="A397" s="177" t="s">
        <v>784</v>
      </c>
      <c r="B397" s="172" t="s">
        <v>350</v>
      </c>
      <c r="C397" s="163" t="s">
        <v>1580</v>
      </c>
      <c r="D397" s="164" t="s">
        <v>173</v>
      </c>
      <c r="E397" s="165" t="s">
        <v>178</v>
      </c>
      <c r="F397" s="294">
        <v>10</v>
      </c>
      <c r="G397" s="120"/>
      <c r="H397" s="182">
        <f>ROUND(G397*F397,2)</f>
        <v>0</v>
      </c>
      <c r="I397" s="24" t="str">
        <f t="shared" ca="1" si="34"/>
        <v/>
      </c>
      <c r="J397" s="15" t="str">
        <f t="shared" si="38"/>
        <v>B086-72200 mm Type 4 Concrete Pavement (Type A)m²</v>
      </c>
      <c r="K397" s="16">
        <f>MATCH(J397,'Pay Items'!$K$1:$K$649,0)</f>
        <v>154</v>
      </c>
      <c r="L397" s="17" t="str">
        <f t="shared" ca="1" si="35"/>
        <v>,0</v>
      </c>
      <c r="M397" s="17" t="str">
        <f t="shared" ca="1" si="36"/>
        <v>C2</v>
      </c>
      <c r="N397" s="17" t="str">
        <f t="shared" ca="1" si="37"/>
        <v>C2</v>
      </c>
    </row>
    <row r="398" spans="1:14" s="155" customFormat="1" ht="30" customHeight="1" x14ac:dyDescent="0.2">
      <c r="A398" s="177" t="s">
        <v>785</v>
      </c>
      <c r="B398" s="172" t="s">
        <v>351</v>
      </c>
      <c r="C398" s="163" t="s">
        <v>1581</v>
      </c>
      <c r="D398" s="164" t="s">
        <v>173</v>
      </c>
      <c r="E398" s="165" t="s">
        <v>178</v>
      </c>
      <c r="F398" s="294">
        <v>45</v>
      </c>
      <c r="G398" s="120"/>
      <c r="H398" s="182">
        <f>ROUND(G398*F398,2)</f>
        <v>0</v>
      </c>
      <c r="I398" s="24" t="str">
        <f t="shared" ca="1" si="34"/>
        <v/>
      </c>
      <c r="J398" s="15" t="str">
        <f t="shared" si="38"/>
        <v>B087-72200 mm Type 4 Concrete Pavement (Type B)m²</v>
      </c>
      <c r="K398" s="16">
        <f>MATCH(J398,'Pay Items'!$K$1:$K$649,0)</f>
        <v>155</v>
      </c>
      <c r="L398" s="17" t="str">
        <f t="shared" ca="1" si="35"/>
        <v>,0</v>
      </c>
      <c r="M398" s="17" t="str">
        <f t="shared" ca="1" si="36"/>
        <v>C2</v>
      </c>
      <c r="N398" s="17" t="str">
        <f t="shared" ca="1" si="37"/>
        <v>C2</v>
      </c>
    </row>
    <row r="399" spans="1:14" s="155" customFormat="1" ht="30" customHeight="1" x14ac:dyDescent="0.2">
      <c r="A399" s="177" t="s">
        <v>301</v>
      </c>
      <c r="B399" s="162" t="s">
        <v>1718</v>
      </c>
      <c r="C399" s="163" t="s">
        <v>161</v>
      </c>
      <c r="D399" s="164" t="s">
        <v>921</v>
      </c>
      <c r="E399" s="165"/>
      <c r="F399" s="293" t="s">
        <v>173</v>
      </c>
      <c r="G399" s="160"/>
      <c r="H399" s="160"/>
      <c r="I399" s="24" t="str">
        <f t="shared" ca="1" si="34"/>
        <v>LOCKED</v>
      </c>
      <c r="J399" s="15" t="str">
        <f t="shared" si="38"/>
        <v>B094Drilled DowelsCW 3230-R8</v>
      </c>
      <c r="K399" s="16">
        <f>MATCH(J399,'Pay Items'!$K$1:$K$649,0)</f>
        <v>164</v>
      </c>
      <c r="L399" s="17" t="str">
        <f t="shared" ca="1" si="35"/>
        <v>,0</v>
      </c>
      <c r="M399" s="17" t="str">
        <f t="shared" ca="1" si="36"/>
        <v>C2</v>
      </c>
      <c r="N399" s="17" t="str">
        <f t="shared" ca="1" si="37"/>
        <v>C2</v>
      </c>
    </row>
    <row r="400" spans="1:14" s="155" customFormat="1" ht="30" customHeight="1" x14ac:dyDescent="0.2">
      <c r="A400" s="177" t="s">
        <v>302</v>
      </c>
      <c r="B400" s="172" t="s">
        <v>350</v>
      </c>
      <c r="C400" s="163" t="s">
        <v>189</v>
      </c>
      <c r="D400" s="164" t="s">
        <v>173</v>
      </c>
      <c r="E400" s="165" t="s">
        <v>181</v>
      </c>
      <c r="F400" s="294">
        <v>50</v>
      </c>
      <c r="G400" s="120"/>
      <c r="H400" s="166">
        <f>ROUND(G400*F400,2)</f>
        <v>0</v>
      </c>
      <c r="I400" s="24" t="str">
        <f t="shared" ca="1" si="34"/>
        <v/>
      </c>
      <c r="J400" s="15" t="str">
        <f t="shared" si="38"/>
        <v>B09519.1 mm Diametereach</v>
      </c>
      <c r="K400" s="16">
        <f>MATCH(J400,'Pay Items'!$K$1:$K$649,0)</f>
        <v>165</v>
      </c>
      <c r="L400" s="17" t="str">
        <f t="shared" ca="1" si="35"/>
        <v>,0</v>
      </c>
      <c r="M400" s="17" t="str">
        <f t="shared" ca="1" si="36"/>
        <v>C2</v>
      </c>
      <c r="N400" s="17" t="str">
        <f t="shared" ca="1" si="37"/>
        <v>C2</v>
      </c>
    </row>
    <row r="401" spans="1:14" s="155" customFormat="1" ht="30" customHeight="1" x14ac:dyDescent="0.2">
      <c r="A401" s="177" t="s">
        <v>304</v>
      </c>
      <c r="B401" s="162" t="s">
        <v>1719</v>
      </c>
      <c r="C401" s="163" t="s">
        <v>162</v>
      </c>
      <c r="D401" s="164" t="s">
        <v>921</v>
      </c>
      <c r="E401" s="165"/>
      <c r="F401" s="293" t="s">
        <v>173</v>
      </c>
      <c r="G401" s="160"/>
      <c r="H401" s="160"/>
      <c r="I401" s="24" t="str">
        <f t="shared" ca="1" si="34"/>
        <v>LOCKED</v>
      </c>
      <c r="J401" s="15" t="str">
        <f t="shared" si="38"/>
        <v>B097Drilled Tie BarsCW 3230-R8</v>
      </c>
      <c r="K401" s="16">
        <f>MATCH(J401,'Pay Items'!$K$1:$K$649,0)</f>
        <v>167</v>
      </c>
      <c r="L401" s="17" t="str">
        <f t="shared" ca="1" si="35"/>
        <v>,0</v>
      </c>
      <c r="M401" s="17" t="str">
        <f t="shared" ca="1" si="36"/>
        <v>C2</v>
      </c>
      <c r="N401" s="17" t="str">
        <f t="shared" ca="1" si="37"/>
        <v>C2</v>
      </c>
    </row>
    <row r="402" spans="1:14" s="155" customFormat="1" ht="30" customHeight="1" x14ac:dyDescent="0.2">
      <c r="A402" s="177" t="s">
        <v>305</v>
      </c>
      <c r="B402" s="172" t="s">
        <v>350</v>
      </c>
      <c r="C402" s="163" t="s">
        <v>187</v>
      </c>
      <c r="D402" s="164" t="s">
        <v>173</v>
      </c>
      <c r="E402" s="165" t="s">
        <v>181</v>
      </c>
      <c r="F402" s="294">
        <v>110</v>
      </c>
      <c r="G402" s="120"/>
      <c r="H402" s="182">
        <f>ROUND(G402*F402,2)</f>
        <v>0</v>
      </c>
      <c r="I402" s="24" t="str">
        <f t="shared" ca="1" si="34"/>
        <v/>
      </c>
      <c r="J402" s="15" t="str">
        <f t="shared" si="38"/>
        <v>B09820 M Deformed Tie Bareach</v>
      </c>
      <c r="K402" s="16">
        <f>MATCH(J402,'Pay Items'!$K$1:$K$649,0)</f>
        <v>169</v>
      </c>
      <c r="L402" s="17" t="str">
        <f t="shared" ca="1" si="35"/>
        <v>,0</v>
      </c>
      <c r="M402" s="17" t="str">
        <f t="shared" ca="1" si="36"/>
        <v>C2</v>
      </c>
      <c r="N402" s="17" t="str">
        <f t="shared" ca="1" si="37"/>
        <v>C2</v>
      </c>
    </row>
    <row r="403" spans="1:14" s="155" customFormat="1" ht="30" customHeight="1" x14ac:dyDescent="0.2">
      <c r="A403" s="177" t="s">
        <v>792</v>
      </c>
      <c r="B403" s="162" t="s">
        <v>1720</v>
      </c>
      <c r="C403" s="163" t="s">
        <v>329</v>
      </c>
      <c r="D403" s="164" t="s">
        <v>6</v>
      </c>
      <c r="E403" s="165"/>
      <c r="F403" s="293" t="s">
        <v>173</v>
      </c>
      <c r="G403" s="160"/>
      <c r="H403" s="160"/>
      <c r="I403" s="24" t="str">
        <f t="shared" ca="1" si="34"/>
        <v>LOCKED</v>
      </c>
      <c r="J403" s="15" t="str">
        <f t="shared" si="38"/>
        <v>B100rMiscellaneous Concrete Slab RemovalCW 3235-R9</v>
      </c>
      <c r="K403" s="16">
        <f>MATCH(J403,'Pay Items'!$K$1:$K$649,0)</f>
        <v>171</v>
      </c>
      <c r="L403" s="17" t="str">
        <f t="shared" ca="1" si="35"/>
        <v>,0</v>
      </c>
      <c r="M403" s="17" t="str">
        <f t="shared" ca="1" si="36"/>
        <v>C2</v>
      </c>
      <c r="N403" s="17" t="str">
        <f t="shared" ca="1" si="37"/>
        <v>C2</v>
      </c>
    </row>
    <row r="404" spans="1:14" s="155" customFormat="1" ht="30" customHeight="1" x14ac:dyDescent="0.2">
      <c r="A404" s="177" t="s">
        <v>796</v>
      </c>
      <c r="B404" s="172" t="s">
        <v>350</v>
      </c>
      <c r="C404" s="163" t="s">
        <v>10</v>
      </c>
      <c r="D404" s="164" t="s">
        <v>173</v>
      </c>
      <c r="E404" s="165" t="s">
        <v>178</v>
      </c>
      <c r="F404" s="294">
        <v>40</v>
      </c>
      <c r="G404" s="120"/>
      <c r="H404" s="182">
        <f>ROUND(G404*F404,2)</f>
        <v>0</v>
      </c>
      <c r="I404" s="24" t="str">
        <f t="shared" ca="1" si="34"/>
        <v/>
      </c>
      <c r="J404" s="15" t="str">
        <f t="shared" si="38"/>
        <v>B104r100 mm Sidewalkm²</v>
      </c>
      <c r="K404" s="16">
        <f>MATCH(J404,'Pay Items'!$K$1:$K$649,0)</f>
        <v>175</v>
      </c>
      <c r="L404" s="17" t="str">
        <f t="shared" ca="1" si="35"/>
        <v>,0</v>
      </c>
      <c r="M404" s="17" t="str">
        <f t="shared" ca="1" si="36"/>
        <v>C2</v>
      </c>
      <c r="N404" s="17" t="str">
        <f t="shared" ca="1" si="37"/>
        <v>C2</v>
      </c>
    </row>
    <row r="405" spans="1:14" s="155" customFormat="1" ht="30" customHeight="1" x14ac:dyDescent="0.2">
      <c r="A405" s="177" t="s">
        <v>799</v>
      </c>
      <c r="B405" s="162" t="s">
        <v>1721</v>
      </c>
      <c r="C405" s="163" t="s">
        <v>334</v>
      </c>
      <c r="D405" s="164" t="s">
        <v>1609</v>
      </c>
      <c r="E405" s="165"/>
      <c r="F405" s="293" t="s">
        <v>173</v>
      </c>
      <c r="G405" s="160"/>
      <c r="H405" s="160"/>
      <c r="I405" s="24" t="str">
        <f t="shared" ca="1" si="34"/>
        <v>LOCKED</v>
      </c>
      <c r="J405" s="15" t="str">
        <f t="shared" si="38"/>
        <v>B107iMiscellaneous Concrete Slab InstallationCW 3235-R9, E14</v>
      </c>
      <c r="K405" s="16" t="e">
        <f>MATCH(J405,'Pay Items'!$K$1:$K$649,0)</f>
        <v>#N/A</v>
      </c>
      <c r="L405" s="17" t="str">
        <f t="shared" ca="1" si="35"/>
        <v>,0</v>
      </c>
      <c r="M405" s="17" t="str">
        <f t="shared" ca="1" si="36"/>
        <v>C2</v>
      </c>
      <c r="N405" s="17" t="str">
        <f t="shared" ca="1" si="37"/>
        <v>C2</v>
      </c>
    </row>
    <row r="406" spans="1:14" s="155" customFormat="1" ht="30" customHeight="1" x14ac:dyDescent="0.2">
      <c r="A406" s="177" t="s">
        <v>911</v>
      </c>
      <c r="B406" s="172" t="s">
        <v>350</v>
      </c>
      <c r="C406" s="163" t="s">
        <v>1704</v>
      </c>
      <c r="D406" s="164" t="s">
        <v>397</v>
      </c>
      <c r="E406" s="165" t="s">
        <v>178</v>
      </c>
      <c r="F406" s="294">
        <v>55</v>
      </c>
      <c r="G406" s="120"/>
      <c r="H406" s="182">
        <f>ROUND(G406*F406,2)</f>
        <v>0</v>
      </c>
      <c r="I406" s="24" t="str">
        <f t="shared" ca="1" si="34"/>
        <v/>
      </c>
      <c r="J406" s="15" t="str">
        <f t="shared" si="38"/>
        <v>B111iType 5 Concrete 100 mm SidewalkSD-228Am²</v>
      </c>
      <c r="K406" s="16" t="e">
        <f>MATCH(J406,'Pay Items'!$K$1:$K$649,0)</f>
        <v>#N/A</v>
      </c>
      <c r="L406" s="17" t="str">
        <f t="shared" ca="1" si="35"/>
        <v>,0</v>
      </c>
      <c r="M406" s="17" t="str">
        <f t="shared" ca="1" si="36"/>
        <v>C2</v>
      </c>
      <c r="N406" s="17" t="str">
        <f t="shared" ca="1" si="37"/>
        <v>C2</v>
      </c>
    </row>
    <row r="407" spans="1:14" s="155" customFormat="1" ht="30" customHeight="1" x14ac:dyDescent="0.2">
      <c r="A407" s="177" t="s">
        <v>815</v>
      </c>
      <c r="B407" s="162" t="s">
        <v>1722</v>
      </c>
      <c r="C407" s="163" t="s">
        <v>339</v>
      </c>
      <c r="D407" s="164" t="s">
        <v>918</v>
      </c>
      <c r="E407" s="165"/>
      <c r="F407" s="293" t="s">
        <v>173</v>
      </c>
      <c r="G407" s="160"/>
      <c r="H407" s="160"/>
      <c r="I407" s="24" t="str">
        <f t="shared" ca="1" si="34"/>
        <v>LOCKED</v>
      </c>
      <c r="J407" s="15" t="str">
        <f t="shared" si="38"/>
        <v>B126rConcrete Curb RemovalCW 3240-R10</v>
      </c>
      <c r="K407" s="16">
        <f>MATCH(J407,'Pay Items'!$K$1:$K$649,0)</f>
        <v>209</v>
      </c>
      <c r="L407" s="17" t="str">
        <f t="shared" ca="1" si="35"/>
        <v>,0</v>
      </c>
      <c r="M407" s="17" t="str">
        <f t="shared" ca="1" si="36"/>
        <v>C2</v>
      </c>
      <c r="N407" s="17" t="str">
        <f t="shared" ca="1" si="37"/>
        <v>C2</v>
      </c>
    </row>
    <row r="408" spans="1:14" s="155" customFormat="1" ht="30" customHeight="1" x14ac:dyDescent="0.2">
      <c r="A408" s="177" t="s">
        <v>1145</v>
      </c>
      <c r="B408" s="172" t="s">
        <v>350</v>
      </c>
      <c r="C408" s="163" t="s">
        <v>969</v>
      </c>
      <c r="D408" s="164" t="s">
        <v>173</v>
      </c>
      <c r="E408" s="165" t="s">
        <v>182</v>
      </c>
      <c r="F408" s="294">
        <v>80</v>
      </c>
      <c r="G408" s="120"/>
      <c r="H408" s="182">
        <f>ROUND(G408*F408,2)</f>
        <v>0</v>
      </c>
      <c r="I408" s="24" t="str">
        <f t="shared" ca="1" si="34"/>
        <v/>
      </c>
      <c r="J408" s="15" t="str">
        <f t="shared" si="38"/>
        <v>B127rBBarrier Separatem</v>
      </c>
      <c r="K408" s="16">
        <f>MATCH(J408,'Pay Items'!$K$1:$K$649,0)</f>
        <v>212</v>
      </c>
      <c r="L408" s="17" t="str">
        <f t="shared" ca="1" si="35"/>
        <v>,0</v>
      </c>
      <c r="M408" s="17" t="str">
        <f t="shared" ca="1" si="36"/>
        <v>C2</v>
      </c>
      <c r="N408" s="17" t="str">
        <f t="shared" ca="1" si="37"/>
        <v>C2</v>
      </c>
    </row>
    <row r="409" spans="1:14" s="155" customFormat="1" ht="30" customHeight="1" x14ac:dyDescent="0.2">
      <c r="A409" s="177" t="s">
        <v>822</v>
      </c>
      <c r="B409" s="172" t="s">
        <v>351</v>
      </c>
      <c r="C409" s="163" t="s">
        <v>689</v>
      </c>
      <c r="D409" s="164" t="s">
        <v>173</v>
      </c>
      <c r="E409" s="165" t="s">
        <v>182</v>
      </c>
      <c r="F409" s="294">
        <v>15</v>
      </c>
      <c r="G409" s="120"/>
      <c r="H409" s="182">
        <f>ROUND(G409*F409,2)</f>
        <v>0</v>
      </c>
      <c r="I409" s="24" t="str">
        <f t="shared" ca="1" si="34"/>
        <v/>
      </c>
      <c r="J409" s="15" t="str">
        <f t="shared" si="38"/>
        <v>B132rCurb Rampm</v>
      </c>
      <c r="K409" s="16">
        <f>MATCH(J409,'Pay Items'!$K$1:$K$649,0)</f>
        <v>217</v>
      </c>
      <c r="L409" s="17" t="str">
        <f t="shared" ca="1" si="35"/>
        <v>,0</v>
      </c>
      <c r="M409" s="17" t="str">
        <f t="shared" ca="1" si="36"/>
        <v>C2</v>
      </c>
      <c r="N409" s="17" t="str">
        <f t="shared" ca="1" si="37"/>
        <v>C2</v>
      </c>
    </row>
    <row r="410" spans="1:14" s="155" customFormat="1" ht="30" customHeight="1" x14ac:dyDescent="0.2">
      <c r="A410" s="177" t="s">
        <v>825</v>
      </c>
      <c r="B410" s="162" t="s">
        <v>1723</v>
      </c>
      <c r="C410" s="163" t="s">
        <v>341</v>
      </c>
      <c r="D410" s="164" t="s">
        <v>1679</v>
      </c>
      <c r="E410" s="165"/>
      <c r="F410" s="293" t="s">
        <v>173</v>
      </c>
      <c r="G410" s="160"/>
      <c r="H410" s="160"/>
      <c r="I410" s="24" t="str">
        <f t="shared" ca="1" si="34"/>
        <v>LOCKED</v>
      </c>
      <c r="J410" s="15" t="str">
        <f t="shared" si="38"/>
        <v>B135iConcrete Curb InstallationCW 3240-R10, E14</v>
      </c>
      <c r="K410" s="16" t="e">
        <f>MATCH(J410,'Pay Items'!$K$1:$K$649,0)</f>
        <v>#N/A</v>
      </c>
      <c r="L410" s="17" t="str">
        <f t="shared" ca="1" si="35"/>
        <v>,0</v>
      </c>
      <c r="M410" s="17" t="str">
        <f t="shared" ca="1" si="36"/>
        <v>C2</v>
      </c>
      <c r="N410" s="17" t="str">
        <f t="shared" ca="1" si="37"/>
        <v>C2</v>
      </c>
    </row>
    <row r="411" spans="1:14" s="155" customFormat="1" ht="39.950000000000003" customHeight="1" x14ac:dyDescent="0.2">
      <c r="A411" s="177" t="s">
        <v>1148</v>
      </c>
      <c r="B411" s="172" t="s">
        <v>350</v>
      </c>
      <c r="C411" s="163" t="s">
        <v>1614</v>
      </c>
      <c r="D411" s="164" t="s">
        <v>398</v>
      </c>
      <c r="E411" s="165" t="s">
        <v>182</v>
      </c>
      <c r="F411" s="294">
        <v>20</v>
      </c>
      <c r="G411" s="120"/>
      <c r="H411" s="182">
        <f>ROUND(G411*F411,2)</f>
        <v>0</v>
      </c>
      <c r="I411" s="24" t="str">
        <f t="shared" ca="1" si="34"/>
        <v/>
      </c>
      <c r="J411" s="15" t="str">
        <f t="shared" si="38"/>
        <v>B136iAType 2 Concrete Barrier (150 mm reveal ht, Dowelled)SD-205m</v>
      </c>
      <c r="K411" s="16" t="e">
        <f>MATCH(J411,'Pay Items'!$K$1:$K$649,0)</f>
        <v>#N/A</v>
      </c>
      <c r="L411" s="17" t="str">
        <f t="shared" ca="1" si="35"/>
        <v>,0</v>
      </c>
      <c r="M411" s="17" t="str">
        <f t="shared" ca="1" si="36"/>
        <v>C2</v>
      </c>
      <c r="N411" s="17" t="str">
        <f t="shared" ca="1" si="37"/>
        <v>C2</v>
      </c>
    </row>
    <row r="412" spans="1:14" s="155" customFormat="1" ht="39.950000000000003" customHeight="1" x14ac:dyDescent="0.2">
      <c r="A412" s="177" t="s">
        <v>1154</v>
      </c>
      <c r="B412" s="172" t="s">
        <v>351</v>
      </c>
      <c r="C412" s="163" t="s">
        <v>1705</v>
      </c>
      <c r="D412" s="164" t="s">
        <v>399</v>
      </c>
      <c r="E412" s="165" t="s">
        <v>182</v>
      </c>
      <c r="F412" s="294">
        <v>70</v>
      </c>
      <c r="G412" s="120"/>
      <c r="H412" s="182">
        <f>ROUND(G412*F412,2)</f>
        <v>0</v>
      </c>
      <c r="I412" s="24" t="str">
        <f t="shared" ca="1" si="34"/>
        <v/>
      </c>
      <c r="J412" s="15" t="str">
        <f t="shared" si="38"/>
        <v>B139iAType 2 Concrete Modified Barrier (150 mm reveal ht, Dowelled)SD-203Bm</v>
      </c>
      <c r="K412" s="16" t="e">
        <f>MATCH(J412,'Pay Items'!$K$1:$K$649,0)</f>
        <v>#N/A</v>
      </c>
      <c r="L412" s="17" t="str">
        <f t="shared" ca="1" si="35"/>
        <v>,0</v>
      </c>
      <c r="M412" s="17" t="str">
        <f t="shared" ca="1" si="36"/>
        <v>C2</v>
      </c>
      <c r="N412" s="17" t="str">
        <f t="shared" ca="1" si="37"/>
        <v>C2</v>
      </c>
    </row>
    <row r="413" spans="1:14" s="155" customFormat="1" ht="39.950000000000003" customHeight="1" x14ac:dyDescent="0.2">
      <c r="A413" s="177" t="s">
        <v>941</v>
      </c>
      <c r="B413" s="172" t="s">
        <v>352</v>
      </c>
      <c r="C413" s="163" t="s">
        <v>1706</v>
      </c>
      <c r="D413" s="164" t="s">
        <v>367</v>
      </c>
      <c r="E413" s="165" t="s">
        <v>182</v>
      </c>
      <c r="F413" s="294">
        <v>15</v>
      </c>
      <c r="G413" s="120"/>
      <c r="H413" s="182">
        <f>ROUND(G413*F413,2)</f>
        <v>0</v>
      </c>
      <c r="I413" s="24" t="str">
        <f t="shared" ca="1" si="34"/>
        <v/>
      </c>
      <c r="J413" s="15" t="str">
        <f t="shared" si="38"/>
        <v>B150iAType 2 Concrete Curb Ramp (8-12 mm reveal ht, Monolithic)SD-229A,B,Cm</v>
      </c>
      <c r="K413" s="16" t="e">
        <f>MATCH(J413,'Pay Items'!$K$1:$K$649,0)</f>
        <v>#N/A</v>
      </c>
      <c r="L413" s="17" t="str">
        <f t="shared" ca="1" si="35"/>
        <v>,0</v>
      </c>
      <c r="M413" s="17" t="str">
        <f t="shared" ca="1" si="36"/>
        <v>C2</v>
      </c>
      <c r="N413" s="17" t="str">
        <f t="shared" ca="1" si="37"/>
        <v>C2</v>
      </c>
    </row>
    <row r="414" spans="1:14" s="155" customFormat="1" ht="30" customHeight="1" x14ac:dyDescent="0.2">
      <c r="A414" s="177" t="s">
        <v>476</v>
      </c>
      <c r="B414" s="162" t="s">
        <v>1724</v>
      </c>
      <c r="C414" s="163" t="s">
        <v>362</v>
      </c>
      <c r="D414" s="164" t="s">
        <v>1181</v>
      </c>
      <c r="E414" s="185"/>
      <c r="F414" s="293" t="s">
        <v>173</v>
      </c>
      <c r="G414" s="160"/>
      <c r="H414" s="160"/>
      <c r="I414" s="24" t="str">
        <f t="shared" ca="1" si="34"/>
        <v>LOCKED</v>
      </c>
      <c r="J414" s="15" t="str">
        <f t="shared" si="38"/>
        <v>B190Construction of Asphaltic Concrete OverlayCW 3410-R12</v>
      </c>
      <c r="K414" s="16">
        <f>MATCH(J414,'Pay Items'!$K$1:$K$649,0)</f>
        <v>319</v>
      </c>
      <c r="L414" s="17" t="str">
        <f t="shared" ca="1" si="35"/>
        <v>,0</v>
      </c>
      <c r="M414" s="17" t="str">
        <f t="shared" ca="1" si="36"/>
        <v>C2</v>
      </c>
      <c r="N414" s="17" t="str">
        <f t="shared" ca="1" si="37"/>
        <v>C2</v>
      </c>
    </row>
    <row r="415" spans="1:14" s="155" customFormat="1" ht="30" customHeight="1" x14ac:dyDescent="0.2">
      <c r="A415" s="177" t="s">
        <v>477</v>
      </c>
      <c r="B415" s="172" t="s">
        <v>350</v>
      </c>
      <c r="C415" s="163" t="s">
        <v>363</v>
      </c>
      <c r="D415" s="164"/>
      <c r="E415" s="165"/>
      <c r="F415" s="293" t="s">
        <v>173</v>
      </c>
      <c r="G415" s="160"/>
      <c r="H415" s="160"/>
      <c r="I415" s="24" t="str">
        <f t="shared" ca="1" si="34"/>
        <v>LOCKED</v>
      </c>
      <c r="J415" s="15" t="str">
        <f t="shared" si="38"/>
        <v>B191Main Line Paving</v>
      </c>
      <c r="K415" s="16">
        <f>MATCH(J415,'Pay Items'!$K$1:$K$649,0)</f>
        <v>320</v>
      </c>
      <c r="L415" s="17" t="str">
        <f t="shared" ca="1" si="35"/>
        <v>,0</v>
      </c>
      <c r="M415" s="17" t="str">
        <f t="shared" ca="1" si="36"/>
        <v>C2</v>
      </c>
      <c r="N415" s="17" t="str">
        <f t="shared" ca="1" si="37"/>
        <v>C2</v>
      </c>
    </row>
    <row r="416" spans="1:14" s="155" customFormat="1" ht="30" customHeight="1" x14ac:dyDescent="0.2">
      <c r="A416" s="177" t="s">
        <v>479</v>
      </c>
      <c r="B416" s="183" t="s">
        <v>700</v>
      </c>
      <c r="C416" s="163" t="s">
        <v>718</v>
      </c>
      <c r="D416" s="164"/>
      <c r="E416" s="165" t="s">
        <v>180</v>
      </c>
      <c r="F416" s="294">
        <v>110</v>
      </c>
      <c r="G416" s="120"/>
      <c r="H416" s="182">
        <f>ROUND(G416*F416,2)</f>
        <v>0</v>
      </c>
      <c r="I416" s="24" t="str">
        <f t="shared" ca="1" si="34"/>
        <v/>
      </c>
      <c r="J416" s="15" t="str">
        <f t="shared" si="38"/>
        <v>B193Type IAtonne</v>
      </c>
      <c r="K416" s="16">
        <f>MATCH(J416,'Pay Items'!$K$1:$K$649,0)</f>
        <v>321</v>
      </c>
      <c r="L416" s="17" t="str">
        <f t="shared" ca="1" si="35"/>
        <v>,0</v>
      </c>
      <c r="M416" s="17" t="str">
        <f t="shared" ca="1" si="36"/>
        <v>C2</v>
      </c>
      <c r="N416" s="17" t="str">
        <f t="shared" ca="1" si="37"/>
        <v>C2</v>
      </c>
    </row>
    <row r="417" spans="1:14" s="155" customFormat="1" ht="30" customHeight="1" x14ac:dyDescent="0.2">
      <c r="A417" s="177" t="s">
        <v>480</v>
      </c>
      <c r="B417" s="172" t="s">
        <v>351</v>
      </c>
      <c r="C417" s="163" t="s">
        <v>364</v>
      </c>
      <c r="D417" s="164"/>
      <c r="E417" s="165"/>
      <c r="F417" s="293" t="s">
        <v>173</v>
      </c>
      <c r="G417" s="160"/>
      <c r="H417" s="160"/>
      <c r="I417" s="24" t="str">
        <f t="shared" ca="1" si="34"/>
        <v>LOCKED</v>
      </c>
      <c r="J417" s="15" t="str">
        <f t="shared" si="38"/>
        <v>B194Tie-ins and Approaches</v>
      </c>
      <c r="K417" s="16">
        <f>MATCH(J417,'Pay Items'!$K$1:$K$649,0)</f>
        <v>323</v>
      </c>
      <c r="L417" s="17" t="str">
        <f t="shared" ca="1" si="35"/>
        <v>,0</v>
      </c>
      <c r="M417" s="17" t="str">
        <f t="shared" ca="1" si="36"/>
        <v>C2</v>
      </c>
      <c r="N417" s="17" t="str">
        <f t="shared" ca="1" si="37"/>
        <v>C2</v>
      </c>
    </row>
    <row r="418" spans="1:14" s="155" customFormat="1" ht="30" customHeight="1" x14ac:dyDescent="0.2">
      <c r="A418" s="177" t="s">
        <v>481</v>
      </c>
      <c r="B418" s="183" t="s">
        <v>700</v>
      </c>
      <c r="C418" s="163" t="s">
        <v>718</v>
      </c>
      <c r="D418" s="164"/>
      <c r="E418" s="165" t="s">
        <v>180</v>
      </c>
      <c r="F418" s="294">
        <v>25</v>
      </c>
      <c r="G418" s="120"/>
      <c r="H418" s="182">
        <f>ROUND(G418*F418,2)</f>
        <v>0</v>
      </c>
      <c r="I418" s="24" t="str">
        <f t="shared" ca="1" si="34"/>
        <v/>
      </c>
      <c r="J418" s="15" t="str">
        <f t="shared" si="38"/>
        <v>B195Type IAtonne</v>
      </c>
      <c r="K418" s="16">
        <f>MATCH(J418,'Pay Items'!$K$1:$K$649,0)</f>
        <v>324</v>
      </c>
      <c r="L418" s="17" t="str">
        <f t="shared" ca="1" si="35"/>
        <v>,0</v>
      </c>
      <c r="M418" s="17" t="str">
        <f t="shared" ca="1" si="36"/>
        <v>C2</v>
      </c>
      <c r="N418" s="17" t="str">
        <f t="shared" ca="1" si="37"/>
        <v>C2</v>
      </c>
    </row>
    <row r="419" spans="1:14" s="155" customFormat="1" ht="30" customHeight="1" x14ac:dyDescent="0.2">
      <c r="A419" s="177" t="s">
        <v>486</v>
      </c>
      <c r="B419" s="162" t="s">
        <v>1725</v>
      </c>
      <c r="C419" s="163" t="s">
        <v>99</v>
      </c>
      <c r="D419" s="164" t="s">
        <v>959</v>
      </c>
      <c r="E419" s="165"/>
      <c r="F419" s="293" t="s">
        <v>173</v>
      </c>
      <c r="G419" s="160"/>
      <c r="H419" s="160"/>
      <c r="I419" s="24" t="str">
        <f t="shared" ca="1" si="34"/>
        <v>LOCKED</v>
      </c>
      <c r="J419" s="15" t="str">
        <f t="shared" si="38"/>
        <v>B200Planing of PavementCW 3450-R6</v>
      </c>
      <c r="K419" s="16">
        <f>MATCH(J419,'Pay Items'!$K$1:$K$649,0)</f>
        <v>329</v>
      </c>
      <c r="L419" s="17" t="str">
        <f t="shared" ca="1" si="35"/>
        <v>,0</v>
      </c>
      <c r="M419" s="17" t="str">
        <f t="shared" ca="1" si="36"/>
        <v>C2</v>
      </c>
      <c r="N419" s="17" t="str">
        <f t="shared" ca="1" si="37"/>
        <v>C2</v>
      </c>
    </row>
    <row r="420" spans="1:14" s="155" customFormat="1" ht="30" customHeight="1" x14ac:dyDescent="0.2">
      <c r="A420" s="177" t="s">
        <v>487</v>
      </c>
      <c r="B420" s="172" t="s">
        <v>350</v>
      </c>
      <c r="C420" s="163" t="s">
        <v>1004</v>
      </c>
      <c r="D420" s="164" t="s">
        <v>173</v>
      </c>
      <c r="E420" s="165" t="s">
        <v>178</v>
      </c>
      <c r="F420" s="294">
        <v>400</v>
      </c>
      <c r="G420" s="120"/>
      <c r="H420" s="182">
        <f>ROUND(G420*F420,2)</f>
        <v>0</v>
      </c>
      <c r="I420" s="24" t="str">
        <f t="shared" ca="1" si="34"/>
        <v/>
      </c>
      <c r="J420" s="15" t="str">
        <f t="shared" si="38"/>
        <v>B2011 - 50 mm Depth (Asphalt)m²</v>
      </c>
      <c r="K420" s="16">
        <f>MATCH(J420,'Pay Items'!$K$1:$K$649,0)</f>
        <v>330</v>
      </c>
      <c r="L420" s="17" t="str">
        <f t="shared" ca="1" si="35"/>
        <v>,0</v>
      </c>
      <c r="M420" s="17" t="str">
        <f t="shared" ca="1" si="36"/>
        <v>C2</v>
      </c>
      <c r="N420" s="17" t="str">
        <f t="shared" ca="1" si="37"/>
        <v>C2</v>
      </c>
    </row>
    <row r="421" spans="1:14" s="155" customFormat="1" ht="30" customHeight="1" x14ac:dyDescent="0.2">
      <c r="A421" s="177" t="s">
        <v>875</v>
      </c>
      <c r="B421" s="162" t="s">
        <v>1726</v>
      </c>
      <c r="C421" s="163" t="s">
        <v>909</v>
      </c>
      <c r="D421" s="164" t="s">
        <v>960</v>
      </c>
      <c r="E421" s="165" t="s">
        <v>181</v>
      </c>
      <c r="F421" s="295">
        <v>4</v>
      </c>
      <c r="G421" s="120"/>
      <c r="H421" s="182">
        <f>ROUND(G421*F421,2)</f>
        <v>0</v>
      </c>
      <c r="I421" s="24" t="str">
        <f t="shared" ca="1" si="34"/>
        <v/>
      </c>
      <c r="J421" s="15" t="str">
        <f t="shared" si="38"/>
        <v>B219Detectable Warning Surface TilesCW 3326-R3each</v>
      </c>
      <c r="K421" s="16">
        <f>MATCH(J421,'Pay Items'!$K$1:$K$649,0)</f>
        <v>341</v>
      </c>
      <c r="L421" s="17" t="str">
        <f t="shared" ca="1" si="35"/>
        <v>,0</v>
      </c>
      <c r="M421" s="17" t="str">
        <f t="shared" ca="1" si="36"/>
        <v>C2</v>
      </c>
      <c r="N421" s="17" t="str">
        <f t="shared" ca="1" si="37"/>
        <v>C2</v>
      </c>
    </row>
    <row r="422" spans="1:14" s="155" customFormat="1" ht="30" customHeight="1" x14ac:dyDescent="0.2">
      <c r="A422" s="152"/>
      <c r="B422" s="216"/>
      <c r="C422" s="174" t="s">
        <v>1615</v>
      </c>
      <c r="D422" s="175"/>
      <c r="E422" s="176"/>
      <c r="F422" s="293" t="s">
        <v>173</v>
      </c>
      <c r="G422" s="160"/>
      <c r="H422" s="160"/>
      <c r="I422" s="24" t="str">
        <f t="shared" ca="1" si="34"/>
        <v>LOCKED</v>
      </c>
      <c r="J422" s="15" t="str">
        <f t="shared" si="38"/>
        <v>ROADWORKS - NEW CONSTRUCTION</v>
      </c>
      <c r="K422" s="16" t="e">
        <f>MATCH(J422,'Pay Items'!$K$1:$K$649,0)</f>
        <v>#N/A</v>
      </c>
      <c r="L422" s="17" t="str">
        <f t="shared" ca="1" si="35"/>
        <v>,0</v>
      </c>
      <c r="M422" s="17" t="str">
        <f t="shared" ca="1" si="36"/>
        <v>C2</v>
      </c>
      <c r="N422" s="17" t="str">
        <f t="shared" ca="1" si="37"/>
        <v>C2</v>
      </c>
    </row>
    <row r="423" spans="1:14" s="155" customFormat="1" ht="39.950000000000003" customHeight="1" x14ac:dyDescent="0.2">
      <c r="A423" s="161" t="s">
        <v>209</v>
      </c>
      <c r="B423" s="162" t="s">
        <v>1727</v>
      </c>
      <c r="C423" s="163" t="s">
        <v>468</v>
      </c>
      <c r="D423" s="164" t="s">
        <v>1617</v>
      </c>
      <c r="E423" s="165"/>
      <c r="F423" s="293" t="s">
        <v>173</v>
      </c>
      <c r="G423" s="160"/>
      <c r="H423" s="160"/>
      <c r="I423" s="24" t="str">
        <f t="shared" ca="1" si="34"/>
        <v>LOCKED</v>
      </c>
      <c r="J423" s="15" t="str">
        <f t="shared" si="38"/>
        <v>C001Concrete Pavements, Median Slabs, Bull-noses, and Safety MediansCW 3310-R18, E14</v>
      </c>
      <c r="K423" s="16" t="e">
        <f>MATCH(J423,'Pay Items'!$K$1:$K$649,0)</f>
        <v>#N/A</v>
      </c>
      <c r="L423" s="17" t="str">
        <f t="shared" ca="1" si="35"/>
        <v>,0</v>
      </c>
      <c r="M423" s="17" t="str">
        <f t="shared" ca="1" si="36"/>
        <v>C2</v>
      </c>
      <c r="N423" s="17" t="str">
        <f t="shared" ca="1" si="37"/>
        <v>C2</v>
      </c>
    </row>
    <row r="424" spans="1:14" s="155" customFormat="1" ht="39.950000000000003" customHeight="1" x14ac:dyDescent="0.2">
      <c r="A424" s="161" t="s">
        <v>457</v>
      </c>
      <c r="B424" s="172" t="s">
        <v>350</v>
      </c>
      <c r="C424" s="163" t="s">
        <v>1618</v>
      </c>
      <c r="D424" s="164" t="s">
        <v>173</v>
      </c>
      <c r="E424" s="165" t="s">
        <v>178</v>
      </c>
      <c r="F424" s="295">
        <v>35</v>
      </c>
      <c r="G424" s="120"/>
      <c r="H424" s="166">
        <f>ROUND(G424*F424,2)</f>
        <v>0</v>
      </c>
      <c r="I424" s="24" t="str">
        <f t="shared" ca="1" si="34"/>
        <v/>
      </c>
      <c r="J424" s="15" t="str">
        <f t="shared" si="38"/>
        <v>C008Construction of 200 mm Type 2 Concrete Pavement - (Reinforced)m²</v>
      </c>
      <c r="K424" s="16" t="e">
        <f>MATCH(J424,'Pay Items'!$K$1:$K$649,0)</f>
        <v>#N/A</v>
      </c>
      <c r="L424" s="17" t="str">
        <f t="shared" ca="1" si="35"/>
        <v>,0</v>
      </c>
      <c r="M424" s="17" t="str">
        <f t="shared" ca="1" si="36"/>
        <v>C2</v>
      </c>
      <c r="N424" s="17" t="str">
        <f t="shared" ca="1" si="37"/>
        <v>C2</v>
      </c>
    </row>
    <row r="425" spans="1:14" s="155" customFormat="1" ht="30" customHeight="1" x14ac:dyDescent="0.2">
      <c r="A425" s="161" t="s">
        <v>380</v>
      </c>
      <c r="B425" s="162" t="s">
        <v>1728</v>
      </c>
      <c r="C425" s="163" t="s">
        <v>123</v>
      </c>
      <c r="D425" s="164" t="s">
        <v>1617</v>
      </c>
      <c r="E425" s="165"/>
      <c r="F425" s="293" t="s">
        <v>173</v>
      </c>
      <c r="G425" s="160"/>
      <c r="H425" s="160"/>
      <c r="I425" s="24" t="str">
        <f t="shared" ca="1" si="34"/>
        <v>LOCKED</v>
      </c>
      <c r="J425" s="15" t="str">
        <f t="shared" si="38"/>
        <v>C019Concrete Pavements for Early OpeningCW 3310-R18, E14</v>
      </c>
      <c r="K425" s="16" t="e">
        <f>MATCH(J425,'Pay Items'!$K$1:$K$649,0)</f>
        <v>#N/A</v>
      </c>
      <c r="L425" s="17" t="str">
        <f t="shared" ca="1" si="35"/>
        <v>,0</v>
      </c>
      <c r="M425" s="17" t="str">
        <f t="shared" ca="1" si="36"/>
        <v>C2</v>
      </c>
      <c r="N425" s="17" t="str">
        <f t="shared" ca="1" si="37"/>
        <v>C2</v>
      </c>
    </row>
    <row r="426" spans="1:14" s="155" customFormat="1" ht="39.950000000000003" customHeight="1" x14ac:dyDescent="0.2">
      <c r="A426" s="161" t="s">
        <v>1191</v>
      </c>
      <c r="B426" s="172" t="s">
        <v>350</v>
      </c>
      <c r="C426" s="163" t="s">
        <v>1278</v>
      </c>
      <c r="D426" s="164"/>
      <c r="E426" s="165" t="s">
        <v>178</v>
      </c>
      <c r="F426" s="295">
        <v>35</v>
      </c>
      <c r="G426" s="120"/>
      <c r="H426" s="166">
        <f>ROUND(G426*F426,2)</f>
        <v>0</v>
      </c>
      <c r="I426" s="24" t="str">
        <f t="shared" ca="1" si="34"/>
        <v/>
      </c>
      <c r="J426" s="15" t="str">
        <f t="shared" si="38"/>
        <v>C026-72Construction of 200 mm Type 4 Concrete Pavement for Early Opening 72 Hour (Reinforced)m²</v>
      </c>
      <c r="K426" s="16">
        <f>MATCH(J426,'Pay Items'!$K$1:$K$649,0)</f>
        <v>374</v>
      </c>
      <c r="L426" s="17" t="str">
        <f t="shared" ca="1" si="35"/>
        <v>,0</v>
      </c>
      <c r="M426" s="17" t="str">
        <f t="shared" ca="1" si="36"/>
        <v>C2</v>
      </c>
      <c r="N426" s="17" t="str">
        <f t="shared" ca="1" si="37"/>
        <v>C2</v>
      </c>
    </row>
    <row r="427" spans="1:14" ht="30" customHeight="1" x14ac:dyDescent="0.2">
      <c r="A427" s="152"/>
      <c r="B427" s="216"/>
      <c r="C427" s="174" t="s">
        <v>199</v>
      </c>
      <c r="D427" s="175"/>
      <c r="E427" s="192"/>
      <c r="F427" s="293" t="s">
        <v>173</v>
      </c>
      <c r="G427" s="160"/>
      <c r="H427" s="160"/>
      <c r="I427" s="24" t="str">
        <f t="shared" ca="1" si="34"/>
        <v>LOCKED</v>
      </c>
      <c r="J427" s="15" t="str">
        <f t="shared" si="38"/>
        <v>JOINT AND CRACK SEALING</v>
      </c>
      <c r="K427" s="16">
        <f>MATCH(J427,'Pay Items'!$K$1:$K$649,0)</f>
        <v>436</v>
      </c>
      <c r="L427" s="17" t="str">
        <f t="shared" ca="1" si="35"/>
        <v>,0</v>
      </c>
      <c r="M427" s="17" t="str">
        <f t="shared" ca="1" si="36"/>
        <v>C2</v>
      </c>
      <c r="N427" s="17" t="str">
        <f t="shared" ca="1" si="37"/>
        <v>C2</v>
      </c>
    </row>
    <row r="428" spans="1:14" ht="30" customHeight="1" x14ac:dyDescent="0.2">
      <c r="A428" s="187" t="s">
        <v>547</v>
      </c>
      <c r="B428" s="162" t="s">
        <v>1729</v>
      </c>
      <c r="C428" s="163" t="s">
        <v>98</v>
      </c>
      <c r="D428" s="164" t="s">
        <v>736</v>
      </c>
      <c r="E428" s="165" t="s">
        <v>182</v>
      </c>
      <c r="F428" s="295">
        <v>160</v>
      </c>
      <c r="G428" s="181"/>
      <c r="H428" s="166">
        <f>ROUND(G428*F428,2)</f>
        <v>0</v>
      </c>
      <c r="I428" s="24" t="str">
        <f t="shared" ca="1" si="34"/>
        <v/>
      </c>
      <c r="J428" s="15" t="str">
        <f t="shared" si="38"/>
        <v>D006Reflective Crack MaintenanceCW 3250-R7m</v>
      </c>
      <c r="K428" s="16">
        <f>MATCH(J428,'Pay Items'!$K$1:$K$649,0)</f>
        <v>442</v>
      </c>
      <c r="L428" s="17" t="str">
        <f t="shared" ca="1" si="35"/>
        <v>,0</v>
      </c>
      <c r="M428" s="17" t="str">
        <f t="shared" ca="1" si="36"/>
        <v>C2</v>
      </c>
      <c r="N428" s="17" t="str">
        <f t="shared" ca="1" si="37"/>
        <v>C2</v>
      </c>
    </row>
    <row r="429" spans="1:14" s="155" customFormat="1" ht="39.950000000000003" customHeight="1" x14ac:dyDescent="0.2">
      <c r="A429" s="152"/>
      <c r="B429" s="216"/>
      <c r="C429" s="174" t="s">
        <v>200</v>
      </c>
      <c r="D429" s="175"/>
      <c r="E429" s="192"/>
      <c r="F429" s="293" t="s">
        <v>173</v>
      </c>
      <c r="G429" s="160"/>
      <c r="H429" s="160"/>
      <c r="I429" s="24" t="str">
        <f t="shared" ca="1" si="34"/>
        <v>LOCKED</v>
      </c>
      <c r="J429" s="15" t="str">
        <f t="shared" si="38"/>
        <v>ASSOCIATED DRAINAGE AND UNDERGROUND WORKS</v>
      </c>
      <c r="K429" s="16">
        <f>MATCH(J429,'Pay Items'!$K$1:$K$649,0)</f>
        <v>444</v>
      </c>
      <c r="L429" s="17" t="str">
        <f t="shared" ca="1" si="35"/>
        <v>,0</v>
      </c>
      <c r="M429" s="17" t="str">
        <f t="shared" ca="1" si="36"/>
        <v>C2</v>
      </c>
      <c r="N429" s="17" t="str">
        <f t="shared" ca="1" si="37"/>
        <v>C2</v>
      </c>
    </row>
    <row r="430" spans="1:14" ht="30" customHeight="1" x14ac:dyDescent="0.2">
      <c r="A430" s="184" t="s">
        <v>227</v>
      </c>
      <c r="B430" s="179" t="s">
        <v>1730</v>
      </c>
      <c r="C430" s="170" t="s">
        <v>418</v>
      </c>
      <c r="D430" s="171" t="s">
        <v>11</v>
      </c>
      <c r="E430" s="180"/>
      <c r="F430" s="293" t="s">
        <v>173</v>
      </c>
      <c r="G430" s="160"/>
      <c r="H430" s="160"/>
      <c r="I430" s="24" t="str">
        <f t="shared" ca="1" si="34"/>
        <v>LOCKED</v>
      </c>
      <c r="J430" s="15" t="str">
        <f t="shared" si="38"/>
        <v>E006Catch PitCW 2130-R12</v>
      </c>
      <c r="K430" s="16">
        <f>MATCH(J430,'Pay Items'!$K$1:$K$649,0)</f>
        <v>450</v>
      </c>
      <c r="L430" s="17" t="str">
        <f t="shared" ca="1" si="35"/>
        <v>,0</v>
      </c>
      <c r="M430" s="17" t="str">
        <f t="shared" ca="1" si="36"/>
        <v>C2</v>
      </c>
      <c r="N430" s="17" t="str">
        <f t="shared" ca="1" si="37"/>
        <v>C2</v>
      </c>
    </row>
    <row r="431" spans="1:14" s="155" customFormat="1" ht="30" customHeight="1" x14ac:dyDescent="0.2">
      <c r="A431" s="184" t="s">
        <v>228</v>
      </c>
      <c r="B431" s="169" t="s">
        <v>350</v>
      </c>
      <c r="C431" s="170" t="s">
        <v>419</v>
      </c>
      <c r="D431" s="171"/>
      <c r="E431" s="180" t="s">
        <v>181</v>
      </c>
      <c r="F431" s="295">
        <v>2</v>
      </c>
      <c r="G431" s="181"/>
      <c r="H431" s="166">
        <f>ROUND(G431*F431,2)</f>
        <v>0</v>
      </c>
      <c r="I431" s="24" t="str">
        <f t="shared" ca="1" si="34"/>
        <v/>
      </c>
      <c r="J431" s="15" t="str">
        <f t="shared" si="38"/>
        <v>E007SD-023each</v>
      </c>
      <c r="K431" s="16">
        <f>MATCH(J431,'Pay Items'!$K$1:$K$649,0)</f>
        <v>451</v>
      </c>
      <c r="L431" s="17" t="str">
        <f t="shared" ca="1" si="35"/>
        <v>,0</v>
      </c>
      <c r="M431" s="17" t="str">
        <f t="shared" ca="1" si="36"/>
        <v>C2</v>
      </c>
      <c r="N431" s="17" t="str">
        <f t="shared" ca="1" si="37"/>
        <v>C2</v>
      </c>
    </row>
    <row r="432" spans="1:14" ht="30" customHeight="1" x14ac:dyDescent="0.2">
      <c r="A432" s="161" t="s">
        <v>56</v>
      </c>
      <c r="B432" s="162" t="s">
        <v>1731</v>
      </c>
      <c r="C432" s="163" t="s">
        <v>607</v>
      </c>
      <c r="D432" s="164" t="s">
        <v>11</v>
      </c>
      <c r="E432" s="180" t="s">
        <v>182</v>
      </c>
      <c r="F432" s="295">
        <v>50</v>
      </c>
      <c r="G432" s="181"/>
      <c r="H432" s="166">
        <f>ROUND(G432*F432,2)</f>
        <v>0</v>
      </c>
      <c r="I432" s="24" t="str">
        <f t="shared" ca="1" si="34"/>
        <v/>
      </c>
      <c r="J432" s="15" t="str">
        <f t="shared" si="38"/>
        <v>E012Drainage Connection PipeCW 2130-R12m</v>
      </c>
      <c r="K432" s="16">
        <f>MATCH(J432,'Pay Items'!$K$1:$K$649,0)</f>
        <v>462</v>
      </c>
      <c r="L432" s="17" t="str">
        <f t="shared" ca="1" si="35"/>
        <v>,0</v>
      </c>
      <c r="M432" s="17" t="str">
        <f t="shared" ca="1" si="36"/>
        <v>C2</v>
      </c>
      <c r="N432" s="17" t="str">
        <f t="shared" ca="1" si="37"/>
        <v>C2</v>
      </c>
    </row>
    <row r="433" spans="1:14" ht="30" customHeight="1" x14ac:dyDescent="0.2">
      <c r="A433" s="187" t="s">
        <v>67</v>
      </c>
      <c r="B433" s="162" t="s">
        <v>1732</v>
      </c>
      <c r="C433" s="82" t="s">
        <v>1060</v>
      </c>
      <c r="D433" s="83" t="s">
        <v>1061</v>
      </c>
      <c r="E433" s="165"/>
      <c r="F433" s="293" t="s">
        <v>173</v>
      </c>
      <c r="G433" s="160"/>
      <c r="H433" s="160"/>
      <c r="I433" s="24" t="str">
        <f t="shared" ca="1" si="34"/>
        <v>LOCKED</v>
      </c>
      <c r="J433" s="15" t="str">
        <f t="shared" si="38"/>
        <v>E023Frames &amp; CoversCW 3210-R8</v>
      </c>
      <c r="K433" s="16">
        <f>MATCH(J433,'Pay Items'!$K$1:$K$649,0)</f>
        <v>511</v>
      </c>
      <c r="L433" s="17" t="str">
        <f t="shared" ca="1" si="35"/>
        <v>,0</v>
      </c>
      <c r="M433" s="17" t="str">
        <f t="shared" ca="1" si="36"/>
        <v>C2</v>
      </c>
      <c r="N433" s="17" t="str">
        <f t="shared" ca="1" si="37"/>
        <v>C2</v>
      </c>
    </row>
    <row r="434" spans="1:14" ht="39.950000000000003" customHeight="1" x14ac:dyDescent="0.2">
      <c r="A434" s="187" t="s">
        <v>68</v>
      </c>
      <c r="B434" s="172" t="s">
        <v>350</v>
      </c>
      <c r="C434" s="81" t="s">
        <v>1213</v>
      </c>
      <c r="D434" s="164"/>
      <c r="E434" s="165" t="s">
        <v>181</v>
      </c>
      <c r="F434" s="295">
        <v>2</v>
      </c>
      <c r="G434" s="120"/>
      <c r="H434" s="182">
        <f>ROUND(G434*F434,2)</f>
        <v>0</v>
      </c>
      <c r="I434" s="24" t="str">
        <f t="shared" ca="1" si="34"/>
        <v/>
      </c>
      <c r="J434" s="15" t="str">
        <f t="shared" si="38"/>
        <v>E024AP-006 - Standard Frame for Manhole and Catch Basineach</v>
      </c>
      <c r="K434" s="16">
        <f>MATCH(J434,'Pay Items'!$K$1:$K$649,0)</f>
        <v>512</v>
      </c>
      <c r="L434" s="17" t="str">
        <f t="shared" ca="1" si="35"/>
        <v>,0</v>
      </c>
      <c r="M434" s="17" t="str">
        <f t="shared" ca="1" si="36"/>
        <v>C2</v>
      </c>
      <c r="N434" s="17" t="str">
        <f t="shared" ca="1" si="37"/>
        <v>C2</v>
      </c>
    </row>
    <row r="435" spans="1:14" ht="39.950000000000003" customHeight="1" x14ac:dyDescent="0.2">
      <c r="A435" s="187" t="s">
        <v>69</v>
      </c>
      <c r="B435" s="172" t="s">
        <v>351</v>
      </c>
      <c r="C435" s="81" t="s">
        <v>1214</v>
      </c>
      <c r="D435" s="164"/>
      <c r="E435" s="165" t="s">
        <v>181</v>
      </c>
      <c r="F435" s="295">
        <v>2</v>
      </c>
      <c r="G435" s="120"/>
      <c r="H435" s="182">
        <f>ROUND(G435*F435,2)</f>
        <v>0</v>
      </c>
      <c r="I435" s="24" t="str">
        <f t="shared" ca="1" si="34"/>
        <v/>
      </c>
      <c r="J435" s="15" t="str">
        <f t="shared" si="38"/>
        <v>E025AP-007 - Standard Solid Cover for Standard Frameeach</v>
      </c>
      <c r="K435" s="16">
        <f>MATCH(J435,'Pay Items'!$K$1:$K$649,0)</f>
        <v>513</v>
      </c>
      <c r="L435" s="17" t="str">
        <f t="shared" ca="1" si="35"/>
        <v>,0</v>
      </c>
      <c r="M435" s="17" t="str">
        <f t="shared" ca="1" si="36"/>
        <v>C2</v>
      </c>
      <c r="N435" s="17" t="str">
        <f t="shared" ca="1" si="37"/>
        <v>C2</v>
      </c>
    </row>
    <row r="436" spans="1:14" ht="30" customHeight="1" x14ac:dyDescent="0.2">
      <c r="A436" s="184" t="s">
        <v>76</v>
      </c>
      <c r="B436" s="179" t="s">
        <v>1733</v>
      </c>
      <c r="C436" s="202" t="s">
        <v>423</v>
      </c>
      <c r="D436" s="171" t="s">
        <v>11</v>
      </c>
      <c r="E436" s="180"/>
      <c r="F436" s="293" t="s">
        <v>173</v>
      </c>
      <c r="G436" s="160"/>
      <c r="H436" s="160"/>
      <c r="I436" s="24" t="str">
        <f t="shared" ca="1" si="34"/>
        <v>LOCKED</v>
      </c>
      <c r="J436" s="15" t="str">
        <f t="shared" si="38"/>
        <v>E034Connecting to Existing Catch BasinCW 2130-R12</v>
      </c>
      <c r="K436" s="16">
        <f>MATCH(J436,'Pay Items'!$K$1:$K$649,0)</f>
        <v>528</v>
      </c>
      <c r="L436" s="17" t="str">
        <f t="shared" ca="1" si="35"/>
        <v>,0</v>
      </c>
      <c r="M436" s="17" t="str">
        <f t="shared" ca="1" si="36"/>
        <v>C2</v>
      </c>
      <c r="N436" s="17" t="str">
        <f t="shared" ca="1" si="37"/>
        <v>C2</v>
      </c>
    </row>
    <row r="437" spans="1:14" ht="30" customHeight="1" x14ac:dyDescent="0.2">
      <c r="A437" s="184" t="s">
        <v>77</v>
      </c>
      <c r="B437" s="169" t="s">
        <v>350</v>
      </c>
      <c r="C437" s="202" t="s">
        <v>993</v>
      </c>
      <c r="D437" s="171"/>
      <c r="E437" s="180" t="s">
        <v>181</v>
      </c>
      <c r="F437" s="295">
        <v>2</v>
      </c>
      <c r="G437" s="181"/>
      <c r="H437" s="166">
        <f>ROUND(G437*F437,2)</f>
        <v>0</v>
      </c>
      <c r="I437" s="24" t="str">
        <f t="shared" ca="1" si="34"/>
        <v/>
      </c>
      <c r="J437" s="15" t="str">
        <f t="shared" si="38"/>
        <v>E035250 mm Drainage Connection Pipeeach</v>
      </c>
      <c r="K437" s="16">
        <f>MATCH(J437,'Pay Items'!$K$1:$K$649,0)</f>
        <v>531</v>
      </c>
      <c r="L437" s="17" t="str">
        <f t="shared" ca="1" si="35"/>
        <v>,0</v>
      </c>
      <c r="M437" s="17" t="str">
        <f t="shared" ca="1" si="36"/>
        <v>C2</v>
      </c>
      <c r="N437" s="17" t="str">
        <f t="shared" ca="1" si="37"/>
        <v>C2</v>
      </c>
    </row>
    <row r="438" spans="1:14" s="155" customFormat="1" ht="30" customHeight="1" x14ac:dyDescent="0.2">
      <c r="A438" s="187" t="s">
        <v>0</v>
      </c>
      <c r="B438" s="162" t="s">
        <v>1734</v>
      </c>
      <c r="C438" s="163" t="s">
        <v>1</v>
      </c>
      <c r="D438" s="164" t="s">
        <v>1588</v>
      </c>
      <c r="E438" s="165" t="s">
        <v>181</v>
      </c>
      <c r="F438" s="295">
        <v>2</v>
      </c>
      <c r="G438" s="120"/>
      <c r="H438" s="182">
        <f>ROUND(G438*F438,2)</f>
        <v>0</v>
      </c>
      <c r="I438" s="24" t="str">
        <f t="shared" ca="1" si="34"/>
        <v/>
      </c>
      <c r="J438" s="15" t="str">
        <f t="shared" si="38"/>
        <v>E050ACatch Basin CleaningCW 2140-R5each</v>
      </c>
      <c r="K438" s="16">
        <f>MATCH(J438,'Pay Items'!$K$1:$K$649,0)</f>
        <v>557</v>
      </c>
      <c r="L438" s="17" t="str">
        <f t="shared" ca="1" si="35"/>
        <v>,0</v>
      </c>
      <c r="M438" s="17" t="str">
        <f t="shared" ca="1" si="36"/>
        <v>C2</v>
      </c>
      <c r="N438" s="17" t="str">
        <f t="shared" ca="1" si="37"/>
        <v>C2</v>
      </c>
    </row>
    <row r="439" spans="1:14" ht="30" customHeight="1" x14ac:dyDescent="0.2">
      <c r="A439" s="152"/>
      <c r="B439" s="217"/>
      <c r="C439" s="174" t="s">
        <v>201</v>
      </c>
      <c r="D439" s="175"/>
      <c r="E439" s="192"/>
      <c r="F439" s="293" t="s">
        <v>173</v>
      </c>
      <c r="G439" s="160"/>
      <c r="H439" s="160"/>
      <c r="I439" s="24" t="str">
        <f t="shared" ca="1" si="34"/>
        <v>LOCKED</v>
      </c>
      <c r="J439" s="15" t="str">
        <f t="shared" si="38"/>
        <v>ADJUSTMENTS</v>
      </c>
      <c r="K439" s="16">
        <f>MATCH(J439,'Pay Items'!$K$1:$K$649,0)</f>
        <v>589</v>
      </c>
      <c r="L439" s="17" t="str">
        <f t="shared" ca="1" si="35"/>
        <v>,0</v>
      </c>
      <c r="M439" s="17" t="str">
        <f t="shared" ca="1" si="36"/>
        <v>C2</v>
      </c>
      <c r="N439" s="17" t="str">
        <f t="shared" ca="1" si="37"/>
        <v>C2</v>
      </c>
    </row>
    <row r="440" spans="1:14" s="155" customFormat="1" ht="39.950000000000003" customHeight="1" x14ac:dyDescent="0.2">
      <c r="A440" s="187" t="s">
        <v>230</v>
      </c>
      <c r="B440" s="162" t="s">
        <v>1735</v>
      </c>
      <c r="C440" s="81" t="s">
        <v>1062</v>
      </c>
      <c r="D440" s="83" t="s">
        <v>1061</v>
      </c>
      <c r="E440" s="165" t="s">
        <v>181</v>
      </c>
      <c r="F440" s="295">
        <v>2</v>
      </c>
      <c r="G440" s="120"/>
      <c r="H440" s="182">
        <f>ROUND(G440*F440,2)</f>
        <v>0</v>
      </c>
      <c r="I440" s="24" t="str">
        <f t="shared" ca="1" si="34"/>
        <v/>
      </c>
      <c r="J440" s="15" t="str">
        <f t="shared" si="38"/>
        <v>F001Adjustment of Manholes/Catch Basins FramesCW 3210-R8each</v>
      </c>
      <c r="K440" s="16">
        <f>MATCH(J440,'Pay Items'!$K$1:$K$649,0)</f>
        <v>590</v>
      </c>
      <c r="L440" s="17" t="str">
        <f t="shared" ca="1" si="35"/>
        <v>,0</v>
      </c>
      <c r="M440" s="17" t="str">
        <f t="shared" ca="1" si="36"/>
        <v>C2</v>
      </c>
      <c r="N440" s="17" t="str">
        <f t="shared" ca="1" si="37"/>
        <v>C2</v>
      </c>
    </row>
    <row r="441" spans="1:14" ht="30" customHeight="1" x14ac:dyDescent="0.2">
      <c r="A441" s="187" t="s">
        <v>232</v>
      </c>
      <c r="B441" s="162" t="s">
        <v>1736</v>
      </c>
      <c r="C441" s="81" t="s">
        <v>1220</v>
      </c>
      <c r="D441" s="83" t="s">
        <v>1061</v>
      </c>
      <c r="E441" s="165"/>
      <c r="F441" s="293" t="s">
        <v>173</v>
      </c>
      <c r="G441" s="160"/>
      <c r="H441" s="160"/>
      <c r="I441" s="24" t="str">
        <f t="shared" ca="1" si="34"/>
        <v>LOCKED</v>
      </c>
      <c r="J441" s="15" t="str">
        <f t="shared" si="38"/>
        <v>F003Lifter Rings (AP-010)CW 3210-R8</v>
      </c>
      <c r="K441" s="16">
        <f>MATCH(J441,'Pay Items'!$K$1:$K$649,0)</f>
        <v>595</v>
      </c>
      <c r="L441" s="17" t="str">
        <f t="shared" ca="1" si="35"/>
        <v>,0</v>
      </c>
      <c r="M441" s="17" t="str">
        <f t="shared" ca="1" si="36"/>
        <v>C2</v>
      </c>
      <c r="N441" s="17" t="str">
        <f t="shared" ca="1" si="37"/>
        <v>C2</v>
      </c>
    </row>
    <row r="442" spans="1:14" ht="30" customHeight="1" x14ac:dyDescent="0.2">
      <c r="A442" s="187" t="s">
        <v>234</v>
      </c>
      <c r="B442" s="172" t="s">
        <v>350</v>
      </c>
      <c r="C442" s="163" t="s">
        <v>882</v>
      </c>
      <c r="D442" s="164"/>
      <c r="E442" s="165" t="s">
        <v>181</v>
      </c>
      <c r="F442" s="295">
        <v>2</v>
      </c>
      <c r="G442" s="120"/>
      <c r="H442" s="182">
        <f>ROUND(G442*F442,2)</f>
        <v>0</v>
      </c>
      <c r="I442" s="24" t="str">
        <f t="shared" ca="1" si="34"/>
        <v/>
      </c>
      <c r="J442" s="15" t="str">
        <f t="shared" si="38"/>
        <v>F00551 mmeach</v>
      </c>
      <c r="K442" s="16">
        <f>MATCH(J442,'Pay Items'!$K$1:$K$649,0)</f>
        <v>597</v>
      </c>
      <c r="L442" s="17" t="str">
        <f t="shared" ca="1" si="35"/>
        <v>,0</v>
      </c>
      <c r="M442" s="17" t="str">
        <f t="shared" ca="1" si="36"/>
        <v>C2</v>
      </c>
      <c r="N442" s="17" t="str">
        <f t="shared" ca="1" si="37"/>
        <v>C2</v>
      </c>
    </row>
    <row r="443" spans="1:14" ht="30" customHeight="1" x14ac:dyDescent="0.2">
      <c r="A443" s="187" t="s">
        <v>237</v>
      </c>
      <c r="B443" s="162" t="s">
        <v>1737</v>
      </c>
      <c r="C443" s="163" t="s">
        <v>599</v>
      </c>
      <c r="D443" s="83" t="s">
        <v>1061</v>
      </c>
      <c r="E443" s="165" t="s">
        <v>181</v>
      </c>
      <c r="F443" s="295">
        <v>1</v>
      </c>
      <c r="G443" s="120"/>
      <c r="H443" s="182">
        <f>ROUND(G443*F443,2)</f>
        <v>0</v>
      </c>
      <c r="I443" s="24" t="str">
        <f t="shared" ca="1" si="34"/>
        <v/>
      </c>
      <c r="J443" s="15" t="str">
        <f t="shared" si="38"/>
        <v>F009Adjustment of Valve BoxesCW 3210-R8each</v>
      </c>
      <c r="K443" s="16">
        <f>MATCH(J443,'Pay Items'!$K$1:$K$649,0)</f>
        <v>600</v>
      </c>
      <c r="L443" s="17" t="str">
        <f t="shared" ca="1" si="35"/>
        <v>,0</v>
      </c>
      <c r="M443" s="17" t="str">
        <f t="shared" ca="1" si="36"/>
        <v>C2</v>
      </c>
      <c r="N443" s="17" t="str">
        <f t="shared" ca="1" si="37"/>
        <v>C2</v>
      </c>
    </row>
    <row r="444" spans="1:14" ht="30" customHeight="1" x14ac:dyDescent="0.2">
      <c r="A444" s="187" t="s">
        <v>459</v>
      </c>
      <c r="B444" s="162" t="s">
        <v>1738</v>
      </c>
      <c r="C444" s="163" t="s">
        <v>601</v>
      </c>
      <c r="D444" s="83" t="s">
        <v>1061</v>
      </c>
      <c r="E444" s="165" t="s">
        <v>181</v>
      </c>
      <c r="F444" s="295">
        <v>1</v>
      </c>
      <c r="G444" s="120"/>
      <c r="H444" s="182">
        <f>ROUND(G444*F444,2)</f>
        <v>0</v>
      </c>
      <c r="I444" s="24" t="str">
        <f t="shared" ca="1" si="34"/>
        <v/>
      </c>
      <c r="J444" s="15" t="str">
        <f t="shared" si="38"/>
        <v>F010Valve Box ExtensionsCW 3210-R8each</v>
      </c>
      <c r="K444" s="16">
        <f>MATCH(J444,'Pay Items'!$K$1:$K$649,0)</f>
        <v>601</v>
      </c>
      <c r="L444" s="17" t="str">
        <f t="shared" ca="1" si="35"/>
        <v>,0</v>
      </c>
      <c r="M444" s="17" t="str">
        <f t="shared" ca="1" si="36"/>
        <v>C2</v>
      </c>
      <c r="N444" s="17" t="str">
        <f t="shared" ca="1" si="37"/>
        <v>C2</v>
      </c>
    </row>
    <row r="445" spans="1:14" ht="30" customHeight="1" x14ac:dyDescent="0.2">
      <c r="A445" s="187" t="s">
        <v>238</v>
      </c>
      <c r="B445" s="162" t="s">
        <v>1739</v>
      </c>
      <c r="C445" s="163" t="s">
        <v>600</v>
      </c>
      <c r="D445" s="83" t="s">
        <v>1061</v>
      </c>
      <c r="E445" s="165" t="s">
        <v>181</v>
      </c>
      <c r="F445" s="295">
        <v>1</v>
      </c>
      <c r="G445" s="120"/>
      <c r="H445" s="182">
        <f>ROUND(G445*F445,2)</f>
        <v>0</v>
      </c>
      <c r="I445" s="24" t="str">
        <f t="shared" ca="1" si="34"/>
        <v/>
      </c>
      <c r="J445" s="15" t="str">
        <f t="shared" si="38"/>
        <v>F011Adjustment of Curb Stop BoxesCW 3210-R8each</v>
      </c>
      <c r="K445" s="16">
        <f>MATCH(J445,'Pay Items'!$K$1:$K$649,0)</f>
        <v>602</v>
      </c>
      <c r="L445" s="17" t="str">
        <f t="shared" ca="1" si="35"/>
        <v>,0</v>
      </c>
      <c r="M445" s="17" t="str">
        <f t="shared" ca="1" si="36"/>
        <v>C2</v>
      </c>
      <c r="N445" s="17" t="str">
        <f t="shared" ca="1" si="37"/>
        <v>C2</v>
      </c>
    </row>
    <row r="446" spans="1:14" ht="30" customHeight="1" x14ac:dyDescent="0.2">
      <c r="A446" s="118" t="s">
        <v>241</v>
      </c>
      <c r="B446" s="92" t="s">
        <v>1740</v>
      </c>
      <c r="C446" s="81" t="s">
        <v>602</v>
      </c>
      <c r="D446" s="83" t="s">
        <v>1061</v>
      </c>
      <c r="E446" s="85" t="s">
        <v>181</v>
      </c>
      <c r="F446" s="297">
        <v>1</v>
      </c>
      <c r="G446" s="104"/>
      <c r="H446" s="94">
        <f>ROUND(G446*F446,2)</f>
        <v>0</v>
      </c>
      <c r="I446" s="24" t="str">
        <f t="shared" ca="1" si="34"/>
        <v/>
      </c>
      <c r="J446" s="15" t="str">
        <f t="shared" si="38"/>
        <v>F018Curb Stop ExtensionsCW 3210-R8each</v>
      </c>
      <c r="K446" s="16">
        <f>MATCH(J446,'Pay Items'!$K$1:$K$649,0)</f>
        <v>603</v>
      </c>
      <c r="L446" s="17" t="str">
        <f t="shared" ca="1" si="35"/>
        <v>,0</v>
      </c>
      <c r="M446" s="17" t="str">
        <f t="shared" ca="1" si="36"/>
        <v>C2</v>
      </c>
      <c r="N446" s="17" t="str">
        <f t="shared" ca="1" si="37"/>
        <v>C2</v>
      </c>
    </row>
    <row r="447" spans="1:14" ht="30" customHeight="1" x14ac:dyDescent="0.2">
      <c r="A447" s="152"/>
      <c r="B447" s="173"/>
      <c r="C447" s="174" t="s">
        <v>202</v>
      </c>
      <c r="D447" s="175"/>
      <c r="E447" s="203"/>
      <c r="F447" s="293" t="s">
        <v>173</v>
      </c>
      <c r="G447" s="160"/>
      <c r="H447" s="160"/>
      <c r="I447" s="24" t="str">
        <f t="shared" ca="1" si="34"/>
        <v>LOCKED</v>
      </c>
      <c r="J447" s="15" t="str">
        <f t="shared" si="38"/>
        <v>LANDSCAPING</v>
      </c>
      <c r="K447" s="16">
        <f>MATCH(J447,'Pay Items'!$K$1:$K$649,0)</f>
        <v>618</v>
      </c>
      <c r="L447" s="17" t="str">
        <f t="shared" ca="1" si="35"/>
        <v>,0</v>
      </c>
      <c r="M447" s="17" t="str">
        <f t="shared" ca="1" si="36"/>
        <v>C2</v>
      </c>
      <c r="N447" s="17" t="str">
        <f t="shared" ca="1" si="37"/>
        <v>C2</v>
      </c>
    </row>
    <row r="448" spans="1:14" ht="30" customHeight="1" x14ac:dyDescent="0.2">
      <c r="A448" s="204" t="s">
        <v>242</v>
      </c>
      <c r="B448" s="162" t="s">
        <v>1741</v>
      </c>
      <c r="C448" s="163" t="s">
        <v>147</v>
      </c>
      <c r="D448" s="164" t="s">
        <v>1539</v>
      </c>
      <c r="E448" s="165"/>
      <c r="F448" s="293" t="s">
        <v>173</v>
      </c>
      <c r="G448" s="160"/>
      <c r="H448" s="160"/>
      <c r="I448" s="24" t="str">
        <f t="shared" ca="1" si="34"/>
        <v>LOCKED</v>
      </c>
      <c r="J448" s="15" t="str">
        <f t="shared" si="38"/>
        <v>G001SoddingCW 3510-R10</v>
      </c>
      <c r="K448" s="16">
        <f>MATCH(J448,'Pay Items'!$K$1:$K$649,0)</f>
        <v>619</v>
      </c>
      <c r="L448" s="17" t="str">
        <f t="shared" ca="1" si="35"/>
        <v>,0</v>
      </c>
      <c r="M448" s="17" t="str">
        <f t="shared" ca="1" si="36"/>
        <v>C2</v>
      </c>
      <c r="N448" s="17" t="str">
        <f t="shared" ca="1" si="37"/>
        <v>C2</v>
      </c>
    </row>
    <row r="449" spans="1:14" ht="30" customHeight="1" x14ac:dyDescent="0.2">
      <c r="A449" s="204" t="s">
        <v>243</v>
      </c>
      <c r="B449" s="172" t="s">
        <v>350</v>
      </c>
      <c r="C449" s="163" t="s">
        <v>885</v>
      </c>
      <c r="D449" s="164"/>
      <c r="E449" s="165" t="s">
        <v>178</v>
      </c>
      <c r="F449" s="294">
        <v>25</v>
      </c>
      <c r="G449" s="120"/>
      <c r="H449" s="182">
        <f>ROUND(G449*F449,2)</f>
        <v>0</v>
      </c>
      <c r="I449" s="24" t="str">
        <f t="shared" ca="1" si="34"/>
        <v/>
      </c>
      <c r="J449" s="15" t="str">
        <f t="shared" si="38"/>
        <v>G002width &lt; 600 mmm²</v>
      </c>
      <c r="K449" s="16">
        <f>MATCH(J449,'Pay Items'!$K$1:$K$649,0)</f>
        <v>620</v>
      </c>
      <c r="L449" s="17" t="str">
        <f t="shared" ca="1" si="35"/>
        <v>,0</v>
      </c>
      <c r="M449" s="17" t="str">
        <f t="shared" ca="1" si="36"/>
        <v>C2</v>
      </c>
      <c r="N449" s="17" t="str">
        <f t="shared" ca="1" si="37"/>
        <v>C2</v>
      </c>
    </row>
    <row r="450" spans="1:14" ht="30" customHeight="1" x14ac:dyDescent="0.2">
      <c r="A450" s="204" t="s">
        <v>244</v>
      </c>
      <c r="B450" s="172" t="s">
        <v>351</v>
      </c>
      <c r="C450" s="163" t="s">
        <v>886</v>
      </c>
      <c r="D450" s="164"/>
      <c r="E450" s="165" t="s">
        <v>178</v>
      </c>
      <c r="F450" s="294">
        <v>150</v>
      </c>
      <c r="G450" s="120"/>
      <c r="H450" s="182">
        <f>ROUND(G450*F450,2)</f>
        <v>0</v>
      </c>
      <c r="I450" s="24" t="str">
        <f t="shared" ca="1" si="34"/>
        <v/>
      </c>
      <c r="J450" s="15" t="str">
        <f t="shared" si="38"/>
        <v>G003width &gt; or = 600 mmm²</v>
      </c>
      <c r="K450" s="16">
        <f>MATCH(J450,'Pay Items'!$K$1:$K$649,0)</f>
        <v>621</v>
      </c>
      <c r="L450" s="17" t="str">
        <f t="shared" ca="1" si="35"/>
        <v>,0</v>
      </c>
      <c r="M450" s="17" t="str">
        <f t="shared" ca="1" si="36"/>
        <v>C2</v>
      </c>
      <c r="N450" s="17" t="str">
        <f t="shared" ca="1" si="37"/>
        <v>C2</v>
      </c>
    </row>
    <row r="451" spans="1:14" ht="39.950000000000003" customHeight="1" x14ac:dyDescent="0.2">
      <c r="A451" s="152"/>
      <c r="B451" s="196"/>
      <c r="C451" s="213" t="s">
        <v>1742</v>
      </c>
      <c r="D451" s="164"/>
      <c r="E451" s="165"/>
      <c r="F451" s="293" t="s">
        <v>173</v>
      </c>
      <c r="G451" s="160"/>
      <c r="H451" s="160"/>
      <c r="I451" s="24" t="str">
        <f t="shared" ca="1" si="34"/>
        <v>LOCKED</v>
      </c>
      <c r="J451" s="15" t="str">
        <f t="shared" si="38"/>
        <v>WOLSELEY AVENUE AND GARFIELD STREET</v>
      </c>
      <c r="K451" s="16" t="e">
        <f>MATCH(J451,'Pay Items'!$K$1:$K$649,0)</f>
        <v>#N/A</v>
      </c>
      <c r="L451" s="17" t="str">
        <f t="shared" ca="1" si="35"/>
        <v>,0</v>
      </c>
      <c r="M451" s="17" t="str">
        <f t="shared" ca="1" si="36"/>
        <v>C2</v>
      </c>
      <c r="N451" s="17" t="str">
        <f t="shared" ca="1" si="37"/>
        <v>C2</v>
      </c>
    </row>
    <row r="452" spans="1:14" s="155" customFormat="1" ht="30" customHeight="1" x14ac:dyDescent="0.2">
      <c r="A452" s="152"/>
      <c r="B452" s="173"/>
      <c r="C452" s="198" t="s">
        <v>196</v>
      </c>
      <c r="D452" s="175"/>
      <c r="E452" s="176"/>
      <c r="F452" s="293" t="s">
        <v>173</v>
      </c>
      <c r="G452" s="160"/>
      <c r="H452" s="160"/>
      <c r="I452" s="24" t="str">
        <f t="shared" ca="1" si="34"/>
        <v>LOCKED</v>
      </c>
      <c r="J452" s="15" t="str">
        <f t="shared" si="38"/>
        <v>EARTH AND BASE WORKS</v>
      </c>
      <c r="K452" s="16">
        <f>MATCH(J452,'Pay Items'!$K$1:$K$649,0)</f>
        <v>3</v>
      </c>
      <c r="L452" s="17" t="str">
        <f t="shared" ca="1" si="35"/>
        <v>,0</v>
      </c>
      <c r="M452" s="17" t="str">
        <f t="shared" ca="1" si="36"/>
        <v>C2</v>
      </c>
      <c r="N452" s="17" t="str">
        <f t="shared" ca="1" si="37"/>
        <v>C2</v>
      </c>
    </row>
    <row r="453" spans="1:14" ht="30" customHeight="1" x14ac:dyDescent="0.2">
      <c r="A453" s="187" t="s">
        <v>439</v>
      </c>
      <c r="B453" s="162" t="s">
        <v>1743</v>
      </c>
      <c r="C453" s="163" t="s">
        <v>104</v>
      </c>
      <c r="D453" s="164" t="s">
        <v>1296</v>
      </c>
      <c r="E453" s="165" t="s">
        <v>179</v>
      </c>
      <c r="F453" s="294">
        <v>10</v>
      </c>
      <c r="G453" s="120"/>
      <c r="H453" s="182">
        <f>ROUND(G453*F453,2)</f>
        <v>0</v>
      </c>
      <c r="I453" s="24" t="str">
        <f t="shared" ref="I453:I516" ca="1" si="39">IF(CELL("protect",$G453)=1, "LOCKED", "")</f>
        <v/>
      </c>
      <c r="J453" s="15" t="str">
        <f t="shared" si="38"/>
        <v>A003ExcavationCW 3110-R22m³</v>
      </c>
      <c r="K453" s="16">
        <f>MATCH(J453,'Pay Items'!$K$1:$K$649,0)</f>
        <v>6</v>
      </c>
      <c r="L453" s="17" t="str">
        <f t="shared" ref="L453:L516" ca="1" si="40">CELL("format",$F453)</f>
        <v>,0</v>
      </c>
      <c r="M453" s="17" t="str">
        <f t="shared" ref="M453:M516" ca="1" si="41">CELL("format",$G453)</f>
        <v>C2</v>
      </c>
      <c r="N453" s="17" t="str">
        <f t="shared" ref="N453:N516" ca="1" si="42">CELL("format",$H453)</f>
        <v>C2</v>
      </c>
    </row>
    <row r="454" spans="1:14" ht="30" customHeight="1" x14ac:dyDescent="0.2">
      <c r="A454" s="214" t="s">
        <v>250</v>
      </c>
      <c r="B454" s="162" t="s">
        <v>1744</v>
      </c>
      <c r="C454" s="163" t="s">
        <v>319</v>
      </c>
      <c r="D454" s="164" t="s">
        <v>1296</v>
      </c>
      <c r="E454" s="165"/>
      <c r="F454" s="293" t="s">
        <v>173</v>
      </c>
      <c r="G454" s="160"/>
      <c r="H454" s="160"/>
      <c r="I454" s="24" t="str">
        <f t="shared" ca="1" si="39"/>
        <v>LOCKED</v>
      </c>
      <c r="J454" s="15" t="str">
        <f t="shared" ref="J454:J517" si="43">CLEAN(CONCATENATE(TRIM($A454),TRIM($C454),IF(LEFT($D454)&lt;&gt;"E",TRIM($D454),),TRIM($E454)))</f>
        <v>A010Supplying and Placing Base Course MaterialCW 3110-R22</v>
      </c>
      <c r="K454" s="16">
        <f>MATCH(J454,'Pay Items'!$K$1:$K$649,0)</f>
        <v>27</v>
      </c>
      <c r="L454" s="17" t="str">
        <f t="shared" ca="1" si="40"/>
        <v>,0</v>
      </c>
      <c r="M454" s="17" t="str">
        <f t="shared" ca="1" si="41"/>
        <v>C2</v>
      </c>
      <c r="N454" s="17" t="str">
        <f t="shared" ca="1" si="42"/>
        <v>C2</v>
      </c>
    </row>
    <row r="455" spans="1:14" ht="30" customHeight="1" x14ac:dyDescent="0.2">
      <c r="A455" s="214" t="s">
        <v>1124</v>
      </c>
      <c r="B455" s="172" t="s">
        <v>350</v>
      </c>
      <c r="C455" s="163" t="s">
        <v>1702</v>
      </c>
      <c r="D455" s="164" t="s">
        <v>173</v>
      </c>
      <c r="E455" s="165" t="s">
        <v>179</v>
      </c>
      <c r="F455" s="294">
        <v>10</v>
      </c>
      <c r="G455" s="120"/>
      <c r="H455" s="182">
        <f>ROUND(G455*F455,2)</f>
        <v>0</v>
      </c>
      <c r="I455" s="24" t="str">
        <f t="shared" ca="1" si="39"/>
        <v/>
      </c>
      <c r="J455" s="15" t="str">
        <f t="shared" si="43"/>
        <v>A010C3Base Course Material - Granular Cm³</v>
      </c>
      <c r="K455" s="16" t="e">
        <f>MATCH(J455,'Pay Items'!$K$1:$K$649,0)</f>
        <v>#N/A</v>
      </c>
      <c r="L455" s="17" t="str">
        <f t="shared" ca="1" si="40"/>
        <v>,0</v>
      </c>
      <c r="M455" s="17" t="str">
        <f t="shared" ca="1" si="41"/>
        <v>C2</v>
      </c>
      <c r="N455" s="17" t="str">
        <f t="shared" ca="1" si="42"/>
        <v>C2</v>
      </c>
    </row>
    <row r="456" spans="1:14" ht="30" customHeight="1" x14ac:dyDescent="0.2">
      <c r="A456" s="187" t="s">
        <v>252</v>
      </c>
      <c r="B456" s="162" t="s">
        <v>1745</v>
      </c>
      <c r="C456" s="163" t="s">
        <v>108</v>
      </c>
      <c r="D456" s="164" t="s">
        <v>1296</v>
      </c>
      <c r="E456" s="165" t="s">
        <v>178</v>
      </c>
      <c r="F456" s="294">
        <v>200</v>
      </c>
      <c r="G456" s="120"/>
      <c r="H456" s="182">
        <f>ROUND(G456*F456,2)</f>
        <v>0</v>
      </c>
      <c r="I456" s="24" t="str">
        <f t="shared" ca="1" si="39"/>
        <v/>
      </c>
      <c r="J456" s="15" t="str">
        <f t="shared" si="43"/>
        <v>A012Grading of BoulevardsCW 3110-R22m²</v>
      </c>
      <c r="K456" s="16">
        <f>MATCH(J456,'Pay Items'!$K$1:$K$649,0)</f>
        <v>37</v>
      </c>
      <c r="L456" s="17" t="str">
        <f t="shared" ca="1" si="40"/>
        <v>,0</v>
      </c>
      <c r="M456" s="17" t="str">
        <f t="shared" ca="1" si="41"/>
        <v>C2</v>
      </c>
      <c r="N456" s="17" t="str">
        <f t="shared" ca="1" si="42"/>
        <v>C2</v>
      </c>
    </row>
    <row r="457" spans="1:14" ht="30" customHeight="1" x14ac:dyDescent="0.2">
      <c r="A457" s="152"/>
      <c r="B457" s="173"/>
      <c r="C457" s="174" t="s">
        <v>1603</v>
      </c>
      <c r="D457" s="175"/>
      <c r="E457" s="203"/>
      <c r="F457" s="293" t="s">
        <v>173</v>
      </c>
      <c r="G457" s="160"/>
      <c r="H457" s="160"/>
      <c r="I457" s="24" t="str">
        <f t="shared" ca="1" si="39"/>
        <v>LOCKED</v>
      </c>
      <c r="J457" s="15" t="str">
        <f t="shared" si="43"/>
        <v>ROADWORKS - REMOVALS/RENEWALS</v>
      </c>
      <c r="K457" s="16" t="e">
        <f>MATCH(J457,'Pay Items'!$K$1:$K$649,0)</f>
        <v>#N/A</v>
      </c>
      <c r="L457" s="17" t="str">
        <f t="shared" ca="1" si="40"/>
        <v>,0</v>
      </c>
      <c r="M457" s="17" t="str">
        <f t="shared" ca="1" si="41"/>
        <v>C2</v>
      </c>
      <c r="N457" s="17" t="str">
        <f t="shared" ca="1" si="42"/>
        <v>C2</v>
      </c>
    </row>
    <row r="458" spans="1:14" ht="30" customHeight="1" x14ac:dyDescent="0.2">
      <c r="A458" s="177" t="s">
        <v>371</v>
      </c>
      <c r="B458" s="162" t="s">
        <v>1746</v>
      </c>
      <c r="C458" s="163" t="s">
        <v>316</v>
      </c>
      <c r="D458" s="164" t="s">
        <v>1296</v>
      </c>
      <c r="E458" s="165"/>
      <c r="F458" s="293" t="s">
        <v>173</v>
      </c>
      <c r="G458" s="160"/>
      <c r="H458" s="160"/>
      <c r="I458" s="24" t="str">
        <f t="shared" ca="1" si="39"/>
        <v>LOCKED</v>
      </c>
      <c r="J458" s="15" t="str">
        <f t="shared" si="43"/>
        <v>B001Pavement RemovalCW 3110-R22</v>
      </c>
      <c r="K458" s="16">
        <f>MATCH(J458,'Pay Items'!$K$1:$K$649,0)</f>
        <v>69</v>
      </c>
      <c r="L458" s="17" t="str">
        <f t="shared" ca="1" si="40"/>
        <v>,0</v>
      </c>
      <c r="M458" s="17" t="str">
        <f t="shared" ca="1" si="41"/>
        <v>C2</v>
      </c>
      <c r="N458" s="17" t="str">
        <f t="shared" ca="1" si="42"/>
        <v>C2</v>
      </c>
    </row>
    <row r="459" spans="1:14" ht="30" customHeight="1" x14ac:dyDescent="0.2">
      <c r="A459" s="177" t="s">
        <v>442</v>
      </c>
      <c r="B459" s="172" t="s">
        <v>350</v>
      </c>
      <c r="C459" s="163" t="s">
        <v>317</v>
      </c>
      <c r="D459" s="164" t="s">
        <v>173</v>
      </c>
      <c r="E459" s="165" t="s">
        <v>178</v>
      </c>
      <c r="F459" s="294">
        <v>120</v>
      </c>
      <c r="G459" s="120"/>
      <c r="H459" s="182">
        <f>ROUND(G459*F459,2)</f>
        <v>0</v>
      </c>
      <c r="I459" s="24" t="str">
        <f t="shared" ca="1" si="39"/>
        <v/>
      </c>
      <c r="J459" s="15" t="str">
        <f t="shared" si="43"/>
        <v>B002Concrete Pavementm²</v>
      </c>
      <c r="K459" s="16">
        <f>MATCH(J459,'Pay Items'!$K$1:$K$649,0)</f>
        <v>70</v>
      </c>
      <c r="L459" s="17" t="str">
        <f t="shared" ca="1" si="40"/>
        <v>,0</v>
      </c>
      <c r="M459" s="17" t="str">
        <f t="shared" ca="1" si="41"/>
        <v>C2</v>
      </c>
      <c r="N459" s="17" t="str">
        <f t="shared" ca="1" si="42"/>
        <v>C2</v>
      </c>
    </row>
    <row r="460" spans="1:14" ht="30" customHeight="1" x14ac:dyDescent="0.2">
      <c r="A460" s="177" t="s">
        <v>262</v>
      </c>
      <c r="B460" s="172" t="s">
        <v>351</v>
      </c>
      <c r="C460" s="163" t="s">
        <v>318</v>
      </c>
      <c r="D460" s="164" t="s">
        <v>173</v>
      </c>
      <c r="E460" s="165" t="s">
        <v>178</v>
      </c>
      <c r="F460" s="294">
        <v>25</v>
      </c>
      <c r="G460" s="120"/>
      <c r="H460" s="182">
        <f>ROUND(G460*F460,2)</f>
        <v>0</v>
      </c>
      <c r="I460" s="24" t="str">
        <f t="shared" ca="1" si="39"/>
        <v/>
      </c>
      <c r="J460" s="15" t="str">
        <f t="shared" si="43"/>
        <v>B003Asphalt Pavementm²</v>
      </c>
      <c r="K460" s="16">
        <f>MATCH(J460,'Pay Items'!$K$1:$K$649,0)</f>
        <v>71</v>
      </c>
      <c r="L460" s="17" t="str">
        <f t="shared" ca="1" si="40"/>
        <v>,0</v>
      </c>
      <c r="M460" s="17" t="str">
        <f t="shared" ca="1" si="41"/>
        <v>C2</v>
      </c>
      <c r="N460" s="17" t="str">
        <f t="shared" ca="1" si="42"/>
        <v>C2</v>
      </c>
    </row>
    <row r="461" spans="1:14" ht="39.950000000000003" customHeight="1" x14ac:dyDescent="0.2">
      <c r="A461" s="177" t="s">
        <v>775</v>
      </c>
      <c r="B461" s="215" t="s">
        <v>1747</v>
      </c>
      <c r="C461" s="163" t="s">
        <v>466</v>
      </c>
      <c r="D461" s="164" t="s">
        <v>1703</v>
      </c>
      <c r="E461" s="165"/>
      <c r="F461" s="293" t="s">
        <v>173</v>
      </c>
      <c r="G461" s="160"/>
      <c r="H461" s="160"/>
      <c r="I461" s="24" t="str">
        <f t="shared" ca="1" si="39"/>
        <v>LOCKED</v>
      </c>
      <c r="J461" s="15" t="str">
        <f t="shared" si="43"/>
        <v>B077-72Partial Slab Patches - Early Opening (72 hour)CW 3230-R8,E14</v>
      </c>
      <c r="K461" s="16" t="e">
        <f>MATCH(J461,'Pay Items'!$K$1:$K$649,0)</f>
        <v>#N/A</v>
      </c>
      <c r="L461" s="17" t="str">
        <f t="shared" ca="1" si="40"/>
        <v>,0</v>
      </c>
      <c r="M461" s="17" t="str">
        <f t="shared" ca="1" si="41"/>
        <v>C2</v>
      </c>
      <c r="N461" s="17" t="str">
        <f t="shared" ca="1" si="42"/>
        <v>C2</v>
      </c>
    </row>
    <row r="462" spans="1:14" ht="30" customHeight="1" x14ac:dyDescent="0.2">
      <c r="A462" s="177" t="s">
        <v>784</v>
      </c>
      <c r="B462" s="172" t="s">
        <v>350</v>
      </c>
      <c r="C462" s="163" t="s">
        <v>1580</v>
      </c>
      <c r="D462" s="164" t="s">
        <v>173</v>
      </c>
      <c r="E462" s="165" t="s">
        <v>178</v>
      </c>
      <c r="F462" s="294">
        <v>10</v>
      </c>
      <c r="G462" s="120"/>
      <c r="H462" s="182">
        <f>ROUND(G462*F462,2)</f>
        <v>0</v>
      </c>
      <c r="I462" s="24" t="str">
        <f t="shared" ca="1" si="39"/>
        <v/>
      </c>
      <c r="J462" s="15" t="str">
        <f t="shared" si="43"/>
        <v>B086-72200 mm Type 4 Concrete Pavement (Type A)m²</v>
      </c>
      <c r="K462" s="16">
        <f>MATCH(J462,'Pay Items'!$K$1:$K$649,0)</f>
        <v>154</v>
      </c>
      <c r="L462" s="17" t="str">
        <f t="shared" ca="1" si="40"/>
        <v>,0</v>
      </c>
      <c r="M462" s="17" t="str">
        <f t="shared" ca="1" si="41"/>
        <v>C2</v>
      </c>
      <c r="N462" s="17" t="str">
        <f t="shared" ca="1" si="42"/>
        <v>C2</v>
      </c>
    </row>
    <row r="463" spans="1:14" ht="30" customHeight="1" x14ac:dyDescent="0.2">
      <c r="A463" s="177" t="s">
        <v>301</v>
      </c>
      <c r="B463" s="162" t="s">
        <v>1748</v>
      </c>
      <c r="C463" s="163" t="s">
        <v>161</v>
      </c>
      <c r="D463" s="164" t="s">
        <v>921</v>
      </c>
      <c r="E463" s="165"/>
      <c r="F463" s="293" t="s">
        <v>173</v>
      </c>
      <c r="G463" s="160"/>
      <c r="H463" s="160"/>
      <c r="I463" s="24" t="str">
        <f t="shared" ca="1" si="39"/>
        <v>LOCKED</v>
      </c>
      <c r="J463" s="15" t="str">
        <f t="shared" si="43"/>
        <v>B094Drilled DowelsCW 3230-R8</v>
      </c>
      <c r="K463" s="16">
        <f>MATCH(J463,'Pay Items'!$K$1:$K$649,0)</f>
        <v>164</v>
      </c>
      <c r="L463" s="17" t="str">
        <f t="shared" ca="1" si="40"/>
        <v>,0</v>
      </c>
      <c r="M463" s="17" t="str">
        <f t="shared" ca="1" si="41"/>
        <v>C2</v>
      </c>
      <c r="N463" s="17" t="str">
        <f t="shared" ca="1" si="42"/>
        <v>C2</v>
      </c>
    </row>
    <row r="464" spans="1:14" ht="30" customHeight="1" x14ac:dyDescent="0.2">
      <c r="A464" s="177" t="s">
        <v>302</v>
      </c>
      <c r="B464" s="172" t="s">
        <v>350</v>
      </c>
      <c r="C464" s="163" t="s">
        <v>189</v>
      </c>
      <c r="D464" s="164" t="s">
        <v>173</v>
      </c>
      <c r="E464" s="165" t="s">
        <v>181</v>
      </c>
      <c r="F464" s="294">
        <v>10</v>
      </c>
      <c r="G464" s="120"/>
      <c r="H464" s="166">
        <f>ROUND(G464*F464,2)</f>
        <v>0</v>
      </c>
      <c r="I464" s="24" t="str">
        <f t="shared" ca="1" si="39"/>
        <v/>
      </c>
      <c r="J464" s="15" t="str">
        <f t="shared" si="43"/>
        <v>B09519.1 mm Diametereach</v>
      </c>
      <c r="K464" s="16">
        <f>MATCH(J464,'Pay Items'!$K$1:$K$649,0)</f>
        <v>165</v>
      </c>
      <c r="L464" s="17" t="str">
        <f t="shared" ca="1" si="40"/>
        <v>,0</v>
      </c>
      <c r="M464" s="17" t="str">
        <f t="shared" ca="1" si="41"/>
        <v>C2</v>
      </c>
      <c r="N464" s="17" t="str">
        <f t="shared" ca="1" si="42"/>
        <v>C2</v>
      </c>
    </row>
    <row r="465" spans="1:14" ht="30" customHeight="1" x14ac:dyDescent="0.2">
      <c r="A465" s="177" t="s">
        <v>304</v>
      </c>
      <c r="B465" s="162" t="s">
        <v>1749</v>
      </c>
      <c r="C465" s="163" t="s">
        <v>162</v>
      </c>
      <c r="D465" s="164" t="s">
        <v>921</v>
      </c>
      <c r="E465" s="165"/>
      <c r="F465" s="293" t="s">
        <v>173</v>
      </c>
      <c r="G465" s="160"/>
      <c r="H465" s="160"/>
      <c r="I465" s="24" t="str">
        <f t="shared" ca="1" si="39"/>
        <v>LOCKED</v>
      </c>
      <c r="J465" s="15" t="str">
        <f t="shared" si="43"/>
        <v>B097Drilled Tie BarsCW 3230-R8</v>
      </c>
      <c r="K465" s="16">
        <f>MATCH(J465,'Pay Items'!$K$1:$K$649,0)</f>
        <v>167</v>
      </c>
      <c r="L465" s="17" t="str">
        <f t="shared" ca="1" si="40"/>
        <v>,0</v>
      </c>
      <c r="M465" s="17" t="str">
        <f t="shared" ca="1" si="41"/>
        <v>C2</v>
      </c>
      <c r="N465" s="17" t="str">
        <f t="shared" ca="1" si="42"/>
        <v>C2</v>
      </c>
    </row>
    <row r="466" spans="1:14" ht="30" customHeight="1" x14ac:dyDescent="0.2">
      <c r="A466" s="177" t="s">
        <v>305</v>
      </c>
      <c r="B466" s="172" t="s">
        <v>350</v>
      </c>
      <c r="C466" s="163" t="s">
        <v>187</v>
      </c>
      <c r="D466" s="164" t="s">
        <v>173</v>
      </c>
      <c r="E466" s="165" t="s">
        <v>181</v>
      </c>
      <c r="F466" s="294">
        <v>50</v>
      </c>
      <c r="G466" s="120"/>
      <c r="H466" s="182">
        <f>ROUND(G466*F466,2)</f>
        <v>0</v>
      </c>
      <c r="I466" s="24" t="str">
        <f t="shared" ca="1" si="39"/>
        <v/>
      </c>
      <c r="J466" s="15" t="str">
        <f t="shared" si="43"/>
        <v>B09820 M Deformed Tie Bareach</v>
      </c>
      <c r="K466" s="16">
        <f>MATCH(J466,'Pay Items'!$K$1:$K$649,0)</f>
        <v>169</v>
      </c>
      <c r="L466" s="17" t="str">
        <f t="shared" ca="1" si="40"/>
        <v>,0</v>
      </c>
      <c r="M466" s="17" t="str">
        <f t="shared" ca="1" si="41"/>
        <v>C2</v>
      </c>
      <c r="N466" s="17" t="str">
        <f t="shared" ca="1" si="42"/>
        <v>C2</v>
      </c>
    </row>
    <row r="467" spans="1:14" ht="30" customHeight="1" x14ac:dyDescent="0.2">
      <c r="A467" s="177" t="s">
        <v>792</v>
      </c>
      <c r="B467" s="162" t="s">
        <v>1750</v>
      </c>
      <c r="C467" s="163" t="s">
        <v>329</v>
      </c>
      <c r="D467" s="164" t="s">
        <v>6</v>
      </c>
      <c r="E467" s="165"/>
      <c r="F467" s="293" t="s">
        <v>173</v>
      </c>
      <c r="G467" s="160"/>
      <c r="H467" s="160"/>
      <c r="I467" s="24" t="str">
        <f t="shared" ca="1" si="39"/>
        <v>LOCKED</v>
      </c>
      <c r="J467" s="15" t="str">
        <f t="shared" si="43"/>
        <v>B100rMiscellaneous Concrete Slab RemovalCW 3235-R9</v>
      </c>
      <c r="K467" s="16">
        <f>MATCH(J467,'Pay Items'!$K$1:$K$649,0)</f>
        <v>171</v>
      </c>
      <c r="L467" s="17" t="str">
        <f t="shared" ca="1" si="40"/>
        <v>,0</v>
      </c>
      <c r="M467" s="17" t="str">
        <f t="shared" ca="1" si="41"/>
        <v>C2</v>
      </c>
      <c r="N467" s="17" t="str">
        <f t="shared" ca="1" si="42"/>
        <v>C2</v>
      </c>
    </row>
    <row r="468" spans="1:14" ht="30" customHeight="1" x14ac:dyDescent="0.2">
      <c r="A468" s="177" t="s">
        <v>796</v>
      </c>
      <c r="B468" s="172" t="s">
        <v>350</v>
      </c>
      <c r="C468" s="163" t="s">
        <v>10</v>
      </c>
      <c r="D468" s="164" t="s">
        <v>173</v>
      </c>
      <c r="E468" s="165" t="s">
        <v>178</v>
      </c>
      <c r="F468" s="294">
        <v>65</v>
      </c>
      <c r="G468" s="120"/>
      <c r="H468" s="182">
        <f>ROUND(G468*F468,2)</f>
        <v>0</v>
      </c>
      <c r="I468" s="24" t="str">
        <f t="shared" ca="1" si="39"/>
        <v/>
      </c>
      <c r="J468" s="15" t="str">
        <f t="shared" si="43"/>
        <v>B104r100 mm Sidewalkm²</v>
      </c>
      <c r="K468" s="16">
        <f>MATCH(J468,'Pay Items'!$K$1:$K$649,0)</f>
        <v>175</v>
      </c>
      <c r="L468" s="17" t="str">
        <f t="shared" ca="1" si="40"/>
        <v>,0</v>
      </c>
      <c r="M468" s="17" t="str">
        <f t="shared" ca="1" si="41"/>
        <v>C2</v>
      </c>
      <c r="N468" s="17" t="str">
        <f t="shared" ca="1" si="42"/>
        <v>C2</v>
      </c>
    </row>
    <row r="469" spans="1:14" ht="30" customHeight="1" x14ac:dyDescent="0.2">
      <c r="A469" s="177" t="s">
        <v>799</v>
      </c>
      <c r="B469" s="162" t="s">
        <v>1751</v>
      </c>
      <c r="C469" s="163" t="s">
        <v>334</v>
      </c>
      <c r="D469" s="164" t="s">
        <v>1609</v>
      </c>
      <c r="E469" s="165"/>
      <c r="F469" s="293" t="s">
        <v>173</v>
      </c>
      <c r="G469" s="160"/>
      <c r="H469" s="160"/>
      <c r="I469" s="24" t="str">
        <f t="shared" ca="1" si="39"/>
        <v>LOCKED</v>
      </c>
      <c r="J469" s="15" t="str">
        <f t="shared" si="43"/>
        <v>B107iMiscellaneous Concrete Slab InstallationCW 3235-R9, E14</v>
      </c>
      <c r="K469" s="16" t="e">
        <f>MATCH(J469,'Pay Items'!$K$1:$K$649,0)</f>
        <v>#N/A</v>
      </c>
      <c r="L469" s="17" t="str">
        <f t="shared" ca="1" si="40"/>
        <v>,0</v>
      </c>
      <c r="M469" s="17" t="str">
        <f t="shared" ca="1" si="41"/>
        <v>C2</v>
      </c>
      <c r="N469" s="17" t="str">
        <f t="shared" ca="1" si="42"/>
        <v>C2</v>
      </c>
    </row>
    <row r="470" spans="1:14" ht="30" customHeight="1" x14ac:dyDescent="0.2">
      <c r="A470" s="177" t="s">
        <v>911</v>
      </c>
      <c r="B470" s="172" t="s">
        <v>350</v>
      </c>
      <c r="C470" s="163" t="s">
        <v>1704</v>
      </c>
      <c r="D470" s="164" t="s">
        <v>397</v>
      </c>
      <c r="E470" s="165" t="s">
        <v>178</v>
      </c>
      <c r="F470" s="294">
        <v>75</v>
      </c>
      <c r="G470" s="120"/>
      <c r="H470" s="182">
        <f>ROUND(G470*F470,2)</f>
        <v>0</v>
      </c>
      <c r="I470" s="24" t="str">
        <f t="shared" ca="1" si="39"/>
        <v/>
      </c>
      <c r="J470" s="15" t="str">
        <f t="shared" si="43"/>
        <v>B111iType 5 Concrete 100 mm SidewalkSD-228Am²</v>
      </c>
      <c r="K470" s="16" t="e">
        <f>MATCH(J470,'Pay Items'!$K$1:$K$649,0)</f>
        <v>#N/A</v>
      </c>
      <c r="L470" s="17" t="str">
        <f t="shared" ca="1" si="40"/>
        <v>,0</v>
      </c>
      <c r="M470" s="17" t="str">
        <f t="shared" ca="1" si="41"/>
        <v>C2</v>
      </c>
      <c r="N470" s="17" t="str">
        <f t="shared" ca="1" si="42"/>
        <v>C2</v>
      </c>
    </row>
    <row r="471" spans="1:14" ht="30" customHeight="1" x14ac:dyDescent="0.2">
      <c r="A471" s="177" t="s">
        <v>815</v>
      </c>
      <c r="B471" s="162" t="s">
        <v>1752</v>
      </c>
      <c r="C471" s="163" t="s">
        <v>339</v>
      </c>
      <c r="D471" s="164" t="s">
        <v>918</v>
      </c>
      <c r="E471" s="165"/>
      <c r="F471" s="293" t="s">
        <v>173</v>
      </c>
      <c r="G471" s="160"/>
      <c r="H471" s="160"/>
      <c r="I471" s="24" t="str">
        <f t="shared" ca="1" si="39"/>
        <v>LOCKED</v>
      </c>
      <c r="J471" s="15" t="str">
        <f t="shared" si="43"/>
        <v>B126rConcrete Curb RemovalCW 3240-R10</v>
      </c>
      <c r="K471" s="16">
        <f>MATCH(J471,'Pay Items'!$K$1:$K$649,0)</f>
        <v>209</v>
      </c>
      <c r="L471" s="17" t="str">
        <f t="shared" ca="1" si="40"/>
        <v>,0</v>
      </c>
      <c r="M471" s="17" t="str">
        <f t="shared" ca="1" si="41"/>
        <v>C2</v>
      </c>
      <c r="N471" s="17" t="str">
        <f t="shared" ca="1" si="42"/>
        <v>C2</v>
      </c>
    </row>
    <row r="472" spans="1:14" ht="30" customHeight="1" x14ac:dyDescent="0.2">
      <c r="A472" s="177" t="s">
        <v>1145</v>
      </c>
      <c r="B472" s="172" t="s">
        <v>350</v>
      </c>
      <c r="C472" s="163" t="s">
        <v>969</v>
      </c>
      <c r="D472" s="164" t="s">
        <v>173</v>
      </c>
      <c r="E472" s="165" t="s">
        <v>182</v>
      </c>
      <c r="F472" s="294">
        <v>80</v>
      </c>
      <c r="G472" s="120"/>
      <c r="H472" s="182">
        <f>ROUND(G472*F472,2)</f>
        <v>0</v>
      </c>
      <c r="I472" s="24" t="str">
        <f t="shared" ca="1" si="39"/>
        <v/>
      </c>
      <c r="J472" s="15" t="str">
        <f t="shared" si="43"/>
        <v>B127rBBarrier Separatem</v>
      </c>
      <c r="K472" s="16">
        <f>MATCH(J472,'Pay Items'!$K$1:$K$649,0)</f>
        <v>212</v>
      </c>
      <c r="L472" s="17" t="str">
        <f t="shared" ca="1" si="40"/>
        <v>,0</v>
      </c>
      <c r="M472" s="17" t="str">
        <f t="shared" ca="1" si="41"/>
        <v>C2</v>
      </c>
      <c r="N472" s="17" t="str">
        <f t="shared" ca="1" si="42"/>
        <v>C2</v>
      </c>
    </row>
    <row r="473" spans="1:14" ht="30" customHeight="1" x14ac:dyDescent="0.2">
      <c r="A473" s="177" t="s">
        <v>822</v>
      </c>
      <c r="B473" s="172" t="s">
        <v>351</v>
      </c>
      <c r="C473" s="163" t="s">
        <v>689</v>
      </c>
      <c r="D473" s="164" t="s">
        <v>173</v>
      </c>
      <c r="E473" s="165" t="s">
        <v>182</v>
      </c>
      <c r="F473" s="294">
        <v>30</v>
      </c>
      <c r="G473" s="120"/>
      <c r="H473" s="182">
        <f>ROUND(G473*F473,2)</f>
        <v>0</v>
      </c>
      <c r="I473" s="24" t="str">
        <f t="shared" ca="1" si="39"/>
        <v/>
      </c>
      <c r="J473" s="15" t="str">
        <f t="shared" si="43"/>
        <v>B132rCurb Rampm</v>
      </c>
      <c r="K473" s="16">
        <f>MATCH(J473,'Pay Items'!$K$1:$K$649,0)</f>
        <v>217</v>
      </c>
      <c r="L473" s="17" t="str">
        <f t="shared" ca="1" si="40"/>
        <v>,0</v>
      </c>
      <c r="M473" s="17" t="str">
        <f t="shared" ca="1" si="41"/>
        <v>C2</v>
      </c>
      <c r="N473" s="17" t="str">
        <f t="shared" ca="1" si="42"/>
        <v>C2</v>
      </c>
    </row>
    <row r="474" spans="1:14" ht="30" customHeight="1" x14ac:dyDescent="0.2">
      <c r="A474" s="177" t="s">
        <v>825</v>
      </c>
      <c r="B474" s="162" t="s">
        <v>1753</v>
      </c>
      <c r="C474" s="163" t="s">
        <v>341</v>
      </c>
      <c r="D474" s="164" t="s">
        <v>1679</v>
      </c>
      <c r="E474" s="165"/>
      <c r="F474" s="293" t="s">
        <v>173</v>
      </c>
      <c r="G474" s="160"/>
      <c r="H474" s="160"/>
      <c r="I474" s="24" t="str">
        <f t="shared" ca="1" si="39"/>
        <v>LOCKED</v>
      </c>
      <c r="J474" s="15" t="str">
        <f t="shared" si="43"/>
        <v>B135iConcrete Curb InstallationCW 3240-R10, E14</v>
      </c>
      <c r="K474" s="16" t="e">
        <f>MATCH(J474,'Pay Items'!$K$1:$K$649,0)</f>
        <v>#N/A</v>
      </c>
      <c r="L474" s="17" t="str">
        <f t="shared" ca="1" si="40"/>
        <v>,0</v>
      </c>
      <c r="M474" s="17" t="str">
        <f t="shared" ca="1" si="41"/>
        <v>C2</v>
      </c>
      <c r="N474" s="17" t="str">
        <f t="shared" ca="1" si="42"/>
        <v>C2</v>
      </c>
    </row>
    <row r="475" spans="1:14" ht="39.950000000000003" customHeight="1" x14ac:dyDescent="0.2">
      <c r="A475" s="177" t="s">
        <v>1148</v>
      </c>
      <c r="B475" s="172" t="s">
        <v>350</v>
      </c>
      <c r="C475" s="163" t="s">
        <v>1614</v>
      </c>
      <c r="D475" s="164" t="s">
        <v>398</v>
      </c>
      <c r="E475" s="165" t="s">
        <v>182</v>
      </c>
      <c r="F475" s="294">
        <v>50</v>
      </c>
      <c r="G475" s="120"/>
      <c r="H475" s="182">
        <f>ROUND(G475*F475,2)</f>
        <v>0</v>
      </c>
      <c r="I475" s="24" t="str">
        <f t="shared" ca="1" si="39"/>
        <v/>
      </c>
      <c r="J475" s="15" t="str">
        <f t="shared" si="43"/>
        <v>B136iAType 2 Concrete Barrier (150 mm reveal ht, Dowelled)SD-205m</v>
      </c>
      <c r="K475" s="16" t="e">
        <f>MATCH(J475,'Pay Items'!$K$1:$K$649,0)</f>
        <v>#N/A</v>
      </c>
      <c r="L475" s="17" t="str">
        <f t="shared" ca="1" si="40"/>
        <v>,0</v>
      </c>
      <c r="M475" s="17" t="str">
        <f t="shared" ca="1" si="41"/>
        <v>C2</v>
      </c>
      <c r="N475" s="17" t="str">
        <f t="shared" ca="1" si="42"/>
        <v>C2</v>
      </c>
    </row>
    <row r="476" spans="1:14" ht="39.950000000000003" customHeight="1" x14ac:dyDescent="0.2">
      <c r="A476" s="177" t="s">
        <v>1154</v>
      </c>
      <c r="B476" s="172" t="s">
        <v>351</v>
      </c>
      <c r="C476" s="163" t="s">
        <v>1705</v>
      </c>
      <c r="D476" s="164" t="s">
        <v>399</v>
      </c>
      <c r="E476" s="165" t="s">
        <v>182</v>
      </c>
      <c r="F476" s="294">
        <v>40</v>
      </c>
      <c r="G476" s="120"/>
      <c r="H476" s="182">
        <f>ROUND(G476*F476,2)</f>
        <v>0</v>
      </c>
      <c r="I476" s="24" t="str">
        <f t="shared" ca="1" si="39"/>
        <v/>
      </c>
      <c r="J476" s="15" t="str">
        <f t="shared" si="43"/>
        <v>B139iAType 2 Concrete Modified Barrier (150 mm reveal ht, Dowelled)SD-203Bm</v>
      </c>
      <c r="K476" s="16" t="e">
        <f>MATCH(J476,'Pay Items'!$K$1:$K$649,0)</f>
        <v>#N/A</v>
      </c>
      <c r="L476" s="17" t="str">
        <f t="shared" ca="1" si="40"/>
        <v>,0</v>
      </c>
      <c r="M476" s="17" t="str">
        <f t="shared" ca="1" si="41"/>
        <v>C2</v>
      </c>
      <c r="N476" s="17" t="str">
        <f t="shared" ca="1" si="42"/>
        <v>C2</v>
      </c>
    </row>
    <row r="477" spans="1:14" ht="39.950000000000003" customHeight="1" x14ac:dyDescent="0.2">
      <c r="A477" s="177" t="s">
        <v>941</v>
      </c>
      <c r="B477" s="172" t="s">
        <v>352</v>
      </c>
      <c r="C477" s="163" t="s">
        <v>1706</v>
      </c>
      <c r="D477" s="164" t="s">
        <v>367</v>
      </c>
      <c r="E477" s="165" t="s">
        <v>182</v>
      </c>
      <c r="F477" s="294">
        <v>25</v>
      </c>
      <c r="G477" s="120"/>
      <c r="H477" s="182">
        <f>ROUND(G477*F477,2)</f>
        <v>0</v>
      </c>
      <c r="I477" s="24" t="str">
        <f t="shared" ca="1" si="39"/>
        <v/>
      </c>
      <c r="J477" s="15" t="str">
        <f t="shared" si="43"/>
        <v>B150iAType 2 Concrete Curb Ramp (8-12 mm reveal ht, Monolithic)SD-229A,B,Cm</v>
      </c>
      <c r="K477" s="16" t="e">
        <f>MATCH(J477,'Pay Items'!$K$1:$K$649,0)</f>
        <v>#N/A</v>
      </c>
      <c r="L477" s="17" t="str">
        <f t="shared" ca="1" si="40"/>
        <v>,0</v>
      </c>
      <c r="M477" s="17" t="str">
        <f t="shared" ca="1" si="41"/>
        <v>C2</v>
      </c>
      <c r="N477" s="17" t="str">
        <f t="shared" ca="1" si="42"/>
        <v>C2</v>
      </c>
    </row>
    <row r="478" spans="1:14" ht="30" customHeight="1" x14ac:dyDescent="0.2">
      <c r="A478" s="177" t="s">
        <v>476</v>
      </c>
      <c r="B478" s="162" t="s">
        <v>1754</v>
      </c>
      <c r="C478" s="163" t="s">
        <v>362</v>
      </c>
      <c r="D478" s="164" t="s">
        <v>1181</v>
      </c>
      <c r="E478" s="185"/>
      <c r="F478" s="293" t="s">
        <v>173</v>
      </c>
      <c r="G478" s="160"/>
      <c r="H478" s="160"/>
      <c r="I478" s="24" t="str">
        <f t="shared" ca="1" si="39"/>
        <v>LOCKED</v>
      </c>
      <c r="J478" s="15" t="str">
        <f t="shared" si="43"/>
        <v>B190Construction of Asphaltic Concrete OverlayCW 3410-R12</v>
      </c>
      <c r="K478" s="16">
        <f>MATCH(J478,'Pay Items'!$K$1:$K$649,0)</f>
        <v>319</v>
      </c>
      <c r="L478" s="17" t="str">
        <f t="shared" ca="1" si="40"/>
        <v>,0</v>
      </c>
      <c r="M478" s="17" t="str">
        <f t="shared" ca="1" si="41"/>
        <v>C2</v>
      </c>
      <c r="N478" s="17" t="str">
        <f t="shared" ca="1" si="42"/>
        <v>C2</v>
      </c>
    </row>
    <row r="479" spans="1:14" ht="30" customHeight="1" x14ac:dyDescent="0.2">
      <c r="A479" s="177" t="s">
        <v>477</v>
      </c>
      <c r="B479" s="172" t="s">
        <v>350</v>
      </c>
      <c r="C479" s="163" t="s">
        <v>363</v>
      </c>
      <c r="D479" s="164"/>
      <c r="E479" s="165"/>
      <c r="F479" s="293" t="s">
        <v>173</v>
      </c>
      <c r="G479" s="160"/>
      <c r="H479" s="160"/>
      <c r="I479" s="24" t="str">
        <f t="shared" ca="1" si="39"/>
        <v>LOCKED</v>
      </c>
      <c r="J479" s="15" t="str">
        <f t="shared" si="43"/>
        <v>B191Main Line Paving</v>
      </c>
      <c r="K479" s="16">
        <f>MATCH(J479,'Pay Items'!$K$1:$K$649,0)</f>
        <v>320</v>
      </c>
      <c r="L479" s="17" t="str">
        <f t="shared" ca="1" si="40"/>
        <v>,0</v>
      </c>
      <c r="M479" s="17" t="str">
        <f t="shared" ca="1" si="41"/>
        <v>C2</v>
      </c>
      <c r="N479" s="17" t="str">
        <f t="shared" ca="1" si="42"/>
        <v>C2</v>
      </c>
    </row>
    <row r="480" spans="1:14" ht="30" customHeight="1" x14ac:dyDescent="0.2">
      <c r="A480" s="177" t="s">
        <v>479</v>
      </c>
      <c r="B480" s="183" t="s">
        <v>700</v>
      </c>
      <c r="C480" s="163" t="s">
        <v>718</v>
      </c>
      <c r="D480" s="164"/>
      <c r="E480" s="165" t="s">
        <v>180</v>
      </c>
      <c r="F480" s="294">
        <v>120</v>
      </c>
      <c r="G480" s="120"/>
      <c r="H480" s="182">
        <f>ROUND(G480*F480,2)</f>
        <v>0</v>
      </c>
      <c r="I480" s="24" t="str">
        <f t="shared" ca="1" si="39"/>
        <v/>
      </c>
      <c r="J480" s="15" t="str">
        <f t="shared" si="43"/>
        <v>B193Type IAtonne</v>
      </c>
      <c r="K480" s="16">
        <f>MATCH(J480,'Pay Items'!$K$1:$K$649,0)</f>
        <v>321</v>
      </c>
      <c r="L480" s="17" t="str">
        <f t="shared" ca="1" si="40"/>
        <v>,0</v>
      </c>
      <c r="M480" s="17" t="str">
        <f t="shared" ca="1" si="41"/>
        <v>C2</v>
      </c>
      <c r="N480" s="17" t="str">
        <f t="shared" ca="1" si="42"/>
        <v>C2</v>
      </c>
    </row>
    <row r="481" spans="1:14" ht="30" customHeight="1" x14ac:dyDescent="0.2">
      <c r="A481" s="177" t="s">
        <v>480</v>
      </c>
      <c r="B481" s="172" t="s">
        <v>351</v>
      </c>
      <c r="C481" s="163" t="s">
        <v>364</v>
      </c>
      <c r="D481" s="164"/>
      <c r="E481" s="165"/>
      <c r="F481" s="293" t="s">
        <v>173</v>
      </c>
      <c r="G481" s="160"/>
      <c r="H481" s="160"/>
      <c r="I481" s="24" t="str">
        <f t="shared" ca="1" si="39"/>
        <v>LOCKED</v>
      </c>
      <c r="J481" s="15" t="str">
        <f t="shared" si="43"/>
        <v>B194Tie-ins and Approaches</v>
      </c>
      <c r="K481" s="16">
        <f>MATCH(J481,'Pay Items'!$K$1:$K$649,0)</f>
        <v>323</v>
      </c>
      <c r="L481" s="17" t="str">
        <f t="shared" ca="1" si="40"/>
        <v>,0</v>
      </c>
      <c r="M481" s="17" t="str">
        <f t="shared" ca="1" si="41"/>
        <v>C2</v>
      </c>
      <c r="N481" s="17" t="str">
        <f t="shared" ca="1" si="42"/>
        <v>C2</v>
      </c>
    </row>
    <row r="482" spans="1:14" ht="30" customHeight="1" x14ac:dyDescent="0.2">
      <c r="A482" s="177" t="s">
        <v>481</v>
      </c>
      <c r="B482" s="183" t="s">
        <v>700</v>
      </c>
      <c r="C482" s="163" t="s">
        <v>718</v>
      </c>
      <c r="D482" s="164"/>
      <c r="E482" s="165" t="s">
        <v>180</v>
      </c>
      <c r="F482" s="294">
        <v>40</v>
      </c>
      <c r="G482" s="120"/>
      <c r="H482" s="182">
        <f>ROUND(G482*F482,2)</f>
        <v>0</v>
      </c>
      <c r="I482" s="24" t="str">
        <f t="shared" ca="1" si="39"/>
        <v/>
      </c>
      <c r="J482" s="15" t="str">
        <f t="shared" si="43"/>
        <v>B195Type IAtonne</v>
      </c>
      <c r="K482" s="16">
        <f>MATCH(J482,'Pay Items'!$K$1:$K$649,0)</f>
        <v>324</v>
      </c>
      <c r="L482" s="17" t="str">
        <f t="shared" ca="1" si="40"/>
        <v>,0</v>
      </c>
      <c r="M482" s="17" t="str">
        <f t="shared" ca="1" si="41"/>
        <v>C2</v>
      </c>
      <c r="N482" s="17" t="str">
        <f t="shared" ca="1" si="42"/>
        <v>C2</v>
      </c>
    </row>
    <row r="483" spans="1:14" ht="30" customHeight="1" x14ac:dyDescent="0.2">
      <c r="A483" s="177" t="s">
        <v>486</v>
      </c>
      <c r="B483" s="162" t="s">
        <v>1755</v>
      </c>
      <c r="C483" s="163" t="s">
        <v>99</v>
      </c>
      <c r="D483" s="164" t="s">
        <v>959</v>
      </c>
      <c r="E483" s="165"/>
      <c r="F483" s="293" t="s">
        <v>173</v>
      </c>
      <c r="G483" s="160"/>
      <c r="H483" s="160"/>
      <c r="I483" s="24" t="str">
        <f t="shared" ca="1" si="39"/>
        <v>LOCKED</v>
      </c>
      <c r="J483" s="15" t="str">
        <f t="shared" si="43"/>
        <v>B200Planing of PavementCW 3450-R6</v>
      </c>
      <c r="K483" s="16">
        <f>MATCH(J483,'Pay Items'!$K$1:$K$649,0)</f>
        <v>329</v>
      </c>
      <c r="L483" s="17" t="str">
        <f t="shared" ca="1" si="40"/>
        <v>,0</v>
      </c>
      <c r="M483" s="17" t="str">
        <f t="shared" ca="1" si="41"/>
        <v>C2</v>
      </c>
      <c r="N483" s="17" t="str">
        <f t="shared" ca="1" si="42"/>
        <v>C2</v>
      </c>
    </row>
    <row r="484" spans="1:14" ht="30" customHeight="1" x14ac:dyDescent="0.2">
      <c r="A484" s="177" t="s">
        <v>487</v>
      </c>
      <c r="B484" s="172" t="s">
        <v>350</v>
      </c>
      <c r="C484" s="163" t="s">
        <v>1004</v>
      </c>
      <c r="D484" s="164" t="s">
        <v>173</v>
      </c>
      <c r="E484" s="165" t="s">
        <v>178</v>
      </c>
      <c r="F484" s="294">
        <v>600</v>
      </c>
      <c r="G484" s="120"/>
      <c r="H484" s="182">
        <f>ROUND(G484*F484,2)</f>
        <v>0</v>
      </c>
      <c r="I484" s="24" t="str">
        <f t="shared" ca="1" si="39"/>
        <v/>
      </c>
      <c r="J484" s="15" t="str">
        <f t="shared" si="43"/>
        <v>B2011 - 50 mm Depth (Asphalt)m²</v>
      </c>
      <c r="K484" s="16">
        <f>MATCH(J484,'Pay Items'!$K$1:$K$649,0)</f>
        <v>330</v>
      </c>
      <c r="L484" s="17" t="str">
        <f t="shared" ca="1" si="40"/>
        <v>,0</v>
      </c>
      <c r="M484" s="17" t="str">
        <f t="shared" ca="1" si="41"/>
        <v>C2</v>
      </c>
      <c r="N484" s="17" t="str">
        <f t="shared" ca="1" si="42"/>
        <v>C2</v>
      </c>
    </row>
    <row r="485" spans="1:14" ht="30" customHeight="1" x14ac:dyDescent="0.2">
      <c r="A485" s="177" t="s">
        <v>875</v>
      </c>
      <c r="B485" s="162" t="s">
        <v>1756</v>
      </c>
      <c r="C485" s="163" t="s">
        <v>909</v>
      </c>
      <c r="D485" s="164" t="s">
        <v>960</v>
      </c>
      <c r="E485" s="165" t="s">
        <v>181</v>
      </c>
      <c r="F485" s="295">
        <v>8</v>
      </c>
      <c r="G485" s="120"/>
      <c r="H485" s="182">
        <f>ROUND(G485*F485,2)</f>
        <v>0</v>
      </c>
      <c r="I485" s="24" t="str">
        <f t="shared" ca="1" si="39"/>
        <v/>
      </c>
      <c r="J485" s="15" t="str">
        <f t="shared" si="43"/>
        <v>B219Detectable Warning Surface TilesCW 3326-R3each</v>
      </c>
      <c r="K485" s="16">
        <f>MATCH(J485,'Pay Items'!$K$1:$K$649,0)</f>
        <v>341</v>
      </c>
      <c r="L485" s="17" t="str">
        <f t="shared" ca="1" si="40"/>
        <v>,0</v>
      </c>
      <c r="M485" s="17" t="str">
        <f t="shared" ca="1" si="41"/>
        <v>C2</v>
      </c>
      <c r="N485" s="17" t="str">
        <f t="shared" ca="1" si="42"/>
        <v>C2</v>
      </c>
    </row>
    <row r="486" spans="1:14" ht="30" customHeight="1" x14ac:dyDescent="0.2">
      <c r="A486" s="152"/>
      <c r="B486" s="216"/>
      <c r="C486" s="174" t="s">
        <v>199</v>
      </c>
      <c r="D486" s="175"/>
      <c r="E486" s="192"/>
      <c r="F486" s="293" t="s">
        <v>173</v>
      </c>
      <c r="G486" s="160"/>
      <c r="H486" s="160"/>
      <c r="I486" s="24" t="str">
        <f t="shared" ca="1" si="39"/>
        <v>LOCKED</v>
      </c>
      <c r="J486" s="15" t="str">
        <f t="shared" si="43"/>
        <v>JOINT AND CRACK SEALING</v>
      </c>
      <c r="K486" s="16">
        <f>MATCH(J486,'Pay Items'!$K$1:$K$649,0)</f>
        <v>436</v>
      </c>
      <c r="L486" s="17" t="str">
        <f t="shared" ca="1" si="40"/>
        <v>,0</v>
      </c>
      <c r="M486" s="17" t="str">
        <f t="shared" ca="1" si="41"/>
        <v>C2</v>
      </c>
      <c r="N486" s="17" t="str">
        <f t="shared" ca="1" si="42"/>
        <v>C2</v>
      </c>
    </row>
    <row r="487" spans="1:14" ht="30" customHeight="1" x14ac:dyDescent="0.2">
      <c r="A487" s="187" t="s">
        <v>547</v>
      </c>
      <c r="B487" s="162" t="s">
        <v>1757</v>
      </c>
      <c r="C487" s="163" t="s">
        <v>98</v>
      </c>
      <c r="D487" s="164" t="s">
        <v>736</v>
      </c>
      <c r="E487" s="165" t="s">
        <v>182</v>
      </c>
      <c r="F487" s="295">
        <v>200</v>
      </c>
      <c r="G487" s="181"/>
      <c r="H487" s="166">
        <f>ROUND(G487*F487,2)</f>
        <v>0</v>
      </c>
      <c r="I487" s="24" t="str">
        <f t="shared" ca="1" si="39"/>
        <v/>
      </c>
      <c r="J487" s="15" t="str">
        <f t="shared" si="43"/>
        <v>D006Reflective Crack MaintenanceCW 3250-R7m</v>
      </c>
      <c r="K487" s="16">
        <f>MATCH(J487,'Pay Items'!$K$1:$K$649,0)</f>
        <v>442</v>
      </c>
      <c r="L487" s="17" t="str">
        <f t="shared" ca="1" si="40"/>
        <v>,0</v>
      </c>
      <c r="M487" s="17" t="str">
        <f t="shared" ca="1" si="41"/>
        <v>C2</v>
      </c>
      <c r="N487" s="17" t="str">
        <f t="shared" ca="1" si="42"/>
        <v>C2</v>
      </c>
    </row>
    <row r="488" spans="1:14" ht="39.950000000000003" customHeight="1" x14ac:dyDescent="0.2">
      <c r="A488" s="152"/>
      <c r="B488" s="216"/>
      <c r="C488" s="174" t="s">
        <v>200</v>
      </c>
      <c r="D488" s="175"/>
      <c r="E488" s="192"/>
      <c r="F488" s="293" t="s">
        <v>173</v>
      </c>
      <c r="G488" s="160"/>
      <c r="H488" s="160"/>
      <c r="I488" s="24" t="str">
        <f t="shared" ca="1" si="39"/>
        <v>LOCKED</v>
      </c>
      <c r="J488" s="15" t="str">
        <f t="shared" si="43"/>
        <v>ASSOCIATED DRAINAGE AND UNDERGROUND WORKS</v>
      </c>
      <c r="K488" s="16">
        <f>MATCH(J488,'Pay Items'!$K$1:$K$649,0)</f>
        <v>444</v>
      </c>
      <c r="L488" s="17" t="str">
        <f t="shared" ca="1" si="40"/>
        <v>,0</v>
      </c>
      <c r="M488" s="17" t="str">
        <f t="shared" ca="1" si="41"/>
        <v>C2</v>
      </c>
      <c r="N488" s="17" t="str">
        <f t="shared" ca="1" si="42"/>
        <v>C2</v>
      </c>
    </row>
    <row r="489" spans="1:14" ht="30" customHeight="1" x14ac:dyDescent="0.2">
      <c r="A489" s="187" t="s">
        <v>67</v>
      </c>
      <c r="B489" s="162" t="s">
        <v>1758</v>
      </c>
      <c r="C489" s="82" t="s">
        <v>1060</v>
      </c>
      <c r="D489" s="83" t="s">
        <v>1061</v>
      </c>
      <c r="E489" s="165"/>
      <c r="F489" s="293" t="s">
        <v>173</v>
      </c>
      <c r="G489" s="160"/>
      <c r="H489" s="160"/>
      <c r="I489" s="24" t="str">
        <f t="shared" ca="1" si="39"/>
        <v>LOCKED</v>
      </c>
      <c r="J489" s="15" t="str">
        <f t="shared" si="43"/>
        <v>E023Frames &amp; CoversCW 3210-R8</v>
      </c>
      <c r="K489" s="16">
        <f>MATCH(J489,'Pay Items'!$K$1:$K$649,0)</f>
        <v>511</v>
      </c>
      <c r="L489" s="17" t="str">
        <f t="shared" ca="1" si="40"/>
        <v>,0</v>
      </c>
      <c r="M489" s="17" t="str">
        <f t="shared" ca="1" si="41"/>
        <v>C2</v>
      </c>
      <c r="N489" s="17" t="str">
        <f t="shared" ca="1" si="42"/>
        <v>C2</v>
      </c>
    </row>
    <row r="490" spans="1:14" ht="39.950000000000003" customHeight="1" x14ac:dyDescent="0.2">
      <c r="A490" s="187" t="s">
        <v>68</v>
      </c>
      <c r="B490" s="172" t="s">
        <v>350</v>
      </c>
      <c r="C490" s="81" t="s">
        <v>1213</v>
      </c>
      <c r="D490" s="164"/>
      <c r="E490" s="165" t="s">
        <v>181</v>
      </c>
      <c r="F490" s="295">
        <v>2</v>
      </c>
      <c r="G490" s="120"/>
      <c r="H490" s="182">
        <f>ROUND(G490*F490,2)</f>
        <v>0</v>
      </c>
      <c r="I490" s="24" t="str">
        <f t="shared" ca="1" si="39"/>
        <v/>
      </c>
      <c r="J490" s="15" t="str">
        <f t="shared" si="43"/>
        <v>E024AP-006 - Standard Frame for Manhole and Catch Basineach</v>
      </c>
      <c r="K490" s="16">
        <f>MATCH(J490,'Pay Items'!$K$1:$K$649,0)</f>
        <v>512</v>
      </c>
      <c r="L490" s="17" t="str">
        <f t="shared" ca="1" si="40"/>
        <v>,0</v>
      </c>
      <c r="M490" s="17" t="str">
        <f t="shared" ca="1" si="41"/>
        <v>C2</v>
      </c>
      <c r="N490" s="17" t="str">
        <f t="shared" ca="1" si="42"/>
        <v>C2</v>
      </c>
    </row>
    <row r="491" spans="1:14" ht="39.950000000000003" customHeight="1" x14ac:dyDescent="0.2">
      <c r="A491" s="187" t="s">
        <v>69</v>
      </c>
      <c r="B491" s="172" t="s">
        <v>351</v>
      </c>
      <c r="C491" s="81" t="s">
        <v>1214</v>
      </c>
      <c r="D491" s="164"/>
      <c r="E491" s="165" t="s">
        <v>181</v>
      </c>
      <c r="F491" s="295">
        <v>2</v>
      </c>
      <c r="G491" s="120"/>
      <c r="H491" s="182">
        <f>ROUND(G491*F491,2)</f>
        <v>0</v>
      </c>
      <c r="I491" s="24" t="str">
        <f t="shared" ca="1" si="39"/>
        <v/>
      </c>
      <c r="J491" s="15" t="str">
        <f t="shared" si="43"/>
        <v>E025AP-007 - Standard Solid Cover for Standard Frameeach</v>
      </c>
      <c r="K491" s="16">
        <f>MATCH(J491,'Pay Items'!$K$1:$K$649,0)</f>
        <v>513</v>
      </c>
      <c r="L491" s="17" t="str">
        <f t="shared" ca="1" si="40"/>
        <v>,0</v>
      </c>
      <c r="M491" s="17" t="str">
        <f t="shared" ca="1" si="41"/>
        <v>C2</v>
      </c>
      <c r="N491" s="17" t="str">
        <f t="shared" ca="1" si="42"/>
        <v>C2</v>
      </c>
    </row>
    <row r="492" spans="1:14" ht="30" customHeight="1" x14ac:dyDescent="0.2">
      <c r="A492" s="152"/>
      <c r="B492" s="217"/>
      <c r="C492" s="174" t="s">
        <v>201</v>
      </c>
      <c r="D492" s="175"/>
      <c r="E492" s="192"/>
      <c r="F492" s="293" t="s">
        <v>173</v>
      </c>
      <c r="G492" s="160"/>
      <c r="H492" s="160"/>
      <c r="I492" s="24" t="str">
        <f t="shared" ca="1" si="39"/>
        <v>LOCKED</v>
      </c>
      <c r="J492" s="15" t="str">
        <f t="shared" si="43"/>
        <v>ADJUSTMENTS</v>
      </c>
      <c r="K492" s="16">
        <f>MATCH(J492,'Pay Items'!$K$1:$K$649,0)</f>
        <v>589</v>
      </c>
      <c r="L492" s="17" t="str">
        <f t="shared" ca="1" si="40"/>
        <v>,0</v>
      </c>
      <c r="M492" s="17" t="str">
        <f t="shared" ca="1" si="41"/>
        <v>C2</v>
      </c>
      <c r="N492" s="17" t="str">
        <f t="shared" ca="1" si="42"/>
        <v>C2</v>
      </c>
    </row>
    <row r="493" spans="1:14" ht="39.950000000000003" customHeight="1" x14ac:dyDescent="0.2">
      <c r="A493" s="187" t="s">
        <v>230</v>
      </c>
      <c r="B493" s="162" t="s">
        <v>1759</v>
      </c>
      <c r="C493" s="81" t="s">
        <v>1062</v>
      </c>
      <c r="D493" s="83" t="s">
        <v>1061</v>
      </c>
      <c r="E493" s="165" t="s">
        <v>181</v>
      </c>
      <c r="F493" s="295">
        <v>2</v>
      </c>
      <c r="G493" s="120"/>
      <c r="H493" s="182">
        <f>ROUND(G493*F493,2)</f>
        <v>0</v>
      </c>
      <c r="I493" s="24" t="str">
        <f t="shared" ca="1" si="39"/>
        <v/>
      </c>
      <c r="J493" s="15" t="str">
        <f t="shared" si="43"/>
        <v>F001Adjustment of Manholes/Catch Basins FramesCW 3210-R8each</v>
      </c>
      <c r="K493" s="16">
        <f>MATCH(J493,'Pay Items'!$K$1:$K$649,0)</f>
        <v>590</v>
      </c>
      <c r="L493" s="17" t="str">
        <f t="shared" ca="1" si="40"/>
        <v>,0</v>
      </c>
      <c r="M493" s="17" t="str">
        <f t="shared" ca="1" si="41"/>
        <v>C2</v>
      </c>
      <c r="N493" s="17" t="str">
        <f t="shared" ca="1" si="42"/>
        <v>C2</v>
      </c>
    </row>
    <row r="494" spans="1:14" ht="30" customHeight="1" x14ac:dyDescent="0.2">
      <c r="A494" s="187" t="s">
        <v>237</v>
      </c>
      <c r="B494" s="162" t="s">
        <v>1760</v>
      </c>
      <c r="C494" s="163" t="s">
        <v>599</v>
      </c>
      <c r="D494" s="83" t="s">
        <v>1061</v>
      </c>
      <c r="E494" s="165" t="s">
        <v>181</v>
      </c>
      <c r="F494" s="295">
        <v>1</v>
      </c>
      <c r="G494" s="120"/>
      <c r="H494" s="182">
        <f>ROUND(G494*F494,2)</f>
        <v>0</v>
      </c>
      <c r="I494" s="24" t="str">
        <f t="shared" ca="1" si="39"/>
        <v/>
      </c>
      <c r="J494" s="15" t="str">
        <f t="shared" si="43"/>
        <v>F009Adjustment of Valve BoxesCW 3210-R8each</v>
      </c>
      <c r="K494" s="16">
        <f>MATCH(J494,'Pay Items'!$K$1:$K$649,0)</f>
        <v>600</v>
      </c>
      <c r="L494" s="17" t="str">
        <f t="shared" ca="1" si="40"/>
        <v>,0</v>
      </c>
      <c r="M494" s="17" t="str">
        <f t="shared" ca="1" si="41"/>
        <v>C2</v>
      </c>
      <c r="N494" s="17" t="str">
        <f t="shared" ca="1" si="42"/>
        <v>C2</v>
      </c>
    </row>
    <row r="495" spans="1:14" ht="30" customHeight="1" x14ac:dyDescent="0.2">
      <c r="A495" s="187" t="s">
        <v>459</v>
      </c>
      <c r="B495" s="162" t="s">
        <v>1761</v>
      </c>
      <c r="C495" s="163" t="s">
        <v>601</v>
      </c>
      <c r="D495" s="83" t="s">
        <v>1061</v>
      </c>
      <c r="E495" s="165" t="s">
        <v>181</v>
      </c>
      <c r="F495" s="295">
        <v>1</v>
      </c>
      <c r="G495" s="120"/>
      <c r="H495" s="182">
        <f>ROUND(G495*F495,2)</f>
        <v>0</v>
      </c>
      <c r="I495" s="24" t="str">
        <f t="shared" ca="1" si="39"/>
        <v/>
      </c>
      <c r="J495" s="15" t="str">
        <f t="shared" si="43"/>
        <v>F010Valve Box ExtensionsCW 3210-R8each</v>
      </c>
      <c r="K495" s="16">
        <f>MATCH(J495,'Pay Items'!$K$1:$K$649,0)</f>
        <v>601</v>
      </c>
      <c r="L495" s="17" t="str">
        <f t="shared" ca="1" si="40"/>
        <v>,0</v>
      </c>
      <c r="M495" s="17" t="str">
        <f t="shared" ca="1" si="41"/>
        <v>C2</v>
      </c>
      <c r="N495" s="17" t="str">
        <f t="shared" ca="1" si="42"/>
        <v>C2</v>
      </c>
    </row>
    <row r="496" spans="1:14" ht="30" customHeight="1" x14ac:dyDescent="0.2">
      <c r="A496" s="187" t="s">
        <v>238</v>
      </c>
      <c r="B496" s="162" t="s">
        <v>1762</v>
      </c>
      <c r="C496" s="163" t="s">
        <v>600</v>
      </c>
      <c r="D496" s="83" t="s">
        <v>1061</v>
      </c>
      <c r="E496" s="165" t="s">
        <v>181</v>
      </c>
      <c r="F496" s="295">
        <v>1</v>
      </c>
      <c r="G496" s="120"/>
      <c r="H496" s="182">
        <f>ROUND(G496*F496,2)</f>
        <v>0</v>
      </c>
      <c r="I496" s="24" t="str">
        <f t="shared" ca="1" si="39"/>
        <v/>
      </c>
      <c r="J496" s="15" t="str">
        <f t="shared" si="43"/>
        <v>F011Adjustment of Curb Stop BoxesCW 3210-R8each</v>
      </c>
      <c r="K496" s="16">
        <f>MATCH(J496,'Pay Items'!$K$1:$K$649,0)</f>
        <v>602</v>
      </c>
      <c r="L496" s="17" t="str">
        <f t="shared" ca="1" si="40"/>
        <v>,0</v>
      </c>
      <c r="M496" s="17" t="str">
        <f t="shared" ca="1" si="41"/>
        <v>C2</v>
      </c>
      <c r="N496" s="17" t="str">
        <f t="shared" ca="1" si="42"/>
        <v>C2</v>
      </c>
    </row>
    <row r="497" spans="1:14" ht="30" customHeight="1" x14ac:dyDescent="0.2">
      <c r="A497" s="118" t="s">
        <v>241</v>
      </c>
      <c r="B497" s="92" t="s">
        <v>1763</v>
      </c>
      <c r="C497" s="81" t="s">
        <v>602</v>
      </c>
      <c r="D497" s="83" t="s">
        <v>1061</v>
      </c>
      <c r="E497" s="85" t="s">
        <v>181</v>
      </c>
      <c r="F497" s="297">
        <v>1</v>
      </c>
      <c r="G497" s="104"/>
      <c r="H497" s="94">
        <f>ROUND(G497*F497,2)</f>
        <v>0</v>
      </c>
      <c r="I497" s="24" t="str">
        <f t="shared" ca="1" si="39"/>
        <v/>
      </c>
      <c r="J497" s="15" t="str">
        <f t="shared" si="43"/>
        <v>F018Curb Stop ExtensionsCW 3210-R8each</v>
      </c>
      <c r="K497" s="16">
        <f>MATCH(J497,'Pay Items'!$K$1:$K$649,0)</f>
        <v>603</v>
      </c>
      <c r="L497" s="17" t="str">
        <f t="shared" ca="1" si="40"/>
        <v>,0</v>
      </c>
      <c r="M497" s="17" t="str">
        <f t="shared" ca="1" si="41"/>
        <v>C2</v>
      </c>
      <c r="N497" s="17" t="str">
        <f t="shared" ca="1" si="42"/>
        <v>C2</v>
      </c>
    </row>
    <row r="498" spans="1:14" ht="30" customHeight="1" x14ac:dyDescent="0.2">
      <c r="A498" s="152"/>
      <c r="B498" s="173"/>
      <c r="C498" s="174" t="s">
        <v>202</v>
      </c>
      <c r="D498" s="175"/>
      <c r="E498" s="203"/>
      <c r="F498" s="293" t="s">
        <v>173</v>
      </c>
      <c r="G498" s="160"/>
      <c r="H498" s="160"/>
      <c r="I498" s="24" t="str">
        <f t="shared" ca="1" si="39"/>
        <v>LOCKED</v>
      </c>
      <c r="J498" s="15" t="str">
        <f t="shared" si="43"/>
        <v>LANDSCAPING</v>
      </c>
      <c r="K498" s="16">
        <f>MATCH(J498,'Pay Items'!$K$1:$K$649,0)</f>
        <v>618</v>
      </c>
      <c r="L498" s="17" t="str">
        <f t="shared" ca="1" si="40"/>
        <v>,0</v>
      </c>
      <c r="M498" s="17" t="str">
        <f t="shared" ca="1" si="41"/>
        <v>C2</v>
      </c>
      <c r="N498" s="17" t="str">
        <f t="shared" ca="1" si="42"/>
        <v>C2</v>
      </c>
    </row>
    <row r="499" spans="1:14" ht="30" customHeight="1" x14ac:dyDescent="0.2">
      <c r="A499" s="204" t="s">
        <v>242</v>
      </c>
      <c r="B499" s="162" t="s">
        <v>1764</v>
      </c>
      <c r="C499" s="163" t="s">
        <v>147</v>
      </c>
      <c r="D499" s="164" t="s">
        <v>1539</v>
      </c>
      <c r="E499" s="165"/>
      <c r="F499" s="293" t="s">
        <v>173</v>
      </c>
      <c r="G499" s="160"/>
      <c r="H499" s="160"/>
      <c r="I499" s="24" t="str">
        <f t="shared" ca="1" si="39"/>
        <v>LOCKED</v>
      </c>
      <c r="J499" s="15" t="str">
        <f t="shared" si="43"/>
        <v>G001SoddingCW 3510-R10</v>
      </c>
      <c r="K499" s="16">
        <f>MATCH(J499,'Pay Items'!$K$1:$K$649,0)</f>
        <v>619</v>
      </c>
      <c r="L499" s="17" t="str">
        <f t="shared" ca="1" si="40"/>
        <v>,0</v>
      </c>
      <c r="M499" s="17" t="str">
        <f t="shared" ca="1" si="41"/>
        <v>C2</v>
      </c>
      <c r="N499" s="17" t="str">
        <f t="shared" ca="1" si="42"/>
        <v>C2</v>
      </c>
    </row>
    <row r="500" spans="1:14" ht="30" customHeight="1" x14ac:dyDescent="0.2">
      <c r="A500" s="204" t="s">
        <v>243</v>
      </c>
      <c r="B500" s="172" t="s">
        <v>350</v>
      </c>
      <c r="C500" s="163" t="s">
        <v>885</v>
      </c>
      <c r="D500" s="164"/>
      <c r="E500" s="165" t="s">
        <v>178</v>
      </c>
      <c r="F500" s="294">
        <v>25</v>
      </c>
      <c r="G500" s="120"/>
      <c r="H500" s="182">
        <f>ROUND(G500*F500,2)</f>
        <v>0</v>
      </c>
      <c r="I500" s="24" t="str">
        <f t="shared" ca="1" si="39"/>
        <v/>
      </c>
      <c r="J500" s="15" t="str">
        <f t="shared" si="43"/>
        <v>G002width &lt; 600 mmm²</v>
      </c>
      <c r="K500" s="16">
        <f>MATCH(J500,'Pay Items'!$K$1:$K$649,0)</f>
        <v>620</v>
      </c>
      <c r="L500" s="17" t="str">
        <f t="shared" ca="1" si="40"/>
        <v>,0</v>
      </c>
      <c r="M500" s="17" t="str">
        <f t="shared" ca="1" si="41"/>
        <v>C2</v>
      </c>
      <c r="N500" s="17" t="str">
        <f t="shared" ca="1" si="42"/>
        <v>C2</v>
      </c>
    </row>
    <row r="501" spans="1:14" ht="30" customHeight="1" x14ac:dyDescent="0.2">
      <c r="A501" s="204" t="s">
        <v>244</v>
      </c>
      <c r="B501" s="172" t="s">
        <v>351</v>
      </c>
      <c r="C501" s="163" t="s">
        <v>886</v>
      </c>
      <c r="D501" s="164"/>
      <c r="E501" s="165" t="s">
        <v>178</v>
      </c>
      <c r="F501" s="294">
        <v>175</v>
      </c>
      <c r="G501" s="120"/>
      <c r="H501" s="182">
        <f>ROUND(G501*F501,2)</f>
        <v>0</v>
      </c>
      <c r="I501" s="24" t="str">
        <f t="shared" ca="1" si="39"/>
        <v/>
      </c>
      <c r="J501" s="15" t="str">
        <f t="shared" si="43"/>
        <v>G003width &gt; or = 600 mmm²</v>
      </c>
      <c r="K501" s="16">
        <f>MATCH(J501,'Pay Items'!$K$1:$K$649,0)</f>
        <v>621</v>
      </c>
      <c r="L501" s="17" t="str">
        <f t="shared" ca="1" si="40"/>
        <v>,0</v>
      </c>
      <c r="M501" s="17" t="str">
        <f t="shared" ca="1" si="41"/>
        <v>C2</v>
      </c>
      <c r="N501" s="17" t="str">
        <f t="shared" ca="1" si="42"/>
        <v>C2</v>
      </c>
    </row>
    <row r="502" spans="1:14" ht="30" customHeight="1" x14ac:dyDescent="0.2">
      <c r="A502" s="152"/>
      <c r="B502" s="196"/>
      <c r="C502" s="213" t="s">
        <v>1765</v>
      </c>
      <c r="D502" s="164"/>
      <c r="E502" s="165"/>
      <c r="F502" s="293" t="s">
        <v>173</v>
      </c>
      <c r="G502" s="160"/>
      <c r="H502" s="160"/>
      <c r="I502" s="24" t="str">
        <f t="shared" ca="1" si="39"/>
        <v>LOCKED</v>
      </c>
      <c r="J502" s="15" t="str">
        <f t="shared" si="43"/>
        <v>WOLSELEY AVENUE AND RUBY STREET</v>
      </c>
      <c r="K502" s="16" t="e">
        <f>MATCH(J502,'Pay Items'!$K$1:$K$649,0)</f>
        <v>#N/A</v>
      </c>
      <c r="L502" s="17" t="str">
        <f t="shared" ca="1" si="40"/>
        <v>,0</v>
      </c>
      <c r="M502" s="17" t="str">
        <f t="shared" ca="1" si="41"/>
        <v>C2</v>
      </c>
      <c r="N502" s="17" t="str">
        <f t="shared" ca="1" si="42"/>
        <v>C2</v>
      </c>
    </row>
    <row r="503" spans="1:14" ht="30" customHeight="1" x14ac:dyDescent="0.2">
      <c r="A503" s="152"/>
      <c r="B503" s="173"/>
      <c r="C503" s="198" t="s">
        <v>196</v>
      </c>
      <c r="D503" s="175"/>
      <c r="E503" s="176"/>
      <c r="F503" s="293" t="s">
        <v>173</v>
      </c>
      <c r="G503" s="160"/>
      <c r="H503" s="160"/>
      <c r="I503" s="24" t="str">
        <f t="shared" ca="1" si="39"/>
        <v>LOCKED</v>
      </c>
      <c r="J503" s="15" t="str">
        <f t="shared" si="43"/>
        <v>EARTH AND BASE WORKS</v>
      </c>
      <c r="K503" s="16">
        <f>MATCH(J503,'Pay Items'!$K$1:$K$649,0)</f>
        <v>3</v>
      </c>
      <c r="L503" s="17" t="str">
        <f t="shared" ca="1" si="40"/>
        <v>,0</v>
      </c>
      <c r="M503" s="17" t="str">
        <f t="shared" ca="1" si="41"/>
        <v>C2</v>
      </c>
      <c r="N503" s="17" t="str">
        <f t="shared" ca="1" si="42"/>
        <v>C2</v>
      </c>
    </row>
    <row r="504" spans="1:14" ht="30" customHeight="1" x14ac:dyDescent="0.2">
      <c r="A504" s="187" t="s">
        <v>439</v>
      </c>
      <c r="B504" s="162" t="s">
        <v>1766</v>
      </c>
      <c r="C504" s="163" t="s">
        <v>104</v>
      </c>
      <c r="D504" s="164" t="s">
        <v>1296</v>
      </c>
      <c r="E504" s="165" t="s">
        <v>179</v>
      </c>
      <c r="F504" s="294">
        <v>15</v>
      </c>
      <c r="G504" s="120"/>
      <c r="H504" s="182">
        <f>ROUND(G504*F504,2)</f>
        <v>0</v>
      </c>
      <c r="I504" s="24" t="str">
        <f t="shared" ca="1" si="39"/>
        <v/>
      </c>
      <c r="J504" s="15" t="str">
        <f t="shared" si="43"/>
        <v>A003ExcavationCW 3110-R22m³</v>
      </c>
      <c r="K504" s="16">
        <f>MATCH(J504,'Pay Items'!$K$1:$K$649,0)</f>
        <v>6</v>
      </c>
      <c r="L504" s="17" t="str">
        <f t="shared" ca="1" si="40"/>
        <v>,0</v>
      </c>
      <c r="M504" s="17" t="str">
        <f t="shared" ca="1" si="41"/>
        <v>C2</v>
      </c>
      <c r="N504" s="17" t="str">
        <f t="shared" ca="1" si="42"/>
        <v>C2</v>
      </c>
    </row>
    <row r="505" spans="1:14" ht="30" customHeight="1" x14ac:dyDescent="0.2">
      <c r="A505" s="214" t="s">
        <v>250</v>
      </c>
      <c r="B505" s="162" t="s">
        <v>1767</v>
      </c>
      <c r="C505" s="163" t="s">
        <v>319</v>
      </c>
      <c r="D505" s="164" t="s">
        <v>1296</v>
      </c>
      <c r="E505" s="165"/>
      <c r="F505" s="293" t="s">
        <v>173</v>
      </c>
      <c r="G505" s="160"/>
      <c r="H505" s="160"/>
      <c r="I505" s="24" t="str">
        <f t="shared" ca="1" si="39"/>
        <v>LOCKED</v>
      </c>
      <c r="J505" s="15" t="str">
        <f t="shared" si="43"/>
        <v>A010Supplying and Placing Base Course MaterialCW 3110-R22</v>
      </c>
      <c r="K505" s="16">
        <f>MATCH(J505,'Pay Items'!$K$1:$K$649,0)</f>
        <v>27</v>
      </c>
      <c r="L505" s="17" t="str">
        <f t="shared" ca="1" si="40"/>
        <v>,0</v>
      </c>
      <c r="M505" s="17" t="str">
        <f t="shared" ca="1" si="41"/>
        <v>C2</v>
      </c>
      <c r="N505" s="17" t="str">
        <f t="shared" ca="1" si="42"/>
        <v>C2</v>
      </c>
    </row>
    <row r="506" spans="1:14" ht="30" customHeight="1" x14ac:dyDescent="0.2">
      <c r="A506" s="214" t="s">
        <v>1124</v>
      </c>
      <c r="B506" s="172" t="s">
        <v>350</v>
      </c>
      <c r="C506" s="163" t="s">
        <v>1702</v>
      </c>
      <c r="D506" s="164" t="s">
        <v>173</v>
      </c>
      <c r="E506" s="165" t="s">
        <v>179</v>
      </c>
      <c r="F506" s="294">
        <v>15</v>
      </c>
      <c r="G506" s="120"/>
      <c r="H506" s="182">
        <f>ROUND(G506*F506,2)</f>
        <v>0</v>
      </c>
      <c r="I506" s="24" t="str">
        <f t="shared" ca="1" si="39"/>
        <v/>
      </c>
      <c r="J506" s="15" t="str">
        <f t="shared" si="43"/>
        <v>A010C3Base Course Material - Granular Cm³</v>
      </c>
      <c r="K506" s="16" t="e">
        <f>MATCH(J506,'Pay Items'!$K$1:$K$649,0)</f>
        <v>#N/A</v>
      </c>
      <c r="L506" s="17" t="str">
        <f t="shared" ca="1" si="40"/>
        <v>,0</v>
      </c>
      <c r="M506" s="17" t="str">
        <f t="shared" ca="1" si="41"/>
        <v>C2</v>
      </c>
      <c r="N506" s="17" t="str">
        <f t="shared" ca="1" si="42"/>
        <v>C2</v>
      </c>
    </row>
    <row r="507" spans="1:14" ht="30" customHeight="1" x14ac:dyDescent="0.2">
      <c r="A507" s="187" t="s">
        <v>252</v>
      </c>
      <c r="B507" s="162" t="s">
        <v>1768</v>
      </c>
      <c r="C507" s="163" t="s">
        <v>108</v>
      </c>
      <c r="D507" s="164" t="s">
        <v>1296</v>
      </c>
      <c r="E507" s="165" t="s">
        <v>178</v>
      </c>
      <c r="F507" s="294">
        <v>75</v>
      </c>
      <c r="G507" s="120"/>
      <c r="H507" s="182">
        <f>ROUND(G507*F507,2)</f>
        <v>0</v>
      </c>
      <c r="I507" s="24" t="str">
        <f t="shared" ca="1" si="39"/>
        <v/>
      </c>
      <c r="J507" s="15" t="str">
        <f t="shared" si="43"/>
        <v>A012Grading of BoulevardsCW 3110-R22m²</v>
      </c>
      <c r="K507" s="16">
        <f>MATCH(J507,'Pay Items'!$K$1:$K$649,0)</f>
        <v>37</v>
      </c>
      <c r="L507" s="17" t="str">
        <f t="shared" ca="1" si="40"/>
        <v>,0</v>
      </c>
      <c r="M507" s="17" t="str">
        <f t="shared" ca="1" si="41"/>
        <v>C2</v>
      </c>
      <c r="N507" s="17" t="str">
        <f t="shared" ca="1" si="42"/>
        <v>C2</v>
      </c>
    </row>
    <row r="508" spans="1:14" ht="30" customHeight="1" x14ac:dyDescent="0.2">
      <c r="A508" s="152"/>
      <c r="B508" s="173"/>
      <c r="C508" s="174" t="s">
        <v>1603</v>
      </c>
      <c r="D508" s="175"/>
      <c r="E508" s="203"/>
      <c r="F508" s="293" t="s">
        <v>173</v>
      </c>
      <c r="G508" s="160"/>
      <c r="H508" s="160"/>
      <c r="I508" s="24" t="str">
        <f t="shared" ca="1" si="39"/>
        <v>LOCKED</v>
      </c>
      <c r="J508" s="15" t="str">
        <f t="shared" si="43"/>
        <v>ROADWORKS - REMOVALS/RENEWALS</v>
      </c>
      <c r="K508" s="16" t="e">
        <f>MATCH(J508,'Pay Items'!$K$1:$K$649,0)</f>
        <v>#N/A</v>
      </c>
      <c r="L508" s="17" t="str">
        <f t="shared" ca="1" si="40"/>
        <v>,0</v>
      </c>
      <c r="M508" s="17" t="str">
        <f t="shared" ca="1" si="41"/>
        <v>C2</v>
      </c>
      <c r="N508" s="17" t="str">
        <f t="shared" ca="1" si="42"/>
        <v>C2</v>
      </c>
    </row>
    <row r="509" spans="1:14" ht="30" customHeight="1" x14ac:dyDescent="0.2">
      <c r="A509" s="177" t="s">
        <v>371</v>
      </c>
      <c r="B509" s="162" t="s">
        <v>1769</v>
      </c>
      <c r="C509" s="163" t="s">
        <v>316</v>
      </c>
      <c r="D509" s="164" t="s">
        <v>1296</v>
      </c>
      <c r="E509" s="165"/>
      <c r="F509" s="293" t="s">
        <v>173</v>
      </c>
      <c r="G509" s="160"/>
      <c r="H509" s="160"/>
      <c r="I509" s="24" t="str">
        <f t="shared" ca="1" si="39"/>
        <v>LOCKED</v>
      </c>
      <c r="J509" s="15" t="str">
        <f t="shared" si="43"/>
        <v>B001Pavement RemovalCW 3110-R22</v>
      </c>
      <c r="K509" s="16">
        <f>MATCH(J509,'Pay Items'!$K$1:$K$649,0)</f>
        <v>69</v>
      </c>
      <c r="L509" s="17" t="str">
        <f t="shared" ca="1" si="40"/>
        <v>,0</v>
      </c>
      <c r="M509" s="17" t="str">
        <f t="shared" ca="1" si="41"/>
        <v>C2</v>
      </c>
      <c r="N509" s="17" t="str">
        <f t="shared" ca="1" si="42"/>
        <v>C2</v>
      </c>
    </row>
    <row r="510" spans="1:14" ht="30" customHeight="1" x14ac:dyDescent="0.2">
      <c r="A510" s="177" t="s">
        <v>442</v>
      </c>
      <c r="B510" s="172" t="s">
        <v>350</v>
      </c>
      <c r="C510" s="163" t="s">
        <v>317</v>
      </c>
      <c r="D510" s="164" t="s">
        <v>173</v>
      </c>
      <c r="E510" s="165" t="s">
        <v>178</v>
      </c>
      <c r="F510" s="294">
        <v>125</v>
      </c>
      <c r="G510" s="120"/>
      <c r="H510" s="182">
        <f>ROUND(G510*F510,2)</f>
        <v>0</v>
      </c>
      <c r="I510" s="24" t="str">
        <f t="shared" ca="1" si="39"/>
        <v/>
      </c>
      <c r="J510" s="15" t="str">
        <f t="shared" si="43"/>
        <v>B002Concrete Pavementm²</v>
      </c>
      <c r="K510" s="16">
        <f>MATCH(J510,'Pay Items'!$K$1:$K$649,0)</f>
        <v>70</v>
      </c>
      <c r="L510" s="17" t="str">
        <f t="shared" ca="1" si="40"/>
        <v>,0</v>
      </c>
      <c r="M510" s="17" t="str">
        <f t="shared" ca="1" si="41"/>
        <v>C2</v>
      </c>
      <c r="N510" s="17" t="str">
        <f t="shared" ca="1" si="42"/>
        <v>C2</v>
      </c>
    </row>
    <row r="511" spans="1:14" ht="30" customHeight="1" x14ac:dyDescent="0.2">
      <c r="A511" s="177" t="s">
        <v>262</v>
      </c>
      <c r="B511" s="172" t="s">
        <v>351</v>
      </c>
      <c r="C511" s="163" t="s">
        <v>318</v>
      </c>
      <c r="D511" s="164" t="s">
        <v>173</v>
      </c>
      <c r="E511" s="165" t="s">
        <v>178</v>
      </c>
      <c r="F511" s="294">
        <v>30</v>
      </c>
      <c r="G511" s="120"/>
      <c r="H511" s="182">
        <f>ROUND(G511*F511,2)</f>
        <v>0</v>
      </c>
      <c r="I511" s="24" t="str">
        <f t="shared" ca="1" si="39"/>
        <v/>
      </c>
      <c r="J511" s="15" t="str">
        <f t="shared" si="43"/>
        <v>B003Asphalt Pavementm²</v>
      </c>
      <c r="K511" s="16">
        <f>MATCH(J511,'Pay Items'!$K$1:$K$649,0)</f>
        <v>71</v>
      </c>
      <c r="L511" s="17" t="str">
        <f t="shared" ca="1" si="40"/>
        <v>,0</v>
      </c>
      <c r="M511" s="17" t="str">
        <f t="shared" ca="1" si="41"/>
        <v>C2</v>
      </c>
      <c r="N511" s="17" t="str">
        <f t="shared" ca="1" si="42"/>
        <v>C2</v>
      </c>
    </row>
    <row r="512" spans="1:14" ht="30" customHeight="1" x14ac:dyDescent="0.2">
      <c r="A512" s="177" t="s">
        <v>301</v>
      </c>
      <c r="B512" s="162" t="s">
        <v>1770</v>
      </c>
      <c r="C512" s="163" t="s">
        <v>161</v>
      </c>
      <c r="D512" s="164" t="s">
        <v>921</v>
      </c>
      <c r="E512" s="165"/>
      <c r="F512" s="293" t="s">
        <v>173</v>
      </c>
      <c r="G512" s="160"/>
      <c r="H512" s="160"/>
      <c r="I512" s="24" t="str">
        <f t="shared" ca="1" si="39"/>
        <v>LOCKED</v>
      </c>
      <c r="J512" s="15" t="str">
        <f t="shared" si="43"/>
        <v>B094Drilled DowelsCW 3230-R8</v>
      </c>
      <c r="K512" s="16">
        <f>MATCH(J512,'Pay Items'!$K$1:$K$649,0)</f>
        <v>164</v>
      </c>
      <c r="L512" s="17" t="str">
        <f t="shared" ca="1" si="40"/>
        <v>,0</v>
      </c>
      <c r="M512" s="17" t="str">
        <f t="shared" ca="1" si="41"/>
        <v>C2</v>
      </c>
      <c r="N512" s="17" t="str">
        <f t="shared" ca="1" si="42"/>
        <v>C2</v>
      </c>
    </row>
    <row r="513" spans="1:14" ht="30" customHeight="1" x14ac:dyDescent="0.2">
      <c r="A513" s="177" t="s">
        <v>302</v>
      </c>
      <c r="B513" s="172" t="s">
        <v>350</v>
      </c>
      <c r="C513" s="163" t="s">
        <v>189</v>
      </c>
      <c r="D513" s="164" t="s">
        <v>173</v>
      </c>
      <c r="E513" s="165" t="s">
        <v>181</v>
      </c>
      <c r="F513" s="294">
        <v>45</v>
      </c>
      <c r="G513" s="120"/>
      <c r="H513" s="166">
        <f>ROUND(G513*F513,2)</f>
        <v>0</v>
      </c>
      <c r="I513" s="24" t="str">
        <f t="shared" ca="1" si="39"/>
        <v/>
      </c>
      <c r="J513" s="15" t="str">
        <f t="shared" si="43"/>
        <v>B09519.1 mm Diametereach</v>
      </c>
      <c r="K513" s="16">
        <f>MATCH(J513,'Pay Items'!$K$1:$K$649,0)</f>
        <v>165</v>
      </c>
      <c r="L513" s="17" t="str">
        <f t="shared" ca="1" si="40"/>
        <v>,0</v>
      </c>
      <c r="M513" s="17" t="str">
        <f t="shared" ca="1" si="41"/>
        <v>C2</v>
      </c>
      <c r="N513" s="17" t="str">
        <f t="shared" ca="1" si="42"/>
        <v>C2</v>
      </c>
    </row>
    <row r="514" spans="1:14" ht="30" customHeight="1" x14ac:dyDescent="0.2">
      <c r="A514" s="177" t="s">
        <v>304</v>
      </c>
      <c r="B514" s="162" t="s">
        <v>1771</v>
      </c>
      <c r="C514" s="163" t="s">
        <v>162</v>
      </c>
      <c r="D514" s="164" t="s">
        <v>921</v>
      </c>
      <c r="E514" s="165"/>
      <c r="F514" s="293" t="s">
        <v>173</v>
      </c>
      <c r="G514" s="160"/>
      <c r="H514" s="160"/>
      <c r="I514" s="24" t="str">
        <f t="shared" ca="1" si="39"/>
        <v>LOCKED</v>
      </c>
      <c r="J514" s="15" t="str">
        <f t="shared" si="43"/>
        <v>B097Drilled Tie BarsCW 3230-R8</v>
      </c>
      <c r="K514" s="16">
        <f>MATCH(J514,'Pay Items'!$K$1:$K$649,0)</f>
        <v>167</v>
      </c>
      <c r="L514" s="17" t="str">
        <f t="shared" ca="1" si="40"/>
        <v>,0</v>
      </c>
      <c r="M514" s="17" t="str">
        <f t="shared" ca="1" si="41"/>
        <v>C2</v>
      </c>
      <c r="N514" s="17" t="str">
        <f t="shared" ca="1" si="42"/>
        <v>C2</v>
      </c>
    </row>
    <row r="515" spans="1:14" ht="30" customHeight="1" x14ac:dyDescent="0.2">
      <c r="A515" s="177" t="s">
        <v>305</v>
      </c>
      <c r="B515" s="172" t="s">
        <v>350</v>
      </c>
      <c r="C515" s="163" t="s">
        <v>187</v>
      </c>
      <c r="D515" s="164" t="s">
        <v>173</v>
      </c>
      <c r="E515" s="165" t="s">
        <v>181</v>
      </c>
      <c r="F515" s="294">
        <v>30</v>
      </c>
      <c r="G515" s="120"/>
      <c r="H515" s="182">
        <f>ROUND(G515*F515,2)</f>
        <v>0</v>
      </c>
      <c r="I515" s="24" t="str">
        <f t="shared" ca="1" si="39"/>
        <v/>
      </c>
      <c r="J515" s="15" t="str">
        <f t="shared" si="43"/>
        <v>B09820 M Deformed Tie Bareach</v>
      </c>
      <c r="K515" s="16">
        <f>MATCH(J515,'Pay Items'!$K$1:$K$649,0)</f>
        <v>169</v>
      </c>
      <c r="L515" s="17" t="str">
        <f t="shared" ca="1" si="40"/>
        <v>,0</v>
      </c>
      <c r="M515" s="17" t="str">
        <f t="shared" ca="1" si="41"/>
        <v>C2</v>
      </c>
      <c r="N515" s="17" t="str">
        <f t="shared" ca="1" si="42"/>
        <v>C2</v>
      </c>
    </row>
    <row r="516" spans="1:14" ht="30" customHeight="1" x14ac:dyDescent="0.2">
      <c r="A516" s="177" t="s">
        <v>792</v>
      </c>
      <c r="B516" s="162" t="s">
        <v>1772</v>
      </c>
      <c r="C516" s="163" t="s">
        <v>329</v>
      </c>
      <c r="D516" s="164" t="s">
        <v>6</v>
      </c>
      <c r="E516" s="165"/>
      <c r="F516" s="293" t="s">
        <v>173</v>
      </c>
      <c r="G516" s="160"/>
      <c r="H516" s="160"/>
      <c r="I516" s="24" t="str">
        <f t="shared" ca="1" si="39"/>
        <v>LOCKED</v>
      </c>
      <c r="J516" s="15" t="str">
        <f t="shared" si="43"/>
        <v>B100rMiscellaneous Concrete Slab RemovalCW 3235-R9</v>
      </c>
      <c r="K516" s="16">
        <f>MATCH(J516,'Pay Items'!$K$1:$K$649,0)</f>
        <v>171</v>
      </c>
      <c r="L516" s="17" t="str">
        <f t="shared" ca="1" si="40"/>
        <v>,0</v>
      </c>
      <c r="M516" s="17" t="str">
        <f t="shared" ca="1" si="41"/>
        <v>C2</v>
      </c>
      <c r="N516" s="17" t="str">
        <f t="shared" ca="1" si="42"/>
        <v>C2</v>
      </c>
    </row>
    <row r="517" spans="1:14" ht="30" customHeight="1" x14ac:dyDescent="0.2">
      <c r="A517" s="177" t="s">
        <v>796</v>
      </c>
      <c r="B517" s="172" t="s">
        <v>350</v>
      </c>
      <c r="C517" s="163" t="s">
        <v>10</v>
      </c>
      <c r="D517" s="164" t="s">
        <v>173</v>
      </c>
      <c r="E517" s="165" t="s">
        <v>178</v>
      </c>
      <c r="F517" s="294">
        <v>100</v>
      </c>
      <c r="G517" s="120"/>
      <c r="H517" s="182">
        <f>ROUND(G517*F517,2)</f>
        <v>0</v>
      </c>
      <c r="I517" s="24" t="str">
        <f t="shared" ref="I517:I580" ca="1" si="44">IF(CELL("protect",$G517)=1, "LOCKED", "")</f>
        <v/>
      </c>
      <c r="J517" s="15" t="str">
        <f t="shared" si="43"/>
        <v>B104r100 mm Sidewalkm²</v>
      </c>
      <c r="K517" s="16">
        <f>MATCH(J517,'Pay Items'!$K$1:$K$649,0)</f>
        <v>175</v>
      </c>
      <c r="L517" s="17" t="str">
        <f t="shared" ref="L517:L580" ca="1" si="45">CELL("format",$F517)</f>
        <v>,0</v>
      </c>
      <c r="M517" s="17" t="str">
        <f t="shared" ref="M517:M580" ca="1" si="46">CELL("format",$G517)</f>
        <v>C2</v>
      </c>
      <c r="N517" s="17" t="str">
        <f t="shared" ref="N517:N580" ca="1" si="47">CELL("format",$H517)</f>
        <v>C2</v>
      </c>
    </row>
    <row r="518" spans="1:14" ht="30" customHeight="1" x14ac:dyDescent="0.2">
      <c r="A518" s="177" t="s">
        <v>799</v>
      </c>
      <c r="B518" s="162" t="s">
        <v>1773</v>
      </c>
      <c r="C518" s="163" t="s">
        <v>334</v>
      </c>
      <c r="D518" s="164" t="s">
        <v>1609</v>
      </c>
      <c r="E518" s="165"/>
      <c r="F518" s="293" t="s">
        <v>173</v>
      </c>
      <c r="G518" s="160"/>
      <c r="H518" s="160"/>
      <c r="I518" s="24" t="str">
        <f t="shared" ca="1" si="44"/>
        <v>LOCKED</v>
      </c>
      <c r="J518" s="15" t="str">
        <f t="shared" ref="J518:J581" si="48">CLEAN(CONCATENATE(TRIM($A518),TRIM($C518),IF(LEFT($D518)&lt;&gt;"E",TRIM($D518),),TRIM($E518)))</f>
        <v>B107iMiscellaneous Concrete Slab InstallationCW 3235-R9, E14</v>
      </c>
      <c r="K518" s="16" t="e">
        <f>MATCH(J518,'Pay Items'!$K$1:$K$649,0)</f>
        <v>#N/A</v>
      </c>
      <c r="L518" s="17" t="str">
        <f t="shared" ca="1" si="45"/>
        <v>,0</v>
      </c>
      <c r="M518" s="17" t="str">
        <f t="shared" ca="1" si="46"/>
        <v>C2</v>
      </c>
      <c r="N518" s="17" t="str">
        <f t="shared" ca="1" si="47"/>
        <v>C2</v>
      </c>
    </row>
    <row r="519" spans="1:14" ht="30" customHeight="1" x14ac:dyDescent="0.2">
      <c r="A519" s="177" t="s">
        <v>911</v>
      </c>
      <c r="B519" s="172" t="s">
        <v>350</v>
      </c>
      <c r="C519" s="163" t="s">
        <v>1704</v>
      </c>
      <c r="D519" s="164" t="s">
        <v>397</v>
      </c>
      <c r="E519" s="165" t="s">
        <v>178</v>
      </c>
      <c r="F519" s="294">
        <v>20</v>
      </c>
      <c r="G519" s="120"/>
      <c r="H519" s="182">
        <f>ROUND(G519*F519,2)</f>
        <v>0</v>
      </c>
      <c r="I519" s="24" t="str">
        <f t="shared" ca="1" si="44"/>
        <v/>
      </c>
      <c r="J519" s="15" t="str">
        <f t="shared" si="48"/>
        <v>B111iType 5 Concrete 100 mm SidewalkSD-228Am²</v>
      </c>
      <c r="K519" s="16" t="e">
        <f>MATCH(J519,'Pay Items'!$K$1:$K$649,0)</f>
        <v>#N/A</v>
      </c>
      <c r="L519" s="17" t="str">
        <f t="shared" ca="1" si="45"/>
        <v>,0</v>
      </c>
      <c r="M519" s="17" t="str">
        <f t="shared" ca="1" si="46"/>
        <v>C2</v>
      </c>
      <c r="N519" s="17" t="str">
        <f t="shared" ca="1" si="47"/>
        <v>C2</v>
      </c>
    </row>
    <row r="520" spans="1:14" ht="39.950000000000003" customHeight="1" x14ac:dyDescent="0.2">
      <c r="A520" s="178" t="s">
        <v>1226</v>
      </c>
      <c r="B520" s="179" t="s">
        <v>1774</v>
      </c>
      <c r="C520" s="170" t="s">
        <v>1606</v>
      </c>
      <c r="D520" s="171" t="s">
        <v>1607</v>
      </c>
      <c r="E520" s="180" t="s">
        <v>178</v>
      </c>
      <c r="F520" s="295">
        <v>80</v>
      </c>
      <c r="G520" s="181"/>
      <c r="H520" s="166">
        <f>ROUND(G520*F520,2)</f>
        <v>0</v>
      </c>
      <c r="I520" s="24" t="str">
        <f t="shared" ca="1" si="44"/>
        <v/>
      </c>
      <c r="J520" s="15" t="str">
        <f t="shared" si="48"/>
        <v>B114AType 5 Concrete 100 mm Sidewalk with Block Outsm²</v>
      </c>
      <c r="K520" s="16" t="e">
        <f>MATCH(J520,'Pay Items'!$K$1:$K$649,0)</f>
        <v>#N/A</v>
      </c>
      <c r="L520" s="17" t="str">
        <f t="shared" ca="1" si="45"/>
        <v>,0</v>
      </c>
      <c r="M520" s="17" t="str">
        <f t="shared" ca="1" si="46"/>
        <v>C2</v>
      </c>
      <c r="N520" s="17" t="str">
        <f t="shared" ca="1" si="47"/>
        <v>C2</v>
      </c>
    </row>
    <row r="521" spans="1:14" ht="30" customHeight="1" x14ac:dyDescent="0.2">
      <c r="A521" s="177" t="s">
        <v>815</v>
      </c>
      <c r="B521" s="162" t="s">
        <v>1775</v>
      </c>
      <c r="C521" s="163" t="s">
        <v>339</v>
      </c>
      <c r="D521" s="164" t="s">
        <v>918</v>
      </c>
      <c r="E521" s="165"/>
      <c r="F521" s="293" t="s">
        <v>173</v>
      </c>
      <c r="G521" s="160"/>
      <c r="H521" s="160"/>
      <c r="I521" s="24" t="str">
        <f t="shared" ca="1" si="44"/>
        <v>LOCKED</v>
      </c>
      <c r="J521" s="15" t="str">
        <f t="shared" si="48"/>
        <v>B126rConcrete Curb RemovalCW 3240-R10</v>
      </c>
      <c r="K521" s="16">
        <f>MATCH(J521,'Pay Items'!$K$1:$K$649,0)</f>
        <v>209</v>
      </c>
      <c r="L521" s="17" t="str">
        <f t="shared" ca="1" si="45"/>
        <v>,0</v>
      </c>
      <c r="M521" s="17" t="str">
        <f t="shared" ca="1" si="46"/>
        <v>C2</v>
      </c>
      <c r="N521" s="17" t="str">
        <f t="shared" ca="1" si="47"/>
        <v>C2</v>
      </c>
    </row>
    <row r="522" spans="1:14" ht="30" customHeight="1" x14ac:dyDescent="0.2">
      <c r="A522" s="177" t="s">
        <v>1145</v>
      </c>
      <c r="B522" s="172" t="s">
        <v>350</v>
      </c>
      <c r="C522" s="163" t="s">
        <v>969</v>
      </c>
      <c r="D522" s="164" t="s">
        <v>173</v>
      </c>
      <c r="E522" s="165" t="s">
        <v>182</v>
      </c>
      <c r="F522" s="294">
        <v>45</v>
      </c>
      <c r="G522" s="120"/>
      <c r="H522" s="182">
        <f>ROUND(G522*F522,2)</f>
        <v>0</v>
      </c>
      <c r="I522" s="24" t="str">
        <f t="shared" ca="1" si="44"/>
        <v/>
      </c>
      <c r="J522" s="15" t="str">
        <f t="shared" si="48"/>
        <v>B127rBBarrier Separatem</v>
      </c>
      <c r="K522" s="16">
        <f>MATCH(J522,'Pay Items'!$K$1:$K$649,0)</f>
        <v>212</v>
      </c>
      <c r="L522" s="17" t="str">
        <f t="shared" ca="1" si="45"/>
        <v>,0</v>
      </c>
      <c r="M522" s="17" t="str">
        <f t="shared" ca="1" si="46"/>
        <v>C2</v>
      </c>
      <c r="N522" s="17" t="str">
        <f t="shared" ca="1" si="47"/>
        <v>C2</v>
      </c>
    </row>
    <row r="523" spans="1:14" ht="30" customHeight="1" x14ac:dyDescent="0.2">
      <c r="A523" s="177" t="s">
        <v>822</v>
      </c>
      <c r="B523" s="172" t="s">
        <v>351</v>
      </c>
      <c r="C523" s="163" t="s">
        <v>689</v>
      </c>
      <c r="D523" s="164" t="s">
        <v>173</v>
      </c>
      <c r="E523" s="165" t="s">
        <v>182</v>
      </c>
      <c r="F523" s="294">
        <v>40</v>
      </c>
      <c r="G523" s="120"/>
      <c r="H523" s="182">
        <f>ROUND(G523*F523,2)</f>
        <v>0</v>
      </c>
      <c r="I523" s="24" t="str">
        <f t="shared" ca="1" si="44"/>
        <v/>
      </c>
      <c r="J523" s="15" t="str">
        <f t="shared" si="48"/>
        <v>B132rCurb Rampm</v>
      </c>
      <c r="K523" s="16">
        <f>MATCH(J523,'Pay Items'!$K$1:$K$649,0)</f>
        <v>217</v>
      </c>
      <c r="L523" s="17" t="str">
        <f t="shared" ca="1" si="45"/>
        <v>,0</v>
      </c>
      <c r="M523" s="17" t="str">
        <f t="shared" ca="1" si="46"/>
        <v>C2</v>
      </c>
      <c r="N523" s="17" t="str">
        <f t="shared" ca="1" si="47"/>
        <v>C2</v>
      </c>
    </row>
    <row r="524" spans="1:14" ht="30" customHeight="1" x14ac:dyDescent="0.2">
      <c r="A524" s="177" t="s">
        <v>825</v>
      </c>
      <c r="B524" s="162" t="s">
        <v>1776</v>
      </c>
      <c r="C524" s="163" t="s">
        <v>341</v>
      </c>
      <c r="D524" s="164" t="s">
        <v>1777</v>
      </c>
      <c r="E524" s="165"/>
      <c r="F524" s="293" t="s">
        <v>173</v>
      </c>
      <c r="G524" s="160"/>
      <c r="H524" s="160"/>
      <c r="I524" s="24" t="str">
        <f t="shared" ca="1" si="44"/>
        <v>LOCKED</v>
      </c>
      <c r="J524" s="15" t="str">
        <f t="shared" si="48"/>
        <v>B135iConcrete Curb InstallationCW 3240-R10 E14</v>
      </c>
      <c r="K524" s="16" t="e">
        <f>MATCH(J524,'Pay Items'!$K$1:$K$649,0)</f>
        <v>#N/A</v>
      </c>
      <c r="L524" s="17" t="str">
        <f t="shared" ca="1" si="45"/>
        <v>,0</v>
      </c>
      <c r="M524" s="17" t="str">
        <f t="shared" ca="1" si="46"/>
        <v>C2</v>
      </c>
      <c r="N524" s="17" t="str">
        <f t="shared" ca="1" si="47"/>
        <v>C2</v>
      </c>
    </row>
    <row r="525" spans="1:14" ht="39.950000000000003" customHeight="1" x14ac:dyDescent="0.2">
      <c r="A525" s="177" t="s">
        <v>1148</v>
      </c>
      <c r="B525" s="172" t="s">
        <v>350</v>
      </c>
      <c r="C525" s="163" t="s">
        <v>1614</v>
      </c>
      <c r="D525" s="164" t="s">
        <v>398</v>
      </c>
      <c r="E525" s="165" t="s">
        <v>182</v>
      </c>
      <c r="F525" s="294">
        <v>35</v>
      </c>
      <c r="G525" s="120"/>
      <c r="H525" s="182">
        <f>ROUND(G525*F525,2)</f>
        <v>0</v>
      </c>
      <c r="I525" s="24" t="str">
        <f t="shared" ca="1" si="44"/>
        <v/>
      </c>
      <c r="J525" s="15" t="str">
        <f t="shared" si="48"/>
        <v>B136iAType 2 Concrete Barrier (150 mm reveal ht, Dowelled)SD-205m</v>
      </c>
      <c r="K525" s="16" t="e">
        <f>MATCH(J525,'Pay Items'!$K$1:$K$649,0)</f>
        <v>#N/A</v>
      </c>
      <c r="L525" s="17" t="str">
        <f t="shared" ca="1" si="45"/>
        <v>,0</v>
      </c>
      <c r="M525" s="17" t="str">
        <f t="shared" ca="1" si="46"/>
        <v>C2</v>
      </c>
      <c r="N525" s="17" t="str">
        <f t="shared" ca="1" si="47"/>
        <v>C2</v>
      </c>
    </row>
    <row r="526" spans="1:14" ht="39.950000000000003" customHeight="1" x14ac:dyDescent="0.2">
      <c r="A526" s="177" t="s">
        <v>1154</v>
      </c>
      <c r="B526" s="172" t="s">
        <v>351</v>
      </c>
      <c r="C526" s="163" t="s">
        <v>1705</v>
      </c>
      <c r="D526" s="164" t="s">
        <v>399</v>
      </c>
      <c r="E526" s="165" t="s">
        <v>182</v>
      </c>
      <c r="F526" s="294">
        <v>20</v>
      </c>
      <c r="G526" s="120"/>
      <c r="H526" s="182">
        <f>ROUND(G526*F526,2)</f>
        <v>0</v>
      </c>
      <c r="I526" s="24" t="str">
        <f t="shared" ca="1" si="44"/>
        <v/>
      </c>
      <c r="J526" s="15" t="str">
        <f t="shared" si="48"/>
        <v>B139iAType 2 Concrete Modified Barrier (150 mm reveal ht, Dowelled)SD-203Bm</v>
      </c>
      <c r="K526" s="16" t="e">
        <f>MATCH(J526,'Pay Items'!$K$1:$K$649,0)</f>
        <v>#N/A</v>
      </c>
      <c r="L526" s="17" t="str">
        <f t="shared" ca="1" si="45"/>
        <v>,0</v>
      </c>
      <c r="M526" s="17" t="str">
        <f t="shared" ca="1" si="46"/>
        <v>C2</v>
      </c>
      <c r="N526" s="17" t="str">
        <f t="shared" ca="1" si="47"/>
        <v>C2</v>
      </c>
    </row>
    <row r="527" spans="1:14" ht="39.950000000000003" customHeight="1" x14ac:dyDescent="0.2">
      <c r="A527" s="177" t="s">
        <v>941</v>
      </c>
      <c r="B527" s="172" t="s">
        <v>352</v>
      </c>
      <c r="C527" s="163" t="s">
        <v>1706</v>
      </c>
      <c r="D527" s="164" t="s">
        <v>367</v>
      </c>
      <c r="E527" s="165" t="s">
        <v>182</v>
      </c>
      <c r="F527" s="294">
        <v>40</v>
      </c>
      <c r="G527" s="120"/>
      <c r="H527" s="182">
        <f>ROUND(G527*F527,2)</f>
        <v>0</v>
      </c>
      <c r="I527" s="24" t="str">
        <f t="shared" ca="1" si="44"/>
        <v/>
      </c>
      <c r="J527" s="15" t="str">
        <f t="shared" si="48"/>
        <v>B150iAType 2 Concrete Curb Ramp (8-12 mm reveal ht, Monolithic)SD-229A,B,Cm</v>
      </c>
      <c r="K527" s="16" t="e">
        <f>MATCH(J527,'Pay Items'!$K$1:$K$649,0)</f>
        <v>#N/A</v>
      </c>
      <c r="L527" s="17" t="str">
        <f t="shared" ca="1" si="45"/>
        <v>,0</v>
      </c>
      <c r="M527" s="17" t="str">
        <f t="shared" ca="1" si="46"/>
        <v>C2</v>
      </c>
      <c r="N527" s="17" t="str">
        <f t="shared" ca="1" si="47"/>
        <v>C2</v>
      </c>
    </row>
    <row r="528" spans="1:14" ht="39.950000000000003" customHeight="1" x14ac:dyDescent="0.2">
      <c r="A528" s="178" t="s">
        <v>475</v>
      </c>
      <c r="B528" s="179" t="s">
        <v>1778</v>
      </c>
      <c r="C528" s="170" t="s">
        <v>165</v>
      </c>
      <c r="D528" s="171" t="s">
        <v>732</v>
      </c>
      <c r="E528" s="180" t="s">
        <v>178</v>
      </c>
      <c r="F528" s="294">
        <v>40</v>
      </c>
      <c r="G528" s="181"/>
      <c r="H528" s="166">
        <f>ROUND(G528*F528,2)</f>
        <v>0</v>
      </c>
      <c r="I528" s="24" t="str">
        <f t="shared" ca="1" si="44"/>
        <v/>
      </c>
      <c r="J528" s="15" t="str">
        <f t="shared" si="48"/>
        <v>B189Regrading Existing Interlocking Paving StonesCW 3330-R5m²</v>
      </c>
      <c r="K528" s="16">
        <f>MATCH(J528,'Pay Items'!$K$1:$K$649,0)</f>
        <v>318</v>
      </c>
      <c r="L528" s="17" t="str">
        <f t="shared" ca="1" si="45"/>
        <v>,0</v>
      </c>
      <c r="M528" s="17" t="str">
        <f t="shared" ca="1" si="46"/>
        <v>C2</v>
      </c>
      <c r="N528" s="17" t="str">
        <f t="shared" ca="1" si="47"/>
        <v>C2</v>
      </c>
    </row>
    <row r="529" spans="1:14" ht="30" customHeight="1" x14ac:dyDescent="0.2">
      <c r="A529" s="177" t="s">
        <v>476</v>
      </c>
      <c r="B529" s="162" t="s">
        <v>1779</v>
      </c>
      <c r="C529" s="163" t="s">
        <v>362</v>
      </c>
      <c r="D529" s="164" t="s">
        <v>1181</v>
      </c>
      <c r="E529" s="185"/>
      <c r="F529" s="293" t="s">
        <v>173</v>
      </c>
      <c r="G529" s="160"/>
      <c r="H529" s="160"/>
      <c r="I529" s="24" t="str">
        <f t="shared" ca="1" si="44"/>
        <v>LOCKED</v>
      </c>
      <c r="J529" s="15" t="str">
        <f t="shared" si="48"/>
        <v>B190Construction of Asphaltic Concrete OverlayCW 3410-R12</v>
      </c>
      <c r="K529" s="16">
        <f>MATCH(J529,'Pay Items'!$K$1:$K$649,0)</f>
        <v>319</v>
      </c>
      <c r="L529" s="17" t="str">
        <f t="shared" ca="1" si="45"/>
        <v>,0</v>
      </c>
      <c r="M529" s="17" t="str">
        <f t="shared" ca="1" si="46"/>
        <v>C2</v>
      </c>
      <c r="N529" s="17" t="str">
        <f t="shared" ca="1" si="47"/>
        <v>C2</v>
      </c>
    </row>
    <row r="530" spans="1:14" ht="30" customHeight="1" x14ac:dyDescent="0.2">
      <c r="A530" s="177" t="s">
        <v>477</v>
      </c>
      <c r="B530" s="172" t="s">
        <v>350</v>
      </c>
      <c r="C530" s="163" t="s">
        <v>363</v>
      </c>
      <c r="D530" s="164"/>
      <c r="E530" s="165"/>
      <c r="F530" s="293" t="s">
        <v>173</v>
      </c>
      <c r="G530" s="160"/>
      <c r="H530" s="160"/>
      <c r="I530" s="24" t="str">
        <f t="shared" ca="1" si="44"/>
        <v>LOCKED</v>
      </c>
      <c r="J530" s="15" t="str">
        <f t="shared" si="48"/>
        <v>B191Main Line Paving</v>
      </c>
      <c r="K530" s="16">
        <f>MATCH(J530,'Pay Items'!$K$1:$K$649,0)</f>
        <v>320</v>
      </c>
      <c r="L530" s="17" t="str">
        <f t="shared" ca="1" si="45"/>
        <v>,0</v>
      </c>
      <c r="M530" s="17" t="str">
        <f t="shared" ca="1" si="46"/>
        <v>C2</v>
      </c>
      <c r="N530" s="17" t="str">
        <f t="shared" ca="1" si="47"/>
        <v>C2</v>
      </c>
    </row>
    <row r="531" spans="1:14" ht="30" customHeight="1" x14ac:dyDescent="0.2">
      <c r="A531" s="177" t="s">
        <v>479</v>
      </c>
      <c r="B531" s="183" t="s">
        <v>700</v>
      </c>
      <c r="C531" s="163" t="s">
        <v>718</v>
      </c>
      <c r="D531" s="164"/>
      <c r="E531" s="165" t="s">
        <v>180</v>
      </c>
      <c r="F531" s="294">
        <v>50</v>
      </c>
      <c r="G531" s="120"/>
      <c r="H531" s="182">
        <f>ROUND(G531*F531,2)</f>
        <v>0</v>
      </c>
      <c r="I531" s="24" t="str">
        <f t="shared" ca="1" si="44"/>
        <v/>
      </c>
      <c r="J531" s="15" t="str">
        <f t="shared" si="48"/>
        <v>B193Type IAtonne</v>
      </c>
      <c r="K531" s="16">
        <f>MATCH(J531,'Pay Items'!$K$1:$K$649,0)</f>
        <v>321</v>
      </c>
      <c r="L531" s="17" t="str">
        <f t="shared" ca="1" si="45"/>
        <v>,0</v>
      </c>
      <c r="M531" s="17" t="str">
        <f t="shared" ca="1" si="46"/>
        <v>C2</v>
      </c>
      <c r="N531" s="17" t="str">
        <f t="shared" ca="1" si="47"/>
        <v>C2</v>
      </c>
    </row>
    <row r="532" spans="1:14" ht="30" customHeight="1" x14ac:dyDescent="0.2">
      <c r="A532" s="177" t="s">
        <v>480</v>
      </c>
      <c r="B532" s="172" t="s">
        <v>351</v>
      </c>
      <c r="C532" s="163" t="s">
        <v>364</v>
      </c>
      <c r="D532" s="164"/>
      <c r="E532" s="165"/>
      <c r="F532" s="293" t="s">
        <v>173</v>
      </c>
      <c r="G532" s="160"/>
      <c r="H532" s="160"/>
      <c r="I532" s="24" t="str">
        <f t="shared" ca="1" si="44"/>
        <v>LOCKED</v>
      </c>
      <c r="J532" s="15" t="str">
        <f t="shared" si="48"/>
        <v>B194Tie-ins and Approaches</v>
      </c>
      <c r="K532" s="16">
        <f>MATCH(J532,'Pay Items'!$K$1:$K$649,0)</f>
        <v>323</v>
      </c>
      <c r="L532" s="17" t="str">
        <f t="shared" ca="1" si="45"/>
        <v>,0</v>
      </c>
      <c r="M532" s="17" t="str">
        <f t="shared" ca="1" si="46"/>
        <v>C2</v>
      </c>
      <c r="N532" s="17" t="str">
        <f t="shared" ca="1" si="47"/>
        <v>C2</v>
      </c>
    </row>
    <row r="533" spans="1:14" ht="30" customHeight="1" x14ac:dyDescent="0.2">
      <c r="A533" s="177" t="s">
        <v>481</v>
      </c>
      <c r="B533" s="183" t="s">
        <v>700</v>
      </c>
      <c r="C533" s="163" t="s">
        <v>718</v>
      </c>
      <c r="D533" s="164"/>
      <c r="E533" s="165" t="s">
        <v>180</v>
      </c>
      <c r="F533" s="294">
        <v>10</v>
      </c>
      <c r="G533" s="120"/>
      <c r="H533" s="182">
        <f>ROUND(G533*F533,2)</f>
        <v>0</v>
      </c>
      <c r="I533" s="24" t="str">
        <f t="shared" ca="1" si="44"/>
        <v/>
      </c>
      <c r="J533" s="15" t="str">
        <f t="shared" si="48"/>
        <v>B195Type IAtonne</v>
      </c>
      <c r="K533" s="16">
        <f>MATCH(J533,'Pay Items'!$K$1:$K$649,0)</f>
        <v>324</v>
      </c>
      <c r="L533" s="17" t="str">
        <f t="shared" ca="1" si="45"/>
        <v>,0</v>
      </c>
      <c r="M533" s="17" t="str">
        <f t="shared" ca="1" si="46"/>
        <v>C2</v>
      </c>
      <c r="N533" s="17" t="str">
        <f t="shared" ca="1" si="47"/>
        <v>C2</v>
      </c>
    </row>
    <row r="534" spans="1:14" ht="30" customHeight="1" x14ac:dyDescent="0.2">
      <c r="A534" s="177" t="s">
        <v>486</v>
      </c>
      <c r="B534" s="162" t="s">
        <v>1780</v>
      </c>
      <c r="C534" s="163" t="s">
        <v>99</v>
      </c>
      <c r="D534" s="164" t="s">
        <v>959</v>
      </c>
      <c r="E534" s="165"/>
      <c r="F534" s="293" t="s">
        <v>173</v>
      </c>
      <c r="G534" s="160"/>
      <c r="H534" s="160"/>
      <c r="I534" s="24" t="str">
        <f t="shared" ca="1" si="44"/>
        <v>LOCKED</v>
      </c>
      <c r="J534" s="15" t="str">
        <f t="shared" si="48"/>
        <v>B200Planing of PavementCW 3450-R6</v>
      </c>
      <c r="K534" s="16">
        <f>MATCH(J534,'Pay Items'!$K$1:$K$649,0)</f>
        <v>329</v>
      </c>
      <c r="L534" s="17" t="str">
        <f t="shared" ca="1" si="45"/>
        <v>,0</v>
      </c>
      <c r="M534" s="17" t="str">
        <f t="shared" ca="1" si="46"/>
        <v>C2</v>
      </c>
      <c r="N534" s="17" t="str">
        <f t="shared" ca="1" si="47"/>
        <v>C2</v>
      </c>
    </row>
    <row r="535" spans="1:14" ht="30" customHeight="1" x14ac:dyDescent="0.2">
      <c r="A535" s="177" t="s">
        <v>487</v>
      </c>
      <c r="B535" s="172" t="s">
        <v>350</v>
      </c>
      <c r="C535" s="163" t="s">
        <v>1004</v>
      </c>
      <c r="D535" s="164" t="s">
        <v>173</v>
      </c>
      <c r="E535" s="165" t="s">
        <v>178</v>
      </c>
      <c r="F535" s="294">
        <v>180</v>
      </c>
      <c r="G535" s="120"/>
      <c r="H535" s="182">
        <f>ROUND(G535*F535,2)</f>
        <v>0</v>
      </c>
      <c r="I535" s="24" t="str">
        <f t="shared" ca="1" si="44"/>
        <v/>
      </c>
      <c r="J535" s="15" t="str">
        <f t="shared" si="48"/>
        <v>B2011 - 50 mm Depth (Asphalt)m²</v>
      </c>
      <c r="K535" s="16">
        <f>MATCH(J535,'Pay Items'!$K$1:$K$649,0)</f>
        <v>330</v>
      </c>
      <c r="L535" s="17" t="str">
        <f t="shared" ca="1" si="45"/>
        <v>,0</v>
      </c>
      <c r="M535" s="17" t="str">
        <f t="shared" ca="1" si="46"/>
        <v>C2</v>
      </c>
      <c r="N535" s="17" t="str">
        <f t="shared" ca="1" si="47"/>
        <v>C2</v>
      </c>
    </row>
    <row r="536" spans="1:14" ht="30" customHeight="1" x14ac:dyDescent="0.2">
      <c r="A536" s="177" t="s">
        <v>875</v>
      </c>
      <c r="B536" s="162" t="s">
        <v>1781</v>
      </c>
      <c r="C536" s="163" t="s">
        <v>909</v>
      </c>
      <c r="D536" s="164" t="s">
        <v>960</v>
      </c>
      <c r="E536" s="165" t="s">
        <v>181</v>
      </c>
      <c r="F536" s="295">
        <v>8</v>
      </c>
      <c r="G536" s="120"/>
      <c r="H536" s="182">
        <f>ROUND(G536*F536,2)</f>
        <v>0</v>
      </c>
      <c r="I536" s="24" t="str">
        <f t="shared" ca="1" si="44"/>
        <v/>
      </c>
      <c r="J536" s="15" t="str">
        <f t="shared" si="48"/>
        <v>B219Detectable Warning Surface TilesCW 3326-R3each</v>
      </c>
      <c r="K536" s="16">
        <f>MATCH(J536,'Pay Items'!$K$1:$K$649,0)</f>
        <v>341</v>
      </c>
      <c r="L536" s="17" t="str">
        <f t="shared" ca="1" si="45"/>
        <v>,0</v>
      </c>
      <c r="M536" s="17" t="str">
        <f t="shared" ca="1" si="46"/>
        <v>C2</v>
      </c>
      <c r="N536" s="17" t="str">
        <f t="shared" ca="1" si="47"/>
        <v>C2</v>
      </c>
    </row>
    <row r="537" spans="1:14" ht="30" customHeight="1" x14ac:dyDescent="0.2">
      <c r="A537" s="152"/>
      <c r="B537" s="216"/>
      <c r="C537" s="174" t="s">
        <v>1615</v>
      </c>
      <c r="D537" s="175"/>
      <c r="E537" s="176"/>
      <c r="F537" s="293" t="s">
        <v>173</v>
      </c>
      <c r="G537" s="160"/>
      <c r="H537" s="160"/>
      <c r="I537" s="24" t="str">
        <f t="shared" ca="1" si="44"/>
        <v>LOCKED</v>
      </c>
      <c r="J537" s="15" t="str">
        <f t="shared" si="48"/>
        <v>ROADWORKS - NEW CONSTRUCTION</v>
      </c>
      <c r="K537" s="16" t="e">
        <f>MATCH(J537,'Pay Items'!$K$1:$K$649,0)</f>
        <v>#N/A</v>
      </c>
      <c r="L537" s="17" t="str">
        <f t="shared" ca="1" si="45"/>
        <v>,0</v>
      </c>
      <c r="M537" s="17" t="str">
        <f t="shared" ca="1" si="46"/>
        <v>C2</v>
      </c>
      <c r="N537" s="17" t="str">
        <f t="shared" ca="1" si="47"/>
        <v>C2</v>
      </c>
    </row>
    <row r="538" spans="1:14" ht="39.950000000000003" customHeight="1" x14ac:dyDescent="0.2">
      <c r="A538" s="161" t="s">
        <v>209</v>
      </c>
      <c r="B538" s="162" t="s">
        <v>1782</v>
      </c>
      <c r="C538" s="163" t="s">
        <v>468</v>
      </c>
      <c r="D538" s="164" t="s">
        <v>1617</v>
      </c>
      <c r="E538" s="165"/>
      <c r="F538" s="293" t="s">
        <v>173</v>
      </c>
      <c r="G538" s="160"/>
      <c r="H538" s="160"/>
      <c r="I538" s="24" t="str">
        <f t="shared" ca="1" si="44"/>
        <v>LOCKED</v>
      </c>
      <c r="J538" s="15" t="str">
        <f t="shared" si="48"/>
        <v>C001Concrete Pavements, Median Slabs, Bull-noses, and Safety MediansCW 3310-R18, E14</v>
      </c>
      <c r="K538" s="16" t="e">
        <f>MATCH(J538,'Pay Items'!$K$1:$K$649,0)</f>
        <v>#N/A</v>
      </c>
      <c r="L538" s="17" t="str">
        <f t="shared" ca="1" si="45"/>
        <v>,0</v>
      </c>
      <c r="M538" s="17" t="str">
        <f t="shared" ca="1" si="46"/>
        <v>C2</v>
      </c>
      <c r="N538" s="17" t="str">
        <f t="shared" ca="1" si="47"/>
        <v>C2</v>
      </c>
    </row>
    <row r="539" spans="1:14" ht="39.950000000000003" customHeight="1" x14ac:dyDescent="0.2">
      <c r="A539" s="161" t="s">
        <v>457</v>
      </c>
      <c r="B539" s="172" t="s">
        <v>350</v>
      </c>
      <c r="C539" s="163" t="s">
        <v>1618</v>
      </c>
      <c r="D539" s="164" t="s">
        <v>173</v>
      </c>
      <c r="E539" s="165" t="s">
        <v>178</v>
      </c>
      <c r="F539" s="295">
        <v>35</v>
      </c>
      <c r="G539" s="120"/>
      <c r="H539" s="166">
        <f>ROUND(G539*F539,2)</f>
        <v>0</v>
      </c>
      <c r="I539" s="24" t="str">
        <f t="shared" ca="1" si="44"/>
        <v/>
      </c>
      <c r="J539" s="15" t="str">
        <f t="shared" si="48"/>
        <v>C008Construction of 200 mm Type 2 Concrete Pavement - (Reinforced)m²</v>
      </c>
      <c r="K539" s="16" t="e">
        <f>MATCH(J539,'Pay Items'!$K$1:$K$649,0)</f>
        <v>#N/A</v>
      </c>
      <c r="L539" s="17" t="str">
        <f t="shared" ca="1" si="45"/>
        <v>,0</v>
      </c>
      <c r="M539" s="17" t="str">
        <f t="shared" ca="1" si="46"/>
        <v>C2</v>
      </c>
      <c r="N539" s="17" t="str">
        <f t="shared" ca="1" si="47"/>
        <v>C2</v>
      </c>
    </row>
    <row r="540" spans="1:14" ht="30" customHeight="1" x14ac:dyDescent="0.2">
      <c r="A540" s="161" t="s">
        <v>380</v>
      </c>
      <c r="B540" s="162" t="s">
        <v>1783</v>
      </c>
      <c r="C540" s="163" t="s">
        <v>123</v>
      </c>
      <c r="D540" s="164" t="s">
        <v>1617</v>
      </c>
      <c r="E540" s="165"/>
      <c r="F540" s="293" t="s">
        <v>173</v>
      </c>
      <c r="G540" s="160"/>
      <c r="H540" s="160"/>
      <c r="I540" s="24" t="str">
        <f t="shared" ca="1" si="44"/>
        <v>LOCKED</v>
      </c>
      <c r="J540" s="15" t="str">
        <f t="shared" si="48"/>
        <v>C019Concrete Pavements for Early OpeningCW 3310-R18, E14</v>
      </c>
      <c r="K540" s="16" t="e">
        <f>MATCH(J540,'Pay Items'!$K$1:$K$649,0)</f>
        <v>#N/A</v>
      </c>
      <c r="L540" s="17" t="str">
        <f t="shared" ca="1" si="45"/>
        <v>,0</v>
      </c>
      <c r="M540" s="17" t="str">
        <f t="shared" ca="1" si="46"/>
        <v>C2</v>
      </c>
      <c r="N540" s="17" t="str">
        <f t="shared" ca="1" si="47"/>
        <v>C2</v>
      </c>
    </row>
    <row r="541" spans="1:14" ht="60" customHeight="1" x14ac:dyDescent="0.2">
      <c r="A541" s="161" t="s">
        <v>1191</v>
      </c>
      <c r="B541" s="172" t="s">
        <v>350</v>
      </c>
      <c r="C541" s="163" t="s">
        <v>1278</v>
      </c>
      <c r="D541" s="164"/>
      <c r="E541" s="165" t="s">
        <v>178</v>
      </c>
      <c r="F541" s="295">
        <v>35</v>
      </c>
      <c r="G541" s="120"/>
      <c r="H541" s="166">
        <f>ROUND(G541*F541,2)</f>
        <v>0</v>
      </c>
      <c r="I541" s="24" t="str">
        <f t="shared" ca="1" si="44"/>
        <v/>
      </c>
      <c r="J541" s="15" t="str">
        <f t="shared" si="48"/>
        <v>C026-72Construction of 200 mm Type 4 Concrete Pavement for Early Opening 72 Hour (Reinforced)m²</v>
      </c>
      <c r="K541" s="16">
        <f>MATCH(J541,'Pay Items'!$K$1:$K$649,0)</f>
        <v>374</v>
      </c>
      <c r="L541" s="17" t="str">
        <f t="shared" ca="1" si="45"/>
        <v>,0</v>
      </c>
      <c r="M541" s="17" t="str">
        <f t="shared" ca="1" si="46"/>
        <v>C2</v>
      </c>
      <c r="N541" s="17" t="str">
        <f t="shared" ca="1" si="47"/>
        <v>C2</v>
      </c>
    </row>
    <row r="542" spans="1:14" ht="30" customHeight="1" x14ac:dyDescent="0.2">
      <c r="A542" s="184" t="s">
        <v>733</v>
      </c>
      <c r="B542" s="179" t="s">
        <v>1784</v>
      </c>
      <c r="C542" s="170" t="s">
        <v>126</v>
      </c>
      <c r="D542" s="171" t="s">
        <v>734</v>
      </c>
      <c r="E542" s="180" t="s">
        <v>178</v>
      </c>
      <c r="F542" s="295">
        <v>40</v>
      </c>
      <c r="G542" s="181"/>
      <c r="H542" s="166">
        <f>ROUND(G542*F542,2)</f>
        <v>0</v>
      </c>
      <c r="I542" s="24" t="str">
        <f t="shared" ca="1" si="44"/>
        <v/>
      </c>
      <c r="J542" s="15" t="str">
        <f t="shared" si="48"/>
        <v>C054AInterlocking Paving StonesCW 3335-R1m²</v>
      </c>
      <c r="K542" s="16">
        <f>MATCH(J542,'Pay Items'!$K$1:$K$649,0)</f>
        <v>423</v>
      </c>
      <c r="L542" s="17" t="str">
        <f t="shared" ca="1" si="45"/>
        <v>,0</v>
      </c>
      <c r="M542" s="17" t="str">
        <f t="shared" ca="1" si="46"/>
        <v>C2</v>
      </c>
      <c r="N542" s="17" t="str">
        <f t="shared" ca="1" si="47"/>
        <v>C2</v>
      </c>
    </row>
    <row r="543" spans="1:14" ht="30" customHeight="1" x14ac:dyDescent="0.2">
      <c r="A543" s="152"/>
      <c r="B543" s="216"/>
      <c r="C543" s="174" t="s">
        <v>199</v>
      </c>
      <c r="D543" s="175"/>
      <c r="E543" s="192"/>
      <c r="F543" s="293" t="s">
        <v>173</v>
      </c>
      <c r="G543" s="160"/>
      <c r="H543" s="160"/>
      <c r="I543" s="24" t="str">
        <f t="shared" ca="1" si="44"/>
        <v>LOCKED</v>
      </c>
      <c r="J543" s="15" t="str">
        <f t="shared" si="48"/>
        <v>JOINT AND CRACK SEALING</v>
      </c>
      <c r="K543" s="16">
        <f>MATCH(J543,'Pay Items'!$K$1:$K$649,0)</f>
        <v>436</v>
      </c>
      <c r="L543" s="17" t="str">
        <f t="shared" ca="1" si="45"/>
        <v>,0</v>
      </c>
      <c r="M543" s="17" t="str">
        <f t="shared" ca="1" si="46"/>
        <v>C2</v>
      </c>
      <c r="N543" s="17" t="str">
        <f t="shared" ca="1" si="47"/>
        <v>C2</v>
      </c>
    </row>
    <row r="544" spans="1:14" ht="30" customHeight="1" x14ac:dyDescent="0.2">
      <c r="A544" s="187" t="s">
        <v>547</v>
      </c>
      <c r="B544" s="162" t="s">
        <v>1785</v>
      </c>
      <c r="C544" s="163" t="s">
        <v>98</v>
      </c>
      <c r="D544" s="164" t="s">
        <v>736</v>
      </c>
      <c r="E544" s="165" t="s">
        <v>182</v>
      </c>
      <c r="F544" s="295">
        <v>75</v>
      </c>
      <c r="G544" s="181"/>
      <c r="H544" s="166">
        <f>ROUND(G544*F544,2)</f>
        <v>0</v>
      </c>
      <c r="I544" s="24" t="str">
        <f t="shared" ca="1" si="44"/>
        <v/>
      </c>
      <c r="J544" s="15" t="str">
        <f t="shared" si="48"/>
        <v>D006Reflective Crack MaintenanceCW 3250-R7m</v>
      </c>
      <c r="K544" s="16">
        <f>MATCH(J544,'Pay Items'!$K$1:$K$649,0)</f>
        <v>442</v>
      </c>
      <c r="L544" s="17" t="str">
        <f t="shared" ca="1" si="45"/>
        <v>,0</v>
      </c>
      <c r="M544" s="17" t="str">
        <f t="shared" ca="1" si="46"/>
        <v>C2</v>
      </c>
      <c r="N544" s="17" t="str">
        <f t="shared" ca="1" si="47"/>
        <v>C2</v>
      </c>
    </row>
    <row r="545" spans="1:14" ht="39.950000000000003" customHeight="1" x14ac:dyDescent="0.2">
      <c r="A545" s="152"/>
      <c r="B545" s="216"/>
      <c r="C545" s="174" t="s">
        <v>200</v>
      </c>
      <c r="D545" s="175"/>
      <c r="E545" s="192"/>
      <c r="F545" s="293" t="s">
        <v>173</v>
      </c>
      <c r="G545" s="160"/>
      <c r="H545" s="160"/>
      <c r="I545" s="24" t="str">
        <f t="shared" ca="1" si="44"/>
        <v>LOCKED</v>
      </c>
      <c r="J545" s="15" t="str">
        <f t="shared" si="48"/>
        <v>ASSOCIATED DRAINAGE AND UNDERGROUND WORKS</v>
      </c>
      <c r="K545" s="16">
        <f>MATCH(J545,'Pay Items'!$K$1:$K$649,0)</f>
        <v>444</v>
      </c>
      <c r="L545" s="17" t="str">
        <f t="shared" ca="1" si="45"/>
        <v>,0</v>
      </c>
      <c r="M545" s="17" t="str">
        <f t="shared" ca="1" si="46"/>
        <v>C2</v>
      </c>
      <c r="N545" s="17" t="str">
        <f t="shared" ca="1" si="47"/>
        <v>C2</v>
      </c>
    </row>
    <row r="546" spans="1:14" ht="30" customHeight="1" x14ac:dyDescent="0.2">
      <c r="A546" s="187" t="s">
        <v>67</v>
      </c>
      <c r="B546" s="162" t="s">
        <v>1786</v>
      </c>
      <c r="C546" s="82" t="s">
        <v>1060</v>
      </c>
      <c r="D546" s="83" t="s">
        <v>1061</v>
      </c>
      <c r="E546" s="165"/>
      <c r="F546" s="293" t="s">
        <v>173</v>
      </c>
      <c r="G546" s="160"/>
      <c r="H546" s="160"/>
      <c r="I546" s="24" t="str">
        <f t="shared" ca="1" si="44"/>
        <v>LOCKED</v>
      </c>
      <c r="J546" s="15" t="str">
        <f t="shared" si="48"/>
        <v>E023Frames &amp; CoversCW 3210-R8</v>
      </c>
      <c r="K546" s="16">
        <f>MATCH(J546,'Pay Items'!$K$1:$K$649,0)</f>
        <v>511</v>
      </c>
      <c r="L546" s="17" t="str">
        <f t="shared" ca="1" si="45"/>
        <v>,0</v>
      </c>
      <c r="M546" s="17" t="str">
        <f t="shared" ca="1" si="46"/>
        <v>C2</v>
      </c>
      <c r="N546" s="17" t="str">
        <f t="shared" ca="1" si="47"/>
        <v>C2</v>
      </c>
    </row>
    <row r="547" spans="1:14" ht="39.950000000000003" customHeight="1" x14ac:dyDescent="0.2">
      <c r="A547" s="187" t="s">
        <v>68</v>
      </c>
      <c r="B547" s="172" t="s">
        <v>350</v>
      </c>
      <c r="C547" s="81" t="s">
        <v>1213</v>
      </c>
      <c r="D547" s="164"/>
      <c r="E547" s="165" t="s">
        <v>181</v>
      </c>
      <c r="F547" s="295">
        <v>1</v>
      </c>
      <c r="G547" s="120"/>
      <c r="H547" s="182">
        <f>ROUND(G547*F547,2)</f>
        <v>0</v>
      </c>
      <c r="I547" s="24" t="str">
        <f t="shared" ca="1" si="44"/>
        <v/>
      </c>
      <c r="J547" s="15" t="str">
        <f t="shared" si="48"/>
        <v>E024AP-006 - Standard Frame for Manhole and Catch Basineach</v>
      </c>
      <c r="K547" s="16">
        <f>MATCH(J547,'Pay Items'!$K$1:$K$649,0)</f>
        <v>512</v>
      </c>
      <c r="L547" s="17" t="str">
        <f t="shared" ca="1" si="45"/>
        <v>,0</v>
      </c>
      <c r="M547" s="17" t="str">
        <f t="shared" ca="1" si="46"/>
        <v>C2</v>
      </c>
      <c r="N547" s="17" t="str">
        <f t="shared" ca="1" si="47"/>
        <v>C2</v>
      </c>
    </row>
    <row r="548" spans="1:14" ht="39.950000000000003" customHeight="1" x14ac:dyDescent="0.2">
      <c r="A548" s="187" t="s">
        <v>69</v>
      </c>
      <c r="B548" s="172" t="s">
        <v>351</v>
      </c>
      <c r="C548" s="81" t="s">
        <v>1214</v>
      </c>
      <c r="D548" s="164"/>
      <c r="E548" s="165" t="s">
        <v>181</v>
      </c>
      <c r="F548" s="295">
        <v>1</v>
      </c>
      <c r="G548" s="120"/>
      <c r="H548" s="182">
        <f>ROUND(G548*F548,2)</f>
        <v>0</v>
      </c>
      <c r="I548" s="24" t="str">
        <f t="shared" ca="1" si="44"/>
        <v/>
      </c>
      <c r="J548" s="15" t="str">
        <f t="shared" si="48"/>
        <v>E025AP-007 - Standard Solid Cover for Standard Frameeach</v>
      </c>
      <c r="K548" s="16">
        <f>MATCH(J548,'Pay Items'!$K$1:$K$649,0)</f>
        <v>513</v>
      </c>
      <c r="L548" s="17" t="str">
        <f t="shared" ca="1" si="45"/>
        <v>,0</v>
      </c>
      <c r="M548" s="17" t="str">
        <f t="shared" ca="1" si="46"/>
        <v>C2</v>
      </c>
      <c r="N548" s="17" t="str">
        <f t="shared" ca="1" si="47"/>
        <v>C2</v>
      </c>
    </row>
    <row r="549" spans="1:14" ht="30" customHeight="1" x14ac:dyDescent="0.2">
      <c r="A549" s="152"/>
      <c r="B549" s="217"/>
      <c r="C549" s="174" t="s">
        <v>201</v>
      </c>
      <c r="D549" s="175"/>
      <c r="E549" s="192"/>
      <c r="F549" s="293" t="s">
        <v>173</v>
      </c>
      <c r="G549" s="160"/>
      <c r="H549" s="160"/>
      <c r="I549" s="24" t="str">
        <f t="shared" ca="1" si="44"/>
        <v>LOCKED</v>
      </c>
      <c r="J549" s="15" t="str">
        <f t="shared" si="48"/>
        <v>ADJUSTMENTS</v>
      </c>
      <c r="K549" s="16">
        <f>MATCH(J549,'Pay Items'!$K$1:$K$649,0)</f>
        <v>589</v>
      </c>
      <c r="L549" s="17" t="str">
        <f t="shared" ca="1" si="45"/>
        <v>,0</v>
      </c>
      <c r="M549" s="17" t="str">
        <f t="shared" ca="1" si="46"/>
        <v>C2</v>
      </c>
      <c r="N549" s="17" t="str">
        <f t="shared" ca="1" si="47"/>
        <v>C2</v>
      </c>
    </row>
    <row r="550" spans="1:14" ht="39.950000000000003" customHeight="1" x14ac:dyDescent="0.2">
      <c r="A550" s="187" t="s">
        <v>230</v>
      </c>
      <c r="B550" s="162" t="s">
        <v>1787</v>
      </c>
      <c r="C550" s="81" t="s">
        <v>1062</v>
      </c>
      <c r="D550" s="83" t="s">
        <v>1061</v>
      </c>
      <c r="E550" s="165" t="s">
        <v>181</v>
      </c>
      <c r="F550" s="295">
        <v>1</v>
      </c>
      <c r="G550" s="120"/>
      <c r="H550" s="182">
        <f>ROUND(G550*F550,2)</f>
        <v>0</v>
      </c>
      <c r="I550" s="24" t="str">
        <f t="shared" ca="1" si="44"/>
        <v/>
      </c>
      <c r="J550" s="15" t="str">
        <f t="shared" si="48"/>
        <v>F001Adjustment of Manholes/Catch Basins FramesCW 3210-R8each</v>
      </c>
      <c r="K550" s="16">
        <f>MATCH(J550,'Pay Items'!$K$1:$K$649,0)</f>
        <v>590</v>
      </c>
      <c r="L550" s="17" t="str">
        <f t="shared" ca="1" si="45"/>
        <v>,0</v>
      </c>
      <c r="M550" s="17" t="str">
        <f t="shared" ca="1" si="46"/>
        <v>C2</v>
      </c>
      <c r="N550" s="17" t="str">
        <f t="shared" ca="1" si="47"/>
        <v>C2</v>
      </c>
    </row>
    <row r="551" spans="1:14" ht="30" customHeight="1" x14ac:dyDescent="0.2">
      <c r="A551" s="187" t="s">
        <v>237</v>
      </c>
      <c r="B551" s="162" t="s">
        <v>1788</v>
      </c>
      <c r="C551" s="163" t="s">
        <v>599</v>
      </c>
      <c r="D551" s="83" t="s">
        <v>1061</v>
      </c>
      <c r="E551" s="165" t="s">
        <v>181</v>
      </c>
      <c r="F551" s="295">
        <v>1</v>
      </c>
      <c r="G551" s="120"/>
      <c r="H551" s="182">
        <f>ROUND(G551*F551,2)</f>
        <v>0</v>
      </c>
      <c r="I551" s="24" t="str">
        <f t="shared" ca="1" si="44"/>
        <v/>
      </c>
      <c r="J551" s="15" t="str">
        <f t="shared" si="48"/>
        <v>F009Adjustment of Valve BoxesCW 3210-R8each</v>
      </c>
      <c r="K551" s="16">
        <f>MATCH(J551,'Pay Items'!$K$1:$K$649,0)</f>
        <v>600</v>
      </c>
      <c r="L551" s="17" t="str">
        <f t="shared" ca="1" si="45"/>
        <v>,0</v>
      </c>
      <c r="M551" s="17" t="str">
        <f t="shared" ca="1" si="46"/>
        <v>C2</v>
      </c>
      <c r="N551" s="17" t="str">
        <f t="shared" ca="1" si="47"/>
        <v>C2</v>
      </c>
    </row>
    <row r="552" spans="1:14" ht="30" customHeight="1" x14ac:dyDescent="0.2">
      <c r="A552" s="187" t="s">
        <v>459</v>
      </c>
      <c r="B552" s="162" t="s">
        <v>1789</v>
      </c>
      <c r="C552" s="163" t="s">
        <v>601</v>
      </c>
      <c r="D552" s="83" t="s">
        <v>1061</v>
      </c>
      <c r="E552" s="165" t="s">
        <v>181</v>
      </c>
      <c r="F552" s="295">
        <v>1</v>
      </c>
      <c r="G552" s="120"/>
      <c r="H552" s="182">
        <f>ROUND(G552*F552,2)</f>
        <v>0</v>
      </c>
      <c r="I552" s="24" t="str">
        <f t="shared" ca="1" si="44"/>
        <v/>
      </c>
      <c r="J552" s="15" t="str">
        <f t="shared" si="48"/>
        <v>F010Valve Box ExtensionsCW 3210-R8each</v>
      </c>
      <c r="K552" s="16">
        <f>MATCH(J552,'Pay Items'!$K$1:$K$649,0)</f>
        <v>601</v>
      </c>
      <c r="L552" s="17" t="str">
        <f t="shared" ca="1" si="45"/>
        <v>,0</v>
      </c>
      <c r="M552" s="17" t="str">
        <f t="shared" ca="1" si="46"/>
        <v>C2</v>
      </c>
      <c r="N552" s="17" t="str">
        <f t="shared" ca="1" si="47"/>
        <v>C2</v>
      </c>
    </row>
    <row r="553" spans="1:14" ht="30" customHeight="1" x14ac:dyDescent="0.2">
      <c r="A553" s="187" t="s">
        <v>238</v>
      </c>
      <c r="B553" s="162" t="s">
        <v>1790</v>
      </c>
      <c r="C553" s="163" t="s">
        <v>600</v>
      </c>
      <c r="D553" s="83" t="s">
        <v>1061</v>
      </c>
      <c r="E553" s="165" t="s">
        <v>181</v>
      </c>
      <c r="F553" s="295">
        <v>1</v>
      </c>
      <c r="G553" s="120"/>
      <c r="H553" s="182">
        <f>ROUND(G553*F553,2)</f>
        <v>0</v>
      </c>
      <c r="I553" s="24" t="str">
        <f t="shared" ca="1" si="44"/>
        <v/>
      </c>
      <c r="J553" s="15" t="str">
        <f t="shared" si="48"/>
        <v>F011Adjustment of Curb Stop BoxesCW 3210-R8each</v>
      </c>
      <c r="K553" s="16">
        <f>MATCH(J553,'Pay Items'!$K$1:$K$649,0)</f>
        <v>602</v>
      </c>
      <c r="L553" s="17" t="str">
        <f t="shared" ca="1" si="45"/>
        <v>,0</v>
      </c>
      <c r="M553" s="17" t="str">
        <f t="shared" ca="1" si="46"/>
        <v>C2</v>
      </c>
      <c r="N553" s="17" t="str">
        <f t="shared" ca="1" si="47"/>
        <v>C2</v>
      </c>
    </row>
    <row r="554" spans="1:14" ht="30" customHeight="1" x14ac:dyDescent="0.2">
      <c r="A554" s="118" t="s">
        <v>241</v>
      </c>
      <c r="B554" s="92" t="s">
        <v>1791</v>
      </c>
      <c r="C554" s="81" t="s">
        <v>602</v>
      </c>
      <c r="D554" s="83" t="s">
        <v>1061</v>
      </c>
      <c r="E554" s="85" t="s">
        <v>181</v>
      </c>
      <c r="F554" s="297">
        <v>1</v>
      </c>
      <c r="G554" s="104"/>
      <c r="H554" s="94">
        <f>ROUND(G554*F554,2)</f>
        <v>0</v>
      </c>
      <c r="I554" s="24" t="str">
        <f t="shared" ca="1" si="44"/>
        <v/>
      </c>
      <c r="J554" s="15" t="str">
        <f t="shared" si="48"/>
        <v>F018Curb Stop ExtensionsCW 3210-R8each</v>
      </c>
      <c r="K554" s="16">
        <f>MATCH(J554,'Pay Items'!$K$1:$K$649,0)</f>
        <v>603</v>
      </c>
      <c r="L554" s="17" t="str">
        <f t="shared" ca="1" si="45"/>
        <v>,0</v>
      </c>
      <c r="M554" s="17" t="str">
        <f t="shared" ca="1" si="46"/>
        <v>C2</v>
      </c>
      <c r="N554" s="17" t="str">
        <f t="shared" ca="1" si="47"/>
        <v>C2</v>
      </c>
    </row>
    <row r="555" spans="1:14" ht="30" customHeight="1" x14ac:dyDescent="0.2">
      <c r="A555" s="152"/>
      <c r="B555" s="173"/>
      <c r="C555" s="174" t="s">
        <v>202</v>
      </c>
      <c r="D555" s="175"/>
      <c r="E555" s="203"/>
      <c r="F555" s="293" t="s">
        <v>173</v>
      </c>
      <c r="G555" s="160"/>
      <c r="H555" s="160"/>
      <c r="I555" s="24" t="str">
        <f t="shared" ca="1" si="44"/>
        <v>LOCKED</v>
      </c>
      <c r="J555" s="15" t="str">
        <f t="shared" si="48"/>
        <v>LANDSCAPING</v>
      </c>
      <c r="K555" s="16">
        <f>MATCH(J555,'Pay Items'!$K$1:$K$649,0)</f>
        <v>618</v>
      </c>
      <c r="L555" s="17" t="str">
        <f t="shared" ca="1" si="45"/>
        <v>,0</v>
      </c>
      <c r="M555" s="17" t="str">
        <f t="shared" ca="1" si="46"/>
        <v>C2</v>
      </c>
      <c r="N555" s="17" t="str">
        <f t="shared" ca="1" si="47"/>
        <v>C2</v>
      </c>
    </row>
    <row r="556" spans="1:14" ht="30" customHeight="1" x14ac:dyDescent="0.2">
      <c r="A556" s="204" t="s">
        <v>242</v>
      </c>
      <c r="B556" s="162" t="s">
        <v>1792</v>
      </c>
      <c r="C556" s="163" t="s">
        <v>147</v>
      </c>
      <c r="D556" s="164" t="s">
        <v>1539</v>
      </c>
      <c r="E556" s="165"/>
      <c r="F556" s="293" t="s">
        <v>173</v>
      </c>
      <c r="G556" s="160"/>
      <c r="H556" s="160"/>
      <c r="I556" s="24" t="str">
        <f t="shared" ca="1" si="44"/>
        <v>LOCKED</v>
      </c>
      <c r="J556" s="15" t="str">
        <f t="shared" si="48"/>
        <v>G001SoddingCW 3510-R10</v>
      </c>
      <c r="K556" s="16">
        <f>MATCH(J556,'Pay Items'!$K$1:$K$649,0)</f>
        <v>619</v>
      </c>
      <c r="L556" s="17" t="str">
        <f t="shared" ca="1" si="45"/>
        <v>,0</v>
      </c>
      <c r="M556" s="17" t="str">
        <f t="shared" ca="1" si="46"/>
        <v>C2</v>
      </c>
      <c r="N556" s="17" t="str">
        <f t="shared" ca="1" si="47"/>
        <v>C2</v>
      </c>
    </row>
    <row r="557" spans="1:14" ht="30" customHeight="1" x14ac:dyDescent="0.2">
      <c r="A557" s="204" t="s">
        <v>243</v>
      </c>
      <c r="B557" s="172" t="s">
        <v>350</v>
      </c>
      <c r="C557" s="163" t="s">
        <v>885</v>
      </c>
      <c r="D557" s="164"/>
      <c r="E557" s="165" t="s">
        <v>178</v>
      </c>
      <c r="F557" s="294">
        <v>10</v>
      </c>
      <c r="G557" s="120"/>
      <c r="H557" s="182">
        <f>ROUND(G557*F557,2)</f>
        <v>0</v>
      </c>
      <c r="I557" s="24" t="str">
        <f t="shared" ca="1" si="44"/>
        <v/>
      </c>
      <c r="J557" s="15" t="str">
        <f t="shared" si="48"/>
        <v>G002width &lt; 600 mmm²</v>
      </c>
      <c r="K557" s="16">
        <f>MATCH(J557,'Pay Items'!$K$1:$K$649,0)</f>
        <v>620</v>
      </c>
      <c r="L557" s="17" t="str">
        <f t="shared" ca="1" si="45"/>
        <v>,0</v>
      </c>
      <c r="M557" s="17" t="str">
        <f t="shared" ca="1" si="46"/>
        <v>C2</v>
      </c>
      <c r="N557" s="17" t="str">
        <f t="shared" ca="1" si="47"/>
        <v>C2</v>
      </c>
    </row>
    <row r="558" spans="1:14" ht="30" customHeight="1" x14ac:dyDescent="0.2">
      <c r="A558" s="204" t="s">
        <v>244</v>
      </c>
      <c r="B558" s="172" t="s">
        <v>351</v>
      </c>
      <c r="C558" s="163" t="s">
        <v>886</v>
      </c>
      <c r="D558" s="164"/>
      <c r="E558" s="165" t="s">
        <v>178</v>
      </c>
      <c r="F558" s="294">
        <v>65</v>
      </c>
      <c r="G558" s="120"/>
      <c r="H558" s="182">
        <f>ROUND(G558*F558,2)</f>
        <v>0</v>
      </c>
      <c r="I558" s="24" t="str">
        <f t="shared" ca="1" si="44"/>
        <v/>
      </c>
      <c r="J558" s="15" t="str">
        <f t="shared" si="48"/>
        <v>G003width &gt; or = 600 mmm²</v>
      </c>
      <c r="K558" s="16">
        <f>MATCH(J558,'Pay Items'!$K$1:$K$649,0)</f>
        <v>621</v>
      </c>
      <c r="L558" s="17" t="str">
        <f t="shared" ca="1" si="45"/>
        <v>,0</v>
      </c>
      <c r="M558" s="17" t="str">
        <f t="shared" ca="1" si="46"/>
        <v>C2</v>
      </c>
      <c r="N558" s="17" t="str">
        <f t="shared" ca="1" si="47"/>
        <v>C2</v>
      </c>
    </row>
    <row r="559" spans="1:14" ht="30" customHeight="1" x14ac:dyDescent="0.2">
      <c r="A559" s="152"/>
      <c r="B559" s="196"/>
      <c r="C559" s="213" t="s">
        <v>1793</v>
      </c>
      <c r="D559" s="164"/>
      <c r="E559" s="165"/>
      <c r="F559" s="293" t="s">
        <v>173</v>
      </c>
      <c r="G559" s="160"/>
      <c r="H559" s="160"/>
      <c r="I559" s="24" t="str">
        <f t="shared" ca="1" si="44"/>
        <v>LOCKED</v>
      </c>
      <c r="J559" s="15" t="str">
        <f t="shared" si="48"/>
        <v>WOLSELEY AVENUE AND LENORE STREET</v>
      </c>
      <c r="K559" s="16" t="e">
        <f>MATCH(J559,'Pay Items'!$K$1:$K$649,0)</f>
        <v>#N/A</v>
      </c>
      <c r="L559" s="17" t="str">
        <f t="shared" ca="1" si="45"/>
        <v>,0</v>
      </c>
      <c r="M559" s="17" t="str">
        <f t="shared" ca="1" si="46"/>
        <v>C2</v>
      </c>
      <c r="N559" s="17" t="str">
        <f t="shared" ca="1" si="47"/>
        <v>C2</v>
      </c>
    </row>
    <row r="560" spans="1:14" ht="30" customHeight="1" x14ac:dyDescent="0.2">
      <c r="A560" s="152"/>
      <c r="B560" s="173"/>
      <c r="C560" s="198" t="s">
        <v>196</v>
      </c>
      <c r="D560" s="175"/>
      <c r="E560" s="176"/>
      <c r="F560" s="293" t="s">
        <v>173</v>
      </c>
      <c r="G560" s="160"/>
      <c r="H560" s="160"/>
      <c r="I560" s="24" t="str">
        <f t="shared" ca="1" si="44"/>
        <v>LOCKED</v>
      </c>
      <c r="J560" s="15" t="str">
        <f t="shared" si="48"/>
        <v>EARTH AND BASE WORKS</v>
      </c>
      <c r="K560" s="16">
        <f>MATCH(J560,'Pay Items'!$K$1:$K$649,0)</f>
        <v>3</v>
      </c>
      <c r="L560" s="17" t="str">
        <f t="shared" ca="1" si="45"/>
        <v>,0</v>
      </c>
      <c r="M560" s="17" t="str">
        <f t="shared" ca="1" si="46"/>
        <v>C2</v>
      </c>
      <c r="N560" s="17" t="str">
        <f t="shared" ca="1" si="47"/>
        <v>C2</v>
      </c>
    </row>
    <row r="561" spans="1:14" ht="30" customHeight="1" x14ac:dyDescent="0.2">
      <c r="A561" s="187" t="s">
        <v>439</v>
      </c>
      <c r="B561" s="162" t="s">
        <v>1794</v>
      </c>
      <c r="C561" s="163" t="s">
        <v>104</v>
      </c>
      <c r="D561" s="164" t="s">
        <v>1296</v>
      </c>
      <c r="E561" s="165" t="s">
        <v>179</v>
      </c>
      <c r="F561" s="294">
        <v>10</v>
      </c>
      <c r="G561" s="120"/>
      <c r="H561" s="182">
        <f>ROUND(G561*F561,2)</f>
        <v>0</v>
      </c>
      <c r="I561" s="24" t="str">
        <f t="shared" ca="1" si="44"/>
        <v/>
      </c>
      <c r="J561" s="15" t="str">
        <f t="shared" si="48"/>
        <v>A003ExcavationCW 3110-R22m³</v>
      </c>
      <c r="K561" s="16">
        <f>MATCH(J561,'Pay Items'!$K$1:$K$649,0)</f>
        <v>6</v>
      </c>
      <c r="L561" s="17" t="str">
        <f t="shared" ca="1" si="45"/>
        <v>,0</v>
      </c>
      <c r="M561" s="17" t="str">
        <f t="shared" ca="1" si="46"/>
        <v>C2</v>
      </c>
      <c r="N561" s="17" t="str">
        <f t="shared" ca="1" si="47"/>
        <v>C2</v>
      </c>
    </row>
    <row r="562" spans="1:14" ht="39.950000000000003" customHeight="1" x14ac:dyDescent="0.2">
      <c r="A562" s="214" t="s">
        <v>250</v>
      </c>
      <c r="B562" s="162" t="s">
        <v>1795</v>
      </c>
      <c r="C562" s="163" t="s">
        <v>319</v>
      </c>
      <c r="D562" s="164" t="s">
        <v>1296</v>
      </c>
      <c r="E562" s="165"/>
      <c r="F562" s="293" t="s">
        <v>173</v>
      </c>
      <c r="G562" s="160"/>
      <c r="H562" s="160"/>
      <c r="I562" s="24" t="str">
        <f t="shared" ca="1" si="44"/>
        <v>LOCKED</v>
      </c>
      <c r="J562" s="15" t="str">
        <f t="shared" si="48"/>
        <v>A010Supplying and Placing Base Course MaterialCW 3110-R22</v>
      </c>
      <c r="K562" s="16">
        <f>MATCH(J562,'Pay Items'!$K$1:$K$649,0)</f>
        <v>27</v>
      </c>
      <c r="L562" s="17" t="str">
        <f t="shared" ca="1" si="45"/>
        <v>,0</v>
      </c>
      <c r="M562" s="17" t="str">
        <f t="shared" ca="1" si="46"/>
        <v>C2</v>
      </c>
      <c r="N562" s="17" t="str">
        <f t="shared" ca="1" si="47"/>
        <v>C2</v>
      </c>
    </row>
    <row r="563" spans="1:14" ht="30" customHeight="1" x14ac:dyDescent="0.2">
      <c r="A563" s="214" t="s">
        <v>1124</v>
      </c>
      <c r="B563" s="172" t="s">
        <v>350</v>
      </c>
      <c r="C563" s="163" t="s">
        <v>1702</v>
      </c>
      <c r="D563" s="164" t="s">
        <v>173</v>
      </c>
      <c r="E563" s="165" t="s">
        <v>179</v>
      </c>
      <c r="F563" s="294">
        <v>10</v>
      </c>
      <c r="G563" s="120"/>
      <c r="H563" s="182">
        <f>ROUND(G563*F563,2)</f>
        <v>0</v>
      </c>
      <c r="I563" s="24" t="str">
        <f t="shared" ca="1" si="44"/>
        <v/>
      </c>
      <c r="J563" s="15" t="str">
        <f t="shared" si="48"/>
        <v>A010C3Base Course Material - Granular Cm³</v>
      </c>
      <c r="K563" s="16" t="e">
        <f>MATCH(J563,'Pay Items'!$K$1:$K$649,0)</f>
        <v>#N/A</v>
      </c>
      <c r="L563" s="17" t="str">
        <f t="shared" ca="1" si="45"/>
        <v>,0</v>
      </c>
      <c r="M563" s="17" t="str">
        <f t="shared" ca="1" si="46"/>
        <v>C2</v>
      </c>
      <c r="N563" s="17" t="str">
        <f t="shared" ca="1" si="47"/>
        <v>C2</v>
      </c>
    </row>
    <row r="564" spans="1:14" ht="30" customHeight="1" x14ac:dyDescent="0.2">
      <c r="A564" s="187" t="s">
        <v>252</v>
      </c>
      <c r="B564" s="162" t="s">
        <v>1796</v>
      </c>
      <c r="C564" s="163" t="s">
        <v>108</v>
      </c>
      <c r="D564" s="164" t="s">
        <v>1296</v>
      </c>
      <c r="E564" s="165" t="s">
        <v>178</v>
      </c>
      <c r="F564" s="294">
        <v>100</v>
      </c>
      <c r="G564" s="120"/>
      <c r="H564" s="182">
        <f>ROUND(G564*F564,2)</f>
        <v>0</v>
      </c>
      <c r="I564" s="24" t="str">
        <f t="shared" ca="1" si="44"/>
        <v/>
      </c>
      <c r="J564" s="15" t="str">
        <f t="shared" si="48"/>
        <v>A012Grading of BoulevardsCW 3110-R22m²</v>
      </c>
      <c r="K564" s="16">
        <f>MATCH(J564,'Pay Items'!$K$1:$K$649,0)</f>
        <v>37</v>
      </c>
      <c r="L564" s="17" t="str">
        <f t="shared" ca="1" si="45"/>
        <v>,0</v>
      </c>
      <c r="M564" s="17" t="str">
        <f t="shared" ca="1" si="46"/>
        <v>C2</v>
      </c>
      <c r="N564" s="17" t="str">
        <f t="shared" ca="1" si="47"/>
        <v>C2</v>
      </c>
    </row>
    <row r="565" spans="1:14" ht="30" customHeight="1" x14ac:dyDescent="0.2">
      <c r="A565" s="152"/>
      <c r="B565" s="173"/>
      <c r="C565" s="174" t="s">
        <v>1603</v>
      </c>
      <c r="D565" s="175"/>
      <c r="E565" s="203"/>
      <c r="F565" s="293" t="s">
        <v>173</v>
      </c>
      <c r="G565" s="160"/>
      <c r="H565" s="160"/>
      <c r="I565" s="24" t="str">
        <f t="shared" ca="1" si="44"/>
        <v>LOCKED</v>
      </c>
      <c r="J565" s="15" t="str">
        <f t="shared" si="48"/>
        <v>ROADWORKS - REMOVALS/RENEWALS</v>
      </c>
      <c r="K565" s="16" t="e">
        <f>MATCH(J565,'Pay Items'!$K$1:$K$649,0)</f>
        <v>#N/A</v>
      </c>
      <c r="L565" s="17" t="str">
        <f t="shared" ca="1" si="45"/>
        <v>,0</v>
      </c>
      <c r="M565" s="17" t="str">
        <f t="shared" ca="1" si="46"/>
        <v>C2</v>
      </c>
      <c r="N565" s="17" t="str">
        <f t="shared" ca="1" si="47"/>
        <v>C2</v>
      </c>
    </row>
    <row r="566" spans="1:14" ht="30" customHeight="1" x14ac:dyDescent="0.2">
      <c r="A566" s="177" t="s">
        <v>371</v>
      </c>
      <c r="B566" s="162" t="s">
        <v>1797</v>
      </c>
      <c r="C566" s="163" t="s">
        <v>316</v>
      </c>
      <c r="D566" s="164" t="s">
        <v>1296</v>
      </c>
      <c r="E566" s="165"/>
      <c r="F566" s="293" t="s">
        <v>173</v>
      </c>
      <c r="G566" s="160"/>
      <c r="H566" s="160"/>
      <c r="I566" s="24" t="str">
        <f t="shared" ca="1" si="44"/>
        <v>LOCKED</v>
      </c>
      <c r="J566" s="15" t="str">
        <f t="shared" si="48"/>
        <v>B001Pavement RemovalCW 3110-R22</v>
      </c>
      <c r="K566" s="16">
        <f>MATCH(J566,'Pay Items'!$K$1:$K$649,0)</f>
        <v>69</v>
      </c>
      <c r="L566" s="17" t="str">
        <f t="shared" ca="1" si="45"/>
        <v>,0</v>
      </c>
      <c r="M566" s="17" t="str">
        <f t="shared" ca="1" si="46"/>
        <v>C2</v>
      </c>
      <c r="N566" s="17" t="str">
        <f t="shared" ca="1" si="47"/>
        <v>C2</v>
      </c>
    </row>
    <row r="567" spans="1:14" ht="30" customHeight="1" x14ac:dyDescent="0.2">
      <c r="A567" s="177" t="s">
        <v>442</v>
      </c>
      <c r="B567" s="172" t="s">
        <v>350</v>
      </c>
      <c r="C567" s="163" t="s">
        <v>317</v>
      </c>
      <c r="D567" s="164" t="s">
        <v>173</v>
      </c>
      <c r="E567" s="165" t="s">
        <v>178</v>
      </c>
      <c r="F567" s="294">
        <v>110</v>
      </c>
      <c r="G567" s="120"/>
      <c r="H567" s="182">
        <f>ROUND(G567*F567,2)</f>
        <v>0</v>
      </c>
      <c r="I567" s="24" t="str">
        <f t="shared" ca="1" si="44"/>
        <v/>
      </c>
      <c r="J567" s="15" t="str">
        <f t="shared" si="48"/>
        <v>B002Concrete Pavementm²</v>
      </c>
      <c r="K567" s="16">
        <f>MATCH(J567,'Pay Items'!$K$1:$K$649,0)</f>
        <v>70</v>
      </c>
      <c r="L567" s="17" t="str">
        <f t="shared" ca="1" si="45"/>
        <v>,0</v>
      </c>
      <c r="M567" s="17" t="str">
        <f t="shared" ca="1" si="46"/>
        <v>C2</v>
      </c>
      <c r="N567" s="17" t="str">
        <f t="shared" ca="1" si="47"/>
        <v>C2</v>
      </c>
    </row>
    <row r="568" spans="1:14" ht="30" customHeight="1" x14ac:dyDescent="0.2">
      <c r="A568" s="177" t="s">
        <v>262</v>
      </c>
      <c r="B568" s="172" t="s">
        <v>351</v>
      </c>
      <c r="C568" s="163" t="s">
        <v>318</v>
      </c>
      <c r="D568" s="164" t="s">
        <v>173</v>
      </c>
      <c r="E568" s="165" t="s">
        <v>178</v>
      </c>
      <c r="F568" s="294">
        <v>25</v>
      </c>
      <c r="G568" s="120"/>
      <c r="H568" s="182">
        <f>ROUND(G568*F568,2)</f>
        <v>0</v>
      </c>
      <c r="I568" s="24" t="str">
        <f t="shared" ca="1" si="44"/>
        <v/>
      </c>
      <c r="J568" s="15" t="str">
        <f t="shared" si="48"/>
        <v>B003Asphalt Pavementm²</v>
      </c>
      <c r="K568" s="16">
        <f>MATCH(J568,'Pay Items'!$K$1:$K$649,0)</f>
        <v>71</v>
      </c>
      <c r="L568" s="17" t="str">
        <f t="shared" ca="1" si="45"/>
        <v>,0</v>
      </c>
      <c r="M568" s="17" t="str">
        <f t="shared" ca="1" si="46"/>
        <v>C2</v>
      </c>
      <c r="N568" s="17" t="str">
        <f t="shared" ca="1" si="47"/>
        <v>C2</v>
      </c>
    </row>
    <row r="569" spans="1:14" ht="30" customHeight="1" x14ac:dyDescent="0.2">
      <c r="A569" s="177" t="s">
        <v>301</v>
      </c>
      <c r="B569" s="162" t="s">
        <v>1798</v>
      </c>
      <c r="C569" s="163" t="s">
        <v>161</v>
      </c>
      <c r="D569" s="164" t="s">
        <v>921</v>
      </c>
      <c r="E569" s="165"/>
      <c r="F569" s="293" t="s">
        <v>173</v>
      </c>
      <c r="G569" s="160"/>
      <c r="H569" s="160"/>
      <c r="I569" s="24" t="str">
        <f t="shared" ca="1" si="44"/>
        <v>LOCKED</v>
      </c>
      <c r="J569" s="15" t="str">
        <f t="shared" si="48"/>
        <v>B094Drilled DowelsCW 3230-R8</v>
      </c>
      <c r="K569" s="16">
        <f>MATCH(J569,'Pay Items'!$K$1:$K$649,0)</f>
        <v>164</v>
      </c>
      <c r="L569" s="17" t="str">
        <f t="shared" ca="1" si="45"/>
        <v>,0</v>
      </c>
      <c r="M569" s="17" t="str">
        <f t="shared" ca="1" si="46"/>
        <v>C2</v>
      </c>
      <c r="N569" s="17" t="str">
        <f t="shared" ca="1" si="47"/>
        <v>C2</v>
      </c>
    </row>
    <row r="570" spans="1:14" ht="30" customHeight="1" x14ac:dyDescent="0.2">
      <c r="A570" s="177" t="s">
        <v>302</v>
      </c>
      <c r="B570" s="172" t="s">
        <v>350</v>
      </c>
      <c r="C570" s="163" t="s">
        <v>189</v>
      </c>
      <c r="D570" s="164" t="s">
        <v>173</v>
      </c>
      <c r="E570" s="165" t="s">
        <v>181</v>
      </c>
      <c r="F570" s="294">
        <v>50</v>
      </c>
      <c r="G570" s="120"/>
      <c r="H570" s="166">
        <f>ROUND(G570*F570,2)</f>
        <v>0</v>
      </c>
      <c r="I570" s="24" t="str">
        <f t="shared" ca="1" si="44"/>
        <v/>
      </c>
      <c r="J570" s="15" t="str">
        <f t="shared" si="48"/>
        <v>B09519.1 mm Diametereach</v>
      </c>
      <c r="K570" s="16">
        <f>MATCH(J570,'Pay Items'!$K$1:$K$649,0)</f>
        <v>165</v>
      </c>
      <c r="L570" s="17" t="str">
        <f t="shared" ca="1" si="45"/>
        <v>,0</v>
      </c>
      <c r="M570" s="17" t="str">
        <f t="shared" ca="1" si="46"/>
        <v>C2</v>
      </c>
      <c r="N570" s="17" t="str">
        <f t="shared" ca="1" si="47"/>
        <v>C2</v>
      </c>
    </row>
    <row r="571" spans="1:14" ht="30" customHeight="1" x14ac:dyDescent="0.2">
      <c r="A571" s="177" t="s">
        <v>304</v>
      </c>
      <c r="B571" s="162" t="s">
        <v>1799</v>
      </c>
      <c r="C571" s="163" t="s">
        <v>162</v>
      </c>
      <c r="D571" s="164" t="s">
        <v>921</v>
      </c>
      <c r="E571" s="165"/>
      <c r="F571" s="293" t="s">
        <v>173</v>
      </c>
      <c r="G571" s="160"/>
      <c r="H571" s="160"/>
      <c r="I571" s="24" t="str">
        <f t="shared" ca="1" si="44"/>
        <v>LOCKED</v>
      </c>
      <c r="J571" s="15" t="str">
        <f t="shared" si="48"/>
        <v>B097Drilled Tie BarsCW 3230-R8</v>
      </c>
      <c r="K571" s="16">
        <f>MATCH(J571,'Pay Items'!$K$1:$K$649,0)</f>
        <v>167</v>
      </c>
      <c r="L571" s="17" t="str">
        <f t="shared" ca="1" si="45"/>
        <v>,0</v>
      </c>
      <c r="M571" s="17" t="str">
        <f t="shared" ca="1" si="46"/>
        <v>C2</v>
      </c>
      <c r="N571" s="17" t="str">
        <f t="shared" ca="1" si="47"/>
        <v>C2</v>
      </c>
    </row>
    <row r="572" spans="1:14" ht="30" customHeight="1" x14ac:dyDescent="0.2">
      <c r="A572" s="177" t="s">
        <v>305</v>
      </c>
      <c r="B572" s="172" t="s">
        <v>350</v>
      </c>
      <c r="C572" s="163" t="s">
        <v>187</v>
      </c>
      <c r="D572" s="164" t="s">
        <v>173</v>
      </c>
      <c r="E572" s="165" t="s">
        <v>181</v>
      </c>
      <c r="F572" s="294">
        <v>20</v>
      </c>
      <c r="G572" s="120"/>
      <c r="H572" s="182">
        <f>ROUND(G572*F572,2)</f>
        <v>0</v>
      </c>
      <c r="I572" s="24" t="str">
        <f t="shared" ca="1" si="44"/>
        <v/>
      </c>
      <c r="J572" s="15" t="str">
        <f t="shared" si="48"/>
        <v>B09820 M Deformed Tie Bareach</v>
      </c>
      <c r="K572" s="16">
        <f>MATCH(J572,'Pay Items'!$K$1:$K$649,0)</f>
        <v>169</v>
      </c>
      <c r="L572" s="17" t="str">
        <f t="shared" ca="1" si="45"/>
        <v>,0</v>
      </c>
      <c r="M572" s="17" t="str">
        <f t="shared" ca="1" si="46"/>
        <v>C2</v>
      </c>
      <c r="N572" s="17" t="str">
        <f t="shared" ca="1" si="47"/>
        <v>C2</v>
      </c>
    </row>
    <row r="573" spans="1:14" ht="30" customHeight="1" x14ac:dyDescent="0.2">
      <c r="A573" s="177" t="s">
        <v>792</v>
      </c>
      <c r="B573" s="162" t="s">
        <v>1800</v>
      </c>
      <c r="C573" s="163" t="s">
        <v>329</v>
      </c>
      <c r="D573" s="164" t="s">
        <v>6</v>
      </c>
      <c r="E573" s="165"/>
      <c r="F573" s="293" t="s">
        <v>173</v>
      </c>
      <c r="G573" s="160"/>
      <c r="H573" s="160"/>
      <c r="I573" s="24" t="str">
        <f t="shared" ca="1" si="44"/>
        <v>LOCKED</v>
      </c>
      <c r="J573" s="15" t="str">
        <f t="shared" si="48"/>
        <v>B100rMiscellaneous Concrete Slab RemovalCW 3235-R9</v>
      </c>
      <c r="K573" s="16">
        <f>MATCH(J573,'Pay Items'!$K$1:$K$649,0)</f>
        <v>171</v>
      </c>
      <c r="L573" s="17" t="str">
        <f t="shared" ca="1" si="45"/>
        <v>,0</v>
      </c>
      <c r="M573" s="17" t="str">
        <f t="shared" ca="1" si="46"/>
        <v>C2</v>
      </c>
      <c r="N573" s="17" t="str">
        <f t="shared" ca="1" si="47"/>
        <v>C2</v>
      </c>
    </row>
    <row r="574" spans="1:14" ht="30" customHeight="1" x14ac:dyDescent="0.2">
      <c r="A574" s="177" t="s">
        <v>796</v>
      </c>
      <c r="B574" s="172" t="s">
        <v>350</v>
      </c>
      <c r="C574" s="163" t="s">
        <v>10</v>
      </c>
      <c r="D574" s="164" t="s">
        <v>173</v>
      </c>
      <c r="E574" s="165" t="s">
        <v>178</v>
      </c>
      <c r="F574" s="294">
        <v>35</v>
      </c>
      <c r="G574" s="120"/>
      <c r="H574" s="182">
        <f>ROUND(G574*F574,2)</f>
        <v>0</v>
      </c>
      <c r="I574" s="24" t="str">
        <f t="shared" ca="1" si="44"/>
        <v/>
      </c>
      <c r="J574" s="15" t="str">
        <f t="shared" si="48"/>
        <v>B104r100 mm Sidewalkm²</v>
      </c>
      <c r="K574" s="16">
        <f>MATCH(J574,'Pay Items'!$K$1:$K$649,0)</f>
        <v>175</v>
      </c>
      <c r="L574" s="17" t="str">
        <f t="shared" ca="1" si="45"/>
        <v>,0</v>
      </c>
      <c r="M574" s="17" t="str">
        <f t="shared" ca="1" si="46"/>
        <v>C2</v>
      </c>
      <c r="N574" s="17" t="str">
        <f t="shared" ca="1" si="47"/>
        <v>C2</v>
      </c>
    </row>
    <row r="575" spans="1:14" ht="30" customHeight="1" x14ac:dyDescent="0.2">
      <c r="A575" s="177" t="s">
        <v>799</v>
      </c>
      <c r="B575" s="162" t="s">
        <v>1801</v>
      </c>
      <c r="C575" s="163" t="s">
        <v>334</v>
      </c>
      <c r="D575" s="164" t="s">
        <v>1609</v>
      </c>
      <c r="E575" s="165"/>
      <c r="F575" s="293" t="s">
        <v>173</v>
      </c>
      <c r="G575" s="160"/>
      <c r="H575" s="160"/>
      <c r="I575" s="24" t="str">
        <f t="shared" ca="1" si="44"/>
        <v>LOCKED</v>
      </c>
      <c r="J575" s="15" t="str">
        <f t="shared" si="48"/>
        <v>B107iMiscellaneous Concrete Slab InstallationCW 3235-R9, E14</v>
      </c>
      <c r="K575" s="16" t="e">
        <f>MATCH(J575,'Pay Items'!$K$1:$K$649,0)</f>
        <v>#N/A</v>
      </c>
      <c r="L575" s="17" t="str">
        <f t="shared" ca="1" si="45"/>
        <v>,0</v>
      </c>
      <c r="M575" s="17" t="str">
        <f t="shared" ca="1" si="46"/>
        <v>C2</v>
      </c>
      <c r="N575" s="17" t="str">
        <f t="shared" ca="1" si="47"/>
        <v>C2</v>
      </c>
    </row>
    <row r="576" spans="1:14" ht="30" customHeight="1" x14ac:dyDescent="0.2">
      <c r="A576" s="177" t="s">
        <v>911</v>
      </c>
      <c r="B576" s="172" t="s">
        <v>350</v>
      </c>
      <c r="C576" s="163" t="s">
        <v>1704</v>
      </c>
      <c r="D576" s="164" t="s">
        <v>397</v>
      </c>
      <c r="E576" s="165" t="s">
        <v>178</v>
      </c>
      <c r="F576" s="294">
        <v>35</v>
      </c>
      <c r="G576" s="120"/>
      <c r="H576" s="182">
        <f>ROUND(G576*F576,2)</f>
        <v>0</v>
      </c>
      <c r="I576" s="24" t="str">
        <f t="shared" ca="1" si="44"/>
        <v/>
      </c>
      <c r="J576" s="15" t="str">
        <f t="shared" si="48"/>
        <v>B111iType 5 Concrete 100 mm SidewalkSD-228Am²</v>
      </c>
      <c r="K576" s="16" t="e">
        <f>MATCH(J576,'Pay Items'!$K$1:$K$649,0)</f>
        <v>#N/A</v>
      </c>
      <c r="L576" s="17" t="str">
        <f t="shared" ca="1" si="45"/>
        <v>,0</v>
      </c>
      <c r="M576" s="17" t="str">
        <f t="shared" ca="1" si="46"/>
        <v>C2</v>
      </c>
      <c r="N576" s="17" t="str">
        <f t="shared" ca="1" si="47"/>
        <v>C2</v>
      </c>
    </row>
    <row r="577" spans="1:14" ht="30" customHeight="1" x14ac:dyDescent="0.2">
      <c r="A577" s="177" t="s">
        <v>815</v>
      </c>
      <c r="B577" s="162" t="s">
        <v>1802</v>
      </c>
      <c r="C577" s="163" t="s">
        <v>339</v>
      </c>
      <c r="D577" s="164" t="s">
        <v>918</v>
      </c>
      <c r="E577" s="165"/>
      <c r="F577" s="293" t="s">
        <v>173</v>
      </c>
      <c r="G577" s="160"/>
      <c r="H577" s="160"/>
      <c r="I577" s="24" t="str">
        <f t="shared" ca="1" si="44"/>
        <v>LOCKED</v>
      </c>
      <c r="J577" s="15" t="str">
        <f t="shared" si="48"/>
        <v>B126rConcrete Curb RemovalCW 3240-R10</v>
      </c>
      <c r="K577" s="16">
        <f>MATCH(J577,'Pay Items'!$K$1:$K$649,0)</f>
        <v>209</v>
      </c>
      <c r="L577" s="17" t="str">
        <f t="shared" ca="1" si="45"/>
        <v>,0</v>
      </c>
      <c r="M577" s="17" t="str">
        <f t="shared" ca="1" si="46"/>
        <v>C2</v>
      </c>
      <c r="N577" s="17" t="str">
        <f t="shared" ca="1" si="47"/>
        <v>C2</v>
      </c>
    </row>
    <row r="578" spans="1:14" ht="30" customHeight="1" x14ac:dyDescent="0.2">
      <c r="A578" s="177" t="s">
        <v>1145</v>
      </c>
      <c r="B578" s="172" t="s">
        <v>350</v>
      </c>
      <c r="C578" s="163" t="s">
        <v>969</v>
      </c>
      <c r="D578" s="164" t="s">
        <v>173</v>
      </c>
      <c r="E578" s="165" t="s">
        <v>182</v>
      </c>
      <c r="F578" s="294">
        <v>35</v>
      </c>
      <c r="G578" s="120"/>
      <c r="H578" s="182">
        <f>ROUND(G578*F578,2)</f>
        <v>0</v>
      </c>
      <c r="I578" s="24" t="str">
        <f t="shared" ca="1" si="44"/>
        <v/>
      </c>
      <c r="J578" s="15" t="str">
        <f t="shared" si="48"/>
        <v>B127rBBarrier Separatem</v>
      </c>
      <c r="K578" s="16">
        <f>MATCH(J578,'Pay Items'!$K$1:$K$649,0)</f>
        <v>212</v>
      </c>
      <c r="L578" s="17" t="str">
        <f t="shared" ca="1" si="45"/>
        <v>,0</v>
      </c>
      <c r="M578" s="17" t="str">
        <f t="shared" ca="1" si="46"/>
        <v>C2</v>
      </c>
      <c r="N578" s="17" t="str">
        <f t="shared" ca="1" si="47"/>
        <v>C2</v>
      </c>
    </row>
    <row r="579" spans="1:14" ht="30" customHeight="1" x14ac:dyDescent="0.2">
      <c r="A579" s="177" t="s">
        <v>822</v>
      </c>
      <c r="B579" s="172" t="s">
        <v>351</v>
      </c>
      <c r="C579" s="163" t="s">
        <v>689</v>
      </c>
      <c r="D579" s="164" t="s">
        <v>173</v>
      </c>
      <c r="E579" s="165" t="s">
        <v>182</v>
      </c>
      <c r="F579" s="294">
        <v>10</v>
      </c>
      <c r="G579" s="120"/>
      <c r="H579" s="182">
        <f>ROUND(G579*F579,2)</f>
        <v>0</v>
      </c>
      <c r="I579" s="24" t="str">
        <f t="shared" ca="1" si="44"/>
        <v/>
      </c>
      <c r="J579" s="15" t="str">
        <f t="shared" si="48"/>
        <v>B132rCurb Rampm</v>
      </c>
      <c r="K579" s="16">
        <f>MATCH(J579,'Pay Items'!$K$1:$K$649,0)</f>
        <v>217</v>
      </c>
      <c r="L579" s="17" t="str">
        <f t="shared" ca="1" si="45"/>
        <v>,0</v>
      </c>
      <c r="M579" s="17" t="str">
        <f t="shared" ca="1" si="46"/>
        <v>C2</v>
      </c>
      <c r="N579" s="17" t="str">
        <f t="shared" ca="1" si="47"/>
        <v>C2</v>
      </c>
    </row>
    <row r="580" spans="1:14" ht="30" customHeight="1" x14ac:dyDescent="0.2">
      <c r="A580" s="177" t="s">
        <v>825</v>
      </c>
      <c r="B580" s="162" t="s">
        <v>1803</v>
      </c>
      <c r="C580" s="163" t="s">
        <v>341</v>
      </c>
      <c r="D580" s="164" t="s">
        <v>1679</v>
      </c>
      <c r="E580" s="165"/>
      <c r="F580" s="293" t="s">
        <v>173</v>
      </c>
      <c r="G580" s="160"/>
      <c r="H580" s="160"/>
      <c r="I580" s="24" t="str">
        <f t="shared" ca="1" si="44"/>
        <v>LOCKED</v>
      </c>
      <c r="J580" s="15" t="str">
        <f t="shared" si="48"/>
        <v>B135iConcrete Curb InstallationCW 3240-R10, E14</v>
      </c>
      <c r="K580" s="16" t="e">
        <f>MATCH(J580,'Pay Items'!$K$1:$K$649,0)</f>
        <v>#N/A</v>
      </c>
      <c r="L580" s="17" t="str">
        <f t="shared" ca="1" si="45"/>
        <v>,0</v>
      </c>
      <c r="M580" s="17" t="str">
        <f t="shared" ca="1" si="46"/>
        <v>C2</v>
      </c>
      <c r="N580" s="17" t="str">
        <f t="shared" ca="1" si="47"/>
        <v>C2</v>
      </c>
    </row>
    <row r="581" spans="1:14" ht="39.950000000000003" customHeight="1" x14ac:dyDescent="0.2">
      <c r="A581" s="177" t="s">
        <v>1148</v>
      </c>
      <c r="B581" s="172" t="s">
        <v>350</v>
      </c>
      <c r="C581" s="163" t="s">
        <v>1614</v>
      </c>
      <c r="D581" s="164" t="s">
        <v>398</v>
      </c>
      <c r="E581" s="165" t="s">
        <v>182</v>
      </c>
      <c r="F581" s="294">
        <v>15</v>
      </c>
      <c r="G581" s="120"/>
      <c r="H581" s="182">
        <f>ROUND(G581*F581,2)</f>
        <v>0</v>
      </c>
      <c r="I581" s="24" t="str">
        <f t="shared" ref="I581:I644" ca="1" si="49">IF(CELL("protect",$G581)=1, "LOCKED", "")</f>
        <v/>
      </c>
      <c r="J581" s="15" t="str">
        <f t="shared" si="48"/>
        <v>B136iAType 2 Concrete Barrier (150 mm reveal ht, Dowelled)SD-205m</v>
      </c>
      <c r="K581" s="16" t="e">
        <f>MATCH(J581,'Pay Items'!$K$1:$K$649,0)</f>
        <v>#N/A</v>
      </c>
      <c r="L581" s="17" t="str">
        <f t="shared" ref="L581:L644" ca="1" si="50">CELL("format",$F581)</f>
        <v>,0</v>
      </c>
      <c r="M581" s="17" t="str">
        <f t="shared" ref="M581:M644" ca="1" si="51">CELL("format",$G581)</f>
        <v>C2</v>
      </c>
      <c r="N581" s="17" t="str">
        <f t="shared" ref="N581:N644" ca="1" si="52">CELL("format",$H581)</f>
        <v>C2</v>
      </c>
    </row>
    <row r="582" spans="1:14" ht="39.950000000000003" customHeight="1" x14ac:dyDescent="0.2">
      <c r="A582" s="177" t="s">
        <v>1154</v>
      </c>
      <c r="B582" s="172" t="s">
        <v>351</v>
      </c>
      <c r="C582" s="163" t="s">
        <v>1705</v>
      </c>
      <c r="D582" s="164" t="s">
        <v>399</v>
      </c>
      <c r="E582" s="165" t="s">
        <v>182</v>
      </c>
      <c r="F582" s="294">
        <v>25</v>
      </c>
      <c r="G582" s="120"/>
      <c r="H582" s="182">
        <f>ROUND(G582*F582,2)</f>
        <v>0</v>
      </c>
      <c r="I582" s="24" t="str">
        <f t="shared" ca="1" si="49"/>
        <v/>
      </c>
      <c r="J582" s="15" t="str">
        <f t="shared" ref="J582:J645" si="53">CLEAN(CONCATENATE(TRIM($A582),TRIM($C582),IF(LEFT($D582)&lt;&gt;"E",TRIM($D582),),TRIM($E582)))</f>
        <v>B139iAType 2 Concrete Modified Barrier (150 mm reveal ht, Dowelled)SD-203Bm</v>
      </c>
      <c r="K582" s="16" t="e">
        <f>MATCH(J582,'Pay Items'!$K$1:$K$649,0)</f>
        <v>#N/A</v>
      </c>
      <c r="L582" s="17" t="str">
        <f t="shared" ca="1" si="50"/>
        <v>,0</v>
      </c>
      <c r="M582" s="17" t="str">
        <f t="shared" ca="1" si="51"/>
        <v>C2</v>
      </c>
      <c r="N582" s="17" t="str">
        <f t="shared" ca="1" si="52"/>
        <v>C2</v>
      </c>
    </row>
    <row r="583" spans="1:14" ht="39.950000000000003" customHeight="1" x14ac:dyDescent="0.2">
      <c r="A583" s="177" t="s">
        <v>941</v>
      </c>
      <c r="B583" s="172" t="s">
        <v>352</v>
      </c>
      <c r="C583" s="163" t="s">
        <v>1706</v>
      </c>
      <c r="D583" s="164" t="s">
        <v>367</v>
      </c>
      <c r="E583" s="165" t="s">
        <v>182</v>
      </c>
      <c r="F583" s="294">
        <v>10</v>
      </c>
      <c r="G583" s="120"/>
      <c r="H583" s="182">
        <f>ROUND(G583*F583,2)</f>
        <v>0</v>
      </c>
      <c r="I583" s="24" t="str">
        <f t="shared" ca="1" si="49"/>
        <v/>
      </c>
      <c r="J583" s="15" t="str">
        <f t="shared" si="53"/>
        <v>B150iAType 2 Concrete Curb Ramp (8-12 mm reveal ht, Monolithic)SD-229A,B,Cm</v>
      </c>
      <c r="K583" s="16" t="e">
        <f>MATCH(J583,'Pay Items'!$K$1:$K$649,0)</f>
        <v>#N/A</v>
      </c>
      <c r="L583" s="17" t="str">
        <f t="shared" ca="1" si="50"/>
        <v>,0</v>
      </c>
      <c r="M583" s="17" t="str">
        <f t="shared" ca="1" si="51"/>
        <v>C2</v>
      </c>
      <c r="N583" s="17" t="str">
        <f t="shared" ca="1" si="52"/>
        <v>C2</v>
      </c>
    </row>
    <row r="584" spans="1:14" ht="30" customHeight="1" x14ac:dyDescent="0.2">
      <c r="A584" s="177" t="s">
        <v>476</v>
      </c>
      <c r="B584" s="162" t="s">
        <v>1804</v>
      </c>
      <c r="C584" s="163" t="s">
        <v>362</v>
      </c>
      <c r="D584" s="164" t="s">
        <v>1181</v>
      </c>
      <c r="E584" s="185"/>
      <c r="F584" s="293" t="s">
        <v>173</v>
      </c>
      <c r="G584" s="160"/>
      <c r="H584" s="160"/>
      <c r="I584" s="24" t="str">
        <f t="shared" ca="1" si="49"/>
        <v>LOCKED</v>
      </c>
      <c r="J584" s="15" t="str">
        <f t="shared" si="53"/>
        <v>B190Construction of Asphaltic Concrete OverlayCW 3410-R12</v>
      </c>
      <c r="K584" s="16">
        <f>MATCH(J584,'Pay Items'!$K$1:$K$649,0)</f>
        <v>319</v>
      </c>
      <c r="L584" s="17" t="str">
        <f t="shared" ca="1" si="50"/>
        <v>,0</v>
      </c>
      <c r="M584" s="17" t="str">
        <f t="shared" ca="1" si="51"/>
        <v>C2</v>
      </c>
      <c r="N584" s="17" t="str">
        <f t="shared" ca="1" si="52"/>
        <v>C2</v>
      </c>
    </row>
    <row r="585" spans="1:14" ht="30" customHeight="1" x14ac:dyDescent="0.2">
      <c r="A585" s="177" t="s">
        <v>477</v>
      </c>
      <c r="B585" s="172" t="s">
        <v>350</v>
      </c>
      <c r="C585" s="163" t="s">
        <v>363</v>
      </c>
      <c r="D585" s="164"/>
      <c r="E585" s="165"/>
      <c r="F585" s="293" t="s">
        <v>173</v>
      </c>
      <c r="G585" s="160"/>
      <c r="H585" s="160"/>
      <c r="I585" s="24" t="str">
        <f t="shared" ca="1" si="49"/>
        <v>LOCKED</v>
      </c>
      <c r="J585" s="15" t="str">
        <f t="shared" si="53"/>
        <v>B191Main Line Paving</v>
      </c>
      <c r="K585" s="16">
        <f>MATCH(J585,'Pay Items'!$K$1:$K$649,0)</f>
        <v>320</v>
      </c>
      <c r="L585" s="17" t="str">
        <f t="shared" ca="1" si="50"/>
        <v>,0</v>
      </c>
      <c r="M585" s="17" t="str">
        <f t="shared" ca="1" si="51"/>
        <v>C2</v>
      </c>
      <c r="N585" s="17" t="str">
        <f t="shared" ca="1" si="52"/>
        <v>C2</v>
      </c>
    </row>
    <row r="586" spans="1:14" ht="30" customHeight="1" x14ac:dyDescent="0.2">
      <c r="A586" s="177" t="s">
        <v>479</v>
      </c>
      <c r="B586" s="183" t="s">
        <v>700</v>
      </c>
      <c r="C586" s="163" t="s">
        <v>718</v>
      </c>
      <c r="D586" s="164"/>
      <c r="E586" s="165" t="s">
        <v>180</v>
      </c>
      <c r="F586" s="294">
        <v>50</v>
      </c>
      <c r="G586" s="120"/>
      <c r="H586" s="182">
        <f>ROUND(G586*F586,2)</f>
        <v>0</v>
      </c>
      <c r="I586" s="24" t="str">
        <f t="shared" ca="1" si="49"/>
        <v/>
      </c>
      <c r="J586" s="15" t="str">
        <f t="shared" si="53"/>
        <v>B193Type IAtonne</v>
      </c>
      <c r="K586" s="16">
        <f>MATCH(J586,'Pay Items'!$K$1:$K$649,0)</f>
        <v>321</v>
      </c>
      <c r="L586" s="17" t="str">
        <f t="shared" ca="1" si="50"/>
        <v>,0</v>
      </c>
      <c r="M586" s="17" t="str">
        <f t="shared" ca="1" si="51"/>
        <v>C2</v>
      </c>
      <c r="N586" s="17" t="str">
        <f t="shared" ca="1" si="52"/>
        <v>C2</v>
      </c>
    </row>
    <row r="587" spans="1:14" ht="30" customHeight="1" x14ac:dyDescent="0.2">
      <c r="A587" s="177" t="s">
        <v>480</v>
      </c>
      <c r="B587" s="172" t="s">
        <v>351</v>
      </c>
      <c r="C587" s="163" t="s">
        <v>364</v>
      </c>
      <c r="D587" s="164"/>
      <c r="E587" s="165"/>
      <c r="F587" s="293" t="s">
        <v>173</v>
      </c>
      <c r="G587" s="160"/>
      <c r="H587" s="160"/>
      <c r="I587" s="24" t="str">
        <f t="shared" ca="1" si="49"/>
        <v>LOCKED</v>
      </c>
      <c r="J587" s="15" t="str">
        <f t="shared" si="53"/>
        <v>B194Tie-ins and Approaches</v>
      </c>
      <c r="K587" s="16">
        <f>MATCH(J587,'Pay Items'!$K$1:$K$649,0)</f>
        <v>323</v>
      </c>
      <c r="L587" s="17" t="str">
        <f t="shared" ca="1" si="50"/>
        <v>,0</v>
      </c>
      <c r="M587" s="17" t="str">
        <f t="shared" ca="1" si="51"/>
        <v>C2</v>
      </c>
      <c r="N587" s="17" t="str">
        <f t="shared" ca="1" si="52"/>
        <v>C2</v>
      </c>
    </row>
    <row r="588" spans="1:14" ht="30" customHeight="1" x14ac:dyDescent="0.2">
      <c r="A588" s="177" t="s">
        <v>481</v>
      </c>
      <c r="B588" s="183" t="s">
        <v>700</v>
      </c>
      <c r="C588" s="163" t="s">
        <v>718</v>
      </c>
      <c r="D588" s="164"/>
      <c r="E588" s="165" t="s">
        <v>180</v>
      </c>
      <c r="F588" s="294">
        <v>15</v>
      </c>
      <c r="G588" s="120"/>
      <c r="H588" s="182">
        <f>ROUND(G588*F588,2)</f>
        <v>0</v>
      </c>
      <c r="I588" s="24" t="str">
        <f t="shared" ca="1" si="49"/>
        <v/>
      </c>
      <c r="J588" s="15" t="str">
        <f t="shared" si="53"/>
        <v>B195Type IAtonne</v>
      </c>
      <c r="K588" s="16">
        <f>MATCH(J588,'Pay Items'!$K$1:$K$649,0)</f>
        <v>324</v>
      </c>
      <c r="L588" s="17" t="str">
        <f t="shared" ca="1" si="50"/>
        <v>,0</v>
      </c>
      <c r="M588" s="17" t="str">
        <f t="shared" ca="1" si="51"/>
        <v>C2</v>
      </c>
      <c r="N588" s="17" t="str">
        <f t="shared" ca="1" si="52"/>
        <v>C2</v>
      </c>
    </row>
    <row r="589" spans="1:14" ht="30" customHeight="1" x14ac:dyDescent="0.2">
      <c r="A589" s="177" t="s">
        <v>486</v>
      </c>
      <c r="B589" s="162" t="s">
        <v>1805</v>
      </c>
      <c r="C589" s="163" t="s">
        <v>99</v>
      </c>
      <c r="D589" s="164" t="s">
        <v>959</v>
      </c>
      <c r="E589" s="165"/>
      <c r="F589" s="293" t="s">
        <v>173</v>
      </c>
      <c r="G589" s="160"/>
      <c r="H589" s="160"/>
      <c r="I589" s="24" t="str">
        <f t="shared" ca="1" si="49"/>
        <v>LOCKED</v>
      </c>
      <c r="J589" s="15" t="str">
        <f t="shared" si="53"/>
        <v>B200Planing of PavementCW 3450-R6</v>
      </c>
      <c r="K589" s="16">
        <f>MATCH(J589,'Pay Items'!$K$1:$K$649,0)</f>
        <v>329</v>
      </c>
      <c r="L589" s="17" t="str">
        <f t="shared" ca="1" si="50"/>
        <v>,0</v>
      </c>
      <c r="M589" s="17" t="str">
        <f t="shared" ca="1" si="51"/>
        <v>C2</v>
      </c>
      <c r="N589" s="17" t="str">
        <f t="shared" ca="1" si="52"/>
        <v>C2</v>
      </c>
    </row>
    <row r="590" spans="1:14" ht="30" customHeight="1" x14ac:dyDescent="0.2">
      <c r="A590" s="177" t="s">
        <v>487</v>
      </c>
      <c r="B590" s="172" t="s">
        <v>350</v>
      </c>
      <c r="C590" s="163" t="s">
        <v>1004</v>
      </c>
      <c r="D590" s="164" t="s">
        <v>173</v>
      </c>
      <c r="E590" s="165" t="s">
        <v>178</v>
      </c>
      <c r="F590" s="294">
        <v>225</v>
      </c>
      <c r="G590" s="120"/>
      <c r="H590" s="182">
        <f>ROUND(G590*F590,2)</f>
        <v>0</v>
      </c>
      <c r="I590" s="24" t="str">
        <f t="shared" ca="1" si="49"/>
        <v/>
      </c>
      <c r="J590" s="15" t="str">
        <f t="shared" si="53"/>
        <v>B2011 - 50 mm Depth (Asphalt)m²</v>
      </c>
      <c r="K590" s="16">
        <f>MATCH(J590,'Pay Items'!$K$1:$K$649,0)</f>
        <v>330</v>
      </c>
      <c r="L590" s="17" t="str">
        <f t="shared" ca="1" si="50"/>
        <v>,0</v>
      </c>
      <c r="M590" s="17" t="str">
        <f t="shared" ca="1" si="51"/>
        <v>C2</v>
      </c>
      <c r="N590" s="17" t="str">
        <f t="shared" ca="1" si="52"/>
        <v>C2</v>
      </c>
    </row>
    <row r="591" spans="1:14" ht="30" customHeight="1" x14ac:dyDescent="0.2">
      <c r="A591" s="177" t="s">
        <v>875</v>
      </c>
      <c r="B591" s="162" t="s">
        <v>1806</v>
      </c>
      <c r="C591" s="163" t="s">
        <v>909</v>
      </c>
      <c r="D591" s="164" t="s">
        <v>960</v>
      </c>
      <c r="E591" s="165" t="s">
        <v>181</v>
      </c>
      <c r="F591" s="295">
        <v>3</v>
      </c>
      <c r="G591" s="120"/>
      <c r="H591" s="182">
        <f>ROUND(G591*F591,2)</f>
        <v>0</v>
      </c>
      <c r="I591" s="24" t="str">
        <f t="shared" ca="1" si="49"/>
        <v/>
      </c>
      <c r="J591" s="15" t="str">
        <f t="shared" si="53"/>
        <v>B219Detectable Warning Surface TilesCW 3326-R3each</v>
      </c>
      <c r="K591" s="16">
        <f>MATCH(J591,'Pay Items'!$K$1:$K$649,0)</f>
        <v>341</v>
      </c>
      <c r="L591" s="17" t="str">
        <f t="shared" ca="1" si="50"/>
        <v>,0</v>
      </c>
      <c r="M591" s="17" t="str">
        <f t="shared" ca="1" si="51"/>
        <v>C2</v>
      </c>
      <c r="N591" s="17" t="str">
        <f t="shared" ca="1" si="52"/>
        <v>C2</v>
      </c>
    </row>
    <row r="592" spans="1:14" ht="30" customHeight="1" x14ac:dyDescent="0.2">
      <c r="A592" s="152"/>
      <c r="B592" s="216"/>
      <c r="C592" s="174" t="s">
        <v>1615</v>
      </c>
      <c r="D592" s="175"/>
      <c r="E592" s="176"/>
      <c r="F592" s="293" t="s">
        <v>173</v>
      </c>
      <c r="G592" s="160"/>
      <c r="H592" s="160"/>
      <c r="I592" s="24" t="str">
        <f t="shared" ca="1" si="49"/>
        <v>LOCKED</v>
      </c>
      <c r="J592" s="15" t="str">
        <f t="shared" si="53"/>
        <v>ROADWORKS - NEW CONSTRUCTION</v>
      </c>
      <c r="K592" s="16" t="e">
        <f>MATCH(J592,'Pay Items'!$K$1:$K$649,0)</f>
        <v>#N/A</v>
      </c>
      <c r="L592" s="17" t="str">
        <f t="shared" ca="1" si="50"/>
        <v>,0</v>
      </c>
      <c r="M592" s="17" t="str">
        <f t="shared" ca="1" si="51"/>
        <v>C2</v>
      </c>
      <c r="N592" s="17" t="str">
        <f t="shared" ca="1" si="52"/>
        <v>C2</v>
      </c>
    </row>
    <row r="593" spans="1:14" ht="39.950000000000003" customHeight="1" x14ac:dyDescent="0.2">
      <c r="A593" s="161" t="s">
        <v>209</v>
      </c>
      <c r="B593" s="162" t="s">
        <v>1807</v>
      </c>
      <c r="C593" s="163" t="s">
        <v>468</v>
      </c>
      <c r="D593" s="164" t="s">
        <v>1617</v>
      </c>
      <c r="E593" s="165"/>
      <c r="F593" s="293" t="s">
        <v>173</v>
      </c>
      <c r="G593" s="160"/>
      <c r="H593" s="160"/>
      <c r="I593" s="24" t="str">
        <f t="shared" ca="1" si="49"/>
        <v>LOCKED</v>
      </c>
      <c r="J593" s="15" t="str">
        <f t="shared" si="53"/>
        <v>C001Concrete Pavements, Median Slabs, Bull-noses, and Safety MediansCW 3310-R18, E14</v>
      </c>
      <c r="K593" s="16" t="e">
        <f>MATCH(J593,'Pay Items'!$K$1:$K$649,0)</f>
        <v>#N/A</v>
      </c>
      <c r="L593" s="17" t="str">
        <f t="shared" ca="1" si="50"/>
        <v>,0</v>
      </c>
      <c r="M593" s="17" t="str">
        <f t="shared" ca="1" si="51"/>
        <v>C2</v>
      </c>
      <c r="N593" s="17" t="str">
        <f t="shared" ca="1" si="52"/>
        <v>C2</v>
      </c>
    </row>
    <row r="594" spans="1:14" ht="39.950000000000003" customHeight="1" x14ac:dyDescent="0.2">
      <c r="A594" s="161" t="s">
        <v>457</v>
      </c>
      <c r="B594" s="172" t="s">
        <v>350</v>
      </c>
      <c r="C594" s="163" t="s">
        <v>1618</v>
      </c>
      <c r="D594" s="164" t="s">
        <v>173</v>
      </c>
      <c r="E594" s="165" t="s">
        <v>178</v>
      </c>
      <c r="F594" s="295">
        <v>35</v>
      </c>
      <c r="G594" s="120"/>
      <c r="H594" s="166">
        <f>ROUND(G594*F594,2)</f>
        <v>0</v>
      </c>
      <c r="I594" s="24" t="str">
        <f t="shared" ca="1" si="49"/>
        <v/>
      </c>
      <c r="J594" s="15" t="str">
        <f t="shared" si="53"/>
        <v>C008Construction of 200 mm Type 2 Concrete Pavement - (Reinforced)m²</v>
      </c>
      <c r="K594" s="16" t="e">
        <f>MATCH(J594,'Pay Items'!$K$1:$K$649,0)</f>
        <v>#N/A</v>
      </c>
      <c r="L594" s="17" t="str">
        <f t="shared" ca="1" si="50"/>
        <v>,0</v>
      </c>
      <c r="M594" s="17" t="str">
        <f t="shared" ca="1" si="51"/>
        <v>C2</v>
      </c>
      <c r="N594" s="17" t="str">
        <f t="shared" ca="1" si="52"/>
        <v>C2</v>
      </c>
    </row>
    <row r="595" spans="1:14" ht="30" customHeight="1" x14ac:dyDescent="0.2">
      <c r="A595" s="161" t="s">
        <v>380</v>
      </c>
      <c r="B595" s="162" t="s">
        <v>1808</v>
      </c>
      <c r="C595" s="163" t="s">
        <v>123</v>
      </c>
      <c r="D595" s="164" t="s">
        <v>1617</v>
      </c>
      <c r="E595" s="165"/>
      <c r="F595" s="293" t="s">
        <v>173</v>
      </c>
      <c r="G595" s="160"/>
      <c r="H595" s="160"/>
      <c r="I595" s="24" t="str">
        <f t="shared" ca="1" si="49"/>
        <v>LOCKED</v>
      </c>
      <c r="J595" s="15" t="str">
        <f t="shared" si="53"/>
        <v>C019Concrete Pavements for Early OpeningCW 3310-R18, E14</v>
      </c>
      <c r="K595" s="16" t="e">
        <f>MATCH(J595,'Pay Items'!$K$1:$K$649,0)</f>
        <v>#N/A</v>
      </c>
      <c r="L595" s="17" t="str">
        <f t="shared" ca="1" si="50"/>
        <v>,0</v>
      </c>
      <c r="M595" s="17" t="str">
        <f t="shared" ca="1" si="51"/>
        <v>C2</v>
      </c>
      <c r="N595" s="17" t="str">
        <f t="shared" ca="1" si="52"/>
        <v>C2</v>
      </c>
    </row>
    <row r="596" spans="1:14" ht="60" customHeight="1" x14ac:dyDescent="0.2">
      <c r="A596" s="161" t="s">
        <v>1191</v>
      </c>
      <c r="B596" s="172" t="s">
        <v>350</v>
      </c>
      <c r="C596" s="163" t="s">
        <v>1278</v>
      </c>
      <c r="D596" s="164"/>
      <c r="E596" s="165" t="s">
        <v>178</v>
      </c>
      <c r="F596" s="295">
        <v>35</v>
      </c>
      <c r="G596" s="120"/>
      <c r="H596" s="166">
        <f>ROUND(G596*F596,2)</f>
        <v>0</v>
      </c>
      <c r="I596" s="24" t="str">
        <f t="shared" ca="1" si="49"/>
        <v/>
      </c>
      <c r="J596" s="15" t="str">
        <f t="shared" si="53"/>
        <v>C026-72Construction of 200 mm Type 4 Concrete Pavement for Early Opening 72 Hour (Reinforced)m²</v>
      </c>
      <c r="K596" s="16">
        <f>MATCH(J596,'Pay Items'!$K$1:$K$649,0)</f>
        <v>374</v>
      </c>
      <c r="L596" s="17" t="str">
        <f t="shared" ca="1" si="50"/>
        <v>,0</v>
      </c>
      <c r="M596" s="17" t="str">
        <f t="shared" ca="1" si="51"/>
        <v>C2</v>
      </c>
      <c r="N596" s="17" t="str">
        <f t="shared" ca="1" si="52"/>
        <v>C2</v>
      </c>
    </row>
    <row r="597" spans="1:14" ht="30" customHeight="1" x14ac:dyDescent="0.2">
      <c r="A597" s="152"/>
      <c r="B597" s="216"/>
      <c r="C597" s="174" t="s">
        <v>199</v>
      </c>
      <c r="D597" s="175"/>
      <c r="E597" s="192"/>
      <c r="F597" s="293" t="s">
        <v>173</v>
      </c>
      <c r="G597" s="160"/>
      <c r="H597" s="160"/>
      <c r="I597" s="24" t="str">
        <f t="shared" ca="1" si="49"/>
        <v>LOCKED</v>
      </c>
      <c r="J597" s="15" t="str">
        <f t="shared" si="53"/>
        <v>JOINT AND CRACK SEALING</v>
      </c>
      <c r="K597" s="16">
        <f>MATCH(J597,'Pay Items'!$K$1:$K$649,0)</f>
        <v>436</v>
      </c>
      <c r="L597" s="17" t="str">
        <f t="shared" ca="1" si="50"/>
        <v>,0</v>
      </c>
      <c r="M597" s="17" t="str">
        <f t="shared" ca="1" si="51"/>
        <v>C2</v>
      </c>
      <c r="N597" s="17" t="str">
        <f t="shared" ca="1" si="52"/>
        <v>C2</v>
      </c>
    </row>
    <row r="598" spans="1:14" ht="30" customHeight="1" x14ac:dyDescent="0.2">
      <c r="A598" s="187" t="s">
        <v>547</v>
      </c>
      <c r="B598" s="162" t="s">
        <v>1809</v>
      </c>
      <c r="C598" s="163" t="s">
        <v>98</v>
      </c>
      <c r="D598" s="164" t="s">
        <v>736</v>
      </c>
      <c r="E598" s="165" t="s">
        <v>182</v>
      </c>
      <c r="F598" s="295">
        <v>80</v>
      </c>
      <c r="G598" s="181"/>
      <c r="H598" s="166">
        <f>ROUND(G598*F598,2)</f>
        <v>0</v>
      </c>
      <c r="I598" s="24" t="str">
        <f t="shared" ca="1" si="49"/>
        <v/>
      </c>
      <c r="J598" s="15" t="str">
        <f t="shared" si="53"/>
        <v>D006Reflective Crack MaintenanceCW 3250-R7m</v>
      </c>
      <c r="K598" s="16">
        <f>MATCH(J598,'Pay Items'!$K$1:$K$649,0)</f>
        <v>442</v>
      </c>
      <c r="L598" s="17" t="str">
        <f t="shared" ca="1" si="50"/>
        <v>,0</v>
      </c>
      <c r="M598" s="17" t="str">
        <f t="shared" ca="1" si="51"/>
        <v>C2</v>
      </c>
      <c r="N598" s="17" t="str">
        <f t="shared" ca="1" si="52"/>
        <v>C2</v>
      </c>
    </row>
    <row r="599" spans="1:14" ht="39.950000000000003" customHeight="1" x14ac:dyDescent="0.2">
      <c r="A599" s="152"/>
      <c r="B599" s="216"/>
      <c r="C599" s="174" t="s">
        <v>200</v>
      </c>
      <c r="D599" s="175"/>
      <c r="E599" s="192"/>
      <c r="F599" s="293" t="s">
        <v>173</v>
      </c>
      <c r="G599" s="160"/>
      <c r="H599" s="160"/>
      <c r="I599" s="24" t="str">
        <f t="shared" ca="1" si="49"/>
        <v>LOCKED</v>
      </c>
      <c r="J599" s="15" t="str">
        <f t="shared" si="53"/>
        <v>ASSOCIATED DRAINAGE AND UNDERGROUND WORKS</v>
      </c>
      <c r="K599" s="16">
        <f>MATCH(J599,'Pay Items'!$K$1:$K$649,0)</f>
        <v>444</v>
      </c>
      <c r="L599" s="17" t="str">
        <f t="shared" ca="1" si="50"/>
        <v>,0</v>
      </c>
      <c r="M599" s="17" t="str">
        <f t="shared" ca="1" si="51"/>
        <v>C2</v>
      </c>
      <c r="N599" s="17" t="str">
        <f t="shared" ca="1" si="52"/>
        <v>C2</v>
      </c>
    </row>
    <row r="600" spans="1:14" ht="30" customHeight="1" x14ac:dyDescent="0.2">
      <c r="A600" s="187" t="s">
        <v>67</v>
      </c>
      <c r="B600" s="162" t="s">
        <v>1810</v>
      </c>
      <c r="C600" s="82" t="s">
        <v>1060</v>
      </c>
      <c r="D600" s="83" t="s">
        <v>1061</v>
      </c>
      <c r="E600" s="165"/>
      <c r="F600" s="293" t="s">
        <v>173</v>
      </c>
      <c r="G600" s="160"/>
      <c r="H600" s="160"/>
      <c r="I600" s="24" t="str">
        <f t="shared" ca="1" si="49"/>
        <v>LOCKED</v>
      </c>
      <c r="J600" s="15" t="str">
        <f t="shared" si="53"/>
        <v>E023Frames &amp; CoversCW 3210-R8</v>
      </c>
      <c r="K600" s="16">
        <f>MATCH(J600,'Pay Items'!$K$1:$K$649,0)</f>
        <v>511</v>
      </c>
      <c r="L600" s="17" t="str">
        <f t="shared" ca="1" si="50"/>
        <v>,0</v>
      </c>
      <c r="M600" s="17" t="str">
        <f t="shared" ca="1" si="51"/>
        <v>C2</v>
      </c>
      <c r="N600" s="17" t="str">
        <f t="shared" ca="1" si="52"/>
        <v>C2</v>
      </c>
    </row>
    <row r="601" spans="1:14" ht="39.950000000000003" customHeight="1" x14ac:dyDescent="0.2">
      <c r="A601" s="187" t="s">
        <v>68</v>
      </c>
      <c r="B601" s="172" t="s">
        <v>350</v>
      </c>
      <c r="C601" s="81" t="s">
        <v>1213</v>
      </c>
      <c r="D601" s="164"/>
      <c r="E601" s="165" t="s">
        <v>181</v>
      </c>
      <c r="F601" s="295">
        <v>2</v>
      </c>
      <c r="G601" s="120"/>
      <c r="H601" s="182">
        <f>ROUND(G601*F601,2)</f>
        <v>0</v>
      </c>
      <c r="I601" s="24" t="str">
        <f t="shared" ca="1" si="49"/>
        <v/>
      </c>
      <c r="J601" s="15" t="str">
        <f t="shared" si="53"/>
        <v>E024AP-006 - Standard Frame for Manhole and Catch Basineach</v>
      </c>
      <c r="K601" s="16">
        <f>MATCH(J601,'Pay Items'!$K$1:$K$649,0)</f>
        <v>512</v>
      </c>
      <c r="L601" s="17" t="str">
        <f t="shared" ca="1" si="50"/>
        <v>,0</v>
      </c>
      <c r="M601" s="17" t="str">
        <f t="shared" ca="1" si="51"/>
        <v>C2</v>
      </c>
      <c r="N601" s="17" t="str">
        <f t="shared" ca="1" si="52"/>
        <v>C2</v>
      </c>
    </row>
    <row r="602" spans="1:14" ht="39.950000000000003" customHeight="1" x14ac:dyDescent="0.2">
      <c r="A602" s="187" t="s">
        <v>69</v>
      </c>
      <c r="B602" s="172" t="s">
        <v>351</v>
      </c>
      <c r="C602" s="81" t="s">
        <v>1214</v>
      </c>
      <c r="D602" s="164"/>
      <c r="E602" s="165" t="s">
        <v>181</v>
      </c>
      <c r="F602" s="295">
        <v>2</v>
      </c>
      <c r="G602" s="120"/>
      <c r="H602" s="182">
        <f>ROUND(G602*F602,2)</f>
        <v>0</v>
      </c>
      <c r="I602" s="24" t="str">
        <f t="shared" ca="1" si="49"/>
        <v/>
      </c>
      <c r="J602" s="15" t="str">
        <f t="shared" si="53"/>
        <v>E025AP-007 - Standard Solid Cover for Standard Frameeach</v>
      </c>
      <c r="K602" s="16">
        <f>MATCH(J602,'Pay Items'!$K$1:$K$649,0)</f>
        <v>513</v>
      </c>
      <c r="L602" s="17" t="str">
        <f t="shared" ca="1" si="50"/>
        <v>,0</v>
      </c>
      <c r="M602" s="17" t="str">
        <f t="shared" ca="1" si="51"/>
        <v>C2</v>
      </c>
      <c r="N602" s="17" t="str">
        <f t="shared" ca="1" si="52"/>
        <v>C2</v>
      </c>
    </row>
    <row r="603" spans="1:14" ht="30" customHeight="1" x14ac:dyDescent="0.2">
      <c r="A603" s="152"/>
      <c r="B603" s="217"/>
      <c r="C603" s="174" t="s">
        <v>201</v>
      </c>
      <c r="D603" s="175"/>
      <c r="E603" s="192"/>
      <c r="F603" s="293" t="s">
        <v>173</v>
      </c>
      <c r="G603" s="160"/>
      <c r="H603" s="160"/>
      <c r="I603" s="24" t="str">
        <f t="shared" ca="1" si="49"/>
        <v>LOCKED</v>
      </c>
      <c r="J603" s="15" t="str">
        <f t="shared" si="53"/>
        <v>ADJUSTMENTS</v>
      </c>
      <c r="K603" s="16">
        <f>MATCH(J603,'Pay Items'!$K$1:$K$649,0)</f>
        <v>589</v>
      </c>
      <c r="L603" s="17" t="str">
        <f t="shared" ca="1" si="50"/>
        <v>,0</v>
      </c>
      <c r="M603" s="17" t="str">
        <f t="shared" ca="1" si="51"/>
        <v>C2</v>
      </c>
      <c r="N603" s="17" t="str">
        <f t="shared" ca="1" si="52"/>
        <v>C2</v>
      </c>
    </row>
    <row r="604" spans="1:14" ht="39.950000000000003" customHeight="1" x14ac:dyDescent="0.2">
      <c r="A604" s="187" t="s">
        <v>230</v>
      </c>
      <c r="B604" s="162" t="s">
        <v>1811</v>
      </c>
      <c r="C604" s="81" t="s">
        <v>1062</v>
      </c>
      <c r="D604" s="83" t="s">
        <v>1061</v>
      </c>
      <c r="E604" s="165" t="s">
        <v>181</v>
      </c>
      <c r="F604" s="295">
        <v>2</v>
      </c>
      <c r="G604" s="120"/>
      <c r="H604" s="182">
        <f>ROUND(G604*F604,2)</f>
        <v>0</v>
      </c>
      <c r="I604" s="24" t="str">
        <f t="shared" ca="1" si="49"/>
        <v/>
      </c>
      <c r="J604" s="15" t="str">
        <f t="shared" si="53"/>
        <v>F001Adjustment of Manholes/Catch Basins FramesCW 3210-R8each</v>
      </c>
      <c r="K604" s="16">
        <f>MATCH(J604,'Pay Items'!$K$1:$K$649,0)</f>
        <v>590</v>
      </c>
      <c r="L604" s="17" t="str">
        <f t="shared" ca="1" si="50"/>
        <v>,0</v>
      </c>
      <c r="M604" s="17" t="str">
        <f t="shared" ca="1" si="51"/>
        <v>C2</v>
      </c>
      <c r="N604" s="17" t="str">
        <f t="shared" ca="1" si="52"/>
        <v>C2</v>
      </c>
    </row>
    <row r="605" spans="1:14" ht="30" customHeight="1" x14ac:dyDescent="0.2">
      <c r="A605" s="187" t="s">
        <v>237</v>
      </c>
      <c r="B605" s="162" t="s">
        <v>1812</v>
      </c>
      <c r="C605" s="163" t="s">
        <v>599</v>
      </c>
      <c r="D605" s="83" t="s">
        <v>1061</v>
      </c>
      <c r="E605" s="165" t="s">
        <v>181</v>
      </c>
      <c r="F605" s="295">
        <v>1</v>
      </c>
      <c r="G605" s="120"/>
      <c r="H605" s="182">
        <f>ROUND(G605*F605,2)</f>
        <v>0</v>
      </c>
      <c r="I605" s="24" t="str">
        <f t="shared" ca="1" si="49"/>
        <v/>
      </c>
      <c r="J605" s="15" t="str">
        <f t="shared" si="53"/>
        <v>F009Adjustment of Valve BoxesCW 3210-R8each</v>
      </c>
      <c r="K605" s="16">
        <f>MATCH(J605,'Pay Items'!$K$1:$K$649,0)</f>
        <v>600</v>
      </c>
      <c r="L605" s="17" t="str">
        <f t="shared" ca="1" si="50"/>
        <v>,0</v>
      </c>
      <c r="M605" s="17" t="str">
        <f t="shared" ca="1" si="51"/>
        <v>C2</v>
      </c>
      <c r="N605" s="17" t="str">
        <f t="shared" ca="1" si="52"/>
        <v>C2</v>
      </c>
    </row>
    <row r="606" spans="1:14" ht="30" customHeight="1" x14ac:dyDescent="0.2">
      <c r="A606" s="187" t="s">
        <v>459</v>
      </c>
      <c r="B606" s="162" t="s">
        <v>1813</v>
      </c>
      <c r="C606" s="163" t="s">
        <v>601</v>
      </c>
      <c r="D606" s="83" t="s">
        <v>1061</v>
      </c>
      <c r="E606" s="165" t="s">
        <v>181</v>
      </c>
      <c r="F606" s="295">
        <v>1</v>
      </c>
      <c r="G606" s="120"/>
      <c r="H606" s="182">
        <f>ROUND(G606*F606,2)</f>
        <v>0</v>
      </c>
      <c r="I606" s="24" t="str">
        <f t="shared" ca="1" si="49"/>
        <v/>
      </c>
      <c r="J606" s="15" t="str">
        <f t="shared" si="53"/>
        <v>F010Valve Box ExtensionsCW 3210-R8each</v>
      </c>
      <c r="K606" s="16">
        <f>MATCH(J606,'Pay Items'!$K$1:$K$649,0)</f>
        <v>601</v>
      </c>
      <c r="L606" s="17" t="str">
        <f t="shared" ca="1" si="50"/>
        <v>,0</v>
      </c>
      <c r="M606" s="17" t="str">
        <f t="shared" ca="1" si="51"/>
        <v>C2</v>
      </c>
      <c r="N606" s="17" t="str">
        <f t="shared" ca="1" si="52"/>
        <v>C2</v>
      </c>
    </row>
    <row r="607" spans="1:14" ht="30" customHeight="1" x14ac:dyDescent="0.2">
      <c r="A607" s="187" t="s">
        <v>238</v>
      </c>
      <c r="B607" s="162" t="s">
        <v>1814</v>
      </c>
      <c r="C607" s="163" t="s">
        <v>600</v>
      </c>
      <c r="D607" s="83" t="s">
        <v>1061</v>
      </c>
      <c r="E607" s="165" t="s">
        <v>181</v>
      </c>
      <c r="F607" s="295">
        <v>1</v>
      </c>
      <c r="G607" s="120"/>
      <c r="H607" s="182">
        <f>ROUND(G607*F607,2)</f>
        <v>0</v>
      </c>
      <c r="I607" s="24" t="str">
        <f t="shared" ca="1" si="49"/>
        <v/>
      </c>
      <c r="J607" s="15" t="str">
        <f t="shared" si="53"/>
        <v>F011Adjustment of Curb Stop BoxesCW 3210-R8each</v>
      </c>
      <c r="K607" s="16">
        <f>MATCH(J607,'Pay Items'!$K$1:$K$649,0)</f>
        <v>602</v>
      </c>
      <c r="L607" s="17" t="str">
        <f t="shared" ca="1" si="50"/>
        <v>,0</v>
      </c>
      <c r="M607" s="17" t="str">
        <f t="shared" ca="1" si="51"/>
        <v>C2</v>
      </c>
      <c r="N607" s="17" t="str">
        <f t="shared" ca="1" si="52"/>
        <v>C2</v>
      </c>
    </row>
    <row r="608" spans="1:14" ht="30" customHeight="1" x14ac:dyDescent="0.2">
      <c r="A608" s="118" t="s">
        <v>241</v>
      </c>
      <c r="B608" s="92" t="s">
        <v>1815</v>
      </c>
      <c r="C608" s="81" t="s">
        <v>602</v>
      </c>
      <c r="D608" s="83" t="s">
        <v>1061</v>
      </c>
      <c r="E608" s="85" t="s">
        <v>181</v>
      </c>
      <c r="F608" s="297">
        <v>1</v>
      </c>
      <c r="G608" s="104"/>
      <c r="H608" s="94">
        <f>ROUND(G608*F608,2)</f>
        <v>0</v>
      </c>
      <c r="I608" s="24" t="str">
        <f t="shared" ca="1" si="49"/>
        <v/>
      </c>
      <c r="J608" s="15" t="str">
        <f t="shared" si="53"/>
        <v>F018Curb Stop ExtensionsCW 3210-R8each</v>
      </c>
      <c r="K608" s="16">
        <f>MATCH(J608,'Pay Items'!$K$1:$K$649,0)</f>
        <v>603</v>
      </c>
      <c r="L608" s="17" t="str">
        <f t="shared" ca="1" si="50"/>
        <v>,0</v>
      </c>
      <c r="M608" s="17" t="str">
        <f t="shared" ca="1" si="51"/>
        <v>C2</v>
      </c>
      <c r="N608" s="17" t="str">
        <f t="shared" ca="1" si="52"/>
        <v>C2</v>
      </c>
    </row>
    <row r="609" spans="1:14" ht="30" customHeight="1" x14ac:dyDescent="0.2">
      <c r="A609" s="152"/>
      <c r="B609" s="173"/>
      <c r="C609" s="174" t="s">
        <v>202</v>
      </c>
      <c r="D609" s="175"/>
      <c r="E609" s="203"/>
      <c r="F609" s="293" t="s">
        <v>173</v>
      </c>
      <c r="G609" s="160"/>
      <c r="H609" s="160"/>
      <c r="I609" s="24" t="str">
        <f t="shared" ca="1" si="49"/>
        <v>LOCKED</v>
      </c>
      <c r="J609" s="15" t="str">
        <f t="shared" si="53"/>
        <v>LANDSCAPING</v>
      </c>
      <c r="K609" s="16">
        <f>MATCH(J609,'Pay Items'!$K$1:$K$649,0)</f>
        <v>618</v>
      </c>
      <c r="L609" s="17" t="str">
        <f t="shared" ca="1" si="50"/>
        <v>,0</v>
      </c>
      <c r="M609" s="17" t="str">
        <f t="shared" ca="1" si="51"/>
        <v>C2</v>
      </c>
      <c r="N609" s="17" t="str">
        <f t="shared" ca="1" si="52"/>
        <v>C2</v>
      </c>
    </row>
    <row r="610" spans="1:14" ht="30" customHeight="1" x14ac:dyDescent="0.2">
      <c r="A610" s="204" t="s">
        <v>242</v>
      </c>
      <c r="B610" s="162" t="s">
        <v>1816</v>
      </c>
      <c r="C610" s="163" t="s">
        <v>147</v>
      </c>
      <c r="D610" s="164" t="s">
        <v>1539</v>
      </c>
      <c r="E610" s="165"/>
      <c r="F610" s="293" t="s">
        <v>173</v>
      </c>
      <c r="G610" s="160"/>
      <c r="H610" s="160"/>
      <c r="I610" s="24" t="str">
        <f t="shared" ca="1" si="49"/>
        <v>LOCKED</v>
      </c>
      <c r="J610" s="15" t="str">
        <f t="shared" si="53"/>
        <v>G001SoddingCW 3510-R10</v>
      </c>
      <c r="K610" s="16">
        <f>MATCH(J610,'Pay Items'!$K$1:$K$649,0)</f>
        <v>619</v>
      </c>
      <c r="L610" s="17" t="str">
        <f t="shared" ca="1" si="50"/>
        <v>,0</v>
      </c>
      <c r="M610" s="17" t="str">
        <f t="shared" ca="1" si="51"/>
        <v>C2</v>
      </c>
      <c r="N610" s="17" t="str">
        <f t="shared" ca="1" si="52"/>
        <v>C2</v>
      </c>
    </row>
    <row r="611" spans="1:14" ht="30" customHeight="1" x14ac:dyDescent="0.2">
      <c r="A611" s="204" t="s">
        <v>243</v>
      </c>
      <c r="B611" s="172" t="s">
        <v>350</v>
      </c>
      <c r="C611" s="163" t="s">
        <v>885</v>
      </c>
      <c r="D611" s="164"/>
      <c r="E611" s="165" t="s">
        <v>178</v>
      </c>
      <c r="F611" s="294">
        <v>20</v>
      </c>
      <c r="G611" s="120"/>
      <c r="H611" s="182">
        <f>ROUND(G611*F611,2)</f>
        <v>0</v>
      </c>
      <c r="I611" s="24" t="str">
        <f t="shared" ca="1" si="49"/>
        <v/>
      </c>
      <c r="J611" s="15" t="str">
        <f t="shared" si="53"/>
        <v>G002width &lt; 600 mmm²</v>
      </c>
      <c r="K611" s="16">
        <f>MATCH(J611,'Pay Items'!$K$1:$K$649,0)</f>
        <v>620</v>
      </c>
      <c r="L611" s="17" t="str">
        <f t="shared" ca="1" si="50"/>
        <v>,0</v>
      </c>
      <c r="M611" s="17" t="str">
        <f t="shared" ca="1" si="51"/>
        <v>C2</v>
      </c>
      <c r="N611" s="17" t="str">
        <f t="shared" ca="1" si="52"/>
        <v>C2</v>
      </c>
    </row>
    <row r="612" spans="1:14" ht="30" customHeight="1" x14ac:dyDescent="0.2">
      <c r="A612" s="204" t="s">
        <v>244</v>
      </c>
      <c r="B612" s="172" t="s">
        <v>351</v>
      </c>
      <c r="C612" s="163" t="s">
        <v>886</v>
      </c>
      <c r="D612" s="164"/>
      <c r="E612" s="165" t="s">
        <v>178</v>
      </c>
      <c r="F612" s="294">
        <v>80</v>
      </c>
      <c r="G612" s="120"/>
      <c r="H612" s="182">
        <f>ROUND(G612*F612,2)</f>
        <v>0</v>
      </c>
      <c r="I612" s="24" t="str">
        <f t="shared" ca="1" si="49"/>
        <v/>
      </c>
      <c r="J612" s="15" t="str">
        <f t="shared" si="53"/>
        <v>G003width &gt; or = 600 mmm²</v>
      </c>
      <c r="K612" s="16">
        <f>MATCH(J612,'Pay Items'!$K$1:$K$649,0)</f>
        <v>621</v>
      </c>
      <c r="L612" s="17" t="str">
        <f t="shared" ca="1" si="50"/>
        <v>,0</v>
      </c>
      <c r="M612" s="17" t="str">
        <f t="shared" ca="1" si="51"/>
        <v>C2</v>
      </c>
      <c r="N612" s="17" t="str">
        <f t="shared" ca="1" si="52"/>
        <v>C2</v>
      </c>
    </row>
    <row r="613" spans="1:14" ht="39.950000000000003" customHeight="1" x14ac:dyDescent="0.2">
      <c r="A613" s="152"/>
      <c r="B613" s="196"/>
      <c r="C613" s="213" t="s">
        <v>1817</v>
      </c>
      <c r="D613" s="164"/>
      <c r="E613" s="165"/>
      <c r="F613" s="293" t="s">
        <v>173</v>
      </c>
      <c r="G613" s="160"/>
      <c r="H613" s="160"/>
      <c r="I613" s="24" t="str">
        <f t="shared" ca="1" si="49"/>
        <v>LOCKED</v>
      </c>
      <c r="J613" s="15" t="str">
        <f t="shared" si="53"/>
        <v>WOLSELEY AVENUE AND ARLINGTON STREET</v>
      </c>
      <c r="K613" s="16" t="e">
        <f>MATCH(J613,'Pay Items'!$K$1:$K$649,0)</f>
        <v>#N/A</v>
      </c>
      <c r="L613" s="17" t="str">
        <f t="shared" ca="1" si="50"/>
        <v>,0</v>
      </c>
      <c r="M613" s="17" t="str">
        <f t="shared" ca="1" si="51"/>
        <v>C2</v>
      </c>
      <c r="N613" s="17" t="str">
        <f t="shared" ca="1" si="52"/>
        <v>C2</v>
      </c>
    </row>
    <row r="614" spans="1:14" ht="30" customHeight="1" x14ac:dyDescent="0.2">
      <c r="A614" s="152"/>
      <c r="B614" s="173"/>
      <c r="C614" s="198" t="s">
        <v>196</v>
      </c>
      <c r="D614" s="164"/>
      <c r="E614" s="165"/>
      <c r="F614" s="293" t="s">
        <v>173</v>
      </c>
      <c r="G614" s="160"/>
      <c r="H614" s="160"/>
      <c r="I614" s="24" t="str">
        <f t="shared" ca="1" si="49"/>
        <v>LOCKED</v>
      </c>
      <c r="J614" s="15" t="str">
        <f t="shared" si="53"/>
        <v>EARTH AND BASE WORKS</v>
      </c>
      <c r="K614" s="16">
        <f>MATCH(J614,'Pay Items'!$K$1:$K$649,0)</f>
        <v>3</v>
      </c>
      <c r="L614" s="17" t="str">
        <f t="shared" ca="1" si="50"/>
        <v>,0</v>
      </c>
      <c r="M614" s="17" t="str">
        <f t="shared" ca="1" si="51"/>
        <v>C2</v>
      </c>
      <c r="N614" s="17" t="str">
        <f t="shared" ca="1" si="52"/>
        <v>C2</v>
      </c>
    </row>
    <row r="615" spans="1:14" ht="30" customHeight="1" x14ac:dyDescent="0.2">
      <c r="A615" s="187" t="s">
        <v>439</v>
      </c>
      <c r="B615" s="162" t="s">
        <v>1818</v>
      </c>
      <c r="C615" s="163" t="s">
        <v>104</v>
      </c>
      <c r="D615" s="164" t="s">
        <v>1296</v>
      </c>
      <c r="E615" s="165" t="s">
        <v>179</v>
      </c>
      <c r="F615" s="294">
        <v>10</v>
      </c>
      <c r="G615" s="120"/>
      <c r="H615" s="182">
        <f>ROUND(G615*F615,2)</f>
        <v>0</v>
      </c>
      <c r="I615" s="24" t="str">
        <f t="shared" ca="1" si="49"/>
        <v/>
      </c>
      <c r="J615" s="15" t="str">
        <f t="shared" si="53"/>
        <v>A003ExcavationCW 3110-R22m³</v>
      </c>
      <c r="K615" s="16">
        <f>MATCH(J615,'Pay Items'!$K$1:$K$649,0)</f>
        <v>6</v>
      </c>
      <c r="L615" s="17" t="str">
        <f t="shared" ca="1" si="50"/>
        <v>,0</v>
      </c>
      <c r="M615" s="17" t="str">
        <f t="shared" ca="1" si="51"/>
        <v>C2</v>
      </c>
      <c r="N615" s="17" t="str">
        <f t="shared" ca="1" si="52"/>
        <v>C2</v>
      </c>
    </row>
    <row r="616" spans="1:14" ht="39.950000000000003" customHeight="1" x14ac:dyDescent="0.2">
      <c r="A616" s="214" t="s">
        <v>250</v>
      </c>
      <c r="B616" s="162" t="s">
        <v>1819</v>
      </c>
      <c r="C616" s="163" t="s">
        <v>319</v>
      </c>
      <c r="D616" s="164" t="s">
        <v>1296</v>
      </c>
      <c r="E616" s="165"/>
      <c r="F616" s="293" t="s">
        <v>173</v>
      </c>
      <c r="G616" s="160"/>
      <c r="H616" s="160"/>
      <c r="I616" s="24" t="str">
        <f t="shared" ca="1" si="49"/>
        <v>LOCKED</v>
      </c>
      <c r="J616" s="15" t="str">
        <f t="shared" si="53"/>
        <v>A010Supplying and Placing Base Course MaterialCW 3110-R22</v>
      </c>
      <c r="K616" s="16">
        <f>MATCH(J616,'Pay Items'!$K$1:$K$649,0)</f>
        <v>27</v>
      </c>
      <c r="L616" s="17" t="str">
        <f t="shared" ca="1" si="50"/>
        <v>,0</v>
      </c>
      <c r="M616" s="17" t="str">
        <f t="shared" ca="1" si="51"/>
        <v>C2</v>
      </c>
      <c r="N616" s="17" t="str">
        <f t="shared" ca="1" si="52"/>
        <v>C2</v>
      </c>
    </row>
    <row r="617" spans="1:14" ht="30" customHeight="1" x14ac:dyDescent="0.2">
      <c r="A617" s="214" t="s">
        <v>1124</v>
      </c>
      <c r="B617" s="172" t="s">
        <v>350</v>
      </c>
      <c r="C617" s="163" t="s">
        <v>1702</v>
      </c>
      <c r="D617" s="164" t="s">
        <v>173</v>
      </c>
      <c r="E617" s="165" t="s">
        <v>179</v>
      </c>
      <c r="F617" s="294">
        <v>10</v>
      </c>
      <c r="G617" s="120"/>
      <c r="H617" s="182">
        <f>ROUND(G617*F617,2)</f>
        <v>0</v>
      </c>
      <c r="I617" s="24" t="str">
        <f t="shared" ca="1" si="49"/>
        <v/>
      </c>
      <c r="J617" s="15" t="str">
        <f t="shared" si="53"/>
        <v>A010C3Base Course Material - Granular Cm³</v>
      </c>
      <c r="K617" s="16" t="e">
        <f>MATCH(J617,'Pay Items'!$K$1:$K$649,0)</f>
        <v>#N/A</v>
      </c>
      <c r="L617" s="17" t="str">
        <f t="shared" ca="1" si="50"/>
        <v>,0</v>
      </c>
      <c r="M617" s="17" t="str">
        <f t="shared" ca="1" si="51"/>
        <v>C2</v>
      </c>
      <c r="N617" s="17" t="str">
        <f t="shared" ca="1" si="52"/>
        <v>C2</v>
      </c>
    </row>
    <row r="618" spans="1:14" ht="30" customHeight="1" x14ac:dyDescent="0.2">
      <c r="A618" s="187" t="s">
        <v>252</v>
      </c>
      <c r="B618" s="162" t="s">
        <v>1820</v>
      </c>
      <c r="C618" s="163" t="s">
        <v>108</v>
      </c>
      <c r="D618" s="164" t="s">
        <v>1296</v>
      </c>
      <c r="E618" s="165" t="s">
        <v>178</v>
      </c>
      <c r="F618" s="294">
        <v>160</v>
      </c>
      <c r="G618" s="120"/>
      <c r="H618" s="182">
        <f>ROUND(G618*F618,2)</f>
        <v>0</v>
      </c>
      <c r="I618" s="24" t="str">
        <f t="shared" ca="1" si="49"/>
        <v/>
      </c>
      <c r="J618" s="15" t="str">
        <f t="shared" si="53"/>
        <v>A012Grading of BoulevardsCW 3110-R22m²</v>
      </c>
      <c r="K618" s="16">
        <f>MATCH(J618,'Pay Items'!$K$1:$K$649,0)</f>
        <v>37</v>
      </c>
      <c r="L618" s="17" t="str">
        <f t="shared" ca="1" si="50"/>
        <v>,0</v>
      </c>
      <c r="M618" s="17" t="str">
        <f t="shared" ca="1" si="51"/>
        <v>C2</v>
      </c>
      <c r="N618" s="17" t="str">
        <f t="shared" ca="1" si="52"/>
        <v>C2</v>
      </c>
    </row>
    <row r="619" spans="1:14" ht="30" customHeight="1" x14ac:dyDescent="0.2">
      <c r="A619" s="152"/>
      <c r="B619" s="173"/>
      <c r="C619" s="174" t="s">
        <v>1603</v>
      </c>
      <c r="D619" s="175"/>
      <c r="E619" s="203"/>
      <c r="F619" s="293" t="s">
        <v>173</v>
      </c>
      <c r="G619" s="160"/>
      <c r="H619" s="160"/>
      <c r="I619" s="24" t="str">
        <f t="shared" ca="1" si="49"/>
        <v>LOCKED</v>
      </c>
      <c r="J619" s="15" t="str">
        <f t="shared" si="53"/>
        <v>ROADWORKS - REMOVALS/RENEWALS</v>
      </c>
      <c r="K619" s="16" t="e">
        <f>MATCH(J619,'Pay Items'!$K$1:$K$649,0)</f>
        <v>#N/A</v>
      </c>
      <c r="L619" s="17" t="str">
        <f t="shared" ca="1" si="50"/>
        <v>,0</v>
      </c>
      <c r="M619" s="17" t="str">
        <f t="shared" ca="1" si="51"/>
        <v>C2</v>
      </c>
      <c r="N619" s="17" t="str">
        <f t="shared" ca="1" si="52"/>
        <v>C2</v>
      </c>
    </row>
    <row r="620" spans="1:14" ht="30" customHeight="1" x14ac:dyDescent="0.2">
      <c r="A620" s="177" t="s">
        <v>371</v>
      </c>
      <c r="B620" s="162" t="s">
        <v>1821</v>
      </c>
      <c r="C620" s="163" t="s">
        <v>316</v>
      </c>
      <c r="D620" s="164" t="s">
        <v>1296</v>
      </c>
      <c r="E620" s="165"/>
      <c r="F620" s="293" t="s">
        <v>173</v>
      </c>
      <c r="G620" s="160"/>
      <c r="H620" s="160"/>
      <c r="I620" s="24" t="str">
        <f t="shared" ca="1" si="49"/>
        <v>LOCKED</v>
      </c>
      <c r="J620" s="15" t="str">
        <f t="shared" si="53"/>
        <v>B001Pavement RemovalCW 3110-R22</v>
      </c>
      <c r="K620" s="16">
        <f>MATCH(J620,'Pay Items'!$K$1:$K$649,0)</f>
        <v>69</v>
      </c>
      <c r="L620" s="17" t="str">
        <f t="shared" ca="1" si="50"/>
        <v>,0</v>
      </c>
      <c r="M620" s="17" t="str">
        <f t="shared" ca="1" si="51"/>
        <v>C2</v>
      </c>
      <c r="N620" s="17" t="str">
        <f t="shared" ca="1" si="52"/>
        <v>C2</v>
      </c>
    </row>
    <row r="621" spans="1:14" ht="30" customHeight="1" x14ac:dyDescent="0.2">
      <c r="A621" s="177" t="s">
        <v>442</v>
      </c>
      <c r="B621" s="172" t="s">
        <v>350</v>
      </c>
      <c r="C621" s="163" t="s">
        <v>317</v>
      </c>
      <c r="D621" s="164" t="s">
        <v>173</v>
      </c>
      <c r="E621" s="165" t="s">
        <v>178</v>
      </c>
      <c r="F621" s="294">
        <v>100</v>
      </c>
      <c r="G621" s="120"/>
      <c r="H621" s="182">
        <f>ROUND(G621*F621,2)</f>
        <v>0</v>
      </c>
      <c r="I621" s="24" t="str">
        <f t="shared" ca="1" si="49"/>
        <v/>
      </c>
      <c r="J621" s="15" t="str">
        <f t="shared" si="53"/>
        <v>B002Concrete Pavementm²</v>
      </c>
      <c r="K621" s="16">
        <f>MATCH(J621,'Pay Items'!$K$1:$K$649,0)</f>
        <v>70</v>
      </c>
      <c r="L621" s="17" t="str">
        <f t="shared" ca="1" si="50"/>
        <v>,0</v>
      </c>
      <c r="M621" s="17" t="str">
        <f t="shared" ca="1" si="51"/>
        <v>C2</v>
      </c>
      <c r="N621" s="17" t="str">
        <f t="shared" ca="1" si="52"/>
        <v>C2</v>
      </c>
    </row>
    <row r="622" spans="1:14" ht="30" customHeight="1" x14ac:dyDescent="0.2">
      <c r="A622" s="177" t="s">
        <v>262</v>
      </c>
      <c r="B622" s="172" t="s">
        <v>351</v>
      </c>
      <c r="C622" s="163" t="s">
        <v>318</v>
      </c>
      <c r="D622" s="164" t="s">
        <v>173</v>
      </c>
      <c r="E622" s="165" t="s">
        <v>178</v>
      </c>
      <c r="F622" s="294">
        <v>25</v>
      </c>
      <c r="G622" s="120"/>
      <c r="H622" s="182">
        <f>ROUND(G622*F622,2)</f>
        <v>0</v>
      </c>
      <c r="I622" s="24" t="str">
        <f t="shared" ca="1" si="49"/>
        <v/>
      </c>
      <c r="J622" s="15" t="str">
        <f t="shared" si="53"/>
        <v>B003Asphalt Pavementm²</v>
      </c>
      <c r="K622" s="16">
        <f>MATCH(J622,'Pay Items'!$K$1:$K$649,0)</f>
        <v>71</v>
      </c>
      <c r="L622" s="17" t="str">
        <f t="shared" ca="1" si="50"/>
        <v>,0</v>
      </c>
      <c r="M622" s="17" t="str">
        <f t="shared" ca="1" si="51"/>
        <v>C2</v>
      </c>
      <c r="N622" s="17" t="str">
        <f t="shared" ca="1" si="52"/>
        <v>C2</v>
      </c>
    </row>
    <row r="623" spans="1:14" ht="39.950000000000003" customHeight="1" x14ac:dyDescent="0.2">
      <c r="A623" s="177" t="s">
        <v>775</v>
      </c>
      <c r="B623" s="215" t="s">
        <v>1822</v>
      </c>
      <c r="C623" s="163" t="s">
        <v>466</v>
      </c>
      <c r="D623" s="164" t="s">
        <v>1315</v>
      </c>
      <c r="E623" s="165"/>
      <c r="F623" s="293" t="s">
        <v>173</v>
      </c>
      <c r="G623" s="160"/>
      <c r="H623" s="160"/>
      <c r="I623" s="24" t="str">
        <f t="shared" ca="1" si="49"/>
        <v>LOCKED</v>
      </c>
      <c r="J623" s="15" t="str">
        <f t="shared" si="53"/>
        <v>B077-72Partial Slab Patches - Early Opening (72 hour)CW 3230-R8</v>
      </c>
      <c r="K623" s="16">
        <f>MATCH(J623,'Pay Items'!$K$1:$K$649,0)</f>
        <v>145</v>
      </c>
      <c r="L623" s="17" t="str">
        <f t="shared" ca="1" si="50"/>
        <v>,0</v>
      </c>
      <c r="M623" s="17" t="str">
        <f t="shared" ca="1" si="51"/>
        <v>C2</v>
      </c>
      <c r="N623" s="17" t="str">
        <f t="shared" ca="1" si="52"/>
        <v>C2</v>
      </c>
    </row>
    <row r="624" spans="1:14" ht="30" customHeight="1" x14ac:dyDescent="0.2">
      <c r="A624" s="177" t="s">
        <v>784</v>
      </c>
      <c r="B624" s="172" t="s">
        <v>350</v>
      </c>
      <c r="C624" s="163" t="s">
        <v>1580</v>
      </c>
      <c r="D624" s="164" t="s">
        <v>173</v>
      </c>
      <c r="E624" s="165" t="s">
        <v>178</v>
      </c>
      <c r="F624" s="294">
        <v>5</v>
      </c>
      <c r="G624" s="120"/>
      <c r="H624" s="182">
        <f>ROUND(G624*F624,2)</f>
        <v>0</v>
      </c>
      <c r="I624" s="24" t="str">
        <f t="shared" ca="1" si="49"/>
        <v/>
      </c>
      <c r="J624" s="15" t="str">
        <f t="shared" si="53"/>
        <v>B086-72200 mm Type 4 Concrete Pavement (Type A)m²</v>
      </c>
      <c r="K624" s="16">
        <f>MATCH(J624,'Pay Items'!$K$1:$K$649,0)</f>
        <v>154</v>
      </c>
      <c r="L624" s="17" t="str">
        <f t="shared" ca="1" si="50"/>
        <v>,0</v>
      </c>
      <c r="M624" s="17" t="str">
        <f t="shared" ca="1" si="51"/>
        <v>C2</v>
      </c>
      <c r="N624" s="17" t="str">
        <f t="shared" ca="1" si="52"/>
        <v>C2</v>
      </c>
    </row>
    <row r="625" spans="1:14" ht="30" customHeight="1" x14ac:dyDescent="0.2">
      <c r="A625" s="177" t="s">
        <v>301</v>
      </c>
      <c r="B625" s="162" t="s">
        <v>1823</v>
      </c>
      <c r="C625" s="163" t="s">
        <v>161</v>
      </c>
      <c r="D625" s="164" t="s">
        <v>921</v>
      </c>
      <c r="E625" s="165"/>
      <c r="F625" s="293" t="s">
        <v>173</v>
      </c>
      <c r="G625" s="160"/>
      <c r="H625" s="160"/>
      <c r="I625" s="24" t="str">
        <f t="shared" ca="1" si="49"/>
        <v>LOCKED</v>
      </c>
      <c r="J625" s="15" t="str">
        <f t="shared" si="53"/>
        <v>B094Drilled DowelsCW 3230-R8</v>
      </c>
      <c r="K625" s="16">
        <f>MATCH(J625,'Pay Items'!$K$1:$K$649,0)</f>
        <v>164</v>
      </c>
      <c r="L625" s="17" t="str">
        <f t="shared" ca="1" si="50"/>
        <v>,0</v>
      </c>
      <c r="M625" s="17" t="str">
        <f t="shared" ca="1" si="51"/>
        <v>C2</v>
      </c>
      <c r="N625" s="17" t="str">
        <f t="shared" ca="1" si="52"/>
        <v>C2</v>
      </c>
    </row>
    <row r="626" spans="1:14" ht="30" customHeight="1" x14ac:dyDescent="0.2">
      <c r="A626" s="177" t="s">
        <v>302</v>
      </c>
      <c r="B626" s="172" t="s">
        <v>350</v>
      </c>
      <c r="C626" s="163" t="s">
        <v>189</v>
      </c>
      <c r="D626" s="164" t="s">
        <v>173</v>
      </c>
      <c r="E626" s="165" t="s">
        <v>181</v>
      </c>
      <c r="F626" s="294">
        <v>10</v>
      </c>
      <c r="G626" s="120"/>
      <c r="H626" s="166">
        <f>ROUND(G626*F626,2)</f>
        <v>0</v>
      </c>
      <c r="I626" s="24" t="str">
        <f t="shared" ca="1" si="49"/>
        <v/>
      </c>
      <c r="J626" s="15" t="str">
        <f t="shared" si="53"/>
        <v>B09519.1 mm Diametereach</v>
      </c>
      <c r="K626" s="16">
        <f>MATCH(J626,'Pay Items'!$K$1:$K$649,0)</f>
        <v>165</v>
      </c>
      <c r="L626" s="17" t="str">
        <f t="shared" ca="1" si="50"/>
        <v>,0</v>
      </c>
      <c r="M626" s="17" t="str">
        <f t="shared" ca="1" si="51"/>
        <v>C2</v>
      </c>
      <c r="N626" s="17" t="str">
        <f t="shared" ca="1" si="52"/>
        <v>C2</v>
      </c>
    </row>
    <row r="627" spans="1:14" ht="30" customHeight="1" x14ac:dyDescent="0.2">
      <c r="A627" s="177" t="s">
        <v>304</v>
      </c>
      <c r="B627" s="162" t="s">
        <v>1824</v>
      </c>
      <c r="C627" s="163" t="s">
        <v>162</v>
      </c>
      <c r="D627" s="164" t="s">
        <v>921</v>
      </c>
      <c r="E627" s="165"/>
      <c r="F627" s="293" t="s">
        <v>173</v>
      </c>
      <c r="G627" s="160"/>
      <c r="H627" s="160"/>
      <c r="I627" s="24" t="str">
        <f t="shared" ca="1" si="49"/>
        <v>LOCKED</v>
      </c>
      <c r="J627" s="15" t="str">
        <f t="shared" si="53"/>
        <v>B097Drilled Tie BarsCW 3230-R8</v>
      </c>
      <c r="K627" s="16">
        <f>MATCH(J627,'Pay Items'!$K$1:$K$649,0)</f>
        <v>167</v>
      </c>
      <c r="L627" s="17" t="str">
        <f t="shared" ca="1" si="50"/>
        <v>,0</v>
      </c>
      <c r="M627" s="17" t="str">
        <f t="shared" ca="1" si="51"/>
        <v>C2</v>
      </c>
      <c r="N627" s="17" t="str">
        <f t="shared" ca="1" si="52"/>
        <v>C2</v>
      </c>
    </row>
    <row r="628" spans="1:14" ht="30" customHeight="1" x14ac:dyDescent="0.2">
      <c r="A628" s="177" t="s">
        <v>305</v>
      </c>
      <c r="B628" s="172" t="s">
        <v>350</v>
      </c>
      <c r="C628" s="163" t="s">
        <v>187</v>
      </c>
      <c r="D628" s="164" t="s">
        <v>173</v>
      </c>
      <c r="E628" s="165" t="s">
        <v>181</v>
      </c>
      <c r="F628" s="294">
        <v>55</v>
      </c>
      <c r="G628" s="120"/>
      <c r="H628" s="182">
        <f>ROUND(G628*F628,2)</f>
        <v>0</v>
      </c>
      <c r="I628" s="24" t="str">
        <f t="shared" ca="1" si="49"/>
        <v/>
      </c>
      <c r="J628" s="15" t="str">
        <f t="shared" si="53"/>
        <v>B09820 M Deformed Tie Bareach</v>
      </c>
      <c r="K628" s="16">
        <f>MATCH(J628,'Pay Items'!$K$1:$K$649,0)</f>
        <v>169</v>
      </c>
      <c r="L628" s="17" t="str">
        <f t="shared" ca="1" si="50"/>
        <v>,0</v>
      </c>
      <c r="M628" s="17" t="str">
        <f t="shared" ca="1" si="51"/>
        <v>C2</v>
      </c>
      <c r="N628" s="17" t="str">
        <f t="shared" ca="1" si="52"/>
        <v>C2</v>
      </c>
    </row>
    <row r="629" spans="1:14" ht="30" customHeight="1" x14ac:dyDescent="0.2">
      <c r="A629" s="177" t="s">
        <v>792</v>
      </c>
      <c r="B629" s="162" t="s">
        <v>1825</v>
      </c>
      <c r="C629" s="163" t="s">
        <v>329</v>
      </c>
      <c r="D629" s="164" t="s">
        <v>6</v>
      </c>
      <c r="E629" s="165"/>
      <c r="F629" s="293" t="s">
        <v>173</v>
      </c>
      <c r="G629" s="160"/>
      <c r="H629" s="160"/>
      <c r="I629" s="24" t="str">
        <f t="shared" ca="1" si="49"/>
        <v>LOCKED</v>
      </c>
      <c r="J629" s="15" t="str">
        <f t="shared" si="53"/>
        <v>B100rMiscellaneous Concrete Slab RemovalCW 3235-R9</v>
      </c>
      <c r="K629" s="16">
        <f>MATCH(J629,'Pay Items'!$K$1:$K$649,0)</f>
        <v>171</v>
      </c>
      <c r="L629" s="17" t="str">
        <f t="shared" ca="1" si="50"/>
        <v>,0</v>
      </c>
      <c r="M629" s="17" t="str">
        <f t="shared" ca="1" si="51"/>
        <v>C2</v>
      </c>
      <c r="N629" s="17" t="str">
        <f t="shared" ca="1" si="52"/>
        <v>C2</v>
      </c>
    </row>
    <row r="630" spans="1:14" ht="30" customHeight="1" x14ac:dyDescent="0.2">
      <c r="A630" s="177" t="s">
        <v>796</v>
      </c>
      <c r="B630" s="172" t="s">
        <v>350</v>
      </c>
      <c r="C630" s="163" t="s">
        <v>10</v>
      </c>
      <c r="D630" s="164" t="s">
        <v>173</v>
      </c>
      <c r="E630" s="165" t="s">
        <v>178</v>
      </c>
      <c r="F630" s="294">
        <v>70</v>
      </c>
      <c r="G630" s="120"/>
      <c r="H630" s="182">
        <f>ROUND(G630*F630,2)</f>
        <v>0</v>
      </c>
      <c r="I630" s="24" t="str">
        <f t="shared" ca="1" si="49"/>
        <v/>
      </c>
      <c r="J630" s="15" t="str">
        <f t="shared" si="53"/>
        <v>B104r100 mm Sidewalkm²</v>
      </c>
      <c r="K630" s="16">
        <f>MATCH(J630,'Pay Items'!$K$1:$K$649,0)</f>
        <v>175</v>
      </c>
      <c r="L630" s="17" t="str">
        <f t="shared" ca="1" si="50"/>
        <v>,0</v>
      </c>
      <c r="M630" s="17" t="str">
        <f t="shared" ca="1" si="51"/>
        <v>C2</v>
      </c>
      <c r="N630" s="17" t="str">
        <f t="shared" ca="1" si="52"/>
        <v>C2</v>
      </c>
    </row>
    <row r="631" spans="1:14" ht="30" customHeight="1" x14ac:dyDescent="0.2">
      <c r="A631" s="177" t="s">
        <v>799</v>
      </c>
      <c r="B631" s="162" t="s">
        <v>1826</v>
      </c>
      <c r="C631" s="163" t="s">
        <v>334</v>
      </c>
      <c r="D631" s="164" t="s">
        <v>1609</v>
      </c>
      <c r="E631" s="165"/>
      <c r="F631" s="293" t="s">
        <v>173</v>
      </c>
      <c r="G631" s="160"/>
      <c r="H631" s="160"/>
      <c r="I631" s="24" t="str">
        <f t="shared" ca="1" si="49"/>
        <v>LOCKED</v>
      </c>
      <c r="J631" s="15" t="str">
        <f t="shared" si="53"/>
        <v>B107iMiscellaneous Concrete Slab InstallationCW 3235-R9, E14</v>
      </c>
      <c r="K631" s="16" t="e">
        <f>MATCH(J631,'Pay Items'!$K$1:$K$649,0)</f>
        <v>#N/A</v>
      </c>
      <c r="L631" s="17" t="str">
        <f t="shared" ca="1" si="50"/>
        <v>,0</v>
      </c>
      <c r="M631" s="17" t="str">
        <f t="shared" ca="1" si="51"/>
        <v>C2</v>
      </c>
      <c r="N631" s="17" t="str">
        <f t="shared" ca="1" si="52"/>
        <v>C2</v>
      </c>
    </row>
    <row r="632" spans="1:14" ht="30" customHeight="1" x14ac:dyDescent="0.2">
      <c r="A632" s="177" t="s">
        <v>911</v>
      </c>
      <c r="B632" s="172" t="s">
        <v>350</v>
      </c>
      <c r="C632" s="163" t="s">
        <v>1704</v>
      </c>
      <c r="D632" s="164" t="s">
        <v>397</v>
      </c>
      <c r="E632" s="165" t="s">
        <v>178</v>
      </c>
      <c r="F632" s="294">
        <v>85</v>
      </c>
      <c r="G632" s="120"/>
      <c r="H632" s="182">
        <f>ROUND(G632*F632,2)</f>
        <v>0</v>
      </c>
      <c r="I632" s="24" t="str">
        <f t="shared" ca="1" si="49"/>
        <v/>
      </c>
      <c r="J632" s="15" t="str">
        <f t="shared" si="53"/>
        <v>B111iType 5 Concrete 100 mm SidewalkSD-228Am²</v>
      </c>
      <c r="K632" s="16" t="e">
        <f>MATCH(J632,'Pay Items'!$K$1:$K$649,0)</f>
        <v>#N/A</v>
      </c>
      <c r="L632" s="17" t="str">
        <f t="shared" ca="1" si="50"/>
        <v>,0</v>
      </c>
      <c r="M632" s="17" t="str">
        <f t="shared" ca="1" si="51"/>
        <v>C2</v>
      </c>
      <c r="N632" s="17" t="str">
        <f t="shared" ca="1" si="52"/>
        <v>C2</v>
      </c>
    </row>
    <row r="633" spans="1:14" ht="30" customHeight="1" x14ac:dyDescent="0.2">
      <c r="A633" s="177" t="s">
        <v>815</v>
      </c>
      <c r="B633" s="162" t="s">
        <v>1827</v>
      </c>
      <c r="C633" s="163" t="s">
        <v>339</v>
      </c>
      <c r="D633" s="164" t="s">
        <v>918</v>
      </c>
      <c r="E633" s="165"/>
      <c r="F633" s="293" t="s">
        <v>173</v>
      </c>
      <c r="G633" s="160"/>
      <c r="H633" s="160"/>
      <c r="I633" s="24" t="str">
        <f t="shared" ca="1" si="49"/>
        <v>LOCKED</v>
      </c>
      <c r="J633" s="15" t="str">
        <f t="shared" si="53"/>
        <v>B126rConcrete Curb RemovalCW 3240-R10</v>
      </c>
      <c r="K633" s="16">
        <f>MATCH(J633,'Pay Items'!$K$1:$K$649,0)</f>
        <v>209</v>
      </c>
      <c r="L633" s="17" t="str">
        <f t="shared" ca="1" si="50"/>
        <v>,0</v>
      </c>
      <c r="M633" s="17" t="str">
        <f t="shared" ca="1" si="51"/>
        <v>C2</v>
      </c>
      <c r="N633" s="17" t="str">
        <f t="shared" ca="1" si="52"/>
        <v>C2</v>
      </c>
    </row>
    <row r="634" spans="1:14" ht="30" customHeight="1" x14ac:dyDescent="0.2">
      <c r="A634" s="177" t="s">
        <v>1145</v>
      </c>
      <c r="B634" s="172" t="s">
        <v>350</v>
      </c>
      <c r="C634" s="163" t="s">
        <v>969</v>
      </c>
      <c r="D634" s="164" t="s">
        <v>173</v>
      </c>
      <c r="E634" s="165" t="s">
        <v>182</v>
      </c>
      <c r="F634" s="294">
        <v>50</v>
      </c>
      <c r="G634" s="120"/>
      <c r="H634" s="182">
        <f>ROUND(G634*F634,2)</f>
        <v>0</v>
      </c>
      <c r="I634" s="24" t="str">
        <f t="shared" ca="1" si="49"/>
        <v/>
      </c>
      <c r="J634" s="15" t="str">
        <f t="shared" si="53"/>
        <v>B127rBBarrier Separatem</v>
      </c>
      <c r="K634" s="16">
        <f>MATCH(J634,'Pay Items'!$K$1:$K$649,0)</f>
        <v>212</v>
      </c>
      <c r="L634" s="17" t="str">
        <f t="shared" ca="1" si="50"/>
        <v>,0</v>
      </c>
      <c r="M634" s="17" t="str">
        <f t="shared" ca="1" si="51"/>
        <v>C2</v>
      </c>
      <c r="N634" s="17" t="str">
        <f t="shared" ca="1" si="52"/>
        <v>C2</v>
      </c>
    </row>
    <row r="635" spans="1:14" ht="30" customHeight="1" x14ac:dyDescent="0.2">
      <c r="A635" s="177" t="s">
        <v>822</v>
      </c>
      <c r="B635" s="172" t="s">
        <v>351</v>
      </c>
      <c r="C635" s="163" t="s">
        <v>689</v>
      </c>
      <c r="D635" s="164" t="s">
        <v>173</v>
      </c>
      <c r="E635" s="165" t="s">
        <v>182</v>
      </c>
      <c r="F635" s="294">
        <v>30</v>
      </c>
      <c r="G635" s="120"/>
      <c r="H635" s="182">
        <f>ROUND(G635*F635,2)</f>
        <v>0</v>
      </c>
      <c r="I635" s="24" t="str">
        <f t="shared" ca="1" si="49"/>
        <v/>
      </c>
      <c r="J635" s="15" t="str">
        <f t="shared" si="53"/>
        <v>B132rCurb Rampm</v>
      </c>
      <c r="K635" s="16">
        <f>MATCH(J635,'Pay Items'!$K$1:$K$649,0)</f>
        <v>217</v>
      </c>
      <c r="L635" s="17" t="str">
        <f t="shared" ca="1" si="50"/>
        <v>,0</v>
      </c>
      <c r="M635" s="17" t="str">
        <f t="shared" ca="1" si="51"/>
        <v>C2</v>
      </c>
      <c r="N635" s="17" t="str">
        <f t="shared" ca="1" si="52"/>
        <v>C2</v>
      </c>
    </row>
    <row r="636" spans="1:14" ht="30" customHeight="1" x14ac:dyDescent="0.2">
      <c r="A636" s="177" t="s">
        <v>825</v>
      </c>
      <c r="B636" s="162" t="s">
        <v>1828</v>
      </c>
      <c r="C636" s="163" t="s">
        <v>341</v>
      </c>
      <c r="D636" s="164" t="s">
        <v>1679</v>
      </c>
      <c r="E636" s="165"/>
      <c r="F636" s="293" t="s">
        <v>173</v>
      </c>
      <c r="G636" s="160"/>
      <c r="H636" s="160"/>
      <c r="I636" s="24" t="str">
        <f t="shared" ca="1" si="49"/>
        <v>LOCKED</v>
      </c>
      <c r="J636" s="15" t="str">
        <f t="shared" si="53"/>
        <v>B135iConcrete Curb InstallationCW 3240-R10, E14</v>
      </c>
      <c r="K636" s="16" t="e">
        <f>MATCH(J636,'Pay Items'!$K$1:$K$649,0)</f>
        <v>#N/A</v>
      </c>
      <c r="L636" s="17" t="str">
        <f t="shared" ca="1" si="50"/>
        <v>,0</v>
      </c>
      <c r="M636" s="17" t="str">
        <f t="shared" ca="1" si="51"/>
        <v>C2</v>
      </c>
      <c r="N636" s="17" t="str">
        <f t="shared" ca="1" si="52"/>
        <v>C2</v>
      </c>
    </row>
    <row r="637" spans="1:14" ht="39.950000000000003" customHeight="1" x14ac:dyDescent="0.2">
      <c r="A637" s="177" t="s">
        <v>1148</v>
      </c>
      <c r="B637" s="172" t="s">
        <v>350</v>
      </c>
      <c r="C637" s="163" t="s">
        <v>1614</v>
      </c>
      <c r="D637" s="164" t="s">
        <v>398</v>
      </c>
      <c r="E637" s="165" t="s">
        <v>182</v>
      </c>
      <c r="F637" s="294">
        <v>10</v>
      </c>
      <c r="G637" s="120"/>
      <c r="H637" s="182">
        <f>ROUND(G637*F637,2)</f>
        <v>0</v>
      </c>
      <c r="I637" s="24" t="str">
        <f t="shared" ca="1" si="49"/>
        <v/>
      </c>
      <c r="J637" s="15" t="str">
        <f t="shared" si="53"/>
        <v>B136iAType 2 Concrete Barrier (150 mm reveal ht, Dowelled)SD-205m</v>
      </c>
      <c r="K637" s="16" t="e">
        <f>MATCH(J637,'Pay Items'!$K$1:$K$649,0)</f>
        <v>#N/A</v>
      </c>
      <c r="L637" s="17" t="str">
        <f t="shared" ca="1" si="50"/>
        <v>,0</v>
      </c>
      <c r="M637" s="17" t="str">
        <f t="shared" ca="1" si="51"/>
        <v>C2</v>
      </c>
      <c r="N637" s="17" t="str">
        <f t="shared" ca="1" si="52"/>
        <v>C2</v>
      </c>
    </row>
    <row r="638" spans="1:14" ht="39.950000000000003" customHeight="1" x14ac:dyDescent="0.2">
      <c r="A638" s="177" t="s">
        <v>1154</v>
      </c>
      <c r="B638" s="172" t="s">
        <v>351</v>
      </c>
      <c r="C638" s="163" t="s">
        <v>1705</v>
      </c>
      <c r="D638" s="164" t="s">
        <v>399</v>
      </c>
      <c r="E638" s="165" t="s">
        <v>182</v>
      </c>
      <c r="F638" s="294">
        <v>50</v>
      </c>
      <c r="G638" s="120"/>
      <c r="H638" s="182">
        <f>ROUND(G638*F638,2)</f>
        <v>0</v>
      </c>
      <c r="I638" s="24" t="str">
        <f t="shared" ca="1" si="49"/>
        <v/>
      </c>
      <c r="J638" s="15" t="str">
        <f t="shared" si="53"/>
        <v>B139iAType 2 Concrete Modified Barrier (150 mm reveal ht, Dowelled)SD-203Bm</v>
      </c>
      <c r="K638" s="16" t="e">
        <f>MATCH(J638,'Pay Items'!$K$1:$K$649,0)</f>
        <v>#N/A</v>
      </c>
      <c r="L638" s="17" t="str">
        <f t="shared" ca="1" si="50"/>
        <v>,0</v>
      </c>
      <c r="M638" s="17" t="str">
        <f t="shared" ca="1" si="51"/>
        <v>C2</v>
      </c>
      <c r="N638" s="17" t="str">
        <f t="shared" ca="1" si="52"/>
        <v>C2</v>
      </c>
    </row>
    <row r="639" spans="1:14" ht="39.950000000000003" customHeight="1" x14ac:dyDescent="0.2">
      <c r="A639" s="177" t="s">
        <v>941</v>
      </c>
      <c r="B639" s="172" t="s">
        <v>352</v>
      </c>
      <c r="C639" s="163" t="s">
        <v>1706</v>
      </c>
      <c r="D639" s="164" t="s">
        <v>367</v>
      </c>
      <c r="E639" s="165" t="s">
        <v>182</v>
      </c>
      <c r="F639" s="294">
        <v>30</v>
      </c>
      <c r="G639" s="120"/>
      <c r="H639" s="182">
        <f>ROUND(G639*F639,2)</f>
        <v>0</v>
      </c>
      <c r="I639" s="24" t="str">
        <f t="shared" ca="1" si="49"/>
        <v/>
      </c>
      <c r="J639" s="15" t="str">
        <f t="shared" si="53"/>
        <v>B150iAType 2 Concrete Curb Ramp (8-12 mm reveal ht, Monolithic)SD-229A,B,Cm</v>
      </c>
      <c r="K639" s="16" t="e">
        <f>MATCH(J639,'Pay Items'!$K$1:$K$649,0)</f>
        <v>#N/A</v>
      </c>
      <c r="L639" s="17" t="str">
        <f t="shared" ca="1" si="50"/>
        <v>,0</v>
      </c>
      <c r="M639" s="17" t="str">
        <f t="shared" ca="1" si="51"/>
        <v>C2</v>
      </c>
      <c r="N639" s="17" t="str">
        <f t="shared" ca="1" si="52"/>
        <v>C2</v>
      </c>
    </row>
    <row r="640" spans="1:14" ht="30" customHeight="1" x14ac:dyDescent="0.2">
      <c r="A640" s="177" t="s">
        <v>476</v>
      </c>
      <c r="B640" s="162" t="s">
        <v>1829</v>
      </c>
      <c r="C640" s="163" t="s">
        <v>362</v>
      </c>
      <c r="D640" s="164" t="s">
        <v>1181</v>
      </c>
      <c r="E640" s="185"/>
      <c r="F640" s="293" t="s">
        <v>173</v>
      </c>
      <c r="G640" s="160"/>
      <c r="H640" s="160"/>
      <c r="I640" s="24" t="str">
        <f t="shared" ca="1" si="49"/>
        <v>LOCKED</v>
      </c>
      <c r="J640" s="15" t="str">
        <f t="shared" si="53"/>
        <v>B190Construction of Asphaltic Concrete OverlayCW 3410-R12</v>
      </c>
      <c r="K640" s="16">
        <f>MATCH(J640,'Pay Items'!$K$1:$K$649,0)</f>
        <v>319</v>
      </c>
      <c r="L640" s="17" t="str">
        <f t="shared" ca="1" si="50"/>
        <v>,0</v>
      </c>
      <c r="M640" s="17" t="str">
        <f t="shared" ca="1" si="51"/>
        <v>C2</v>
      </c>
      <c r="N640" s="17" t="str">
        <f t="shared" ca="1" si="52"/>
        <v>C2</v>
      </c>
    </row>
    <row r="641" spans="1:14" ht="30" customHeight="1" x14ac:dyDescent="0.2">
      <c r="A641" s="177" t="s">
        <v>480</v>
      </c>
      <c r="B641" s="172" t="s">
        <v>350</v>
      </c>
      <c r="C641" s="163" t="s">
        <v>364</v>
      </c>
      <c r="D641" s="164"/>
      <c r="E641" s="165"/>
      <c r="F641" s="293" t="s">
        <v>173</v>
      </c>
      <c r="G641" s="160"/>
      <c r="H641" s="160"/>
      <c r="I641" s="24" t="str">
        <f t="shared" ca="1" si="49"/>
        <v>LOCKED</v>
      </c>
      <c r="J641" s="15" t="str">
        <f t="shared" si="53"/>
        <v>B194Tie-ins and Approaches</v>
      </c>
      <c r="K641" s="16">
        <f>MATCH(J641,'Pay Items'!$K$1:$K$649,0)</f>
        <v>323</v>
      </c>
      <c r="L641" s="17" t="str">
        <f t="shared" ca="1" si="50"/>
        <v>,0</v>
      </c>
      <c r="M641" s="17" t="str">
        <f t="shared" ca="1" si="51"/>
        <v>C2</v>
      </c>
      <c r="N641" s="17" t="str">
        <f t="shared" ca="1" si="52"/>
        <v>C2</v>
      </c>
    </row>
    <row r="642" spans="1:14" ht="30" customHeight="1" x14ac:dyDescent="0.2">
      <c r="A642" s="177" t="s">
        <v>481</v>
      </c>
      <c r="B642" s="183" t="s">
        <v>700</v>
      </c>
      <c r="C642" s="163" t="s">
        <v>718</v>
      </c>
      <c r="D642" s="164"/>
      <c r="E642" s="165" t="s">
        <v>180</v>
      </c>
      <c r="F642" s="294">
        <v>50</v>
      </c>
      <c r="G642" s="120"/>
      <c r="H642" s="182">
        <f>ROUND(G642*F642,2)</f>
        <v>0</v>
      </c>
      <c r="I642" s="24" t="str">
        <f t="shared" ca="1" si="49"/>
        <v/>
      </c>
      <c r="J642" s="15" t="str">
        <f t="shared" si="53"/>
        <v>B195Type IAtonne</v>
      </c>
      <c r="K642" s="16">
        <f>MATCH(J642,'Pay Items'!$K$1:$K$649,0)</f>
        <v>324</v>
      </c>
      <c r="L642" s="17" t="str">
        <f t="shared" ca="1" si="50"/>
        <v>,0</v>
      </c>
      <c r="M642" s="17" t="str">
        <f t="shared" ca="1" si="51"/>
        <v>C2</v>
      </c>
      <c r="N642" s="17" t="str">
        <f t="shared" ca="1" si="52"/>
        <v>C2</v>
      </c>
    </row>
    <row r="643" spans="1:14" ht="30" customHeight="1" x14ac:dyDescent="0.2">
      <c r="A643" s="177" t="s">
        <v>486</v>
      </c>
      <c r="B643" s="162" t="s">
        <v>1830</v>
      </c>
      <c r="C643" s="163" t="s">
        <v>99</v>
      </c>
      <c r="D643" s="164" t="s">
        <v>959</v>
      </c>
      <c r="E643" s="165"/>
      <c r="F643" s="293" t="s">
        <v>173</v>
      </c>
      <c r="G643" s="160"/>
      <c r="H643" s="160"/>
      <c r="I643" s="24" t="str">
        <f t="shared" ca="1" si="49"/>
        <v>LOCKED</v>
      </c>
      <c r="J643" s="15" t="str">
        <f t="shared" si="53"/>
        <v>B200Planing of PavementCW 3450-R6</v>
      </c>
      <c r="K643" s="16">
        <f>MATCH(J643,'Pay Items'!$K$1:$K$649,0)</f>
        <v>329</v>
      </c>
      <c r="L643" s="17" t="str">
        <f t="shared" ca="1" si="50"/>
        <v>,0</v>
      </c>
      <c r="M643" s="17" t="str">
        <f t="shared" ca="1" si="51"/>
        <v>C2</v>
      </c>
      <c r="N643" s="17" t="str">
        <f t="shared" ca="1" si="52"/>
        <v>C2</v>
      </c>
    </row>
    <row r="644" spans="1:14" ht="30" customHeight="1" x14ac:dyDescent="0.2">
      <c r="A644" s="177" t="s">
        <v>487</v>
      </c>
      <c r="B644" s="172" t="s">
        <v>350</v>
      </c>
      <c r="C644" s="163" t="s">
        <v>1004</v>
      </c>
      <c r="D644" s="164" t="s">
        <v>173</v>
      </c>
      <c r="E644" s="165" t="s">
        <v>178</v>
      </c>
      <c r="F644" s="294">
        <v>185</v>
      </c>
      <c r="G644" s="120"/>
      <c r="H644" s="182">
        <f>ROUND(G644*F644,2)</f>
        <v>0</v>
      </c>
      <c r="I644" s="24" t="str">
        <f t="shared" ca="1" si="49"/>
        <v/>
      </c>
      <c r="J644" s="15" t="str">
        <f t="shared" si="53"/>
        <v>B2011 - 50 mm Depth (Asphalt)m²</v>
      </c>
      <c r="K644" s="16">
        <f>MATCH(J644,'Pay Items'!$K$1:$K$649,0)</f>
        <v>330</v>
      </c>
      <c r="L644" s="17" t="str">
        <f t="shared" ca="1" si="50"/>
        <v>,0</v>
      </c>
      <c r="M644" s="17" t="str">
        <f t="shared" ca="1" si="51"/>
        <v>C2</v>
      </c>
      <c r="N644" s="17" t="str">
        <f t="shared" ca="1" si="52"/>
        <v>C2</v>
      </c>
    </row>
    <row r="645" spans="1:14" ht="30" customHeight="1" x14ac:dyDescent="0.2">
      <c r="A645" s="177" t="s">
        <v>875</v>
      </c>
      <c r="B645" s="162" t="s">
        <v>1831</v>
      </c>
      <c r="C645" s="163" t="s">
        <v>909</v>
      </c>
      <c r="D645" s="164" t="s">
        <v>960</v>
      </c>
      <c r="E645" s="165" t="s">
        <v>181</v>
      </c>
      <c r="F645" s="295">
        <v>8</v>
      </c>
      <c r="G645" s="120"/>
      <c r="H645" s="182">
        <f>ROUND(G645*F645,2)</f>
        <v>0</v>
      </c>
      <c r="I645" s="24" t="str">
        <f t="shared" ref="I645:I708" ca="1" si="54">IF(CELL("protect",$G645)=1, "LOCKED", "")</f>
        <v/>
      </c>
      <c r="J645" s="15" t="str">
        <f t="shared" si="53"/>
        <v>B219Detectable Warning Surface TilesCW 3326-R3each</v>
      </c>
      <c r="K645" s="16">
        <f>MATCH(J645,'Pay Items'!$K$1:$K$649,0)</f>
        <v>341</v>
      </c>
      <c r="L645" s="17" t="str">
        <f t="shared" ref="L645:L708" ca="1" si="55">CELL("format",$F645)</f>
        <v>,0</v>
      </c>
      <c r="M645" s="17" t="str">
        <f t="shared" ref="M645:M708" ca="1" si="56">CELL("format",$G645)</f>
        <v>C2</v>
      </c>
      <c r="N645" s="17" t="str">
        <f t="shared" ref="N645:N708" ca="1" si="57">CELL("format",$H645)</f>
        <v>C2</v>
      </c>
    </row>
    <row r="646" spans="1:14" ht="30" customHeight="1" x14ac:dyDescent="0.2">
      <c r="A646" s="152"/>
      <c r="B646" s="216"/>
      <c r="C646" s="174" t="s">
        <v>199</v>
      </c>
      <c r="D646" s="175"/>
      <c r="E646" s="192"/>
      <c r="F646" s="293" t="s">
        <v>173</v>
      </c>
      <c r="G646" s="160"/>
      <c r="H646" s="160"/>
      <c r="I646" s="24" t="str">
        <f t="shared" ca="1" si="54"/>
        <v>LOCKED</v>
      </c>
      <c r="J646" s="15" t="str">
        <f t="shared" ref="J646:J709" si="58">CLEAN(CONCATENATE(TRIM($A646),TRIM($C646),IF(LEFT($D646)&lt;&gt;"E",TRIM($D646),),TRIM($E646)))</f>
        <v>JOINT AND CRACK SEALING</v>
      </c>
      <c r="K646" s="16">
        <f>MATCH(J646,'Pay Items'!$K$1:$K$649,0)</f>
        <v>436</v>
      </c>
      <c r="L646" s="17" t="str">
        <f t="shared" ca="1" si="55"/>
        <v>,0</v>
      </c>
      <c r="M646" s="17" t="str">
        <f t="shared" ca="1" si="56"/>
        <v>C2</v>
      </c>
      <c r="N646" s="17" t="str">
        <f t="shared" ca="1" si="57"/>
        <v>C2</v>
      </c>
    </row>
    <row r="647" spans="1:14" ht="30" customHeight="1" x14ac:dyDescent="0.2">
      <c r="A647" s="187" t="s">
        <v>547</v>
      </c>
      <c r="B647" s="162" t="s">
        <v>1832</v>
      </c>
      <c r="C647" s="163" t="s">
        <v>98</v>
      </c>
      <c r="D647" s="164" t="s">
        <v>736</v>
      </c>
      <c r="E647" s="165" t="s">
        <v>182</v>
      </c>
      <c r="F647" s="295">
        <v>100</v>
      </c>
      <c r="G647" s="181"/>
      <c r="H647" s="166">
        <f>ROUND(G647*F647,2)</f>
        <v>0</v>
      </c>
      <c r="I647" s="24" t="str">
        <f t="shared" ca="1" si="54"/>
        <v/>
      </c>
      <c r="J647" s="15" t="str">
        <f t="shared" si="58"/>
        <v>D006Reflective Crack MaintenanceCW 3250-R7m</v>
      </c>
      <c r="K647" s="16">
        <f>MATCH(J647,'Pay Items'!$K$1:$K$649,0)</f>
        <v>442</v>
      </c>
      <c r="L647" s="17" t="str">
        <f t="shared" ca="1" si="55"/>
        <v>,0</v>
      </c>
      <c r="M647" s="17" t="str">
        <f t="shared" ca="1" si="56"/>
        <v>C2</v>
      </c>
      <c r="N647" s="17" t="str">
        <f t="shared" ca="1" si="57"/>
        <v>C2</v>
      </c>
    </row>
    <row r="648" spans="1:14" ht="39.950000000000003" customHeight="1" x14ac:dyDescent="0.2">
      <c r="A648" s="152"/>
      <c r="B648" s="216"/>
      <c r="C648" s="174" t="s">
        <v>200</v>
      </c>
      <c r="D648" s="175"/>
      <c r="E648" s="192"/>
      <c r="F648" s="293" t="s">
        <v>173</v>
      </c>
      <c r="G648" s="160"/>
      <c r="H648" s="160"/>
      <c r="I648" s="24" t="str">
        <f t="shared" ca="1" si="54"/>
        <v>LOCKED</v>
      </c>
      <c r="J648" s="15" t="str">
        <f t="shared" si="58"/>
        <v>ASSOCIATED DRAINAGE AND UNDERGROUND WORKS</v>
      </c>
      <c r="K648" s="16">
        <f>MATCH(J648,'Pay Items'!$K$1:$K$649,0)</f>
        <v>444</v>
      </c>
      <c r="L648" s="17" t="str">
        <f t="shared" ca="1" si="55"/>
        <v>,0</v>
      </c>
      <c r="M648" s="17" t="str">
        <f t="shared" ca="1" si="56"/>
        <v>C2</v>
      </c>
      <c r="N648" s="17" t="str">
        <f t="shared" ca="1" si="57"/>
        <v>C2</v>
      </c>
    </row>
    <row r="649" spans="1:14" ht="30" customHeight="1" x14ac:dyDescent="0.2">
      <c r="A649" s="187" t="s">
        <v>67</v>
      </c>
      <c r="B649" s="162" t="s">
        <v>1833</v>
      </c>
      <c r="C649" s="82" t="s">
        <v>1060</v>
      </c>
      <c r="D649" s="83" t="s">
        <v>1061</v>
      </c>
      <c r="E649" s="165"/>
      <c r="F649" s="293" t="s">
        <v>173</v>
      </c>
      <c r="G649" s="160"/>
      <c r="H649" s="160"/>
      <c r="I649" s="24" t="str">
        <f t="shared" ca="1" si="54"/>
        <v>LOCKED</v>
      </c>
      <c r="J649" s="15" t="str">
        <f t="shared" si="58"/>
        <v>E023Frames &amp; CoversCW 3210-R8</v>
      </c>
      <c r="K649" s="16">
        <f>MATCH(J649,'Pay Items'!$K$1:$K$649,0)</f>
        <v>511</v>
      </c>
      <c r="L649" s="17" t="str">
        <f t="shared" ca="1" si="55"/>
        <v>,0</v>
      </c>
      <c r="M649" s="17" t="str">
        <f t="shared" ca="1" si="56"/>
        <v>C2</v>
      </c>
      <c r="N649" s="17" t="str">
        <f t="shared" ca="1" si="57"/>
        <v>C2</v>
      </c>
    </row>
    <row r="650" spans="1:14" ht="39.950000000000003" customHeight="1" x14ac:dyDescent="0.2">
      <c r="A650" s="187" t="s">
        <v>68</v>
      </c>
      <c r="B650" s="172" t="s">
        <v>350</v>
      </c>
      <c r="C650" s="81" t="s">
        <v>1213</v>
      </c>
      <c r="D650" s="164"/>
      <c r="E650" s="165" t="s">
        <v>181</v>
      </c>
      <c r="F650" s="295">
        <v>1</v>
      </c>
      <c r="G650" s="120"/>
      <c r="H650" s="182">
        <f>ROUND(G650*F650,2)</f>
        <v>0</v>
      </c>
      <c r="I650" s="24" t="str">
        <f t="shared" ca="1" si="54"/>
        <v/>
      </c>
      <c r="J650" s="15" t="str">
        <f t="shared" si="58"/>
        <v>E024AP-006 - Standard Frame for Manhole and Catch Basineach</v>
      </c>
      <c r="K650" s="16">
        <f>MATCH(J650,'Pay Items'!$K$1:$K$649,0)</f>
        <v>512</v>
      </c>
      <c r="L650" s="17" t="str">
        <f t="shared" ca="1" si="55"/>
        <v>,0</v>
      </c>
      <c r="M650" s="17" t="str">
        <f t="shared" ca="1" si="56"/>
        <v>C2</v>
      </c>
      <c r="N650" s="17" t="str">
        <f t="shared" ca="1" si="57"/>
        <v>C2</v>
      </c>
    </row>
    <row r="651" spans="1:14" ht="39.950000000000003" customHeight="1" x14ac:dyDescent="0.2">
      <c r="A651" s="187" t="s">
        <v>69</v>
      </c>
      <c r="B651" s="172" t="s">
        <v>351</v>
      </c>
      <c r="C651" s="81" t="s">
        <v>1214</v>
      </c>
      <c r="D651" s="164"/>
      <c r="E651" s="165" t="s">
        <v>181</v>
      </c>
      <c r="F651" s="295">
        <v>1</v>
      </c>
      <c r="G651" s="120"/>
      <c r="H651" s="182">
        <f>ROUND(G651*F651,2)</f>
        <v>0</v>
      </c>
      <c r="I651" s="24" t="str">
        <f t="shared" ca="1" si="54"/>
        <v/>
      </c>
      <c r="J651" s="15" t="str">
        <f t="shared" si="58"/>
        <v>E025AP-007 - Standard Solid Cover for Standard Frameeach</v>
      </c>
      <c r="K651" s="16">
        <f>MATCH(J651,'Pay Items'!$K$1:$K$649,0)</f>
        <v>513</v>
      </c>
      <c r="L651" s="17" t="str">
        <f t="shared" ca="1" si="55"/>
        <v>,0</v>
      </c>
      <c r="M651" s="17" t="str">
        <f t="shared" ca="1" si="56"/>
        <v>C2</v>
      </c>
      <c r="N651" s="17" t="str">
        <f t="shared" ca="1" si="57"/>
        <v>C2</v>
      </c>
    </row>
    <row r="652" spans="1:14" ht="30" customHeight="1" x14ac:dyDescent="0.2">
      <c r="A652" s="184" t="s">
        <v>430</v>
      </c>
      <c r="B652" s="179" t="s">
        <v>1834</v>
      </c>
      <c r="C652" s="170" t="s">
        <v>693</v>
      </c>
      <c r="D652" s="171" t="s">
        <v>11</v>
      </c>
      <c r="E652" s="180" t="s">
        <v>181</v>
      </c>
      <c r="F652" s="295">
        <v>1</v>
      </c>
      <c r="G652" s="181"/>
      <c r="H652" s="166">
        <f>ROUND(G652*F652,2)</f>
        <v>0</v>
      </c>
      <c r="I652" s="24" t="str">
        <f t="shared" ca="1" si="54"/>
        <v/>
      </c>
      <c r="J652" s="15" t="str">
        <f t="shared" si="58"/>
        <v>E046Removal of Existing Catch BasinsCW 2130-R12each</v>
      </c>
      <c r="K652" s="16">
        <f>MATCH(J652,'Pay Items'!$K$1:$K$649,0)</f>
        <v>552</v>
      </c>
      <c r="L652" s="17" t="str">
        <f t="shared" ca="1" si="55"/>
        <v>,0</v>
      </c>
      <c r="M652" s="17" t="str">
        <f t="shared" ca="1" si="56"/>
        <v>C2</v>
      </c>
      <c r="N652" s="17" t="str">
        <f t="shared" ca="1" si="57"/>
        <v>C2</v>
      </c>
    </row>
    <row r="653" spans="1:14" ht="30" customHeight="1" x14ac:dyDescent="0.2">
      <c r="A653" s="187" t="s">
        <v>432</v>
      </c>
      <c r="B653" s="162" t="s">
        <v>1835</v>
      </c>
      <c r="C653" s="163" t="s">
        <v>426</v>
      </c>
      <c r="D653" s="164" t="s">
        <v>11</v>
      </c>
      <c r="E653" s="165" t="s">
        <v>181</v>
      </c>
      <c r="F653" s="295">
        <v>1</v>
      </c>
      <c r="G653" s="120"/>
      <c r="H653" s="182">
        <f>ROUND(G653*F653,2)</f>
        <v>0</v>
      </c>
      <c r="I653" s="24" t="str">
        <f t="shared" ca="1" si="54"/>
        <v/>
      </c>
      <c r="J653" s="15" t="str">
        <f t="shared" si="58"/>
        <v>E047Removal of Existing Catch PitCW 2130-R12each</v>
      </c>
      <c r="K653" s="16">
        <f>MATCH(J653,'Pay Items'!$K$1:$K$649,0)</f>
        <v>553</v>
      </c>
      <c r="L653" s="17" t="str">
        <f t="shared" ca="1" si="55"/>
        <v>,0</v>
      </c>
      <c r="M653" s="17" t="str">
        <f t="shared" ca="1" si="56"/>
        <v>C2</v>
      </c>
      <c r="N653" s="17" t="str">
        <f t="shared" ca="1" si="57"/>
        <v>C2</v>
      </c>
    </row>
    <row r="654" spans="1:14" ht="30" customHeight="1" x14ac:dyDescent="0.2">
      <c r="A654" s="187" t="s">
        <v>0</v>
      </c>
      <c r="B654" s="162" t="s">
        <v>1836</v>
      </c>
      <c r="C654" s="163" t="s">
        <v>1</v>
      </c>
      <c r="D654" s="164" t="s">
        <v>1588</v>
      </c>
      <c r="E654" s="165" t="s">
        <v>181</v>
      </c>
      <c r="F654" s="295">
        <v>2</v>
      </c>
      <c r="G654" s="120"/>
      <c r="H654" s="182">
        <f>ROUND(G654*F654,2)</f>
        <v>0</v>
      </c>
      <c r="I654" s="24" t="str">
        <f t="shared" ca="1" si="54"/>
        <v/>
      </c>
      <c r="J654" s="15" t="str">
        <f t="shared" si="58"/>
        <v>E050ACatch Basin CleaningCW 2140-R5each</v>
      </c>
      <c r="K654" s="16">
        <f>MATCH(J654,'Pay Items'!$K$1:$K$649,0)</f>
        <v>557</v>
      </c>
      <c r="L654" s="17" t="str">
        <f t="shared" ca="1" si="55"/>
        <v>,0</v>
      </c>
      <c r="M654" s="17" t="str">
        <f t="shared" ca="1" si="56"/>
        <v>C2</v>
      </c>
      <c r="N654" s="17" t="str">
        <f t="shared" ca="1" si="57"/>
        <v>C2</v>
      </c>
    </row>
    <row r="655" spans="1:14" ht="39.950000000000003" customHeight="1" x14ac:dyDescent="0.2">
      <c r="A655" s="161"/>
      <c r="B655" s="162" t="s">
        <v>1837</v>
      </c>
      <c r="C655" s="163" t="s">
        <v>1638</v>
      </c>
      <c r="D655" s="188" t="s">
        <v>11</v>
      </c>
      <c r="E655" s="165"/>
      <c r="F655" s="293" t="s">
        <v>173</v>
      </c>
      <c r="G655" s="160"/>
      <c r="H655" s="160"/>
      <c r="I655" s="24" t="str">
        <f t="shared" ca="1" si="54"/>
        <v>LOCKED</v>
      </c>
      <c r="J655" s="15" t="str">
        <f t="shared" si="58"/>
        <v>Abandoning Existing Sewer Services Under PavementCW 2130-R12</v>
      </c>
      <c r="K655" s="16" t="e">
        <f>MATCH(J655,'Pay Items'!$K$1:$K$649,0)</f>
        <v>#N/A</v>
      </c>
      <c r="L655" s="17" t="str">
        <f t="shared" ca="1" si="55"/>
        <v>,0</v>
      </c>
      <c r="M655" s="17" t="str">
        <f t="shared" ca="1" si="56"/>
        <v>C2</v>
      </c>
      <c r="N655" s="17" t="str">
        <f t="shared" ca="1" si="57"/>
        <v>C2</v>
      </c>
    </row>
    <row r="656" spans="1:14" ht="30" customHeight="1" x14ac:dyDescent="0.2">
      <c r="A656" s="161"/>
      <c r="B656" s="172" t="s">
        <v>350</v>
      </c>
      <c r="C656" s="163" t="s">
        <v>1012</v>
      </c>
      <c r="D656" s="188"/>
      <c r="E656" s="165" t="s">
        <v>181</v>
      </c>
      <c r="F656" s="296">
        <v>1</v>
      </c>
      <c r="G656" s="120"/>
      <c r="H656" s="182">
        <f>ROUND(G656*F656,2)</f>
        <v>0</v>
      </c>
      <c r="I656" s="24" t="str">
        <f t="shared" ca="1" si="54"/>
        <v/>
      </c>
      <c r="J656" s="15" t="str">
        <f t="shared" si="58"/>
        <v>250 mmeach</v>
      </c>
      <c r="K656" s="16" t="e">
        <f>MATCH(J656,'Pay Items'!$K$1:$K$649,0)</f>
        <v>#N/A</v>
      </c>
      <c r="L656" s="17" t="str">
        <f t="shared" ca="1" si="55"/>
        <v>,0</v>
      </c>
      <c r="M656" s="17" t="str">
        <f t="shared" ca="1" si="56"/>
        <v>C2</v>
      </c>
      <c r="N656" s="17" t="str">
        <f t="shared" ca="1" si="57"/>
        <v>C2</v>
      </c>
    </row>
    <row r="657" spans="1:14" ht="30" customHeight="1" x14ac:dyDescent="0.2">
      <c r="A657" s="152"/>
      <c r="B657" s="217"/>
      <c r="C657" s="174" t="s">
        <v>201</v>
      </c>
      <c r="D657" s="175"/>
      <c r="E657" s="192"/>
      <c r="F657" s="293" t="s">
        <v>173</v>
      </c>
      <c r="G657" s="160"/>
      <c r="H657" s="160"/>
      <c r="I657" s="24" t="str">
        <f t="shared" ca="1" si="54"/>
        <v>LOCKED</v>
      </c>
      <c r="J657" s="15" t="str">
        <f t="shared" si="58"/>
        <v>ADJUSTMENTS</v>
      </c>
      <c r="K657" s="16">
        <f>MATCH(J657,'Pay Items'!$K$1:$K$649,0)</f>
        <v>589</v>
      </c>
      <c r="L657" s="17" t="str">
        <f t="shared" ca="1" si="55"/>
        <v>,0</v>
      </c>
      <c r="M657" s="17" t="str">
        <f t="shared" ca="1" si="56"/>
        <v>C2</v>
      </c>
      <c r="N657" s="17" t="str">
        <f t="shared" ca="1" si="57"/>
        <v>C2</v>
      </c>
    </row>
    <row r="658" spans="1:14" ht="39.950000000000003" customHeight="1" x14ac:dyDescent="0.2">
      <c r="A658" s="187" t="s">
        <v>230</v>
      </c>
      <c r="B658" s="162" t="s">
        <v>1838</v>
      </c>
      <c r="C658" s="81" t="s">
        <v>1062</v>
      </c>
      <c r="D658" s="83" t="s">
        <v>1061</v>
      </c>
      <c r="E658" s="165" t="s">
        <v>181</v>
      </c>
      <c r="F658" s="295">
        <v>1</v>
      </c>
      <c r="G658" s="120"/>
      <c r="H658" s="182">
        <f>ROUND(G658*F658,2)</f>
        <v>0</v>
      </c>
      <c r="I658" s="24" t="str">
        <f t="shared" ca="1" si="54"/>
        <v/>
      </c>
      <c r="J658" s="15" t="str">
        <f t="shared" si="58"/>
        <v>F001Adjustment of Manholes/Catch Basins FramesCW 3210-R8each</v>
      </c>
      <c r="K658" s="16">
        <f>MATCH(J658,'Pay Items'!$K$1:$K$649,0)</f>
        <v>590</v>
      </c>
      <c r="L658" s="17" t="str">
        <f t="shared" ca="1" si="55"/>
        <v>,0</v>
      </c>
      <c r="M658" s="17" t="str">
        <f t="shared" ca="1" si="56"/>
        <v>C2</v>
      </c>
      <c r="N658" s="17" t="str">
        <f t="shared" ca="1" si="57"/>
        <v>C2</v>
      </c>
    </row>
    <row r="659" spans="1:14" ht="30" customHeight="1" x14ac:dyDescent="0.2">
      <c r="A659" s="187" t="s">
        <v>232</v>
      </c>
      <c r="B659" s="162" t="s">
        <v>1839</v>
      </c>
      <c r="C659" s="81" t="s">
        <v>1220</v>
      </c>
      <c r="D659" s="83" t="s">
        <v>1061</v>
      </c>
      <c r="E659" s="165"/>
      <c r="F659" s="293" t="s">
        <v>173</v>
      </c>
      <c r="G659" s="160"/>
      <c r="H659" s="160"/>
      <c r="I659" s="24" t="str">
        <f t="shared" ca="1" si="54"/>
        <v>LOCKED</v>
      </c>
      <c r="J659" s="15" t="str">
        <f t="shared" si="58"/>
        <v>F003Lifter Rings (AP-010)CW 3210-R8</v>
      </c>
      <c r="K659" s="16">
        <f>MATCH(J659,'Pay Items'!$K$1:$K$649,0)</f>
        <v>595</v>
      </c>
      <c r="L659" s="17" t="str">
        <f t="shared" ca="1" si="55"/>
        <v>,0</v>
      </c>
      <c r="M659" s="17" t="str">
        <f t="shared" ca="1" si="56"/>
        <v>C2</v>
      </c>
      <c r="N659" s="17" t="str">
        <f t="shared" ca="1" si="57"/>
        <v>C2</v>
      </c>
    </row>
    <row r="660" spans="1:14" ht="30" customHeight="1" x14ac:dyDescent="0.2">
      <c r="A660" s="187" t="s">
        <v>234</v>
      </c>
      <c r="B660" s="172" t="s">
        <v>350</v>
      </c>
      <c r="C660" s="163" t="s">
        <v>882</v>
      </c>
      <c r="D660" s="164"/>
      <c r="E660" s="165" t="s">
        <v>181</v>
      </c>
      <c r="F660" s="295">
        <v>1</v>
      </c>
      <c r="G660" s="120"/>
      <c r="H660" s="182">
        <f>ROUND(G660*F660,2)</f>
        <v>0</v>
      </c>
      <c r="I660" s="24" t="str">
        <f t="shared" ca="1" si="54"/>
        <v/>
      </c>
      <c r="J660" s="15" t="str">
        <f t="shared" si="58"/>
        <v>F00551 mmeach</v>
      </c>
      <c r="K660" s="16">
        <f>MATCH(J660,'Pay Items'!$K$1:$K$649,0)</f>
        <v>597</v>
      </c>
      <c r="L660" s="17" t="str">
        <f t="shared" ca="1" si="55"/>
        <v>,0</v>
      </c>
      <c r="M660" s="17" t="str">
        <f t="shared" ca="1" si="56"/>
        <v>C2</v>
      </c>
      <c r="N660" s="17" t="str">
        <f t="shared" ca="1" si="57"/>
        <v>C2</v>
      </c>
    </row>
    <row r="661" spans="1:14" ht="30" customHeight="1" x14ac:dyDescent="0.2">
      <c r="A661" s="187" t="s">
        <v>237</v>
      </c>
      <c r="B661" s="162" t="s">
        <v>1840</v>
      </c>
      <c r="C661" s="163" t="s">
        <v>599</v>
      </c>
      <c r="D661" s="83" t="s">
        <v>1061</v>
      </c>
      <c r="E661" s="165" t="s">
        <v>181</v>
      </c>
      <c r="F661" s="295">
        <v>1</v>
      </c>
      <c r="G661" s="120"/>
      <c r="H661" s="182">
        <f>ROUND(G661*F661,2)</f>
        <v>0</v>
      </c>
      <c r="I661" s="24" t="str">
        <f t="shared" ca="1" si="54"/>
        <v/>
      </c>
      <c r="J661" s="15" t="str">
        <f t="shared" si="58"/>
        <v>F009Adjustment of Valve BoxesCW 3210-R8each</v>
      </c>
      <c r="K661" s="16">
        <f>MATCH(J661,'Pay Items'!$K$1:$K$649,0)</f>
        <v>600</v>
      </c>
      <c r="L661" s="17" t="str">
        <f t="shared" ca="1" si="55"/>
        <v>,0</v>
      </c>
      <c r="M661" s="17" t="str">
        <f t="shared" ca="1" si="56"/>
        <v>C2</v>
      </c>
      <c r="N661" s="17" t="str">
        <f t="shared" ca="1" si="57"/>
        <v>C2</v>
      </c>
    </row>
    <row r="662" spans="1:14" ht="30" customHeight="1" x14ac:dyDescent="0.2">
      <c r="A662" s="187" t="s">
        <v>459</v>
      </c>
      <c r="B662" s="162" t="s">
        <v>1841</v>
      </c>
      <c r="C662" s="163" t="s">
        <v>601</v>
      </c>
      <c r="D662" s="83" t="s">
        <v>1061</v>
      </c>
      <c r="E662" s="165" t="s">
        <v>181</v>
      </c>
      <c r="F662" s="295">
        <v>1</v>
      </c>
      <c r="G662" s="120"/>
      <c r="H662" s="182">
        <f>ROUND(G662*F662,2)</f>
        <v>0</v>
      </c>
      <c r="I662" s="24" t="str">
        <f t="shared" ca="1" si="54"/>
        <v/>
      </c>
      <c r="J662" s="15" t="str">
        <f t="shared" si="58"/>
        <v>F010Valve Box ExtensionsCW 3210-R8each</v>
      </c>
      <c r="K662" s="16">
        <f>MATCH(J662,'Pay Items'!$K$1:$K$649,0)</f>
        <v>601</v>
      </c>
      <c r="L662" s="17" t="str">
        <f t="shared" ca="1" si="55"/>
        <v>,0</v>
      </c>
      <c r="M662" s="17" t="str">
        <f t="shared" ca="1" si="56"/>
        <v>C2</v>
      </c>
      <c r="N662" s="17" t="str">
        <f t="shared" ca="1" si="57"/>
        <v>C2</v>
      </c>
    </row>
    <row r="663" spans="1:14" ht="30" customHeight="1" x14ac:dyDescent="0.2">
      <c r="A663" s="187" t="s">
        <v>238</v>
      </c>
      <c r="B663" s="162" t="s">
        <v>1842</v>
      </c>
      <c r="C663" s="163" t="s">
        <v>600</v>
      </c>
      <c r="D663" s="83" t="s">
        <v>1061</v>
      </c>
      <c r="E663" s="165" t="s">
        <v>181</v>
      </c>
      <c r="F663" s="295">
        <v>1</v>
      </c>
      <c r="G663" s="120"/>
      <c r="H663" s="182">
        <f>ROUND(G663*F663,2)</f>
        <v>0</v>
      </c>
      <c r="I663" s="24" t="str">
        <f t="shared" ca="1" si="54"/>
        <v/>
      </c>
      <c r="J663" s="15" t="str">
        <f t="shared" si="58"/>
        <v>F011Adjustment of Curb Stop BoxesCW 3210-R8each</v>
      </c>
      <c r="K663" s="16">
        <f>MATCH(J663,'Pay Items'!$K$1:$K$649,0)</f>
        <v>602</v>
      </c>
      <c r="L663" s="17" t="str">
        <f t="shared" ca="1" si="55"/>
        <v>,0</v>
      </c>
      <c r="M663" s="17" t="str">
        <f t="shared" ca="1" si="56"/>
        <v>C2</v>
      </c>
      <c r="N663" s="17" t="str">
        <f t="shared" ca="1" si="57"/>
        <v>C2</v>
      </c>
    </row>
    <row r="664" spans="1:14" ht="30" customHeight="1" x14ac:dyDescent="0.2">
      <c r="A664" s="118" t="s">
        <v>241</v>
      </c>
      <c r="B664" s="92" t="s">
        <v>1843</v>
      </c>
      <c r="C664" s="81" t="s">
        <v>602</v>
      </c>
      <c r="D664" s="83" t="s">
        <v>1061</v>
      </c>
      <c r="E664" s="85" t="s">
        <v>181</v>
      </c>
      <c r="F664" s="297">
        <v>1</v>
      </c>
      <c r="G664" s="104"/>
      <c r="H664" s="94">
        <f>ROUND(G664*F664,2)</f>
        <v>0</v>
      </c>
      <c r="I664" s="24" t="str">
        <f t="shared" ca="1" si="54"/>
        <v/>
      </c>
      <c r="J664" s="15" t="str">
        <f t="shared" si="58"/>
        <v>F018Curb Stop ExtensionsCW 3210-R8each</v>
      </c>
      <c r="K664" s="16">
        <f>MATCH(J664,'Pay Items'!$K$1:$K$649,0)</f>
        <v>603</v>
      </c>
      <c r="L664" s="17" t="str">
        <f t="shared" ca="1" si="55"/>
        <v>,0</v>
      </c>
      <c r="M664" s="17" t="str">
        <f t="shared" ca="1" si="56"/>
        <v>C2</v>
      </c>
      <c r="N664" s="17" t="str">
        <f t="shared" ca="1" si="57"/>
        <v>C2</v>
      </c>
    </row>
    <row r="665" spans="1:14" ht="30" customHeight="1" x14ac:dyDescent="0.2">
      <c r="A665" s="152"/>
      <c r="B665" s="173"/>
      <c r="C665" s="174" t="s">
        <v>202</v>
      </c>
      <c r="D665" s="175"/>
      <c r="E665" s="203"/>
      <c r="F665" s="293" t="s">
        <v>173</v>
      </c>
      <c r="G665" s="160"/>
      <c r="H665" s="160"/>
      <c r="I665" s="24" t="str">
        <f t="shared" ca="1" si="54"/>
        <v>LOCKED</v>
      </c>
      <c r="J665" s="15" t="str">
        <f t="shared" si="58"/>
        <v>LANDSCAPING</v>
      </c>
      <c r="K665" s="16">
        <f>MATCH(J665,'Pay Items'!$K$1:$K$649,0)</f>
        <v>618</v>
      </c>
      <c r="L665" s="17" t="str">
        <f t="shared" ca="1" si="55"/>
        <v>,0</v>
      </c>
      <c r="M665" s="17" t="str">
        <f t="shared" ca="1" si="56"/>
        <v>C2</v>
      </c>
      <c r="N665" s="17" t="str">
        <f t="shared" ca="1" si="57"/>
        <v>C2</v>
      </c>
    </row>
    <row r="666" spans="1:14" ht="30" customHeight="1" x14ac:dyDescent="0.2">
      <c r="A666" s="204" t="s">
        <v>242</v>
      </c>
      <c r="B666" s="162" t="s">
        <v>1844</v>
      </c>
      <c r="C666" s="163" t="s">
        <v>147</v>
      </c>
      <c r="D666" s="164" t="s">
        <v>1539</v>
      </c>
      <c r="E666" s="165"/>
      <c r="F666" s="293" t="s">
        <v>173</v>
      </c>
      <c r="G666" s="160"/>
      <c r="H666" s="160"/>
      <c r="I666" s="24" t="str">
        <f t="shared" ca="1" si="54"/>
        <v>LOCKED</v>
      </c>
      <c r="J666" s="15" t="str">
        <f t="shared" si="58"/>
        <v>G001SoddingCW 3510-R10</v>
      </c>
      <c r="K666" s="16">
        <f>MATCH(J666,'Pay Items'!$K$1:$K$649,0)</f>
        <v>619</v>
      </c>
      <c r="L666" s="17" t="str">
        <f t="shared" ca="1" si="55"/>
        <v>,0</v>
      </c>
      <c r="M666" s="17" t="str">
        <f t="shared" ca="1" si="56"/>
        <v>C2</v>
      </c>
      <c r="N666" s="17" t="str">
        <f t="shared" ca="1" si="57"/>
        <v>C2</v>
      </c>
    </row>
    <row r="667" spans="1:14" ht="30" customHeight="1" x14ac:dyDescent="0.2">
      <c r="A667" s="204" t="s">
        <v>243</v>
      </c>
      <c r="B667" s="172" t="s">
        <v>350</v>
      </c>
      <c r="C667" s="163" t="s">
        <v>885</v>
      </c>
      <c r="D667" s="164"/>
      <c r="E667" s="165" t="s">
        <v>178</v>
      </c>
      <c r="F667" s="294">
        <v>20</v>
      </c>
      <c r="G667" s="120"/>
      <c r="H667" s="182">
        <f>ROUND(G667*F667,2)</f>
        <v>0</v>
      </c>
      <c r="I667" s="24" t="str">
        <f t="shared" ca="1" si="54"/>
        <v/>
      </c>
      <c r="J667" s="15" t="str">
        <f t="shared" si="58"/>
        <v>G002width &lt; 600 mmm²</v>
      </c>
      <c r="K667" s="16">
        <f>MATCH(J667,'Pay Items'!$K$1:$K$649,0)</f>
        <v>620</v>
      </c>
      <c r="L667" s="17" t="str">
        <f t="shared" ca="1" si="55"/>
        <v>,0</v>
      </c>
      <c r="M667" s="17" t="str">
        <f t="shared" ca="1" si="56"/>
        <v>C2</v>
      </c>
      <c r="N667" s="17" t="str">
        <f t="shared" ca="1" si="57"/>
        <v>C2</v>
      </c>
    </row>
    <row r="668" spans="1:14" ht="30" customHeight="1" x14ac:dyDescent="0.2">
      <c r="A668" s="204" t="s">
        <v>244</v>
      </c>
      <c r="B668" s="172" t="s">
        <v>351</v>
      </c>
      <c r="C668" s="163" t="s">
        <v>886</v>
      </c>
      <c r="D668" s="164"/>
      <c r="E668" s="165" t="s">
        <v>178</v>
      </c>
      <c r="F668" s="294">
        <v>140</v>
      </c>
      <c r="G668" s="120"/>
      <c r="H668" s="182">
        <f>ROUND(G668*F668,2)</f>
        <v>0</v>
      </c>
      <c r="I668" s="24" t="str">
        <f t="shared" ca="1" si="54"/>
        <v/>
      </c>
      <c r="J668" s="15" t="str">
        <f t="shared" si="58"/>
        <v>G003width &gt; or = 600 mmm²</v>
      </c>
      <c r="K668" s="16">
        <f>MATCH(J668,'Pay Items'!$K$1:$K$649,0)</f>
        <v>621</v>
      </c>
      <c r="L668" s="17" t="str">
        <f t="shared" ca="1" si="55"/>
        <v>,0</v>
      </c>
      <c r="M668" s="17" t="str">
        <f t="shared" ca="1" si="56"/>
        <v>C2</v>
      </c>
      <c r="N668" s="17" t="str">
        <f t="shared" ca="1" si="57"/>
        <v>C2</v>
      </c>
    </row>
    <row r="669" spans="1:14" ht="30" customHeight="1" x14ac:dyDescent="0.2">
      <c r="A669" s="152"/>
      <c r="B669" s="196"/>
      <c r="C669" s="213" t="s">
        <v>1845</v>
      </c>
      <c r="D669" s="164"/>
      <c r="E669" s="165"/>
      <c r="F669" s="293" t="s">
        <v>173</v>
      </c>
      <c r="G669" s="160"/>
      <c r="H669" s="160"/>
      <c r="I669" s="24" t="str">
        <f t="shared" ca="1" si="54"/>
        <v>LOCKED</v>
      </c>
      <c r="J669" s="15" t="str">
        <f t="shared" si="58"/>
        <v>WOLSELEY AVENUE AND CANORA STREET</v>
      </c>
      <c r="K669" s="16" t="e">
        <f>MATCH(J669,'Pay Items'!$K$1:$K$649,0)</f>
        <v>#N/A</v>
      </c>
      <c r="L669" s="17" t="str">
        <f t="shared" ca="1" si="55"/>
        <v>,0</v>
      </c>
      <c r="M669" s="17" t="str">
        <f t="shared" ca="1" si="56"/>
        <v>C2</v>
      </c>
      <c r="N669" s="17" t="str">
        <f t="shared" ca="1" si="57"/>
        <v>C2</v>
      </c>
    </row>
    <row r="670" spans="1:14" ht="30" customHeight="1" x14ac:dyDescent="0.2">
      <c r="A670" s="152"/>
      <c r="B670" s="173"/>
      <c r="C670" s="198" t="s">
        <v>196</v>
      </c>
      <c r="D670" s="175"/>
      <c r="E670" s="176"/>
      <c r="F670" s="293" t="s">
        <v>173</v>
      </c>
      <c r="G670" s="160"/>
      <c r="H670" s="160"/>
      <c r="I670" s="24" t="str">
        <f t="shared" ca="1" si="54"/>
        <v>LOCKED</v>
      </c>
      <c r="J670" s="15" t="str">
        <f t="shared" si="58"/>
        <v>EARTH AND BASE WORKS</v>
      </c>
      <c r="K670" s="16">
        <f>MATCH(J670,'Pay Items'!$K$1:$K$649,0)</f>
        <v>3</v>
      </c>
      <c r="L670" s="17" t="str">
        <f t="shared" ca="1" si="55"/>
        <v>,0</v>
      </c>
      <c r="M670" s="17" t="str">
        <f t="shared" ca="1" si="56"/>
        <v>C2</v>
      </c>
      <c r="N670" s="17" t="str">
        <f t="shared" ca="1" si="57"/>
        <v>C2</v>
      </c>
    </row>
    <row r="671" spans="1:14" ht="30" customHeight="1" x14ac:dyDescent="0.2">
      <c r="A671" s="187" t="s">
        <v>439</v>
      </c>
      <c r="B671" s="162" t="s">
        <v>1846</v>
      </c>
      <c r="C671" s="163" t="s">
        <v>104</v>
      </c>
      <c r="D671" s="164" t="s">
        <v>1296</v>
      </c>
      <c r="E671" s="165" t="s">
        <v>179</v>
      </c>
      <c r="F671" s="294">
        <v>10</v>
      </c>
      <c r="G671" s="120"/>
      <c r="H671" s="182">
        <f>ROUND(G671*F671,2)</f>
        <v>0</v>
      </c>
      <c r="I671" s="24" t="str">
        <f t="shared" ca="1" si="54"/>
        <v/>
      </c>
      <c r="J671" s="15" t="str">
        <f t="shared" si="58"/>
        <v>A003ExcavationCW 3110-R22m³</v>
      </c>
      <c r="K671" s="16">
        <f>MATCH(J671,'Pay Items'!$K$1:$K$649,0)</f>
        <v>6</v>
      </c>
      <c r="L671" s="17" t="str">
        <f t="shared" ca="1" si="55"/>
        <v>,0</v>
      </c>
      <c r="M671" s="17" t="str">
        <f t="shared" ca="1" si="56"/>
        <v>C2</v>
      </c>
      <c r="N671" s="17" t="str">
        <f t="shared" ca="1" si="57"/>
        <v>C2</v>
      </c>
    </row>
    <row r="672" spans="1:14" ht="30" customHeight="1" x14ac:dyDescent="0.2">
      <c r="A672" s="214" t="s">
        <v>250</v>
      </c>
      <c r="B672" s="162" t="s">
        <v>1847</v>
      </c>
      <c r="C672" s="163" t="s">
        <v>319</v>
      </c>
      <c r="D672" s="164" t="s">
        <v>1296</v>
      </c>
      <c r="E672" s="165"/>
      <c r="F672" s="293" t="s">
        <v>173</v>
      </c>
      <c r="G672" s="160"/>
      <c r="H672" s="160"/>
      <c r="I672" s="24" t="str">
        <f t="shared" ca="1" si="54"/>
        <v>LOCKED</v>
      </c>
      <c r="J672" s="15" t="str">
        <f t="shared" si="58"/>
        <v>A010Supplying and Placing Base Course MaterialCW 3110-R22</v>
      </c>
      <c r="K672" s="16">
        <f>MATCH(J672,'Pay Items'!$K$1:$K$649,0)</f>
        <v>27</v>
      </c>
      <c r="L672" s="17" t="str">
        <f t="shared" ca="1" si="55"/>
        <v>,0</v>
      </c>
      <c r="M672" s="17" t="str">
        <f t="shared" ca="1" si="56"/>
        <v>C2</v>
      </c>
      <c r="N672" s="17" t="str">
        <f t="shared" ca="1" si="57"/>
        <v>C2</v>
      </c>
    </row>
    <row r="673" spans="1:14" ht="30" customHeight="1" x14ac:dyDescent="0.2">
      <c r="A673" s="214" t="s">
        <v>1124</v>
      </c>
      <c r="B673" s="172" t="s">
        <v>350</v>
      </c>
      <c r="C673" s="163" t="s">
        <v>1702</v>
      </c>
      <c r="D673" s="164" t="s">
        <v>173</v>
      </c>
      <c r="E673" s="165" t="s">
        <v>179</v>
      </c>
      <c r="F673" s="294">
        <v>10</v>
      </c>
      <c r="G673" s="120"/>
      <c r="H673" s="182">
        <f>ROUND(G673*F673,2)</f>
        <v>0</v>
      </c>
      <c r="I673" s="24" t="str">
        <f t="shared" ca="1" si="54"/>
        <v/>
      </c>
      <c r="J673" s="15" t="str">
        <f t="shared" si="58"/>
        <v>A010C3Base Course Material - Granular Cm³</v>
      </c>
      <c r="K673" s="16" t="e">
        <f>MATCH(J673,'Pay Items'!$K$1:$K$649,0)</f>
        <v>#N/A</v>
      </c>
      <c r="L673" s="17" t="str">
        <f t="shared" ca="1" si="55"/>
        <v>,0</v>
      </c>
      <c r="M673" s="17" t="str">
        <f t="shared" ca="1" si="56"/>
        <v>C2</v>
      </c>
      <c r="N673" s="17" t="str">
        <f t="shared" ca="1" si="57"/>
        <v>C2</v>
      </c>
    </row>
    <row r="674" spans="1:14" ht="30" customHeight="1" x14ac:dyDescent="0.2">
      <c r="A674" s="187" t="s">
        <v>252</v>
      </c>
      <c r="B674" s="162" t="s">
        <v>1848</v>
      </c>
      <c r="C674" s="163" t="s">
        <v>108</v>
      </c>
      <c r="D674" s="164" t="s">
        <v>1296</v>
      </c>
      <c r="E674" s="165" t="s">
        <v>178</v>
      </c>
      <c r="F674" s="294">
        <v>225</v>
      </c>
      <c r="G674" s="120"/>
      <c r="H674" s="182">
        <f>ROUND(G674*F674,2)</f>
        <v>0</v>
      </c>
      <c r="I674" s="24" t="str">
        <f t="shared" ca="1" si="54"/>
        <v/>
      </c>
      <c r="J674" s="15" t="str">
        <f t="shared" si="58"/>
        <v>A012Grading of BoulevardsCW 3110-R22m²</v>
      </c>
      <c r="K674" s="16">
        <f>MATCH(J674,'Pay Items'!$K$1:$K$649,0)</f>
        <v>37</v>
      </c>
      <c r="L674" s="17" t="str">
        <f t="shared" ca="1" si="55"/>
        <v>,0</v>
      </c>
      <c r="M674" s="17" t="str">
        <f t="shared" ca="1" si="56"/>
        <v>C2</v>
      </c>
      <c r="N674" s="17" t="str">
        <f t="shared" ca="1" si="57"/>
        <v>C2</v>
      </c>
    </row>
    <row r="675" spans="1:14" ht="30" customHeight="1" x14ac:dyDescent="0.2">
      <c r="A675" s="152"/>
      <c r="B675" s="173"/>
      <c r="C675" s="174" t="s">
        <v>1603</v>
      </c>
      <c r="D675" s="175"/>
      <c r="E675" s="203"/>
      <c r="F675" s="293" t="s">
        <v>173</v>
      </c>
      <c r="G675" s="160"/>
      <c r="H675" s="160"/>
      <c r="I675" s="24" t="str">
        <f t="shared" ca="1" si="54"/>
        <v>LOCKED</v>
      </c>
      <c r="J675" s="15" t="str">
        <f t="shared" si="58"/>
        <v>ROADWORKS - REMOVALS/RENEWALS</v>
      </c>
      <c r="K675" s="16" t="e">
        <f>MATCH(J675,'Pay Items'!$K$1:$K$649,0)</f>
        <v>#N/A</v>
      </c>
      <c r="L675" s="17" t="str">
        <f t="shared" ca="1" si="55"/>
        <v>,0</v>
      </c>
      <c r="M675" s="17" t="str">
        <f t="shared" ca="1" si="56"/>
        <v>C2</v>
      </c>
      <c r="N675" s="17" t="str">
        <f t="shared" ca="1" si="57"/>
        <v>C2</v>
      </c>
    </row>
    <row r="676" spans="1:14" ht="30" customHeight="1" x14ac:dyDescent="0.2">
      <c r="A676" s="177" t="s">
        <v>371</v>
      </c>
      <c r="B676" s="162" t="s">
        <v>1849</v>
      </c>
      <c r="C676" s="163" t="s">
        <v>316</v>
      </c>
      <c r="D676" s="164" t="s">
        <v>1296</v>
      </c>
      <c r="E676" s="165"/>
      <c r="F676" s="293" t="s">
        <v>173</v>
      </c>
      <c r="G676" s="160"/>
      <c r="H676" s="160"/>
      <c r="I676" s="24" t="str">
        <f t="shared" ca="1" si="54"/>
        <v>LOCKED</v>
      </c>
      <c r="J676" s="15" t="str">
        <f t="shared" si="58"/>
        <v>B001Pavement RemovalCW 3110-R22</v>
      </c>
      <c r="K676" s="16">
        <f>MATCH(J676,'Pay Items'!$K$1:$K$649,0)</f>
        <v>69</v>
      </c>
      <c r="L676" s="17" t="str">
        <f t="shared" ca="1" si="55"/>
        <v>,0</v>
      </c>
      <c r="M676" s="17" t="str">
        <f t="shared" ca="1" si="56"/>
        <v>C2</v>
      </c>
      <c r="N676" s="17" t="str">
        <f t="shared" ca="1" si="57"/>
        <v>C2</v>
      </c>
    </row>
    <row r="677" spans="1:14" ht="30" customHeight="1" x14ac:dyDescent="0.2">
      <c r="A677" s="177" t="s">
        <v>442</v>
      </c>
      <c r="B677" s="172" t="s">
        <v>350</v>
      </c>
      <c r="C677" s="163" t="s">
        <v>317</v>
      </c>
      <c r="D677" s="164" t="s">
        <v>173</v>
      </c>
      <c r="E677" s="165" t="s">
        <v>178</v>
      </c>
      <c r="F677" s="294">
        <v>110</v>
      </c>
      <c r="G677" s="120"/>
      <c r="H677" s="182">
        <f>ROUND(G677*F677,2)</f>
        <v>0</v>
      </c>
      <c r="I677" s="24" t="str">
        <f t="shared" ca="1" si="54"/>
        <v/>
      </c>
      <c r="J677" s="15" t="str">
        <f t="shared" si="58"/>
        <v>B002Concrete Pavementm²</v>
      </c>
      <c r="K677" s="16">
        <f>MATCH(J677,'Pay Items'!$K$1:$K$649,0)</f>
        <v>70</v>
      </c>
      <c r="L677" s="17" t="str">
        <f t="shared" ca="1" si="55"/>
        <v>,0</v>
      </c>
      <c r="M677" s="17" t="str">
        <f t="shared" ca="1" si="56"/>
        <v>C2</v>
      </c>
      <c r="N677" s="17" t="str">
        <f t="shared" ca="1" si="57"/>
        <v>C2</v>
      </c>
    </row>
    <row r="678" spans="1:14" ht="30" customHeight="1" x14ac:dyDescent="0.2">
      <c r="A678" s="177" t="s">
        <v>262</v>
      </c>
      <c r="B678" s="172" t="s">
        <v>351</v>
      </c>
      <c r="C678" s="163" t="s">
        <v>318</v>
      </c>
      <c r="D678" s="164" t="s">
        <v>173</v>
      </c>
      <c r="E678" s="165" t="s">
        <v>178</v>
      </c>
      <c r="F678" s="294">
        <v>30</v>
      </c>
      <c r="G678" s="120"/>
      <c r="H678" s="182">
        <f>ROUND(G678*F678,2)</f>
        <v>0</v>
      </c>
      <c r="I678" s="24" t="str">
        <f t="shared" ca="1" si="54"/>
        <v/>
      </c>
      <c r="J678" s="15" t="str">
        <f t="shared" si="58"/>
        <v>B003Asphalt Pavementm²</v>
      </c>
      <c r="K678" s="16">
        <f>MATCH(J678,'Pay Items'!$K$1:$K$649,0)</f>
        <v>71</v>
      </c>
      <c r="L678" s="17" t="str">
        <f t="shared" ca="1" si="55"/>
        <v>,0</v>
      </c>
      <c r="M678" s="17" t="str">
        <f t="shared" ca="1" si="56"/>
        <v>C2</v>
      </c>
      <c r="N678" s="17" t="str">
        <f t="shared" ca="1" si="57"/>
        <v>C2</v>
      </c>
    </row>
    <row r="679" spans="1:14" ht="39.950000000000003" customHeight="1" x14ac:dyDescent="0.2">
      <c r="A679" s="177" t="s">
        <v>775</v>
      </c>
      <c r="B679" s="215" t="s">
        <v>1850</v>
      </c>
      <c r="C679" s="163" t="s">
        <v>466</v>
      </c>
      <c r="D679" s="164" t="s">
        <v>1315</v>
      </c>
      <c r="E679" s="165"/>
      <c r="F679" s="293" t="s">
        <v>173</v>
      </c>
      <c r="G679" s="160"/>
      <c r="H679" s="160"/>
      <c r="I679" s="24" t="str">
        <f t="shared" ca="1" si="54"/>
        <v>LOCKED</v>
      </c>
      <c r="J679" s="15" t="str">
        <f t="shared" si="58"/>
        <v>B077-72Partial Slab Patches - Early Opening (72 hour)CW 3230-R8</v>
      </c>
      <c r="K679" s="16">
        <f>MATCH(J679,'Pay Items'!$K$1:$K$649,0)</f>
        <v>145</v>
      </c>
      <c r="L679" s="17" t="str">
        <f t="shared" ca="1" si="55"/>
        <v>,0</v>
      </c>
      <c r="M679" s="17" t="str">
        <f t="shared" ca="1" si="56"/>
        <v>C2</v>
      </c>
      <c r="N679" s="17" t="str">
        <f t="shared" ca="1" si="57"/>
        <v>C2</v>
      </c>
    </row>
    <row r="680" spans="1:14" ht="30" customHeight="1" x14ac:dyDescent="0.2">
      <c r="A680" s="177" t="s">
        <v>784</v>
      </c>
      <c r="B680" s="172" t="s">
        <v>350</v>
      </c>
      <c r="C680" s="163" t="s">
        <v>1580</v>
      </c>
      <c r="D680" s="164" t="s">
        <v>173</v>
      </c>
      <c r="E680" s="165" t="s">
        <v>178</v>
      </c>
      <c r="F680" s="294">
        <v>5</v>
      </c>
      <c r="G680" s="120"/>
      <c r="H680" s="182">
        <f>ROUND(G680*F680,2)</f>
        <v>0</v>
      </c>
      <c r="I680" s="24" t="str">
        <f t="shared" ca="1" si="54"/>
        <v/>
      </c>
      <c r="J680" s="15" t="str">
        <f t="shared" si="58"/>
        <v>B086-72200 mm Type 4 Concrete Pavement (Type A)m²</v>
      </c>
      <c r="K680" s="16">
        <f>MATCH(J680,'Pay Items'!$K$1:$K$649,0)</f>
        <v>154</v>
      </c>
      <c r="L680" s="17" t="str">
        <f t="shared" ca="1" si="55"/>
        <v>,0</v>
      </c>
      <c r="M680" s="17" t="str">
        <f t="shared" ca="1" si="56"/>
        <v>C2</v>
      </c>
      <c r="N680" s="17" t="str">
        <f t="shared" ca="1" si="57"/>
        <v>C2</v>
      </c>
    </row>
    <row r="681" spans="1:14" ht="30" customHeight="1" x14ac:dyDescent="0.2">
      <c r="A681" s="177" t="s">
        <v>301</v>
      </c>
      <c r="B681" s="162" t="s">
        <v>1851</v>
      </c>
      <c r="C681" s="163" t="s">
        <v>161</v>
      </c>
      <c r="D681" s="164" t="s">
        <v>921</v>
      </c>
      <c r="E681" s="165"/>
      <c r="F681" s="293" t="s">
        <v>173</v>
      </c>
      <c r="G681" s="160"/>
      <c r="H681" s="160"/>
      <c r="I681" s="24" t="str">
        <f t="shared" ca="1" si="54"/>
        <v>LOCKED</v>
      </c>
      <c r="J681" s="15" t="str">
        <f t="shared" si="58"/>
        <v>B094Drilled DowelsCW 3230-R8</v>
      </c>
      <c r="K681" s="16">
        <f>MATCH(J681,'Pay Items'!$K$1:$K$649,0)</f>
        <v>164</v>
      </c>
      <c r="L681" s="17" t="str">
        <f t="shared" ca="1" si="55"/>
        <v>,0</v>
      </c>
      <c r="M681" s="17" t="str">
        <f t="shared" ca="1" si="56"/>
        <v>C2</v>
      </c>
      <c r="N681" s="17" t="str">
        <f t="shared" ca="1" si="57"/>
        <v>C2</v>
      </c>
    </row>
    <row r="682" spans="1:14" ht="30" customHeight="1" x14ac:dyDescent="0.2">
      <c r="A682" s="177" t="s">
        <v>302</v>
      </c>
      <c r="B682" s="172" t="s">
        <v>350</v>
      </c>
      <c r="C682" s="163" t="s">
        <v>189</v>
      </c>
      <c r="D682" s="164" t="s">
        <v>173</v>
      </c>
      <c r="E682" s="165" t="s">
        <v>181</v>
      </c>
      <c r="F682" s="294">
        <v>10</v>
      </c>
      <c r="G682" s="120"/>
      <c r="H682" s="166">
        <f>ROUND(G682*F682,2)</f>
        <v>0</v>
      </c>
      <c r="I682" s="24" t="str">
        <f t="shared" ca="1" si="54"/>
        <v/>
      </c>
      <c r="J682" s="15" t="str">
        <f t="shared" si="58"/>
        <v>B09519.1 mm Diametereach</v>
      </c>
      <c r="K682" s="16">
        <f>MATCH(J682,'Pay Items'!$K$1:$K$649,0)</f>
        <v>165</v>
      </c>
      <c r="L682" s="17" t="str">
        <f t="shared" ca="1" si="55"/>
        <v>,0</v>
      </c>
      <c r="M682" s="17" t="str">
        <f t="shared" ca="1" si="56"/>
        <v>C2</v>
      </c>
      <c r="N682" s="17" t="str">
        <f t="shared" ca="1" si="57"/>
        <v>C2</v>
      </c>
    </row>
    <row r="683" spans="1:14" ht="30" customHeight="1" x14ac:dyDescent="0.2">
      <c r="A683" s="177" t="s">
        <v>304</v>
      </c>
      <c r="B683" s="162" t="s">
        <v>1852</v>
      </c>
      <c r="C683" s="163" t="s">
        <v>162</v>
      </c>
      <c r="D683" s="164" t="s">
        <v>921</v>
      </c>
      <c r="E683" s="165"/>
      <c r="F683" s="293" t="s">
        <v>173</v>
      </c>
      <c r="G683" s="160"/>
      <c r="H683" s="160"/>
      <c r="I683" s="24" t="str">
        <f t="shared" ca="1" si="54"/>
        <v>LOCKED</v>
      </c>
      <c r="J683" s="15" t="str">
        <f t="shared" si="58"/>
        <v>B097Drilled Tie BarsCW 3230-R8</v>
      </c>
      <c r="K683" s="16">
        <f>MATCH(J683,'Pay Items'!$K$1:$K$649,0)</f>
        <v>167</v>
      </c>
      <c r="L683" s="17" t="str">
        <f t="shared" ca="1" si="55"/>
        <v>,0</v>
      </c>
      <c r="M683" s="17" t="str">
        <f t="shared" ca="1" si="56"/>
        <v>C2</v>
      </c>
      <c r="N683" s="17" t="str">
        <f t="shared" ca="1" si="57"/>
        <v>C2</v>
      </c>
    </row>
    <row r="684" spans="1:14" ht="30" customHeight="1" x14ac:dyDescent="0.2">
      <c r="A684" s="177" t="s">
        <v>305</v>
      </c>
      <c r="B684" s="172" t="s">
        <v>350</v>
      </c>
      <c r="C684" s="163" t="s">
        <v>187</v>
      </c>
      <c r="D684" s="164" t="s">
        <v>173</v>
      </c>
      <c r="E684" s="165" t="s">
        <v>181</v>
      </c>
      <c r="F684" s="294">
        <v>50</v>
      </c>
      <c r="G684" s="120"/>
      <c r="H684" s="182">
        <f>ROUND(G684*F684,2)</f>
        <v>0</v>
      </c>
      <c r="I684" s="24" t="str">
        <f t="shared" ca="1" si="54"/>
        <v/>
      </c>
      <c r="J684" s="15" t="str">
        <f t="shared" si="58"/>
        <v>B09820 M Deformed Tie Bareach</v>
      </c>
      <c r="K684" s="16">
        <f>MATCH(J684,'Pay Items'!$K$1:$K$649,0)</f>
        <v>169</v>
      </c>
      <c r="L684" s="17" t="str">
        <f t="shared" ca="1" si="55"/>
        <v>,0</v>
      </c>
      <c r="M684" s="17" t="str">
        <f t="shared" ca="1" si="56"/>
        <v>C2</v>
      </c>
      <c r="N684" s="17" t="str">
        <f t="shared" ca="1" si="57"/>
        <v>C2</v>
      </c>
    </row>
    <row r="685" spans="1:14" ht="30" customHeight="1" x14ac:dyDescent="0.2">
      <c r="A685" s="177" t="s">
        <v>792</v>
      </c>
      <c r="B685" s="162" t="s">
        <v>1853</v>
      </c>
      <c r="C685" s="163" t="s">
        <v>329</v>
      </c>
      <c r="D685" s="164" t="s">
        <v>6</v>
      </c>
      <c r="E685" s="165"/>
      <c r="F685" s="293" t="s">
        <v>173</v>
      </c>
      <c r="G685" s="160"/>
      <c r="H685" s="160"/>
      <c r="I685" s="24" t="str">
        <f t="shared" ca="1" si="54"/>
        <v>LOCKED</v>
      </c>
      <c r="J685" s="15" t="str">
        <f t="shared" si="58"/>
        <v>B100rMiscellaneous Concrete Slab RemovalCW 3235-R9</v>
      </c>
      <c r="K685" s="16">
        <f>MATCH(J685,'Pay Items'!$K$1:$K$649,0)</f>
        <v>171</v>
      </c>
      <c r="L685" s="17" t="str">
        <f t="shared" ca="1" si="55"/>
        <v>,0</v>
      </c>
      <c r="M685" s="17" t="str">
        <f t="shared" ca="1" si="56"/>
        <v>C2</v>
      </c>
      <c r="N685" s="17" t="str">
        <f t="shared" ca="1" si="57"/>
        <v>C2</v>
      </c>
    </row>
    <row r="686" spans="1:14" ht="30" customHeight="1" x14ac:dyDescent="0.2">
      <c r="A686" s="177" t="s">
        <v>796</v>
      </c>
      <c r="B686" s="172" t="s">
        <v>350</v>
      </c>
      <c r="C686" s="163" t="s">
        <v>10</v>
      </c>
      <c r="D686" s="164" t="s">
        <v>173</v>
      </c>
      <c r="E686" s="165" t="s">
        <v>178</v>
      </c>
      <c r="F686" s="294">
        <v>45</v>
      </c>
      <c r="G686" s="120"/>
      <c r="H686" s="182">
        <f>ROUND(G686*F686,2)</f>
        <v>0</v>
      </c>
      <c r="I686" s="24" t="str">
        <f t="shared" ca="1" si="54"/>
        <v/>
      </c>
      <c r="J686" s="15" t="str">
        <f t="shared" si="58"/>
        <v>B104r100 mm Sidewalkm²</v>
      </c>
      <c r="K686" s="16">
        <f>MATCH(J686,'Pay Items'!$K$1:$K$649,0)</f>
        <v>175</v>
      </c>
      <c r="L686" s="17" t="str">
        <f t="shared" ca="1" si="55"/>
        <v>,0</v>
      </c>
      <c r="M686" s="17" t="str">
        <f t="shared" ca="1" si="56"/>
        <v>C2</v>
      </c>
      <c r="N686" s="17" t="str">
        <f t="shared" ca="1" si="57"/>
        <v>C2</v>
      </c>
    </row>
    <row r="687" spans="1:14" ht="30" customHeight="1" x14ac:dyDescent="0.2">
      <c r="A687" s="177" t="s">
        <v>799</v>
      </c>
      <c r="B687" s="162" t="s">
        <v>1854</v>
      </c>
      <c r="C687" s="163" t="s">
        <v>334</v>
      </c>
      <c r="D687" s="164" t="s">
        <v>1609</v>
      </c>
      <c r="E687" s="165"/>
      <c r="F687" s="293" t="s">
        <v>173</v>
      </c>
      <c r="G687" s="160"/>
      <c r="H687" s="160"/>
      <c r="I687" s="24" t="str">
        <f t="shared" ca="1" si="54"/>
        <v>LOCKED</v>
      </c>
      <c r="J687" s="15" t="str">
        <f t="shared" si="58"/>
        <v>B107iMiscellaneous Concrete Slab InstallationCW 3235-R9, E14</v>
      </c>
      <c r="K687" s="16" t="e">
        <f>MATCH(J687,'Pay Items'!$K$1:$K$649,0)</f>
        <v>#N/A</v>
      </c>
      <c r="L687" s="17" t="str">
        <f t="shared" ca="1" si="55"/>
        <v>,0</v>
      </c>
      <c r="M687" s="17" t="str">
        <f t="shared" ca="1" si="56"/>
        <v>C2</v>
      </c>
      <c r="N687" s="17" t="str">
        <f t="shared" ca="1" si="57"/>
        <v>C2</v>
      </c>
    </row>
    <row r="688" spans="1:14" ht="30" customHeight="1" x14ac:dyDescent="0.2">
      <c r="A688" s="177" t="s">
        <v>911</v>
      </c>
      <c r="B688" s="172" t="s">
        <v>350</v>
      </c>
      <c r="C688" s="163" t="s">
        <v>1704</v>
      </c>
      <c r="D688" s="164" t="s">
        <v>397</v>
      </c>
      <c r="E688" s="165" t="s">
        <v>178</v>
      </c>
      <c r="F688" s="294">
        <v>65</v>
      </c>
      <c r="G688" s="120"/>
      <c r="H688" s="182">
        <f>ROUND(G688*F688,2)</f>
        <v>0</v>
      </c>
      <c r="I688" s="24" t="str">
        <f t="shared" ca="1" si="54"/>
        <v/>
      </c>
      <c r="J688" s="15" t="str">
        <f t="shared" si="58"/>
        <v>B111iType 5 Concrete 100 mm SidewalkSD-228Am²</v>
      </c>
      <c r="K688" s="16" t="e">
        <f>MATCH(J688,'Pay Items'!$K$1:$K$649,0)</f>
        <v>#N/A</v>
      </c>
      <c r="L688" s="17" t="str">
        <f t="shared" ca="1" si="55"/>
        <v>,0</v>
      </c>
      <c r="M688" s="17" t="str">
        <f t="shared" ca="1" si="56"/>
        <v>C2</v>
      </c>
      <c r="N688" s="17" t="str">
        <f t="shared" ca="1" si="57"/>
        <v>C2</v>
      </c>
    </row>
    <row r="689" spans="1:14" ht="30" customHeight="1" x14ac:dyDescent="0.2">
      <c r="A689" s="177" t="s">
        <v>815</v>
      </c>
      <c r="B689" s="162" t="s">
        <v>1855</v>
      </c>
      <c r="C689" s="163" t="s">
        <v>339</v>
      </c>
      <c r="D689" s="164" t="s">
        <v>918</v>
      </c>
      <c r="E689" s="165"/>
      <c r="F689" s="293" t="s">
        <v>173</v>
      </c>
      <c r="G689" s="160"/>
      <c r="H689" s="160"/>
      <c r="I689" s="24" t="str">
        <f t="shared" ca="1" si="54"/>
        <v>LOCKED</v>
      </c>
      <c r="J689" s="15" t="str">
        <f t="shared" si="58"/>
        <v>B126rConcrete Curb RemovalCW 3240-R10</v>
      </c>
      <c r="K689" s="16">
        <f>MATCH(J689,'Pay Items'!$K$1:$K$649,0)</f>
        <v>209</v>
      </c>
      <c r="L689" s="17" t="str">
        <f t="shared" ca="1" si="55"/>
        <v>,0</v>
      </c>
      <c r="M689" s="17" t="str">
        <f t="shared" ca="1" si="56"/>
        <v>C2</v>
      </c>
      <c r="N689" s="17" t="str">
        <f t="shared" ca="1" si="57"/>
        <v>C2</v>
      </c>
    </row>
    <row r="690" spans="1:14" ht="30" customHeight="1" x14ac:dyDescent="0.2">
      <c r="A690" s="177" t="s">
        <v>1145</v>
      </c>
      <c r="B690" s="172" t="s">
        <v>350</v>
      </c>
      <c r="C690" s="163" t="s">
        <v>969</v>
      </c>
      <c r="D690" s="164" t="s">
        <v>173</v>
      </c>
      <c r="E690" s="165" t="s">
        <v>182</v>
      </c>
      <c r="F690" s="294">
        <v>100</v>
      </c>
      <c r="G690" s="120"/>
      <c r="H690" s="182">
        <f>ROUND(G690*F690,2)</f>
        <v>0</v>
      </c>
      <c r="I690" s="24" t="str">
        <f t="shared" ca="1" si="54"/>
        <v/>
      </c>
      <c r="J690" s="15" t="str">
        <f t="shared" si="58"/>
        <v>B127rBBarrier Separatem</v>
      </c>
      <c r="K690" s="16">
        <f>MATCH(J690,'Pay Items'!$K$1:$K$649,0)</f>
        <v>212</v>
      </c>
      <c r="L690" s="17" t="str">
        <f t="shared" ca="1" si="55"/>
        <v>,0</v>
      </c>
      <c r="M690" s="17" t="str">
        <f t="shared" ca="1" si="56"/>
        <v>C2</v>
      </c>
      <c r="N690" s="17" t="str">
        <f t="shared" ca="1" si="57"/>
        <v>C2</v>
      </c>
    </row>
    <row r="691" spans="1:14" ht="30" customHeight="1" x14ac:dyDescent="0.2">
      <c r="A691" s="177" t="s">
        <v>822</v>
      </c>
      <c r="B691" s="172" t="s">
        <v>351</v>
      </c>
      <c r="C691" s="163" t="s">
        <v>689</v>
      </c>
      <c r="D691" s="164" t="s">
        <v>173</v>
      </c>
      <c r="E691" s="165" t="s">
        <v>182</v>
      </c>
      <c r="F691" s="294">
        <v>30</v>
      </c>
      <c r="G691" s="120"/>
      <c r="H691" s="182">
        <f>ROUND(G691*F691,2)</f>
        <v>0</v>
      </c>
      <c r="I691" s="24" t="str">
        <f t="shared" ca="1" si="54"/>
        <v/>
      </c>
      <c r="J691" s="15" t="str">
        <f t="shared" si="58"/>
        <v>B132rCurb Rampm</v>
      </c>
      <c r="K691" s="16">
        <f>MATCH(J691,'Pay Items'!$K$1:$K$649,0)</f>
        <v>217</v>
      </c>
      <c r="L691" s="17" t="str">
        <f t="shared" ca="1" si="55"/>
        <v>,0</v>
      </c>
      <c r="M691" s="17" t="str">
        <f t="shared" ca="1" si="56"/>
        <v>C2</v>
      </c>
      <c r="N691" s="17" t="str">
        <f t="shared" ca="1" si="57"/>
        <v>C2</v>
      </c>
    </row>
    <row r="692" spans="1:14" ht="30" customHeight="1" x14ac:dyDescent="0.2">
      <c r="A692" s="177" t="s">
        <v>825</v>
      </c>
      <c r="B692" s="162" t="s">
        <v>1856</v>
      </c>
      <c r="C692" s="163" t="s">
        <v>341</v>
      </c>
      <c r="D692" s="164" t="s">
        <v>1679</v>
      </c>
      <c r="E692" s="165"/>
      <c r="F692" s="293" t="s">
        <v>173</v>
      </c>
      <c r="G692" s="160"/>
      <c r="H692" s="160"/>
      <c r="I692" s="24" t="str">
        <f t="shared" ca="1" si="54"/>
        <v>LOCKED</v>
      </c>
      <c r="J692" s="15" t="str">
        <f t="shared" si="58"/>
        <v>B135iConcrete Curb InstallationCW 3240-R10, E14</v>
      </c>
      <c r="K692" s="16" t="e">
        <f>MATCH(J692,'Pay Items'!$K$1:$K$649,0)</f>
        <v>#N/A</v>
      </c>
      <c r="L692" s="17" t="str">
        <f t="shared" ca="1" si="55"/>
        <v>,0</v>
      </c>
      <c r="M692" s="17" t="str">
        <f t="shared" ca="1" si="56"/>
        <v>C2</v>
      </c>
      <c r="N692" s="17" t="str">
        <f t="shared" ca="1" si="57"/>
        <v>C2</v>
      </c>
    </row>
    <row r="693" spans="1:14" ht="39.950000000000003" customHeight="1" x14ac:dyDescent="0.2">
      <c r="A693" s="177" t="s">
        <v>1148</v>
      </c>
      <c r="B693" s="172" t="s">
        <v>350</v>
      </c>
      <c r="C693" s="163" t="s">
        <v>1614</v>
      </c>
      <c r="D693" s="164" t="s">
        <v>398</v>
      </c>
      <c r="E693" s="165" t="s">
        <v>182</v>
      </c>
      <c r="F693" s="294">
        <v>65</v>
      </c>
      <c r="G693" s="120"/>
      <c r="H693" s="182">
        <f>ROUND(G693*F693,2)</f>
        <v>0</v>
      </c>
      <c r="I693" s="24" t="str">
        <f t="shared" ca="1" si="54"/>
        <v/>
      </c>
      <c r="J693" s="15" t="str">
        <f t="shared" si="58"/>
        <v>B136iAType 2 Concrete Barrier (150 mm reveal ht, Dowelled)SD-205m</v>
      </c>
      <c r="K693" s="16" t="e">
        <f>MATCH(J693,'Pay Items'!$K$1:$K$649,0)</f>
        <v>#N/A</v>
      </c>
      <c r="L693" s="17" t="str">
        <f t="shared" ca="1" si="55"/>
        <v>,0</v>
      </c>
      <c r="M693" s="17" t="str">
        <f t="shared" ca="1" si="56"/>
        <v>C2</v>
      </c>
      <c r="N693" s="17" t="str">
        <f t="shared" ca="1" si="57"/>
        <v>C2</v>
      </c>
    </row>
    <row r="694" spans="1:14" ht="39.950000000000003" customHeight="1" x14ac:dyDescent="0.2">
      <c r="A694" s="177" t="s">
        <v>1154</v>
      </c>
      <c r="B694" s="172" t="s">
        <v>351</v>
      </c>
      <c r="C694" s="163" t="s">
        <v>1705</v>
      </c>
      <c r="D694" s="164" t="s">
        <v>399</v>
      </c>
      <c r="E694" s="165" t="s">
        <v>182</v>
      </c>
      <c r="F694" s="294">
        <v>50</v>
      </c>
      <c r="G694" s="120"/>
      <c r="H694" s="182">
        <f>ROUND(G694*F694,2)</f>
        <v>0</v>
      </c>
      <c r="I694" s="24" t="str">
        <f t="shared" ca="1" si="54"/>
        <v/>
      </c>
      <c r="J694" s="15" t="str">
        <f t="shared" si="58"/>
        <v>B139iAType 2 Concrete Modified Barrier (150 mm reveal ht, Dowelled)SD-203Bm</v>
      </c>
      <c r="K694" s="16" t="e">
        <f>MATCH(J694,'Pay Items'!$K$1:$K$649,0)</f>
        <v>#N/A</v>
      </c>
      <c r="L694" s="17" t="str">
        <f t="shared" ca="1" si="55"/>
        <v>,0</v>
      </c>
      <c r="M694" s="17" t="str">
        <f t="shared" ca="1" si="56"/>
        <v>C2</v>
      </c>
      <c r="N694" s="17" t="str">
        <f t="shared" ca="1" si="57"/>
        <v>C2</v>
      </c>
    </row>
    <row r="695" spans="1:14" ht="39.950000000000003" customHeight="1" x14ac:dyDescent="0.2">
      <c r="A695" s="177" t="s">
        <v>941</v>
      </c>
      <c r="B695" s="172" t="s">
        <v>352</v>
      </c>
      <c r="C695" s="163" t="s">
        <v>1706</v>
      </c>
      <c r="D695" s="164" t="s">
        <v>367</v>
      </c>
      <c r="E695" s="165" t="s">
        <v>182</v>
      </c>
      <c r="F695" s="294">
        <v>25</v>
      </c>
      <c r="G695" s="120"/>
      <c r="H695" s="182">
        <f>ROUND(G695*F695,2)</f>
        <v>0</v>
      </c>
      <c r="I695" s="24" t="str">
        <f t="shared" ca="1" si="54"/>
        <v/>
      </c>
      <c r="J695" s="15" t="str">
        <f t="shared" si="58"/>
        <v>B150iAType 2 Concrete Curb Ramp (8-12 mm reveal ht, Monolithic)SD-229A,B,Cm</v>
      </c>
      <c r="K695" s="16" t="e">
        <f>MATCH(J695,'Pay Items'!$K$1:$K$649,0)</f>
        <v>#N/A</v>
      </c>
      <c r="L695" s="17" t="str">
        <f t="shared" ca="1" si="55"/>
        <v>,0</v>
      </c>
      <c r="M695" s="17" t="str">
        <f t="shared" ca="1" si="56"/>
        <v>C2</v>
      </c>
      <c r="N695" s="17" t="str">
        <f t="shared" ca="1" si="57"/>
        <v>C2</v>
      </c>
    </row>
    <row r="696" spans="1:14" ht="30" customHeight="1" x14ac:dyDescent="0.2">
      <c r="A696" s="177" t="s">
        <v>476</v>
      </c>
      <c r="B696" s="162" t="s">
        <v>1857</v>
      </c>
      <c r="C696" s="163" t="s">
        <v>362</v>
      </c>
      <c r="D696" s="164" t="s">
        <v>1181</v>
      </c>
      <c r="E696" s="185"/>
      <c r="F696" s="293" t="s">
        <v>173</v>
      </c>
      <c r="G696" s="160"/>
      <c r="H696" s="160"/>
      <c r="I696" s="24" t="str">
        <f t="shared" ca="1" si="54"/>
        <v>LOCKED</v>
      </c>
      <c r="J696" s="15" t="str">
        <f t="shared" si="58"/>
        <v>B190Construction of Asphaltic Concrete OverlayCW 3410-R12</v>
      </c>
      <c r="K696" s="16">
        <f>MATCH(J696,'Pay Items'!$K$1:$K$649,0)</f>
        <v>319</v>
      </c>
      <c r="L696" s="17" t="str">
        <f t="shared" ca="1" si="55"/>
        <v>,0</v>
      </c>
      <c r="M696" s="17" t="str">
        <f t="shared" ca="1" si="56"/>
        <v>C2</v>
      </c>
      <c r="N696" s="17" t="str">
        <f t="shared" ca="1" si="57"/>
        <v>C2</v>
      </c>
    </row>
    <row r="697" spans="1:14" ht="30" customHeight="1" x14ac:dyDescent="0.2">
      <c r="A697" s="177" t="s">
        <v>480</v>
      </c>
      <c r="B697" s="172" t="s">
        <v>350</v>
      </c>
      <c r="C697" s="163" t="s">
        <v>364</v>
      </c>
      <c r="D697" s="164"/>
      <c r="E697" s="165"/>
      <c r="F697" s="293" t="s">
        <v>173</v>
      </c>
      <c r="G697" s="160"/>
      <c r="H697" s="160"/>
      <c r="I697" s="24" t="str">
        <f t="shared" ca="1" si="54"/>
        <v>LOCKED</v>
      </c>
      <c r="J697" s="15" t="str">
        <f t="shared" si="58"/>
        <v>B194Tie-ins and Approaches</v>
      </c>
      <c r="K697" s="16">
        <f>MATCH(J697,'Pay Items'!$K$1:$K$649,0)</f>
        <v>323</v>
      </c>
      <c r="L697" s="17" t="str">
        <f t="shared" ca="1" si="55"/>
        <v>,0</v>
      </c>
      <c r="M697" s="17" t="str">
        <f t="shared" ca="1" si="56"/>
        <v>C2</v>
      </c>
      <c r="N697" s="17" t="str">
        <f t="shared" ca="1" si="57"/>
        <v>C2</v>
      </c>
    </row>
    <row r="698" spans="1:14" ht="30" customHeight="1" x14ac:dyDescent="0.2">
      <c r="A698" s="177" t="s">
        <v>481</v>
      </c>
      <c r="B698" s="183" t="s">
        <v>700</v>
      </c>
      <c r="C698" s="163" t="s">
        <v>718</v>
      </c>
      <c r="D698" s="164"/>
      <c r="E698" s="165" t="s">
        <v>180</v>
      </c>
      <c r="F698" s="294">
        <v>70</v>
      </c>
      <c r="G698" s="120"/>
      <c r="H698" s="182">
        <f>ROUND(G698*F698,2)</f>
        <v>0</v>
      </c>
      <c r="I698" s="24" t="str">
        <f t="shared" ca="1" si="54"/>
        <v/>
      </c>
      <c r="J698" s="15" t="str">
        <f t="shared" si="58"/>
        <v>B195Type IAtonne</v>
      </c>
      <c r="K698" s="16">
        <f>MATCH(J698,'Pay Items'!$K$1:$K$649,0)</f>
        <v>324</v>
      </c>
      <c r="L698" s="17" t="str">
        <f t="shared" ca="1" si="55"/>
        <v>,0</v>
      </c>
      <c r="M698" s="17" t="str">
        <f t="shared" ca="1" si="56"/>
        <v>C2</v>
      </c>
      <c r="N698" s="17" t="str">
        <f t="shared" ca="1" si="57"/>
        <v>C2</v>
      </c>
    </row>
    <row r="699" spans="1:14" ht="30" customHeight="1" x14ac:dyDescent="0.2">
      <c r="A699" s="177" t="s">
        <v>486</v>
      </c>
      <c r="B699" s="162" t="s">
        <v>1858</v>
      </c>
      <c r="C699" s="163" t="s">
        <v>99</v>
      </c>
      <c r="D699" s="164" t="s">
        <v>959</v>
      </c>
      <c r="E699" s="165"/>
      <c r="F699" s="293" t="s">
        <v>173</v>
      </c>
      <c r="G699" s="160"/>
      <c r="H699" s="160"/>
      <c r="I699" s="24" t="str">
        <f t="shared" ca="1" si="54"/>
        <v>LOCKED</v>
      </c>
      <c r="J699" s="15" t="str">
        <f t="shared" si="58"/>
        <v>B200Planing of PavementCW 3450-R6</v>
      </c>
      <c r="K699" s="16">
        <f>MATCH(J699,'Pay Items'!$K$1:$K$649,0)</f>
        <v>329</v>
      </c>
      <c r="L699" s="17" t="str">
        <f t="shared" ca="1" si="55"/>
        <v>,0</v>
      </c>
      <c r="M699" s="17" t="str">
        <f t="shared" ca="1" si="56"/>
        <v>C2</v>
      </c>
      <c r="N699" s="17" t="str">
        <f t="shared" ca="1" si="57"/>
        <v>C2</v>
      </c>
    </row>
    <row r="700" spans="1:14" ht="30" customHeight="1" x14ac:dyDescent="0.2">
      <c r="A700" s="177" t="s">
        <v>487</v>
      </c>
      <c r="B700" s="172" t="s">
        <v>350</v>
      </c>
      <c r="C700" s="163" t="s">
        <v>1004</v>
      </c>
      <c r="D700" s="164" t="s">
        <v>173</v>
      </c>
      <c r="E700" s="165" t="s">
        <v>178</v>
      </c>
      <c r="F700" s="294">
        <v>300</v>
      </c>
      <c r="G700" s="120"/>
      <c r="H700" s="182">
        <f>ROUND(G700*F700,2)</f>
        <v>0</v>
      </c>
      <c r="I700" s="24" t="str">
        <f t="shared" ca="1" si="54"/>
        <v/>
      </c>
      <c r="J700" s="15" t="str">
        <f t="shared" si="58"/>
        <v>B2011 - 50 mm Depth (Asphalt)m²</v>
      </c>
      <c r="K700" s="16">
        <f>MATCH(J700,'Pay Items'!$K$1:$K$649,0)</f>
        <v>330</v>
      </c>
      <c r="L700" s="17" t="str">
        <f t="shared" ca="1" si="55"/>
        <v>,0</v>
      </c>
      <c r="M700" s="17" t="str">
        <f t="shared" ca="1" si="56"/>
        <v>C2</v>
      </c>
      <c r="N700" s="17" t="str">
        <f t="shared" ca="1" si="57"/>
        <v>C2</v>
      </c>
    </row>
    <row r="701" spans="1:14" ht="30" customHeight="1" x14ac:dyDescent="0.2">
      <c r="A701" s="177" t="s">
        <v>875</v>
      </c>
      <c r="B701" s="162" t="s">
        <v>1859</v>
      </c>
      <c r="C701" s="163" t="s">
        <v>909</v>
      </c>
      <c r="D701" s="164" t="s">
        <v>960</v>
      </c>
      <c r="E701" s="165" t="s">
        <v>181</v>
      </c>
      <c r="F701" s="295">
        <v>8</v>
      </c>
      <c r="G701" s="120"/>
      <c r="H701" s="182">
        <f>ROUND(G701*F701,2)</f>
        <v>0</v>
      </c>
      <c r="I701" s="24" t="str">
        <f t="shared" ca="1" si="54"/>
        <v/>
      </c>
      <c r="J701" s="15" t="str">
        <f t="shared" si="58"/>
        <v>B219Detectable Warning Surface TilesCW 3326-R3each</v>
      </c>
      <c r="K701" s="16">
        <f>MATCH(J701,'Pay Items'!$K$1:$K$649,0)</f>
        <v>341</v>
      </c>
      <c r="L701" s="17" t="str">
        <f t="shared" ca="1" si="55"/>
        <v>,0</v>
      </c>
      <c r="M701" s="17" t="str">
        <f t="shared" ca="1" si="56"/>
        <v>C2</v>
      </c>
      <c r="N701" s="17" t="str">
        <f t="shared" ca="1" si="57"/>
        <v>C2</v>
      </c>
    </row>
    <row r="702" spans="1:14" ht="30" customHeight="1" x14ac:dyDescent="0.2">
      <c r="A702" s="152"/>
      <c r="B702" s="216"/>
      <c r="C702" s="174" t="s">
        <v>199</v>
      </c>
      <c r="D702" s="175"/>
      <c r="E702" s="192"/>
      <c r="F702" s="293" t="s">
        <v>173</v>
      </c>
      <c r="G702" s="160"/>
      <c r="H702" s="160"/>
      <c r="I702" s="24" t="str">
        <f t="shared" ca="1" si="54"/>
        <v>LOCKED</v>
      </c>
      <c r="J702" s="15" t="str">
        <f t="shared" si="58"/>
        <v>JOINT AND CRACK SEALING</v>
      </c>
      <c r="K702" s="16">
        <f>MATCH(J702,'Pay Items'!$K$1:$K$649,0)</f>
        <v>436</v>
      </c>
      <c r="L702" s="17" t="str">
        <f t="shared" ca="1" si="55"/>
        <v>,0</v>
      </c>
      <c r="M702" s="17" t="str">
        <f t="shared" ca="1" si="56"/>
        <v>C2</v>
      </c>
      <c r="N702" s="17" t="str">
        <f t="shared" ca="1" si="57"/>
        <v>C2</v>
      </c>
    </row>
    <row r="703" spans="1:14" ht="30" customHeight="1" x14ac:dyDescent="0.2">
      <c r="A703" s="187" t="s">
        <v>547</v>
      </c>
      <c r="B703" s="162" t="s">
        <v>1860</v>
      </c>
      <c r="C703" s="163" t="s">
        <v>98</v>
      </c>
      <c r="D703" s="164" t="s">
        <v>736</v>
      </c>
      <c r="E703" s="165" t="s">
        <v>182</v>
      </c>
      <c r="F703" s="295">
        <v>50</v>
      </c>
      <c r="G703" s="181"/>
      <c r="H703" s="166">
        <f>ROUND(G703*F703,2)</f>
        <v>0</v>
      </c>
      <c r="I703" s="24" t="str">
        <f t="shared" ca="1" si="54"/>
        <v/>
      </c>
      <c r="J703" s="15" t="str">
        <f t="shared" si="58"/>
        <v>D006Reflective Crack MaintenanceCW 3250-R7m</v>
      </c>
      <c r="K703" s="16">
        <f>MATCH(J703,'Pay Items'!$K$1:$K$649,0)</f>
        <v>442</v>
      </c>
      <c r="L703" s="17" t="str">
        <f t="shared" ca="1" si="55"/>
        <v>,0</v>
      </c>
      <c r="M703" s="17" t="str">
        <f t="shared" ca="1" si="56"/>
        <v>C2</v>
      </c>
      <c r="N703" s="17" t="str">
        <f t="shared" ca="1" si="57"/>
        <v>C2</v>
      </c>
    </row>
    <row r="704" spans="1:14" ht="39.950000000000003" customHeight="1" x14ac:dyDescent="0.2">
      <c r="A704" s="152"/>
      <c r="B704" s="216"/>
      <c r="C704" s="174" t="s">
        <v>200</v>
      </c>
      <c r="D704" s="175"/>
      <c r="E704" s="192"/>
      <c r="F704" s="293" t="s">
        <v>173</v>
      </c>
      <c r="G704" s="160"/>
      <c r="H704" s="160"/>
      <c r="I704" s="24" t="str">
        <f t="shared" ca="1" si="54"/>
        <v>LOCKED</v>
      </c>
      <c r="J704" s="15" t="str">
        <f t="shared" si="58"/>
        <v>ASSOCIATED DRAINAGE AND UNDERGROUND WORKS</v>
      </c>
      <c r="K704" s="16">
        <f>MATCH(J704,'Pay Items'!$K$1:$K$649,0)</f>
        <v>444</v>
      </c>
      <c r="L704" s="17" t="str">
        <f t="shared" ca="1" si="55"/>
        <v>,0</v>
      </c>
      <c r="M704" s="17" t="str">
        <f t="shared" ca="1" si="56"/>
        <v>C2</v>
      </c>
      <c r="N704" s="17" t="str">
        <f t="shared" ca="1" si="57"/>
        <v>C2</v>
      </c>
    </row>
    <row r="705" spans="1:14" ht="30" customHeight="1" x14ac:dyDescent="0.2">
      <c r="A705" s="187" t="s">
        <v>67</v>
      </c>
      <c r="B705" s="162" t="s">
        <v>1861</v>
      </c>
      <c r="C705" s="82" t="s">
        <v>1060</v>
      </c>
      <c r="D705" s="83" t="s">
        <v>1061</v>
      </c>
      <c r="E705" s="165"/>
      <c r="F705" s="293" t="s">
        <v>173</v>
      </c>
      <c r="G705" s="160"/>
      <c r="H705" s="160"/>
      <c r="I705" s="24" t="str">
        <f t="shared" ca="1" si="54"/>
        <v>LOCKED</v>
      </c>
      <c r="J705" s="15" t="str">
        <f t="shared" si="58"/>
        <v>E023Frames &amp; CoversCW 3210-R8</v>
      </c>
      <c r="K705" s="16">
        <f>MATCH(J705,'Pay Items'!$K$1:$K$649,0)</f>
        <v>511</v>
      </c>
      <c r="L705" s="17" t="str">
        <f t="shared" ca="1" si="55"/>
        <v>,0</v>
      </c>
      <c r="M705" s="17" t="str">
        <f t="shared" ca="1" si="56"/>
        <v>C2</v>
      </c>
      <c r="N705" s="17" t="str">
        <f t="shared" ca="1" si="57"/>
        <v>C2</v>
      </c>
    </row>
    <row r="706" spans="1:14" ht="39.950000000000003" customHeight="1" x14ac:dyDescent="0.2">
      <c r="A706" s="187" t="s">
        <v>68</v>
      </c>
      <c r="B706" s="172" t="s">
        <v>350</v>
      </c>
      <c r="C706" s="81" t="s">
        <v>1213</v>
      </c>
      <c r="D706" s="164"/>
      <c r="E706" s="165" t="s">
        <v>181</v>
      </c>
      <c r="F706" s="295">
        <v>1</v>
      </c>
      <c r="G706" s="120"/>
      <c r="H706" s="182">
        <f>ROUND(G706*F706,2)</f>
        <v>0</v>
      </c>
      <c r="I706" s="24" t="str">
        <f t="shared" ca="1" si="54"/>
        <v/>
      </c>
      <c r="J706" s="15" t="str">
        <f t="shared" si="58"/>
        <v>E024AP-006 - Standard Frame for Manhole and Catch Basineach</v>
      </c>
      <c r="K706" s="16">
        <f>MATCH(J706,'Pay Items'!$K$1:$K$649,0)</f>
        <v>512</v>
      </c>
      <c r="L706" s="17" t="str">
        <f t="shared" ca="1" si="55"/>
        <v>,0</v>
      </c>
      <c r="M706" s="17" t="str">
        <f t="shared" ca="1" si="56"/>
        <v>C2</v>
      </c>
      <c r="N706" s="17" t="str">
        <f t="shared" ca="1" si="57"/>
        <v>C2</v>
      </c>
    </row>
    <row r="707" spans="1:14" ht="39.950000000000003" customHeight="1" x14ac:dyDescent="0.2">
      <c r="A707" s="187" t="s">
        <v>69</v>
      </c>
      <c r="B707" s="172" t="s">
        <v>351</v>
      </c>
      <c r="C707" s="81" t="s">
        <v>1214</v>
      </c>
      <c r="D707" s="164"/>
      <c r="E707" s="165" t="s">
        <v>181</v>
      </c>
      <c r="F707" s="295">
        <v>1</v>
      </c>
      <c r="G707" s="120"/>
      <c r="H707" s="182">
        <f>ROUND(G707*F707,2)</f>
        <v>0</v>
      </c>
      <c r="I707" s="24" t="str">
        <f t="shared" ca="1" si="54"/>
        <v/>
      </c>
      <c r="J707" s="15" t="str">
        <f t="shared" si="58"/>
        <v>E025AP-007 - Standard Solid Cover for Standard Frameeach</v>
      </c>
      <c r="K707" s="16">
        <f>MATCH(J707,'Pay Items'!$K$1:$K$649,0)</f>
        <v>513</v>
      </c>
      <c r="L707" s="17" t="str">
        <f t="shared" ca="1" si="55"/>
        <v>,0</v>
      </c>
      <c r="M707" s="17" t="str">
        <f t="shared" ca="1" si="56"/>
        <v>C2</v>
      </c>
      <c r="N707" s="17" t="str">
        <f t="shared" ca="1" si="57"/>
        <v>C2</v>
      </c>
    </row>
    <row r="708" spans="1:14" ht="30" customHeight="1" x14ac:dyDescent="0.2">
      <c r="A708" s="152"/>
      <c r="B708" s="217"/>
      <c r="C708" s="174" t="s">
        <v>201</v>
      </c>
      <c r="D708" s="175"/>
      <c r="E708" s="192"/>
      <c r="F708" s="293" t="s">
        <v>173</v>
      </c>
      <c r="G708" s="160"/>
      <c r="H708" s="160"/>
      <c r="I708" s="24" t="str">
        <f t="shared" ca="1" si="54"/>
        <v>LOCKED</v>
      </c>
      <c r="J708" s="15" t="str">
        <f t="shared" si="58"/>
        <v>ADJUSTMENTS</v>
      </c>
      <c r="K708" s="16">
        <f>MATCH(J708,'Pay Items'!$K$1:$K$649,0)</f>
        <v>589</v>
      </c>
      <c r="L708" s="17" t="str">
        <f t="shared" ca="1" si="55"/>
        <v>,0</v>
      </c>
      <c r="M708" s="17" t="str">
        <f t="shared" ca="1" si="56"/>
        <v>C2</v>
      </c>
      <c r="N708" s="17" t="str">
        <f t="shared" ca="1" si="57"/>
        <v>C2</v>
      </c>
    </row>
    <row r="709" spans="1:14" ht="39.950000000000003" customHeight="1" x14ac:dyDescent="0.2">
      <c r="A709" s="187" t="s">
        <v>230</v>
      </c>
      <c r="B709" s="162" t="s">
        <v>1862</v>
      </c>
      <c r="C709" s="81" t="s">
        <v>1062</v>
      </c>
      <c r="D709" s="83" t="s">
        <v>1061</v>
      </c>
      <c r="E709" s="165" t="s">
        <v>181</v>
      </c>
      <c r="F709" s="295">
        <v>1</v>
      </c>
      <c r="G709" s="120"/>
      <c r="H709" s="182">
        <f>ROUND(G709*F709,2)</f>
        <v>0</v>
      </c>
      <c r="I709" s="24" t="str">
        <f t="shared" ref="I709:I772" ca="1" si="59">IF(CELL("protect",$G709)=1, "LOCKED", "")</f>
        <v/>
      </c>
      <c r="J709" s="15" t="str">
        <f t="shared" si="58"/>
        <v>F001Adjustment of Manholes/Catch Basins FramesCW 3210-R8each</v>
      </c>
      <c r="K709" s="16">
        <f>MATCH(J709,'Pay Items'!$K$1:$K$649,0)</f>
        <v>590</v>
      </c>
      <c r="L709" s="17" t="str">
        <f t="shared" ref="L709:L772" ca="1" si="60">CELL("format",$F709)</f>
        <v>,0</v>
      </c>
      <c r="M709" s="17" t="str">
        <f t="shared" ref="M709:M772" ca="1" si="61">CELL("format",$G709)</f>
        <v>C2</v>
      </c>
      <c r="N709" s="17" t="str">
        <f t="shared" ref="N709:N772" ca="1" si="62">CELL("format",$H709)</f>
        <v>C2</v>
      </c>
    </row>
    <row r="710" spans="1:14" ht="30" customHeight="1" x14ac:dyDescent="0.2">
      <c r="A710" s="187" t="s">
        <v>237</v>
      </c>
      <c r="B710" s="162" t="s">
        <v>1863</v>
      </c>
      <c r="C710" s="163" t="s">
        <v>599</v>
      </c>
      <c r="D710" s="83" t="s">
        <v>1061</v>
      </c>
      <c r="E710" s="165" t="s">
        <v>181</v>
      </c>
      <c r="F710" s="295">
        <v>1</v>
      </c>
      <c r="G710" s="120"/>
      <c r="H710" s="182">
        <f>ROUND(G710*F710,2)</f>
        <v>0</v>
      </c>
      <c r="I710" s="24" t="str">
        <f t="shared" ca="1" si="59"/>
        <v/>
      </c>
      <c r="J710" s="15" t="str">
        <f t="shared" ref="J710:J773" si="63">CLEAN(CONCATENATE(TRIM($A710),TRIM($C710),IF(LEFT($D710)&lt;&gt;"E",TRIM($D710),),TRIM($E710)))</f>
        <v>F009Adjustment of Valve BoxesCW 3210-R8each</v>
      </c>
      <c r="K710" s="16">
        <f>MATCH(J710,'Pay Items'!$K$1:$K$649,0)</f>
        <v>600</v>
      </c>
      <c r="L710" s="17" t="str">
        <f t="shared" ca="1" si="60"/>
        <v>,0</v>
      </c>
      <c r="M710" s="17" t="str">
        <f t="shared" ca="1" si="61"/>
        <v>C2</v>
      </c>
      <c r="N710" s="17" t="str">
        <f t="shared" ca="1" si="62"/>
        <v>C2</v>
      </c>
    </row>
    <row r="711" spans="1:14" ht="30" customHeight="1" x14ac:dyDescent="0.2">
      <c r="A711" s="187" t="s">
        <v>459</v>
      </c>
      <c r="B711" s="162" t="s">
        <v>1864</v>
      </c>
      <c r="C711" s="163" t="s">
        <v>601</v>
      </c>
      <c r="D711" s="83" t="s">
        <v>1061</v>
      </c>
      <c r="E711" s="165" t="s">
        <v>181</v>
      </c>
      <c r="F711" s="295">
        <v>1</v>
      </c>
      <c r="G711" s="120"/>
      <c r="H711" s="182">
        <f>ROUND(G711*F711,2)</f>
        <v>0</v>
      </c>
      <c r="I711" s="24" t="str">
        <f t="shared" ca="1" si="59"/>
        <v/>
      </c>
      <c r="J711" s="15" t="str">
        <f t="shared" si="63"/>
        <v>F010Valve Box ExtensionsCW 3210-R8each</v>
      </c>
      <c r="K711" s="16">
        <f>MATCH(J711,'Pay Items'!$K$1:$K$649,0)</f>
        <v>601</v>
      </c>
      <c r="L711" s="17" t="str">
        <f t="shared" ca="1" si="60"/>
        <v>,0</v>
      </c>
      <c r="M711" s="17" t="str">
        <f t="shared" ca="1" si="61"/>
        <v>C2</v>
      </c>
      <c r="N711" s="17" t="str">
        <f t="shared" ca="1" si="62"/>
        <v>C2</v>
      </c>
    </row>
    <row r="712" spans="1:14" ht="30" customHeight="1" x14ac:dyDescent="0.2">
      <c r="A712" s="187" t="s">
        <v>238</v>
      </c>
      <c r="B712" s="162" t="s">
        <v>1865</v>
      </c>
      <c r="C712" s="163" t="s">
        <v>600</v>
      </c>
      <c r="D712" s="83" t="s">
        <v>1061</v>
      </c>
      <c r="E712" s="165" t="s">
        <v>181</v>
      </c>
      <c r="F712" s="295">
        <v>1</v>
      </c>
      <c r="G712" s="120"/>
      <c r="H712" s="182">
        <f>ROUND(G712*F712,2)</f>
        <v>0</v>
      </c>
      <c r="I712" s="24" t="str">
        <f t="shared" ca="1" si="59"/>
        <v/>
      </c>
      <c r="J712" s="15" t="str">
        <f t="shared" si="63"/>
        <v>F011Adjustment of Curb Stop BoxesCW 3210-R8each</v>
      </c>
      <c r="K712" s="16">
        <f>MATCH(J712,'Pay Items'!$K$1:$K$649,0)</f>
        <v>602</v>
      </c>
      <c r="L712" s="17" t="str">
        <f t="shared" ca="1" si="60"/>
        <v>,0</v>
      </c>
      <c r="M712" s="17" t="str">
        <f t="shared" ca="1" si="61"/>
        <v>C2</v>
      </c>
      <c r="N712" s="17" t="str">
        <f t="shared" ca="1" si="62"/>
        <v>C2</v>
      </c>
    </row>
    <row r="713" spans="1:14" ht="30" customHeight="1" x14ac:dyDescent="0.2">
      <c r="A713" s="118" t="s">
        <v>241</v>
      </c>
      <c r="B713" s="92" t="s">
        <v>1866</v>
      </c>
      <c r="C713" s="81" t="s">
        <v>602</v>
      </c>
      <c r="D713" s="83" t="s">
        <v>1061</v>
      </c>
      <c r="E713" s="85" t="s">
        <v>181</v>
      </c>
      <c r="F713" s="297">
        <v>1</v>
      </c>
      <c r="G713" s="104"/>
      <c r="H713" s="94">
        <f>ROUND(G713*F713,2)</f>
        <v>0</v>
      </c>
      <c r="I713" s="24" t="str">
        <f t="shared" ca="1" si="59"/>
        <v/>
      </c>
      <c r="J713" s="15" t="str">
        <f t="shared" si="63"/>
        <v>F018Curb Stop ExtensionsCW 3210-R8each</v>
      </c>
      <c r="K713" s="16">
        <f>MATCH(J713,'Pay Items'!$K$1:$K$649,0)</f>
        <v>603</v>
      </c>
      <c r="L713" s="17" t="str">
        <f t="shared" ca="1" si="60"/>
        <v>,0</v>
      </c>
      <c r="M713" s="17" t="str">
        <f t="shared" ca="1" si="61"/>
        <v>C2</v>
      </c>
      <c r="N713" s="17" t="str">
        <f t="shared" ca="1" si="62"/>
        <v>C2</v>
      </c>
    </row>
    <row r="714" spans="1:14" ht="30" customHeight="1" x14ac:dyDescent="0.2">
      <c r="A714" s="152"/>
      <c r="B714" s="173"/>
      <c r="C714" s="174" t="s">
        <v>202</v>
      </c>
      <c r="D714" s="175"/>
      <c r="E714" s="203"/>
      <c r="F714" s="293" t="s">
        <v>173</v>
      </c>
      <c r="G714" s="160"/>
      <c r="H714" s="160"/>
      <c r="I714" s="24" t="str">
        <f t="shared" ca="1" si="59"/>
        <v>LOCKED</v>
      </c>
      <c r="J714" s="15" t="str">
        <f t="shared" si="63"/>
        <v>LANDSCAPING</v>
      </c>
      <c r="K714" s="16">
        <f>MATCH(J714,'Pay Items'!$K$1:$K$649,0)</f>
        <v>618</v>
      </c>
      <c r="L714" s="17" t="str">
        <f t="shared" ca="1" si="60"/>
        <v>,0</v>
      </c>
      <c r="M714" s="17" t="str">
        <f t="shared" ca="1" si="61"/>
        <v>C2</v>
      </c>
      <c r="N714" s="17" t="str">
        <f t="shared" ca="1" si="62"/>
        <v>C2</v>
      </c>
    </row>
    <row r="715" spans="1:14" ht="30" customHeight="1" x14ac:dyDescent="0.2">
      <c r="A715" s="204" t="s">
        <v>242</v>
      </c>
      <c r="B715" s="162" t="s">
        <v>1867</v>
      </c>
      <c r="C715" s="163" t="s">
        <v>147</v>
      </c>
      <c r="D715" s="164" t="s">
        <v>1539</v>
      </c>
      <c r="E715" s="165"/>
      <c r="F715" s="293" t="s">
        <v>173</v>
      </c>
      <c r="G715" s="160"/>
      <c r="H715" s="160"/>
      <c r="I715" s="24" t="str">
        <f t="shared" ca="1" si="59"/>
        <v>LOCKED</v>
      </c>
      <c r="J715" s="15" t="str">
        <f t="shared" si="63"/>
        <v>G001SoddingCW 3510-R10</v>
      </c>
      <c r="K715" s="16">
        <f>MATCH(J715,'Pay Items'!$K$1:$K$649,0)</f>
        <v>619</v>
      </c>
      <c r="L715" s="17" t="str">
        <f t="shared" ca="1" si="60"/>
        <v>,0</v>
      </c>
      <c r="M715" s="17" t="str">
        <f t="shared" ca="1" si="61"/>
        <v>C2</v>
      </c>
      <c r="N715" s="17" t="str">
        <f t="shared" ca="1" si="62"/>
        <v>C2</v>
      </c>
    </row>
    <row r="716" spans="1:14" ht="30" customHeight="1" x14ac:dyDescent="0.2">
      <c r="A716" s="204" t="s">
        <v>243</v>
      </c>
      <c r="B716" s="172" t="s">
        <v>350</v>
      </c>
      <c r="C716" s="163" t="s">
        <v>885</v>
      </c>
      <c r="D716" s="164"/>
      <c r="E716" s="165" t="s">
        <v>178</v>
      </c>
      <c r="F716" s="294">
        <v>25</v>
      </c>
      <c r="G716" s="120"/>
      <c r="H716" s="182">
        <f>ROUND(G716*F716,2)</f>
        <v>0</v>
      </c>
      <c r="I716" s="24" t="str">
        <f t="shared" ca="1" si="59"/>
        <v/>
      </c>
      <c r="J716" s="15" t="str">
        <f t="shared" si="63"/>
        <v>G002width &lt; 600 mmm²</v>
      </c>
      <c r="K716" s="16">
        <f>MATCH(J716,'Pay Items'!$K$1:$K$649,0)</f>
        <v>620</v>
      </c>
      <c r="L716" s="17" t="str">
        <f t="shared" ca="1" si="60"/>
        <v>,0</v>
      </c>
      <c r="M716" s="17" t="str">
        <f t="shared" ca="1" si="61"/>
        <v>C2</v>
      </c>
      <c r="N716" s="17" t="str">
        <f t="shared" ca="1" si="62"/>
        <v>C2</v>
      </c>
    </row>
    <row r="717" spans="1:14" ht="30" customHeight="1" x14ac:dyDescent="0.2">
      <c r="A717" s="204" t="s">
        <v>244</v>
      </c>
      <c r="B717" s="172" t="s">
        <v>351</v>
      </c>
      <c r="C717" s="163" t="s">
        <v>886</v>
      </c>
      <c r="D717" s="164"/>
      <c r="E717" s="165" t="s">
        <v>178</v>
      </c>
      <c r="F717" s="294">
        <v>200</v>
      </c>
      <c r="G717" s="120"/>
      <c r="H717" s="182">
        <f>ROUND(G717*F717,2)</f>
        <v>0</v>
      </c>
      <c r="I717" s="24" t="str">
        <f t="shared" ca="1" si="59"/>
        <v/>
      </c>
      <c r="J717" s="15" t="str">
        <f t="shared" si="63"/>
        <v>G003width &gt; or = 600 mmm²</v>
      </c>
      <c r="K717" s="16">
        <f>MATCH(J717,'Pay Items'!$K$1:$K$649,0)</f>
        <v>621</v>
      </c>
      <c r="L717" s="17" t="str">
        <f t="shared" ca="1" si="60"/>
        <v>,0</v>
      </c>
      <c r="M717" s="17" t="str">
        <f t="shared" ca="1" si="61"/>
        <v>C2</v>
      </c>
      <c r="N717" s="17" t="str">
        <f t="shared" ca="1" si="62"/>
        <v>C2</v>
      </c>
    </row>
    <row r="718" spans="1:14" ht="30" customHeight="1" x14ac:dyDescent="0.2">
      <c r="A718" s="152"/>
      <c r="B718" s="196"/>
      <c r="C718" s="213" t="s">
        <v>1868</v>
      </c>
      <c r="D718" s="164"/>
      <c r="E718" s="165"/>
      <c r="F718" s="293" t="s">
        <v>173</v>
      </c>
      <c r="G718" s="160"/>
      <c r="H718" s="160"/>
      <c r="I718" s="24" t="str">
        <f t="shared" ca="1" si="59"/>
        <v>LOCKED</v>
      </c>
      <c r="J718" s="15" t="str">
        <f t="shared" si="63"/>
        <v>WOLSELEY AVENUE AND WALNUT STREET</v>
      </c>
      <c r="K718" s="16" t="e">
        <f>MATCH(J718,'Pay Items'!$K$1:$K$649,0)</f>
        <v>#N/A</v>
      </c>
      <c r="L718" s="17" t="str">
        <f t="shared" ca="1" si="60"/>
        <v>,0</v>
      </c>
      <c r="M718" s="17" t="str">
        <f t="shared" ca="1" si="61"/>
        <v>C2</v>
      </c>
      <c r="N718" s="17" t="str">
        <f t="shared" ca="1" si="62"/>
        <v>C2</v>
      </c>
    </row>
    <row r="719" spans="1:14" ht="30" customHeight="1" x14ac:dyDescent="0.2">
      <c r="A719" s="152"/>
      <c r="B719" s="173"/>
      <c r="C719" s="198" t="s">
        <v>196</v>
      </c>
      <c r="D719" s="175"/>
      <c r="E719" s="176" t="s">
        <v>173</v>
      </c>
      <c r="F719" s="293" t="s">
        <v>173</v>
      </c>
      <c r="G719" s="160"/>
      <c r="H719" s="160"/>
      <c r="I719" s="24" t="str">
        <f t="shared" ca="1" si="59"/>
        <v>LOCKED</v>
      </c>
      <c r="J719" s="15" t="str">
        <f t="shared" si="63"/>
        <v>EARTH AND BASE WORKS</v>
      </c>
      <c r="K719" s="16">
        <f>MATCH(J719,'Pay Items'!$K$1:$K$649,0)</f>
        <v>3</v>
      </c>
      <c r="L719" s="17" t="str">
        <f t="shared" ca="1" si="60"/>
        <v>,0</v>
      </c>
      <c r="M719" s="17" t="str">
        <f t="shared" ca="1" si="61"/>
        <v>C2</v>
      </c>
      <c r="N719" s="17" t="str">
        <f t="shared" ca="1" si="62"/>
        <v>C2</v>
      </c>
    </row>
    <row r="720" spans="1:14" ht="30" customHeight="1" x14ac:dyDescent="0.2">
      <c r="A720" s="187" t="s">
        <v>439</v>
      </c>
      <c r="B720" s="162" t="s">
        <v>1869</v>
      </c>
      <c r="C720" s="163" t="s">
        <v>104</v>
      </c>
      <c r="D720" s="164" t="s">
        <v>1296</v>
      </c>
      <c r="E720" s="165" t="s">
        <v>179</v>
      </c>
      <c r="F720" s="294">
        <v>15</v>
      </c>
      <c r="G720" s="120"/>
      <c r="H720" s="182">
        <f>ROUND(G720*F720,2)</f>
        <v>0</v>
      </c>
      <c r="I720" s="24" t="str">
        <f t="shared" ca="1" si="59"/>
        <v/>
      </c>
      <c r="J720" s="15" t="str">
        <f t="shared" si="63"/>
        <v>A003ExcavationCW 3110-R22m³</v>
      </c>
      <c r="K720" s="16">
        <f>MATCH(J720,'Pay Items'!$K$1:$K$649,0)</f>
        <v>6</v>
      </c>
      <c r="L720" s="17" t="str">
        <f t="shared" ca="1" si="60"/>
        <v>,0</v>
      </c>
      <c r="M720" s="17" t="str">
        <f t="shared" ca="1" si="61"/>
        <v>C2</v>
      </c>
      <c r="N720" s="17" t="str">
        <f t="shared" ca="1" si="62"/>
        <v>C2</v>
      </c>
    </row>
    <row r="721" spans="1:14" ht="30" customHeight="1" x14ac:dyDescent="0.2">
      <c r="A721" s="214" t="s">
        <v>250</v>
      </c>
      <c r="B721" s="162" t="s">
        <v>1870</v>
      </c>
      <c r="C721" s="163" t="s">
        <v>319</v>
      </c>
      <c r="D721" s="164" t="s">
        <v>1296</v>
      </c>
      <c r="E721" s="165"/>
      <c r="F721" s="293" t="s">
        <v>173</v>
      </c>
      <c r="G721" s="160"/>
      <c r="H721" s="160"/>
      <c r="I721" s="24" t="str">
        <f t="shared" ca="1" si="59"/>
        <v>LOCKED</v>
      </c>
      <c r="J721" s="15" t="str">
        <f t="shared" si="63"/>
        <v>A010Supplying and Placing Base Course MaterialCW 3110-R22</v>
      </c>
      <c r="K721" s="16">
        <f>MATCH(J721,'Pay Items'!$K$1:$K$649,0)</f>
        <v>27</v>
      </c>
      <c r="L721" s="17" t="str">
        <f t="shared" ca="1" si="60"/>
        <v>,0</v>
      </c>
      <c r="M721" s="17" t="str">
        <f t="shared" ca="1" si="61"/>
        <v>C2</v>
      </c>
      <c r="N721" s="17" t="str">
        <f t="shared" ca="1" si="62"/>
        <v>C2</v>
      </c>
    </row>
    <row r="722" spans="1:14" ht="30" customHeight="1" x14ac:dyDescent="0.2">
      <c r="A722" s="214" t="s">
        <v>1124</v>
      </c>
      <c r="B722" s="172" t="s">
        <v>350</v>
      </c>
      <c r="C722" s="163" t="s">
        <v>1702</v>
      </c>
      <c r="D722" s="164" t="s">
        <v>173</v>
      </c>
      <c r="E722" s="165" t="s">
        <v>179</v>
      </c>
      <c r="F722" s="294">
        <v>15</v>
      </c>
      <c r="G722" s="120"/>
      <c r="H722" s="182">
        <f>ROUND(G722*F722,2)</f>
        <v>0</v>
      </c>
      <c r="I722" s="24" t="str">
        <f t="shared" ca="1" si="59"/>
        <v/>
      </c>
      <c r="J722" s="15" t="str">
        <f t="shared" si="63"/>
        <v>A010C3Base Course Material - Granular Cm³</v>
      </c>
      <c r="K722" s="16" t="e">
        <f>MATCH(J722,'Pay Items'!$K$1:$K$649,0)</f>
        <v>#N/A</v>
      </c>
      <c r="L722" s="17" t="str">
        <f t="shared" ca="1" si="60"/>
        <v>,0</v>
      </c>
      <c r="M722" s="17" t="str">
        <f t="shared" ca="1" si="61"/>
        <v>C2</v>
      </c>
      <c r="N722" s="17" t="str">
        <f t="shared" ca="1" si="62"/>
        <v>C2</v>
      </c>
    </row>
    <row r="723" spans="1:14" ht="30" customHeight="1" x14ac:dyDescent="0.2">
      <c r="A723" s="187" t="s">
        <v>252</v>
      </c>
      <c r="B723" s="162" t="s">
        <v>1871</v>
      </c>
      <c r="C723" s="163" t="s">
        <v>108</v>
      </c>
      <c r="D723" s="164" t="s">
        <v>1296</v>
      </c>
      <c r="E723" s="165" t="s">
        <v>178</v>
      </c>
      <c r="F723" s="294">
        <v>150</v>
      </c>
      <c r="G723" s="120"/>
      <c r="H723" s="182">
        <f>ROUND(G723*F723,2)</f>
        <v>0</v>
      </c>
      <c r="I723" s="24" t="str">
        <f t="shared" ca="1" si="59"/>
        <v/>
      </c>
      <c r="J723" s="15" t="str">
        <f t="shared" si="63"/>
        <v>A012Grading of BoulevardsCW 3110-R22m²</v>
      </c>
      <c r="K723" s="16">
        <f>MATCH(J723,'Pay Items'!$K$1:$K$649,0)</f>
        <v>37</v>
      </c>
      <c r="L723" s="17" t="str">
        <f t="shared" ca="1" si="60"/>
        <v>,0</v>
      </c>
      <c r="M723" s="17" t="str">
        <f t="shared" ca="1" si="61"/>
        <v>C2</v>
      </c>
      <c r="N723" s="17" t="str">
        <f t="shared" ca="1" si="62"/>
        <v>C2</v>
      </c>
    </row>
    <row r="724" spans="1:14" ht="30" customHeight="1" x14ac:dyDescent="0.2">
      <c r="A724" s="152"/>
      <c r="B724" s="173"/>
      <c r="C724" s="174" t="s">
        <v>1603</v>
      </c>
      <c r="D724" s="175"/>
      <c r="E724" s="203"/>
      <c r="F724" s="293" t="s">
        <v>173</v>
      </c>
      <c r="G724" s="160"/>
      <c r="H724" s="160"/>
      <c r="I724" s="24" t="str">
        <f t="shared" ca="1" si="59"/>
        <v>LOCKED</v>
      </c>
      <c r="J724" s="15" t="str">
        <f t="shared" si="63"/>
        <v>ROADWORKS - REMOVALS/RENEWALS</v>
      </c>
      <c r="K724" s="16" t="e">
        <f>MATCH(J724,'Pay Items'!$K$1:$K$649,0)</f>
        <v>#N/A</v>
      </c>
      <c r="L724" s="17" t="str">
        <f t="shared" ca="1" si="60"/>
        <v>,0</v>
      </c>
      <c r="M724" s="17" t="str">
        <f t="shared" ca="1" si="61"/>
        <v>C2</v>
      </c>
      <c r="N724" s="17" t="str">
        <f t="shared" ca="1" si="62"/>
        <v>C2</v>
      </c>
    </row>
    <row r="725" spans="1:14" ht="30" customHeight="1" x14ac:dyDescent="0.2">
      <c r="A725" s="177" t="s">
        <v>371</v>
      </c>
      <c r="B725" s="162" t="s">
        <v>1872</v>
      </c>
      <c r="C725" s="163" t="s">
        <v>316</v>
      </c>
      <c r="D725" s="164" t="s">
        <v>1296</v>
      </c>
      <c r="E725" s="165"/>
      <c r="F725" s="293" t="s">
        <v>173</v>
      </c>
      <c r="G725" s="160"/>
      <c r="H725" s="160"/>
      <c r="I725" s="24" t="str">
        <f t="shared" ca="1" si="59"/>
        <v>LOCKED</v>
      </c>
      <c r="J725" s="15" t="str">
        <f t="shared" si="63"/>
        <v>B001Pavement RemovalCW 3110-R22</v>
      </c>
      <c r="K725" s="16">
        <f>MATCH(J725,'Pay Items'!$K$1:$K$649,0)</f>
        <v>69</v>
      </c>
      <c r="L725" s="17" t="str">
        <f t="shared" ca="1" si="60"/>
        <v>,0</v>
      </c>
      <c r="M725" s="17" t="str">
        <f t="shared" ca="1" si="61"/>
        <v>C2</v>
      </c>
      <c r="N725" s="17" t="str">
        <f t="shared" ca="1" si="62"/>
        <v>C2</v>
      </c>
    </row>
    <row r="726" spans="1:14" ht="30" customHeight="1" x14ac:dyDescent="0.2">
      <c r="A726" s="177" t="s">
        <v>442</v>
      </c>
      <c r="B726" s="172" t="s">
        <v>350</v>
      </c>
      <c r="C726" s="163" t="s">
        <v>317</v>
      </c>
      <c r="D726" s="164" t="s">
        <v>173</v>
      </c>
      <c r="E726" s="165" t="s">
        <v>178</v>
      </c>
      <c r="F726" s="294">
        <v>180</v>
      </c>
      <c r="G726" s="120"/>
      <c r="H726" s="182">
        <f>ROUND(G726*F726,2)</f>
        <v>0</v>
      </c>
      <c r="I726" s="24" t="str">
        <f t="shared" ca="1" si="59"/>
        <v/>
      </c>
      <c r="J726" s="15" t="str">
        <f t="shared" si="63"/>
        <v>B002Concrete Pavementm²</v>
      </c>
      <c r="K726" s="16">
        <f>MATCH(J726,'Pay Items'!$K$1:$K$649,0)</f>
        <v>70</v>
      </c>
      <c r="L726" s="17" t="str">
        <f t="shared" ca="1" si="60"/>
        <v>,0</v>
      </c>
      <c r="M726" s="17" t="str">
        <f t="shared" ca="1" si="61"/>
        <v>C2</v>
      </c>
      <c r="N726" s="17" t="str">
        <f t="shared" ca="1" si="62"/>
        <v>C2</v>
      </c>
    </row>
    <row r="727" spans="1:14" ht="30" customHeight="1" x14ac:dyDescent="0.2">
      <c r="A727" s="177" t="s">
        <v>262</v>
      </c>
      <c r="B727" s="172" t="s">
        <v>351</v>
      </c>
      <c r="C727" s="163" t="s">
        <v>318</v>
      </c>
      <c r="D727" s="164" t="s">
        <v>173</v>
      </c>
      <c r="E727" s="165" t="s">
        <v>178</v>
      </c>
      <c r="F727" s="294">
        <v>25</v>
      </c>
      <c r="G727" s="120"/>
      <c r="H727" s="182">
        <f>ROUND(G727*F727,2)</f>
        <v>0</v>
      </c>
      <c r="I727" s="24" t="str">
        <f t="shared" ca="1" si="59"/>
        <v/>
      </c>
      <c r="J727" s="15" t="str">
        <f t="shared" si="63"/>
        <v>B003Asphalt Pavementm²</v>
      </c>
      <c r="K727" s="16">
        <f>MATCH(J727,'Pay Items'!$K$1:$K$649,0)</f>
        <v>71</v>
      </c>
      <c r="L727" s="17" t="str">
        <f t="shared" ca="1" si="60"/>
        <v>,0</v>
      </c>
      <c r="M727" s="17" t="str">
        <f t="shared" ca="1" si="61"/>
        <v>C2</v>
      </c>
      <c r="N727" s="17" t="str">
        <f t="shared" ca="1" si="62"/>
        <v>C2</v>
      </c>
    </row>
    <row r="728" spans="1:14" ht="30" customHeight="1" x14ac:dyDescent="0.2">
      <c r="A728" s="177" t="s">
        <v>301</v>
      </c>
      <c r="B728" s="162" t="s">
        <v>1873</v>
      </c>
      <c r="C728" s="163" t="s">
        <v>161</v>
      </c>
      <c r="D728" s="164" t="s">
        <v>921</v>
      </c>
      <c r="E728" s="165"/>
      <c r="F728" s="293" t="s">
        <v>173</v>
      </c>
      <c r="G728" s="160"/>
      <c r="H728" s="160"/>
      <c r="I728" s="24" t="str">
        <f t="shared" ca="1" si="59"/>
        <v>LOCKED</v>
      </c>
      <c r="J728" s="15" t="str">
        <f t="shared" si="63"/>
        <v>B094Drilled DowelsCW 3230-R8</v>
      </c>
      <c r="K728" s="16">
        <f>MATCH(J728,'Pay Items'!$K$1:$K$649,0)</f>
        <v>164</v>
      </c>
      <c r="L728" s="17" t="str">
        <f t="shared" ca="1" si="60"/>
        <v>,0</v>
      </c>
      <c r="M728" s="17" t="str">
        <f t="shared" ca="1" si="61"/>
        <v>C2</v>
      </c>
      <c r="N728" s="17" t="str">
        <f t="shared" ca="1" si="62"/>
        <v>C2</v>
      </c>
    </row>
    <row r="729" spans="1:14" ht="30" customHeight="1" x14ac:dyDescent="0.2">
      <c r="A729" s="177" t="s">
        <v>302</v>
      </c>
      <c r="B729" s="172" t="s">
        <v>350</v>
      </c>
      <c r="C729" s="163" t="s">
        <v>189</v>
      </c>
      <c r="D729" s="164" t="s">
        <v>173</v>
      </c>
      <c r="E729" s="165" t="s">
        <v>181</v>
      </c>
      <c r="F729" s="294">
        <v>65</v>
      </c>
      <c r="G729" s="120"/>
      <c r="H729" s="166">
        <f>ROUND(G729*F729,2)</f>
        <v>0</v>
      </c>
      <c r="I729" s="24" t="str">
        <f t="shared" ca="1" si="59"/>
        <v/>
      </c>
      <c r="J729" s="15" t="str">
        <f t="shared" si="63"/>
        <v>B09519.1 mm Diametereach</v>
      </c>
      <c r="K729" s="16">
        <f>MATCH(J729,'Pay Items'!$K$1:$K$649,0)</f>
        <v>165</v>
      </c>
      <c r="L729" s="17" t="str">
        <f t="shared" ca="1" si="60"/>
        <v>,0</v>
      </c>
      <c r="M729" s="17" t="str">
        <f t="shared" ca="1" si="61"/>
        <v>C2</v>
      </c>
      <c r="N729" s="17" t="str">
        <f t="shared" ca="1" si="62"/>
        <v>C2</v>
      </c>
    </row>
    <row r="730" spans="1:14" ht="30" customHeight="1" x14ac:dyDescent="0.2">
      <c r="A730" s="177" t="s">
        <v>304</v>
      </c>
      <c r="B730" s="162" t="s">
        <v>1874</v>
      </c>
      <c r="C730" s="163" t="s">
        <v>162</v>
      </c>
      <c r="D730" s="164" t="s">
        <v>921</v>
      </c>
      <c r="E730" s="165"/>
      <c r="F730" s="293" t="s">
        <v>173</v>
      </c>
      <c r="G730" s="160"/>
      <c r="H730" s="160"/>
      <c r="I730" s="24" t="str">
        <f t="shared" ca="1" si="59"/>
        <v>LOCKED</v>
      </c>
      <c r="J730" s="15" t="str">
        <f t="shared" si="63"/>
        <v>B097Drilled Tie BarsCW 3230-R8</v>
      </c>
      <c r="K730" s="16">
        <f>MATCH(J730,'Pay Items'!$K$1:$K$649,0)</f>
        <v>167</v>
      </c>
      <c r="L730" s="17" t="str">
        <f t="shared" ca="1" si="60"/>
        <v>,0</v>
      </c>
      <c r="M730" s="17" t="str">
        <f t="shared" ca="1" si="61"/>
        <v>C2</v>
      </c>
      <c r="N730" s="17" t="str">
        <f t="shared" ca="1" si="62"/>
        <v>C2</v>
      </c>
    </row>
    <row r="731" spans="1:14" ht="30" customHeight="1" x14ac:dyDescent="0.2">
      <c r="A731" s="177" t="s">
        <v>305</v>
      </c>
      <c r="B731" s="172" t="s">
        <v>350</v>
      </c>
      <c r="C731" s="163" t="s">
        <v>187</v>
      </c>
      <c r="D731" s="164" t="s">
        <v>173</v>
      </c>
      <c r="E731" s="165" t="s">
        <v>181</v>
      </c>
      <c r="F731" s="294">
        <v>35</v>
      </c>
      <c r="G731" s="120"/>
      <c r="H731" s="182">
        <f>ROUND(G731*F731,2)</f>
        <v>0</v>
      </c>
      <c r="I731" s="24" t="str">
        <f t="shared" ca="1" si="59"/>
        <v/>
      </c>
      <c r="J731" s="15" t="str">
        <f t="shared" si="63"/>
        <v>B09820 M Deformed Tie Bareach</v>
      </c>
      <c r="K731" s="16">
        <f>MATCH(J731,'Pay Items'!$K$1:$K$649,0)</f>
        <v>169</v>
      </c>
      <c r="L731" s="17" t="str">
        <f t="shared" ca="1" si="60"/>
        <v>,0</v>
      </c>
      <c r="M731" s="17" t="str">
        <f t="shared" ca="1" si="61"/>
        <v>C2</v>
      </c>
      <c r="N731" s="17" t="str">
        <f t="shared" ca="1" si="62"/>
        <v>C2</v>
      </c>
    </row>
    <row r="732" spans="1:14" ht="30" customHeight="1" x14ac:dyDescent="0.2">
      <c r="A732" s="177" t="s">
        <v>792</v>
      </c>
      <c r="B732" s="162" t="s">
        <v>1875</v>
      </c>
      <c r="C732" s="163" t="s">
        <v>329</v>
      </c>
      <c r="D732" s="164" t="s">
        <v>6</v>
      </c>
      <c r="E732" s="165"/>
      <c r="F732" s="293" t="s">
        <v>173</v>
      </c>
      <c r="G732" s="160"/>
      <c r="H732" s="160"/>
      <c r="I732" s="24" t="str">
        <f t="shared" ca="1" si="59"/>
        <v>LOCKED</v>
      </c>
      <c r="J732" s="15" t="str">
        <f t="shared" si="63"/>
        <v>B100rMiscellaneous Concrete Slab RemovalCW 3235-R9</v>
      </c>
      <c r="K732" s="16">
        <f>MATCH(J732,'Pay Items'!$K$1:$K$649,0)</f>
        <v>171</v>
      </c>
      <c r="L732" s="17" t="str">
        <f t="shared" ca="1" si="60"/>
        <v>,0</v>
      </c>
      <c r="M732" s="17" t="str">
        <f t="shared" ca="1" si="61"/>
        <v>C2</v>
      </c>
      <c r="N732" s="17" t="str">
        <f t="shared" ca="1" si="62"/>
        <v>C2</v>
      </c>
    </row>
    <row r="733" spans="1:14" ht="30" customHeight="1" x14ac:dyDescent="0.2">
      <c r="A733" s="177" t="s">
        <v>796</v>
      </c>
      <c r="B733" s="172" t="s">
        <v>350</v>
      </c>
      <c r="C733" s="163" t="s">
        <v>10</v>
      </c>
      <c r="D733" s="164" t="s">
        <v>173</v>
      </c>
      <c r="E733" s="165" t="s">
        <v>178</v>
      </c>
      <c r="F733" s="294">
        <v>40</v>
      </c>
      <c r="G733" s="120"/>
      <c r="H733" s="182">
        <f>ROUND(G733*F733,2)</f>
        <v>0</v>
      </c>
      <c r="I733" s="24" t="str">
        <f t="shared" ca="1" si="59"/>
        <v/>
      </c>
      <c r="J733" s="15" t="str">
        <f t="shared" si="63"/>
        <v>B104r100 mm Sidewalkm²</v>
      </c>
      <c r="K733" s="16">
        <f>MATCH(J733,'Pay Items'!$K$1:$K$649,0)</f>
        <v>175</v>
      </c>
      <c r="L733" s="17" t="str">
        <f t="shared" ca="1" si="60"/>
        <v>,0</v>
      </c>
      <c r="M733" s="17" t="str">
        <f t="shared" ca="1" si="61"/>
        <v>C2</v>
      </c>
      <c r="N733" s="17" t="str">
        <f t="shared" ca="1" si="62"/>
        <v>C2</v>
      </c>
    </row>
    <row r="734" spans="1:14" ht="30" customHeight="1" x14ac:dyDescent="0.2">
      <c r="A734" s="177" t="s">
        <v>799</v>
      </c>
      <c r="B734" s="162" t="s">
        <v>1876</v>
      </c>
      <c r="C734" s="163" t="s">
        <v>334</v>
      </c>
      <c r="D734" s="164" t="s">
        <v>1609</v>
      </c>
      <c r="E734" s="165"/>
      <c r="F734" s="293" t="s">
        <v>173</v>
      </c>
      <c r="G734" s="160"/>
      <c r="H734" s="160"/>
      <c r="I734" s="24" t="str">
        <f t="shared" ca="1" si="59"/>
        <v>LOCKED</v>
      </c>
      <c r="J734" s="15" t="str">
        <f t="shared" si="63"/>
        <v>B107iMiscellaneous Concrete Slab InstallationCW 3235-R9, E14</v>
      </c>
      <c r="K734" s="16" t="e">
        <f>MATCH(J734,'Pay Items'!$K$1:$K$649,0)</f>
        <v>#N/A</v>
      </c>
      <c r="L734" s="17" t="str">
        <f t="shared" ca="1" si="60"/>
        <v>,0</v>
      </c>
      <c r="M734" s="17" t="str">
        <f t="shared" ca="1" si="61"/>
        <v>C2</v>
      </c>
      <c r="N734" s="17" t="str">
        <f t="shared" ca="1" si="62"/>
        <v>C2</v>
      </c>
    </row>
    <row r="735" spans="1:14" ht="30" customHeight="1" x14ac:dyDescent="0.2">
      <c r="A735" s="177" t="s">
        <v>911</v>
      </c>
      <c r="B735" s="172" t="s">
        <v>350</v>
      </c>
      <c r="C735" s="163" t="s">
        <v>1704</v>
      </c>
      <c r="D735" s="164" t="s">
        <v>397</v>
      </c>
      <c r="E735" s="165" t="s">
        <v>178</v>
      </c>
      <c r="F735" s="294">
        <v>40</v>
      </c>
      <c r="G735" s="120"/>
      <c r="H735" s="182">
        <f>ROUND(G735*F735,2)</f>
        <v>0</v>
      </c>
      <c r="I735" s="24" t="str">
        <f t="shared" ca="1" si="59"/>
        <v/>
      </c>
      <c r="J735" s="15" t="str">
        <f t="shared" si="63"/>
        <v>B111iType 5 Concrete 100 mm SidewalkSD-228Am²</v>
      </c>
      <c r="K735" s="16" t="e">
        <f>MATCH(J735,'Pay Items'!$K$1:$K$649,0)</f>
        <v>#N/A</v>
      </c>
      <c r="L735" s="17" t="str">
        <f t="shared" ca="1" si="60"/>
        <v>,0</v>
      </c>
      <c r="M735" s="17" t="str">
        <f t="shared" ca="1" si="61"/>
        <v>C2</v>
      </c>
      <c r="N735" s="17" t="str">
        <f t="shared" ca="1" si="62"/>
        <v>C2</v>
      </c>
    </row>
    <row r="736" spans="1:14" ht="30" customHeight="1" x14ac:dyDescent="0.2">
      <c r="A736" s="177" t="s">
        <v>815</v>
      </c>
      <c r="B736" s="162" t="s">
        <v>1877</v>
      </c>
      <c r="C736" s="163" t="s">
        <v>339</v>
      </c>
      <c r="D736" s="164" t="s">
        <v>918</v>
      </c>
      <c r="E736" s="165"/>
      <c r="F736" s="293" t="s">
        <v>173</v>
      </c>
      <c r="G736" s="160"/>
      <c r="H736" s="160"/>
      <c r="I736" s="24" t="str">
        <f t="shared" ca="1" si="59"/>
        <v>LOCKED</v>
      </c>
      <c r="J736" s="15" t="str">
        <f t="shared" si="63"/>
        <v>B126rConcrete Curb RemovalCW 3240-R10</v>
      </c>
      <c r="K736" s="16">
        <f>MATCH(J736,'Pay Items'!$K$1:$K$649,0)</f>
        <v>209</v>
      </c>
      <c r="L736" s="17" t="str">
        <f t="shared" ca="1" si="60"/>
        <v>,0</v>
      </c>
      <c r="M736" s="17" t="str">
        <f t="shared" ca="1" si="61"/>
        <v>C2</v>
      </c>
      <c r="N736" s="17" t="str">
        <f t="shared" ca="1" si="62"/>
        <v>C2</v>
      </c>
    </row>
    <row r="737" spans="1:14" ht="30" customHeight="1" x14ac:dyDescent="0.2">
      <c r="A737" s="177" t="s">
        <v>1145</v>
      </c>
      <c r="B737" s="172" t="s">
        <v>350</v>
      </c>
      <c r="C737" s="163" t="s">
        <v>969</v>
      </c>
      <c r="D737" s="164" t="s">
        <v>173</v>
      </c>
      <c r="E737" s="165" t="s">
        <v>182</v>
      </c>
      <c r="F737" s="294">
        <v>60</v>
      </c>
      <c r="G737" s="120"/>
      <c r="H737" s="182">
        <f>ROUND(G737*F737,2)</f>
        <v>0</v>
      </c>
      <c r="I737" s="24" t="str">
        <f t="shared" ca="1" si="59"/>
        <v/>
      </c>
      <c r="J737" s="15" t="str">
        <f t="shared" si="63"/>
        <v>B127rBBarrier Separatem</v>
      </c>
      <c r="K737" s="16">
        <f>MATCH(J737,'Pay Items'!$K$1:$K$649,0)</f>
        <v>212</v>
      </c>
      <c r="L737" s="17" t="str">
        <f t="shared" ca="1" si="60"/>
        <v>,0</v>
      </c>
      <c r="M737" s="17" t="str">
        <f t="shared" ca="1" si="61"/>
        <v>C2</v>
      </c>
      <c r="N737" s="17" t="str">
        <f t="shared" ca="1" si="62"/>
        <v>C2</v>
      </c>
    </row>
    <row r="738" spans="1:14" ht="30" customHeight="1" x14ac:dyDescent="0.2">
      <c r="A738" s="177" t="s">
        <v>822</v>
      </c>
      <c r="B738" s="172" t="s">
        <v>351</v>
      </c>
      <c r="C738" s="163" t="s">
        <v>689</v>
      </c>
      <c r="D738" s="164" t="s">
        <v>173</v>
      </c>
      <c r="E738" s="165" t="s">
        <v>182</v>
      </c>
      <c r="F738" s="294">
        <v>15</v>
      </c>
      <c r="G738" s="120"/>
      <c r="H738" s="182">
        <f>ROUND(G738*F738,2)</f>
        <v>0</v>
      </c>
      <c r="I738" s="24" t="str">
        <f t="shared" ca="1" si="59"/>
        <v/>
      </c>
      <c r="J738" s="15" t="str">
        <f t="shared" si="63"/>
        <v>B132rCurb Rampm</v>
      </c>
      <c r="K738" s="16">
        <f>MATCH(J738,'Pay Items'!$K$1:$K$649,0)</f>
        <v>217</v>
      </c>
      <c r="L738" s="17" t="str">
        <f t="shared" ca="1" si="60"/>
        <v>,0</v>
      </c>
      <c r="M738" s="17" t="str">
        <f t="shared" ca="1" si="61"/>
        <v>C2</v>
      </c>
      <c r="N738" s="17" t="str">
        <f t="shared" ca="1" si="62"/>
        <v>C2</v>
      </c>
    </row>
    <row r="739" spans="1:14" ht="30" customHeight="1" x14ac:dyDescent="0.2">
      <c r="A739" s="177" t="s">
        <v>825</v>
      </c>
      <c r="B739" s="162" t="s">
        <v>1878</v>
      </c>
      <c r="C739" s="163" t="s">
        <v>341</v>
      </c>
      <c r="D739" s="164" t="s">
        <v>1679</v>
      </c>
      <c r="E739" s="165"/>
      <c r="F739" s="293" t="s">
        <v>173</v>
      </c>
      <c r="G739" s="160"/>
      <c r="H739" s="160"/>
      <c r="I739" s="24" t="str">
        <f t="shared" ca="1" si="59"/>
        <v>LOCKED</v>
      </c>
      <c r="J739" s="15" t="str">
        <f t="shared" si="63"/>
        <v>B135iConcrete Curb InstallationCW 3240-R10, E14</v>
      </c>
      <c r="K739" s="16" t="e">
        <f>MATCH(J739,'Pay Items'!$K$1:$K$649,0)</f>
        <v>#N/A</v>
      </c>
      <c r="L739" s="17" t="str">
        <f t="shared" ca="1" si="60"/>
        <v>,0</v>
      </c>
      <c r="M739" s="17" t="str">
        <f t="shared" ca="1" si="61"/>
        <v>C2</v>
      </c>
      <c r="N739" s="17" t="str">
        <f t="shared" ca="1" si="62"/>
        <v>C2</v>
      </c>
    </row>
    <row r="740" spans="1:14" ht="39.950000000000003" customHeight="1" x14ac:dyDescent="0.2">
      <c r="A740" s="177" t="s">
        <v>1148</v>
      </c>
      <c r="B740" s="172" t="s">
        <v>350</v>
      </c>
      <c r="C740" s="163" t="s">
        <v>1614</v>
      </c>
      <c r="D740" s="164" t="s">
        <v>398</v>
      </c>
      <c r="E740" s="165" t="s">
        <v>182</v>
      </c>
      <c r="F740" s="294">
        <v>35</v>
      </c>
      <c r="G740" s="120"/>
      <c r="H740" s="182">
        <f>ROUND(G740*F740,2)</f>
        <v>0</v>
      </c>
      <c r="I740" s="24" t="str">
        <f t="shared" ca="1" si="59"/>
        <v/>
      </c>
      <c r="J740" s="15" t="str">
        <f t="shared" si="63"/>
        <v>B136iAType 2 Concrete Barrier (150 mm reveal ht, Dowelled)SD-205m</v>
      </c>
      <c r="K740" s="16" t="e">
        <f>MATCH(J740,'Pay Items'!$K$1:$K$649,0)</f>
        <v>#N/A</v>
      </c>
      <c r="L740" s="17" t="str">
        <f t="shared" ca="1" si="60"/>
        <v>,0</v>
      </c>
      <c r="M740" s="17" t="str">
        <f t="shared" ca="1" si="61"/>
        <v>C2</v>
      </c>
      <c r="N740" s="17" t="str">
        <f t="shared" ca="1" si="62"/>
        <v>C2</v>
      </c>
    </row>
    <row r="741" spans="1:14" ht="39.950000000000003" customHeight="1" x14ac:dyDescent="0.2">
      <c r="A741" s="177" t="s">
        <v>1154</v>
      </c>
      <c r="B741" s="172" t="s">
        <v>351</v>
      </c>
      <c r="C741" s="163" t="s">
        <v>1705</v>
      </c>
      <c r="D741" s="164" t="s">
        <v>399</v>
      </c>
      <c r="E741" s="165" t="s">
        <v>182</v>
      </c>
      <c r="F741" s="294">
        <v>35</v>
      </c>
      <c r="G741" s="120"/>
      <c r="H741" s="182">
        <f>ROUND(G741*F741,2)</f>
        <v>0</v>
      </c>
      <c r="I741" s="24" t="str">
        <f t="shared" ca="1" si="59"/>
        <v/>
      </c>
      <c r="J741" s="15" t="str">
        <f t="shared" si="63"/>
        <v>B139iAType 2 Concrete Modified Barrier (150 mm reveal ht, Dowelled)SD-203Bm</v>
      </c>
      <c r="K741" s="16" t="e">
        <f>MATCH(J741,'Pay Items'!$K$1:$K$649,0)</f>
        <v>#N/A</v>
      </c>
      <c r="L741" s="17" t="str">
        <f t="shared" ca="1" si="60"/>
        <v>,0</v>
      </c>
      <c r="M741" s="17" t="str">
        <f t="shared" ca="1" si="61"/>
        <v>C2</v>
      </c>
      <c r="N741" s="17" t="str">
        <f t="shared" ca="1" si="62"/>
        <v>C2</v>
      </c>
    </row>
    <row r="742" spans="1:14" ht="39.950000000000003" customHeight="1" x14ac:dyDescent="0.2">
      <c r="A742" s="177" t="s">
        <v>941</v>
      </c>
      <c r="B742" s="172" t="s">
        <v>352</v>
      </c>
      <c r="C742" s="163" t="s">
        <v>1706</v>
      </c>
      <c r="D742" s="164" t="s">
        <v>367</v>
      </c>
      <c r="E742" s="165" t="s">
        <v>182</v>
      </c>
      <c r="F742" s="294">
        <v>15</v>
      </c>
      <c r="G742" s="120"/>
      <c r="H742" s="182">
        <f>ROUND(G742*F742,2)</f>
        <v>0</v>
      </c>
      <c r="I742" s="24" t="str">
        <f t="shared" ca="1" si="59"/>
        <v/>
      </c>
      <c r="J742" s="15" t="str">
        <f t="shared" si="63"/>
        <v>B150iAType 2 Concrete Curb Ramp (8-12 mm reveal ht, Monolithic)SD-229A,B,Cm</v>
      </c>
      <c r="K742" s="16" t="e">
        <f>MATCH(J742,'Pay Items'!$K$1:$K$649,0)</f>
        <v>#N/A</v>
      </c>
      <c r="L742" s="17" t="str">
        <f t="shared" ca="1" si="60"/>
        <v>,0</v>
      </c>
      <c r="M742" s="17" t="str">
        <f t="shared" ca="1" si="61"/>
        <v>C2</v>
      </c>
      <c r="N742" s="17" t="str">
        <f t="shared" ca="1" si="62"/>
        <v>C2</v>
      </c>
    </row>
    <row r="743" spans="1:14" ht="30" customHeight="1" x14ac:dyDescent="0.2">
      <c r="A743" s="177" t="s">
        <v>476</v>
      </c>
      <c r="B743" s="162" t="s">
        <v>1879</v>
      </c>
      <c r="C743" s="163" t="s">
        <v>362</v>
      </c>
      <c r="D743" s="164" t="s">
        <v>1181</v>
      </c>
      <c r="E743" s="185"/>
      <c r="F743" s="293" t="s">
        <v>173</v>
      </c>
      <c r="G743" s="160"/>
      <c r="H743" s="160"/>
      <c r="I743" s="24" t="str">
        <f t="shared" ca="1" si="59"/>
        <v>LOCKED</v>
      </c>
      <c r="J743" s="15" t="str">
        <f t="shared" si="63"/>
        <v>B190Construction of Asphaltic Concrete OverlayCW 3410-R12</v>
      </c>
      <c r="K743" s="16">
        <f>MATCH(J743,'Pay Items'!$K$1:$K$649,0)</f>
        <v>319</v>
      </c>
      <c r="L743" s="17" t="str">
        <f t="shared" ca="1" si="60"/>
        <v>,0</v>
      </c>
      <c r="M743" s="17" t="str">
        <f t="shared" ca="1" si="61"/>
        <v>C2</v>
      </c>
      <c r="N743" s="17" t="str">
        <f t="shared" ca="1" si="62"/>
        <v>C2</v>
      </c>
    </row>
    <row r="744" spans="1:14" ht="30" customHeight="1" x14ac:dyDescent="0.2">
      <c r="A744" s="177" t="s">
        <v>477</v>
      </c>
      <c r="B744" s="172" t="s">
        <v>350</v>
      </c>
      <c r="C744" s="163" t="s">
        <v>363</v>
      </c>
      <c r="D744" s="164"/>
      <c r="E744" s="165"/>
      <c r="F744" s="293" t="s">
        <v>173</v>
      </c>
      <c r="G744" s="160"/>
      <c r="H744" s="160"/>
      <c r="I744" s="24" t="str">
        <f t="shared" ca="1" si="59"/>
        <v>LOCKED</v>
      </c>
      <c r="J744" s="15" t="str">
        <f t="shared" si="63"/>
        <v>B191Main Line Paving</v>
      </c>
      <c r="K744" s="16">
        <f>MATCH(J744,'Pay Items'!$K$1:$K$649,0)</f>
        <v>320</v>
      </c>
      <c r="L744" s="17" t="str">
        <f t="shared" ca="1" si="60"/>
        <v>,0</v>
      </c>
      <c r="M744" s="17" t="str">
        <f t="shared" ca="1" si="61"/>
        <v>C2</v>
      </c>
      <c r="N744" s="17" t="str">
        <f t="shared" ca="1" si="62"/>
        <v>C2</v>
      </c>
    </row>
    <row r="745" spans="1:14" ht="30" customHeight="1" x14ac:dyDescent="0.2">
      <c r="A745" s="177" t="s">
        <v>479</v>
      </c>
      <c r="B745" s="183" t="s">
        <v>700</v>
      </c>
      <c r="C745" s="163" t="s">
        <v>718</v>
      </c>
      <c r="D745" s="164"/>
      <c r="E745" s="165" t="s">
        <v>180</v>
      </c>
      <c r="F745" s="294">
        <v>60</v>
      </c>
      <c r="G745" s="120"/>
      <c r="H745" s="182">
        <f>ROUND(G745*F745,2)</f>
        <v>0</v>
      </c>
      <c r="I745" s="24" t="str">
        <f t="shared" ca="1" si="59"/>
        <v/>
      </c>
      <c r="J745" s="15" t="str">
        <f t="shared" si="63"/>
        <v>B193Type IAtonne</v>
      </c>
      <c r="K745" s="16">
        <f>MATCH(J745,'Pay Items'!$K$1:$K$649,0)</f>
        <v>321</v>
      </c>
      <c r="L745" s="17" t="str">
        <f t="shared" ca="1" si="60"/>
        <v>,0</v>
      </c>
      <c r="M745" s="17" t="str">
        <f t="shared" ca="1" si="61"/>
        <v>C2</v>
      </c>
      <c r="N745" s="17" t="str">
        <f t="shared" ca="1" si="62"/>
        <v>C2</v>
      </c>
    </row>
    <row r="746" spans="1:14" ht="30" customHeight="1" x14ac:dyDescent="0.2">
      <c r="A746" s="177" t="s">
        <v>480</v>
      </c>
      <c r="B746" s="172" t="s">
        <v>351</v>
      </c>
      <c r="C746" s="163" t="s">
        <v>364</v>
      </c>
      <c r="D746" s="164"/>
      <c r="E746" s="165"/>
      <c r="F746" s="293" t="s">
        <v>173</v>
      </c>
      <c r="G746" s="160"/>
      <c r="H746" s="160"/>
      <c r="I746" s="24" t="str">
        <f t="shared" ca="1" si="59"/>
        <v>LOCKED</v>
      </c>
      <c r="J746" s="15" t="str">
        <f t="shared" si="63"/>
        <v>B194Tie-ins and Approaches</v>
      </c>
      <c r="K746" s="16">
        <f>MATCH(J746,'Pay Items'!$K$1:$K$649,0)</f>
        <v>323</v>
      </c>
      <c r="L746" s="17" t="str">
        <f t="shared" ca="1" si="60"/>
        <v>,0</v>
      </c>
      <c r="M746" s="17" t="str">
        <f t="shared" ca="1" si="61"/>
        <v>C2</v>
      </c>
      <c r="N746" s="17" t="str">
        <f t="shared" ca="1" si="62"/>
        <v>C2</v>
      </c>
    </row>
    <row r="747" spans="1:14" ht="30" customHeight="1" x14ac:dyDescent="0.2">
      <c r="A747" s="177" t="s">
        <v>481</v>
      </c>
      <c r="B747" s="183" t="s">
        <v>700</v>
      </c>
      <c r="C747" s="163" t="s">
        <v>718</v>
      </c>
      <c r="D747" s="164"/>
      <c r="E747" s="165" t="s">
        <v>180</v>
      </c>
      <c r="F747" s="294">
        <v>15</v>
      </c>
      <c r="G747" s="120"/>
      <c r="H747" s="182">
        <f>ROUND(G747*F747,2)</f>
        <v>0</v>
      </c>
      <c r="I747" s="24" t="str">
        <f t="shared" ca="1" si="59"/>
        <v/>
      </c>
      <c r="J747" s="15" t="str">
        <f t="shared" si="63"/>
        <v>B195Type IAtonne</v>
      </c>
      <c r="K747" s="16">
        <f>MATCH(J747,'Pay Items'!$K$1:$K$649,0)</f>
        <v>324</v>
      </c>
      <c r="L747" s="17" t="str">
        <f t="shared" ca="1" si="60"/>
        <v>,0</v>
      </c>
      <c r="M747" s="17" t="str">
        <f t="shared" ca="1" si="61"/>
        <v>C2</v>
      </c>
      <c r="N747" s="17" t="str">
        <f t="shared" ca="1" si="62"/>
        <v>C2</v>
      </c>
    </row>
    <row r="748" spans="1:14" ht="30" customHeight="1" x14ac:dyDescent="0.2">
      <c r="A748" s="177" t="s">
        <v>486</v>
      </c>
      <c r="B748" s="162" t="s">
        <v>1880</v>
      </c>
      <c r="C748" s="163" t="s">
        <v>99</v>
      </c>
      <c r="D748" s="164" t="s">
        <v>959</v>
      </c>
      <c r="E748" s="165"/>
      <c r="F748" s="293" t="s">
        <v>173</v>
      </c>
      <c r="G748" s="160"/>
      <c r="H748" s="160"/>
      <c r="I748" s="24" t="str">
        <f t="shared" ca="1" si="59"/>
        <v>LOCKED</v>
      </c>
      <c r="J748" s="15" t="str">
        <f t="shared" si="63"/>
        <v>B200Planing of PavementCW 3450-R6</v>
      </c>
      <c r="K748" s="16">
        <f>MATCH(J748,'Pay Items'!$K$1:$K$649,0)</f>
        <v>329</v>
      </c>
      <c r="L748" s="17" t="str">
        <f t="shared" ca="1" si="60"/>
        <v>,0</v>
      </c>
      <c r="M748" s="17" t="str">
        <f t="shared" ca="1" si="61"/>
        <v>C2</v>
      </c>
      <c r="N748" s="17" t="str">
        <f t="shared" ca="1" si="62"/>
        <v>C2</v>
      </c>
    </row>
    <row r="749" spans="1:14" ht="30" customHeight="1" x14ac:dyDescent="0.2">
      <c r="A749" s="177" t="s">
        <v>487</v>
      </c>
      <c r="B749" s="172" t="s">
        <v>350</v>
      </c>
      <c r="C749" s="163" t="s">
        <v>1004</v>
      </c>
      <c r="D749" s="164" t="s">
        <v>173</v>
      </c>
      <c r="E749" s="165" t="s">
        <v>178</v>
      </c>
      <c r="F749" s="294">
        <v>240</v>
      </c>
      <c r="G749" s="120"/>
      <c r="H749" s="182">
        <f>ROUND(G749*F749,2)</f>
        <v>0</v>
      </c>
      <c r="I749" s="24" t="str">
        <f t="shared" ca="1" si="59"/>
        <v/>
      </c>
      <c r="J749" s="15" t="str">
        <f t="shared" si="63"/>
        <v>B2011 - 50 mm Depth (Asphalt)m²</v>
      </c>
      <c r="K749" s="16">
        <f>MATCH(J749,'Pay Items'!$K$1:$K$649,0)</f>
        <v>330</v>
      </c>
      <c r="L749" s="17" t="str">
        <f t="shared" ca="1" si="60"/>
        <v>,0</v>
      </c>
      <c r="M749" s="17" t="str">
        <f t="shared" ca="1" si="61"/>
        <v>C2</v>
      </c>
      <c r="N749" s="17" t="str">
        <f t="shared" ca="1" si="62"/>
        <v>C2</v>
      </c>
    </row>
    <row r="750" spans="1:14" ht="30" customHeight="1" x14ac:dyDescent="0.2">
      <c r="A750" s="177" t="s">
        <v>875</v>
      </c>
      <c r="B750" s="162" t="s">
        <v>1881</v>
      </c>
      <c r="C750" s="163" t="s">
        <v>909</v>
      </c>
      <c r="D750" s="164" t="s">
        <v>960</v>
      </c>
      <c r="E750" s="165" t="s">
        <v>181</v>
      </c>
      <c r="F750" s="295">
        <v>4</v>
      </c>
      <c r="G750" s="120"/>
      <c r="H750" s="182">
        <f>ROUND(G750*F750,2)</f>
        <v>0</v>
      </c>
      <c r="I750" s="24" t="str">
        <f t="shared" ca="1" si="59"/>
        <v/>
      </c>
      <c r="J750" s="15" t="str">
        <f t="shared" si="63"/>
        <v>B219Detectable Warning Surface TilesCW 3326-R3each</v>
      </c>
      <c r="K750" s="16">
        <f>MATCH(J750,'Pay Items'!$K$1:$K$649,0)</f>
        <v>341</v>
      </c>
      <c r="L750" s="17" t="str">
        <f t="shared" ca="1" si="60"/>
        <v>,0</v>
      </c>
      <c r="M750" s="17" t="str">
        <f t="shared" ca="1" si="61"/>
        <v>C2</v>
      </c>
      <c r="N750" s="17" t="str">
        <f t="shared" ca="1" si="62"/>
        <v>C2</v>
      </c>
    </row>
    <row r="751" spans="1:14" ht="30" customHeight="1" x14ac:dyDescent="0.2">
      <c r="A751" s="152"/>
      <c r="B751" s="216"/>
      <c r="C751" s="174" t="s">
        <v>1615</v>
      </c>
      <c r="D751" s="175"/>
      <c r="E751" s="176"/>
      <c r="F751" s="293" t="s">
        <v>173</v>
      </c>
      <c r="G751" s="160"/>
      <c r="H751" s="160"/>
      <c r="I751" s="24" t="str">
        <f t="shared" ca="1" si="59"/>
        <v>LOCKED</v>
      </c>
      <c r="J751" s="15" t="str">
        <f t="shared" si="63"/>
        <v>ROADWORKS - NEW CONSTRUCTION</v>
      </c>
      <c r="K751" s="16" t="e">
        <f>MATCH(J751,'Pay Items'!$K$1:$K$649,0)</f>
        <v>#N/A</v>
      </c>
      <c r="L751" s="17" t="str">
        <f t="shared" ca="1" si="60"/>
        <v>,0</v>
      </c>
      <c r="M751" s="17" t="str">
        <f t="shared" ca="1" si="61"/>
        <v>C2</v>
      </c>
      <c r="N751" s="17" t="str">
        <f t="shared" ca="1" si="62"/>
        <v>C2</v>
      </c>
    </row>
    <row r="752" spans="1:14" ht="39.950000000000003" customHeight="1" x14ac:dyDescent="0.2">
      <c r="A752" s="161" t="s">
        <v>209</v>
      </c>
      <c r="B752" s="162" t="s">
        <v>1882</v>
      </c>
      <c r="C752" s="163" t="s">
        <v>468</v>
      </c>
      <c r="D752" s="164" t="s">
        <v>1617</v>
      </c>
      <c r="E752" s="165"/>
      <c r="F752" s="293" t="s">
        <v>173</v>
      </c>
      <c r="G752" s="160"/>
      <c r="H752" s="160"/>
      <c r="I752" s="24" t="str">
        <f t="shared" ca="1" si="59"/>
        <v>LOCKED</v>
      </c>
      <c r="J752" s="15" t="str">
        <f t="shared" si="63"/>
        <v>C001Concrete Pavements, Median Slabs, Bull-noses, and Safety MediansCW 3310-R18, E14</v>
      </c>
      <c r="K752" s="16" t="e">
        <f>MATCH(J752,'Pay Items'!$K$1:$K$649,0)</f>
        <v>#N/A</v>
      </c>
      <c r="L752" s="17" t="str">
        <f t="shared" ca="1" si="60"/>
        <v>,0</v>
      </c>
      <c r="M752" s="17" t="str">
        <f t="shared" ca="1" si="61"/>
        <v>C2</v>
      </c>
      <c r="N752" s="17" t="str">
        <f t="shared" ca="1" si="62"/>
        <v>C2</v>
      </c>
    </row>
    <row r="753" spans="1:14" ht="39.950000000000003" customHeight="1" x14ac:dyDescent="0.2">
      <c r="A753" s="161" t="s">
        <v>457</v>
      </c>
      <c r="B753" s="172" t="s">
        <v>350</v>
      </c>
      <c r="C753" s="163" t="s">
        <v>1618</v>
      </c>
      <c r="D753" s="164" t="s">
        <v>173</v>
      </c>
      <c r="E753" s="165" t="s">
        <v>178</v>
      </c>
      <c r="F753" s="295">
        <v>55</v>
      </c>
      <c r="G753" s="120"/>
      <c r="H753" s="166">
        <f>ROUND(G753*F753,2)</f>
        <v>0</v>
      </c>
      <c r="I753" s="24" t="str">
        <f t="shared" ca="1" si="59"/>
        <v/>
      </c>
      <c r="J753" s="15" t="str">
        <f t="shared" si="63"/>
        <v>C008Construction of 200 mm Type 2 Concrete Pavement - (Reinforced)m²</v>
      </c>
      <c r="K753" s="16" t="e">
        <f>MATCH(J753,'Pay Items'!$K$1:$K$649,0)</f>
        <v>#N/A</v>
      </c>
      <c r="L753" s="17" t="str">
        <f t="shared" ca="1" si="60"/>
        <v>,0</v>
      </c>
      <c r="M753" s="17" t="str">
        <f t="shared" ca="1" si="61"/>
        <v>C2</v>
      </c>
      <c r="N753" s="17" t="str">
        <f t="shared" ca="1" si="62"/>
        <v>C2</v>
      </c>
    </row>
    <row r="754" spans="1:14" ht="30" customHeight="1" x14ac:dyDescent="0.2">
      <c r="A754" s="161" t="s">
        <v>380</v>
      </c>
      <c r="B754" s="162" t="s">
        <v>1883</v>
      </c>
      <c r="C754" s="163" t="s">
        <v>123</v>
      </c>
      <c r="D754" s="164" t="s">
        <v>1617</v>
      </c>
      <c r="E754" s="165"/>
      <c r="F754" s="293" t="s">
        <v>173</v>
      </c>
      <c r="G754" s="160"/>
      <c r="H754" s="160"/>
      <c r="I754" s="24" t="str">
        <f t="shared" ca="1" si="59"/>
        <v>LOCKED</v>
      </c>
      <c r="J754" s="15" t="str">
        <f t="shared" si="63"/>
        <v>C019Concrete Pavements for Early OpeningCW 3310-R18, E14</v>
      </c>
      <c r="K754" s="16" t="e">
        <f>MATCH(J754,'Pay Items'!$K$1:$K$649,0)</f>
        <v>#N/A</v>
      </c>
      <c r="L754" s="17" t="str">
        <f t="shared" ca="1" si="60"/>
        <v>,0</v>
      </c>
      <c r="M754" s="17" t="str">
        <f t="shared" ca="1" si="61"/>
        <v>C2</v>
      </c>
      <c r="N754" s="17" t="str">
        <f t="shared" ca="1" si="62"/>
        <v>C2</v>
      </c>
    </row>
    <row r="755" spans="1:14" ht="60" customHeight="1" x14ac:dyDescent="0.2">
      <c r="A755" s="161" t="s">
        <v>1191</v>
      </c>
      <c r="B755" s="172" t="s">
        <v>350</v>
      </c>
      <c r="C755" s="163" t="s">
        <v>1278</v>
      </c>
      <c r="D755" s="164"/>
      <c r="E755" s="165" t="s">
        <v>178</v>
      </c>
      <c r="F755" s="295">
        <v>55</v>
      </c>
      <c r="G755" s="120"/>
      <c r="H755" s="166">
        <f>ROUND(G755*F755,2)</f>
        <v>0</v>
      </c>
      <c r="I755" s="24" t="str">
        <f t="shared" ca="1" si="59"/>
        <v/>
      </c>
      <c r="J755" s="15" t="str">
        <f t="shared" si="63"/>
        <v>C026-72Construction of 200 mm Type 4 Concrete Pavement for Early Opening 72 Hour (Reinforced)m²</v>
      </c>
      <c r="K755" s="16">
        <f>MATCH(J755,'Pay Items'!$K$1:$K$649,0)</f>
        <v>374</v>
      </c>
      <c r="L755" s="17" t="str">
        <f t="shared" ca="1" si="60"/>
        <v>,0</v>
      </c>
      <c r="M755" s="17" t="str">
        <f t="shared" ca="1" si="61"/>
        <v>C2</v>
      </c>
      <c r="N755" s="17" t="str">
        <f t="shared" ca="1" si="62"/>
        <v>C2</v>
      </c>
    </row>
    <row r="756" spans="1:14" ht="30" customHeight="1" x14ac:dyDescent="0.2">
      <c r="A756" s="152"/>
      <c r="B756" s="216"/>
      <c r="C756" s="174" t="s">
        <v>199</v>
      </c>
      <c r="D756" s="175"/>
      <c r="E756" s="192"/>
      <c r="F756" s="293" t="s">
        <v>173</v>
      </c>
      <c r="G756" s="160"/>
      <c r="H756" s="160"/>
      <c r="I756" s="24" t="str">
        <f t="shared" ca="1" si="59"/>
        <v>LOCKED</v>
      </c>
      <c r="J756" s="15" t="str">
        <f t="shared" si="63"/>
        <v>JOINT AND CRACK SEALING</v>
      </c>
      <c r="K756" s="16">
        <f>MATCH(J756,'Pay Items'!$K$1:$K$649,0)</f>
        <v>436</v>
      </c>
      <c r="L756" s="17" t="str">
        <f t="shared" ca="1" si="60"/>
        <v>,0</v>
      </c>
      <c r="M756" s="17" t="str">
        <f t="shared" ca="1" si="61"/>
        <v>C2</v>
      </c>
      <c r="N756" s="17" t="str">
        <f t="shared" ca="1" si="62"/>
        <v>C2</v>
      </c>
    </row>
    <row r="757" spans="1:14" ht="30" customHeight="1" x14ac:dyDescent="0.2">
      <c r="A757" s="187" t="s">
        <v>547</v>
      </c>
      <c r="B757" s="162" t="s">
        <v>1884</v>
      </c>
      <c r="C757" s="163" t="s">
        <v>98</v>
      </c>
      <c r="D757" s="164" t="s">
        <v>736</v>
      </c>
      <c r="E757" s="165" t="s">
        <v>182</v>
      </c>
      <c r="F757" s="295">
        <v>100</v>
      </c>
      <c r="G757" s="181"/>
      <c r="H757" s="166">
        <f>ROUND(G757*F757,2)</f>
        <v>0</v>
      </c>
      <c r="I757" s="24" t="str">
        <f t="shared" ca="1" si="59"/>
        <v/>
      </c>
      <c r="J757" s="15" t="str">
        <f t="shared" si="63"/>
        <v>D006Reflective Crack MaintenanceCW 3250-R7m</v>
      </c>
      <c r="K757" s="16">
        <f>MATCH(J757,'Pay Items'!$K$1:$K$649,0)</f>
        <v>442</v>
      </c>
      <c r="L757" s="17" t="str">
        <f t="shared" ca="1" si="60"/>
        <v>,0</v>
      </c>
      <c r="M757" s="17" t="str">
        <f t="shared" ca="1" si="61"/>
        <v>C2</v>
      </c>
      <c r="N757" s="17" t="str">
        <f t="shared" ca="1" si="62"/>
        <v>C2</v>
      </c>
    </row>
    <row r="758" spans="1:14" ht="39.950000000000003" customHeight="1" x14ac:dyDescent="0.2">
      <c r="A758" s="152"/>
      <c r="B758" s="216"/>
      <c r="C758" s="174" t="s">
        <v>200</v>
      </c>
      <c r="D758" s="175"/>
      <c r="E758" s="192"/>
      <c r="F758" s="293" t="s">
        <v>173</v>
      </c>
      <c r="G758" s="160"/>
      <c r="H758" s="160"/>
      <c r="I758" s="24" t="str">
        <f t="shared" ca="1" si="59"/>
        <v>LOCKED</v>
      </c>
      <c r="J758" s="15" t="str">
        <f t="shared" si="63"/>
        <v>ASSOCIATED DRAINAGE AND UNDERGROUND WORKS</v>
      </c>
      <c r="K758" s="16">
        <f>MATCH(J758,'Pay Items'!$K$1:$K$649,0)</f>
        <v>444</v>
      </c>
      <c r="L758" s="17" t="str">
        <f t="shared" ca="1" si="60"/>
        <v>,0</v>
      </c>
      <c r="M758" s="17" t="str">
        <f t="shared" ca="1" si="61"/>
        <v>C2</v>
      </c>
      <c r="N758" s="17" t="str">
        <f t="shared" ca="1" si="62"/>
        <v>C2</v>
      </c>
    </row>
    <row r="759" spans="1:14" ht="30" customHeight="1" x14ac:dyDescent="0.2">
      <c r="A759" s="187" t="s">
        <v>224</v>
      </c>
      <c r="B759" s="162" t="s">
        <v>1885</v>
      </c>
      <c r="C759" s="163" t="s">
        <v>415</v>
      </c>
      <c r="D759" s="164" t="s">
        <v>11</v>
      </c>
      <c r="E759" s="165"/>
      <c r="F759" s="293" t="s">
        <v>173</v>
      </c>
      <c r="G759" s="160"/>
      <c r="H759" s="160"/>
      <c r="I759" s="24" t="str">
        <f t="shared" ca="1" si="59"/>
        <v>LOCKED</v>
      </c>
      <c r="J759" s="15" t="str">
        <f t="shared" si="63"/>
        <v>E003Catch BasinCW 2130-R12</v>
      </c>
      <c r="K759" s="16">
        <f>MATCH(J759,'Pay Items'!$K$1:$K$649,0)</f>
        <v>445</v>
      </c>
      <c r="L759" s="17" t="str">
        <f t="shared" ca="1" si="60"/>
        <v>,0</v>
      </c>
      <c r="M759" s="17" t="str">
        <f t="shared" ca="1" si="61"/>
        <v>C2</v>
      </c>
      <c r="N759" s="17" t="str">
        <f t="shared" ca="1" si="62"/>
        <v>C2</v>
      </c>
    </row>
    <row r="760" spans="1:14" ht="30" customHeight="1" x14ac:dyDescent="0.2">
      <c r="A760" s="187" t="s">
        <v>1010</v>
      </c>
      <c r="B760" s="172" t="s">
        <v>350</v>
      </c>
      <c r="C760" s="163" t="s">
        <v>985</v>
      </c>
      <c r="D760" s="164"/>
      <c r="E760" s="165" t="s">
        <v>181</v>
      </c>
      <c r="F760" s="295">
        <v>2</v>
      </c>
      <c r="G760" s="120"/>
      <c r="H760" s="182">
        <f>ROUND(G760*F760,2)</f>
        <v>0</v>
      </c>
      <c r="I760" s="24" t="str">
        <f t="shared" ca="1" si="59"/>
        <v/>
      </c>
      <c r="J760" s="15" t="str">
        <f t="shared" si="63"/>
        <v>E004ASD-024, 1800 mm deepeach</v>
      </c>
      <c r="K760" s="16">
        <f>MATCH(J760,'Pay Items'!$K$1:$K$649,0)</f>
        <v>447</v>
      </c>
      <c r="L760" s="17" t="str">
        <f t="shared" ca="1" si="60"/>
        <v>,0</v>
      </c>
      <c r="M760" s="17" t="str">
        <f t="shared" ca="1" si="61"/>
        <v>C2</v>
      </c>
      <c r="N760" s="17" t="str">
        <f t="shared" ca="1" si="62"/>
        <v>C2</v>
      </c>
    </row>
    <row r="761" spans="1:14" ht="30" customHeight="1" x14ac:dyDescent="0.2">
      <c r="A761" s="161" t="s">
        <v>229</v>
      </c>
      <c r="B761" s="162" t="s">
        <v>1886</v>
      </c>
      <c r="C761" s="163" t="s">
        <v>420</v>
      </c>
      <c r="D761" s="164" t="s">
        <v>11</v>
      </c>
      <c r="E761" s="165"/>
      <c r="F761" s="293" t="s">
        <v>173</v>
      </c>
      <c r="G761" s="160"/>
      <c r="H761" s="160"/>
      <c r="I761" s="24" t="str">
        <f t="shared" ca="1" si="59"/>
        <v>LOCKED</v>
      </c>
      <c r="J761" s="15" t="str">
        <f t="shared" si="63"/>
        <v>E008Sewer ServiceCW 2130-R12</v>
      </c>
      <c r="K761" s="16">
        <f>MATCH(J761,'Pay Items'!$K$1:$K$649,0)</f>
        <v>457</v>
      </c>
      <c r="L761" s="17" t="str">
        <f t="shared" ca="1" si="60"/>
        <v>,0</v>
      </c>
      <c r="M761" s="17" t="str">
        <f t="shared" ca="1" si="61"/>
        <v>C2</v>
      </c>
      <c r="N761" s="17" t="str">
        <f t="shared" ca="1" si="62"/>
        <v>C2</v>
      </c>
    </row>
    <row r="762" spans="1:14" ht="30" customHeight="1" x14ac:dyDescent="0.2">
      <c r="A762" s="161" t="s">
        <v>53</v>
      </c>
      <c r="B762" s="172" t="s">
        <v>350</v>
      </c>
      <c r="C762" s="163" t="s">
        <v>1628</v>
      </c>
      <c r="D762" s="164"/>
      <c r="E762" s="165"/>
      <c r="F762" s="293" t="s">
        <v>173</v>
      </c>
      <c r="G762" s="160"/>
      <c r="H762" s="160"/>
      <c r="I762" s="24" t="str">
        <f t="shared" ca="1" si="59"/>
        <v>LOCKED</v>
      </c>
      <c r="J762" s="15" t="str">
        <f t="shared" si="63"/>
        <v>E009250 mm, PVC</v>
      </c>
      <c r="K762" s="16" t="e">
        <f>MATCH(J762,'Pay Items'!$K$1:$K$649,0)</f>
        <v>#N/A</v>
      </c>
      <c r="L762" s="17" t="str">
        <f t="shared" ca="1" si="60"/>
        <v>,0</v>
      </c>
      <c r="M762" s="17" t="str">
        <f t="shared" ca="1" si="61"/>
        <v>C2</v>
      </c>
      <c r="N762" s="17" t="str">
        <f t="shared" ca="1" si="62"/>
        <v>C2</v>
      </c>
    </row>
    <row r="763" spans="1:14" ht="39.950000000000003" customHeight="1" x14ac:dyDescent="0.2">
      <c r="A763" s="187" t="s">
        <v>54</v>
      </c>
      <c r="B763" s="183" t="s">
        <v>700</v>
      </c>
      <c r="C763" s="163" t="s">
        <v>1629</v>
      </c>
      <c r="D763" s="164"/>
      <c r="E763" s="165" t="s">
        <v>182</v>
      </c>
      <c r="F763" s="295">
        <v>30</v>
      </c>
      <c r="G763" s="120"/>
      <c r="H763" s="182">
        <f>ROUND(G763*F763,2)</f>
        <v>0</v>
      </c>
      <c r="I763" s="24" t="str">
        <f t="shared" ca="1" si="59"/>
        <v/>
      </c>
      <c r="J763" s="15" t="str">
        <f t="shared" si="63"/>
        <v>E010In a Trench, Class B Sand Bedding, Class 3 Backfillm</v>
      </c>
      <c r="K763" s="16" t="e">
        <f>MATCH(J763,'Pay Items'!$K$1:$K$649,0)</f>
        <v>#N/A</v>
      </c>
      <c r="L763" s="17" t="str">
        <f t="shared" ca="1" si="60"/>
        <v>,0</v>
      </c>
      <c r="M763" s="17" t="str">
        <f t="shared" ca="1" si="61"/>
        <v>C2</v>
      </c>
      <c r="N763" s="17" t="str">
        <f t="shared" ca="1" si="62"/>
        <v>C2</v>
      </c>
    </row>
    <row r="764" spans="1:14" ht="30" customHeight="1" x14ac:dyDescent="0.2">
      <c r="A764" s="187" t="s">
        <v>67</v>
      </c>
      <c r="B764" s="162" t="s">
        <v>1887</v>
      </c>
      <c r="C764" s="82" t="s">
        <v>1060</v>
      </c>
      <c r="D764" s="83" t="s">
        <v>1061</v>
      </c>
      <c r="E764" s="165"/>
      <c r="F764" s="293" t="s">
        <v>173</v>
      </c>
      <c r="G764" s="160"/>
      <c r="H764" s="160"/>
      <c r="I764" s="24" t="str">
        <f t="shared" ca="1" si="59"/>
        <v>LOCKED</v>
      </c>
      <c r="J764" s="15" t="str">
        <f t="shared" si="63"/>
        <v>E023Frames &amp; CoversCW 3210-R8</v>
      </c>
      <c r="K764" s="16">
        <f>MATCH(J764,'Pay Items'!$K$1:$K$649,0)</f>
        <v>511</v>
      </c>
      <c r="L764" s="17" t="str">
        <f t="shared" ca="1" si="60"/>
        <v>,0</v>
      </c>
      <c r="M764" s="17" t="str">
        <f t="shared" ca="1" si="61"/>
        <v>C2</v>
      </c>
      <c r="N764" s="17" t="str">
        <f t="shared" ca="1" si="62"/>
        <v>C2</v>
      </c>
    </row>
    <row r="765" spans="1:14" ht="39.950000000000003" customHeight="1" x14ac:dyDescent="0.2">
      <c r="A765" s="187" t="s">
        <v>68</v>
      </c>
      <c r="B765" s="172" t="s">
        <v>350</v>
      </c>
      <c r="C765" s="81" t="s">
        <v>1213</v>
      </c>
      <c r="D765" s="164"/>
      <c r="E765" s="165" t="s">
        <v>181</v>
      </c>
      <c r="F765" s="295">
        <v>2</v>
      </c>
      <c r="G765" s="120"/>
      <c r="H765" s="182">
        <f>ROUND(G765*F765,2)</f>
        <v>0</v>
      </c>
      <c r="I765" s="24" t="str">
        <f t="shared" ca="1" si="59"/>
        <v/>
      </c>
      <c r="J765" s="15" t="str">
        <f t="shared" si="63"/>
        <v>E024AP-006 - Standard Frame for Manhole and Catch Basineach</v>
      </c>
      <c r="K765" s="16">
        <f>MATCH(J765,'Pay Items'!$K$1:$K$649,0)</f>
        <v>512</v>
      </c>
      <c r="L765" s="17" t="str">
        <f t="shared" ca="1" si="60"/>
        <v>,0</v>
      </c>
      <c r="M765" s="17" t="str">
        <f t="shared" ca="1" si="61"/>
        <v>C2</v>
      </c>
      <c r="N765" s="17" t="str">
        <f t="shared" ca="1" si="62"/>
        <v>C2</v>
      </c>
    </row>
    <row r="766" spans="1:14" ht="39.950000000000003" customHeight="1" x14ac:dyDescent="0.2">
      <c r="A766" s="187" t="s">
        <v>69</v>
      </c>
      <c r="B766" s="172" t="s">
        <v>351</v>
      </c>
      <c r="C766" s="81" t="s">
        <v>1214</v>
      </c>
      <c r="D766" s="164"/>
      <c r="E766" s="165" t="s">
        <v>181</v>
      </c>
      <c r="F766" s="295">
        <v>2</v>
      </c>
      <c r="G766" s="120"/>
      <c r="H766" s="182">
        <f>ROUND(G766*F766,2)</f>
        <v>0</v>
      </c>
      <c r="I766" s="24" t="str">
        <f t="shared" ca="1" si="59"/>
        <v/>
      </c>
      <c r="J766" s="15" t="str">
        <f t="shared" si="63"/>
        <v>E025AP-007 - Standard Solid Cover for Standard Frameeach</v>
      </c>
      <c r="K766" s="16">
        <f>MATCH(J766,'Pay Items'!$K$1:$K$649,0)</f>
        <v>513</v>
      </c>
      <c r="L766" s="17" t="str">
        <f t="shared" ca="1" si="60"/>
        <v>,0</v>
      </c>
      <c r="M766" s="17" t="str">
        <f t="shared" ca="1" si="61"/>
        <v>C2</v>
      </c>
      <c r="N766" s="17" t="str">
        <f t="shared" ca="1" si="62"/>
        <v>C2</v>
      </c>
    </row>
    <row r="767" spans="1:14" ht="30" customHeight="1" x14ac:dyDescent="0.2">
      <c r="A767" s="184" t="s">
        <v>74</v>
      </c>
      <c r="B767" s="179" t="s">
        <v>1888</v>
      </c>
      <c r="C767" s="202" t="s">
        <v>422</v>
      </c>
      <c r="D767" s="171" t="s">
        <v>11</v>
      </c>
      <c r="E767" s="180"/>
      <c r="F767" s="293" t="s">
        <v>173</v>
      </c>
      <c r="G767" s="160"/>
      <c r="H767" s="160"/>
      <c r="I767" s="24" t="str">
        <f t="shared" ca="1" si="59"/>
        <v>LOCKED</v>
      </c>
      <c r="J767" s="15" t="str">
        <f t="shared" si="63"/>
        <v>E032Connecting to Existing ManholeCW 2130-R12</v>
      </c>
      <c r="K767" s="16">
        <f>MATCH(J767,'Pay Items'!$K$1:$K$649,0)</f>
        <v>524</v>
      </c>
      <c r="L767" s="17" t="str">
        <f t="shared" ca="1" si="60"/>
        <v>,0</v>
      </c>
      <c r="M767" s="17" t="str">
        <f t="shared" ca="1" si="61"/>
        <v>C2</v>
      </c>
      <c r="N767" s="17" t="str">
        <f t="shared" ca="1" si="62"/>
        <v>C2</v>
      </c>
    </row>
    <row r="768" spans="1:14" ht="30" customHeight="1" x14ac:dyDescent="0.2">
      <c r="A768" s="184" t="s">
        <v>75</v>
      </c>
      <c r="B768" s="169" t="s">
        <v>350</v>
      </c>
      <c r="C768" s="202" t="s">
        <v>991</v>
      </c>
      <c r="D768" s="171"/>
      <c r="E768" s="180" t="s">
        <v>181</v>
      </c>
      <c r="F768" s="295">
        <v>2</v>
      </c>
      <c r="G768" s="181"/>
      <c r="H768" s="166">
        <f>ROUND(G768*F768,2)</f>
        <v>0</v>
      </c>
      <c r="I768" s="24" t="str">
        <f t="shared" ca="1" si="59"/>
        <v/>
      </c>
      <c r="J768" s="15" t="str">
        <f t="shared" si="63"/>
        <v>E033250 mm Catch Basin Leadeach</v>
      </c>
      <c r="K768" s="16">
        <f>MATCH(J768,'Pay Items'!$K$1:$K$649,0)</f>
        <v>527</v>
      </c>
      <c r="L768" s="17" t="str">
        <f t="shared" ca="1" si="60"/>
        <v>,0</v>
      </c>
      <c r="M768" s="17" t="str">
        <f t="shared" ca="1" si="61"/>
        <v>C2</v>
      </c>
      <c r="N768" s="17" t="str">
        <f t="shared" ca="1" si="62"/>
        <v>C2</v>
      </c>
    </row>
    <row r="769" spans="1:14" ht="30" customHeight="1" x14ac:dyDescent="0.2">
      <c r="A769" s="152"/>
      <c r="B769" s="217"/>
      <c r="C769" s="174" t="s">
        <v>201</v>
      </c>
      <c r="D769" s="175"/>
      <c r="E769" s="192"/>
      <c r="F769" s="293" t="s">
        <v>173</v>
      </c>
      <c r="G769" s="160"/>
      <c r="H769" s="160"/>
      <c r="I769" s="24" t="str">
        <f t="shared" ca="1" si="59"/>
        <v>LOCKED</v>
      </c>
      <c r="J769" s="15" t="str">
        <f t="shared" si="63"/>
        <v>ADJUSTMENTS</v>
      </c>
      <c r="K769" s="16">
        <f>MATCH(J769,'Pay Items'!$K$1:$K$649,0)</f>
        <v>589</v>
      </c>
      <c r="L769" s="17" t="str">
        <f t="shared" ca="1" si="60"/>
        <v>,0</v>
      </c>
      <c r="M769" s="17" t="str">
        <f t="shared" ca="1" si="61"/>
        <v>C2</v>
      </c>
      <c r="N769" s="17" t="str">
        <f t="shared" ca="1" si="62"/>
        <v>C2</v>
      </c>
    </row>
    <row r="770" spans="1:14" ht="39.950000000000003" customHeight="1" x14ac:dyDescent="0.2">
      <c r="A770" s="187" t="s">
        <v>230</v>
      </c>
      <c r="B770" s="162" t="s">
        <v>1889</v>
      </c>
      <c r="C770" s="81" t="s">
        <v>1062</v>
      </c>
      <c r="D770" s="83" t="s">
        <v>1061</v>
      </c>
      <c r="E770" s="165" t="s">
        <v>181</v>
      </c>
      <c r="F770" s="295">
        <v>2</v>
      </c>
      <c r="G770" s="120"/>
      <c r="H770" s="182">
        <f>ROUND(G770*F770,2)</f>
        <v>0</v>
      </c>
      <c r="I770" s="24" t="str">
        <f t="shared" ca="1" si="59"/>
        <v/>
      </c>
      <c r="J770" s="15" t="str">
        <f t="shared" si="63"/>
        <v>F001Adjustment of Manholes/Catch Basins FramesCW 3210-R8each</v>
      </c>
      <c r="K770" s="16">
        <f>MATCH(J770,'Pay Items'!$K$1:$K$649,0)</f>
        <v>590</v>
      </c>
      <c r="L770" s="17" t="str">
        <f t="shared" ca="1" si="60"/>
        <v>,0</v>
      </c>
      <c r="M770" s="17" t="str">
        <f t="shared" ca="1" si="61"/>
        <v>C2</v>
      </c>
      <c r="N770" s="17" t="str">
        <f t="shared" ca="1" si="62"/>
        <v>C2</v>
      </c>
    </row>
    <row r="771" spans="1:14" ht="30" customHeight="1" x14ac:dyDescent="0.2">
      <c r="A771" s="187" t="s">
        <v>232</v>
      </c>
      <c r="B771" s="162" t="s">
        <v>1890</v>
      </c>
      <c r="C771" s="81" t="s">
        <v>1220</v>
      </c>
      <c r="D771" s="83" t="s">
        <v>1061</v>
      </c>
      <c r="E771" s="165"/>
      <c r="F771" s="293" t="s">
        <v>173</v>
      </c>
      <c r="G771" s="160"/>
      <c r="H771" s="160"/>
      <c r="I771" s="24" t="str">
        <f t="shared" ca="1" si="59"/>
        <v>LOCKED</v>
      </c>
      <c r="J771" s="15" t="str">
        <f t="shared" si="63"/>
        <v>F003Lifter Rings (AP-010)CW 3210-R8</v>
      </c>
      <c r="K771" s="16">
        <f>MATCH(J771,'Pay Items'!$K$1:$K$649,0)</f>
        <v>595</v>
      </c>
      <c r="L771" s="17" t="str">
        <f t="shared" ca="1" si="60"/>
        <v>,0</v>
      </c>
      <c r="M771" s="17" t="str">
        <f t="shared" ca="1" si="61"/>
        <v>C2</v>
      </c>
      <c r="N771" s="17" t="str">
        <f t="shared" ca="1" si="62"/>
        <v>C2</v>
      </c>
    </row>
    <row r="772" spans="1:14" ht="30" customHeight="1" x14ac:dyDescent="0.2">
      <c r="A772" s="187" t="s">
        <v>234</v>
      </c>
      <c r="B772" s="172" t="s">
        <v>350</v>
      </c>
      <c r="C772" s="163" t="s">
        <v>882</v>
      </c>
      <c r="D772" s="164"/>
      <c r="E772" s="165" t="s">
        <v>181</v>
      </c>
      <c r="F772" s="295">
        <v>1</v>
      </c>
      <c r="G772" s="120"/>
      <c r="H772" s="182">
        <f>ROUND(G772*F772,2)</f>
        <v>0</v>
      </c>
      <c r="I772" s="24" t="str">
        <f t="shared" ca="1" si="59"/>
        <v/>
      </c>
      <c r="J772" s="15" t="str">
        <f t="shared" si="63"/>
        <v>F00551 mmeach</v>
      </c>
      <c r="K772" s="16">
        <f>MATCH(J772,'Pay Items'!$K$1:$K$649,0)</f>
        <v>597</v>
      </c>
      <c r="L772" s="17" t="str">
        <f t="shared" ca="1" si="60"/>
        <v>,0</v>
      </c>
      <c r="M772" s="17" t="str">
        <f t="shared" ca="1" si="61"/>
        <v>C2</v>
      </c>
      <c r="N772" s="17" t="str">
        <f t="shared" ca="1" si="62"/>
        <v>C2</v>
      </c>
    </row>
    <row r="773" spans="1:14" ht="30" customHeight="1" x14ac:dyDescent="0.2">
      <c r="A773" s="187" t="s">
        <v>237</v>
      </c>
      <c r="B773" s="162" t="s">
        <v>1891</v>
      </c>
      <c r="C773" s="163" t="s">
        <v>599</v>
      </c>
      <c r="D773" s="83" t="s">
        <v>1061</v>
      </c>
      <c r="E773" s="165" t="s">
        <v>181</v>
      </c>
      <c r="F773" s="295">
        <v>1</v>
      </c>
      <c r="G773" s="120"/>
      <c r="H773" s="182">
        <f>ROUND(G773*F773,2)</f>
        <v>0</v>
      </c>
      <c r="I773" s="24" t="str">
        <f t="shared" ref="I773:I836" ca="1" si="64">IF(CELL("protect",$G773)=1, "LOCKED", "")</f>
        <v/>
      </c>
      <c r="J773" s="15" t="str">
        <f t="shared" si="63"/>
        <v>F009Adjustment of Valve BoxesCW 3210-R8each</v>
      </c>
      <c r="K773" s="16">
        <f>MATCH(J773,'Pay Items'!$K$1:$K$649,0)</f>
        <v>600</v>
      </c>
      <c r="L773" s="17" t="str">
        <f t="shared" ref="L773:L836" ca="1" si="65">CELL("format",$F773)</f>
        <v>,0</v>
      </c>
      <c r="M773" s="17" t="str">
        <f t="shared" ref="M773:M836" ca="1" si="66">CELL("format",$G773)</f>
        <v>C2</v>
      </c>
      <c r="N773" s="17" t="str">
        <f t="shared" ref="N773:N836" ca="1" si="67">CELL("format",$H773)</f>
        <v>C2</v>
      </c>
    </row>
    <row r="774" spans="1:14" ht="30" customHeight="1" x14ac:dyDescent="0.2">
      <c r="A774" s="187" t="s">
        <v>459</v>
      </c>
      <c r="B774" s="162" t="s">
        <v>1892</v>
      </c>
      <c r="C774" s="163" t="s">
        <v>601</v>
      </c>
      <c r="D774" s="83" t="s">
        <v>1061</v>
      </c>
      <c r="E774" s="165" t="s">
        <v>181</v>
      </c>
      <c r="F774" s="295">
        <v>1</v>
      </c>
      <c r="G774" s="120"/>
      <c r="H774" s="182">
        <f>ROUND(G774*F774,2)</f>
        <v>0</v>
      </c>
      <c r="I774" s="24" t="str">
        <f t="shared" ca="1" si="64"/>
        <v/>
      </c>
      <c r="J774" s="15" t="str">
        <f t="shared" ref="J774:J837" si="68">CLEAN(CONCATENATE(TRIM($A774),TRIM($C774),IF(LEFT($D774)&lt;&gt;"E",TRIM($D774),),TRIM($E774)))</f>
        <v>F010Valve Box ExtensionsCW 3210-R8each</v>
      </c>
      <c r="K774" s="16">
        <f>MATCH(J774,'Pay Items'!$K$1:$K$649,0)</f>
        <v>601</v>
      </c>
      <c r="L774" s="17" t="str">
        <f t="shared" ca="1" si="65"/>
        <v>,0</v>
      </c>
      <c r="M774" s="17" t="str">
        <f t="shared" ca="1" si="66"/>
        <v>C2</v>
      </c>
      <c r="N774" s="17" t="str">
        <f t="shared" ca="1" si="67"/>
        <v>C2</v>
      </c>
    </row>
    <row r="775" spans="1:14" ht="30" customHeight="1" x14ac:dyDescent="0.2">
      <c r="A775" s="187" t="s">
        <v>238</v>
      </c>
      <c r="B775" s="162" t="s">
        <v>1893</v>
      </c>
      <c r="C775" s="163" t="s">
        <v>600</v>
      </c>
      <c r="D775" s="83" t="s">
        <v>1061</v>
      </c>
      <c r="E775" s="165" t="s">
        <v>181</v>
      </c>
      <c r="F775" s="295">
        <v>1</v>
      </c>
      <c r="G775" s="120"/>
      <c r="H775" s="182">
        <f>ROUND(G775*F775,2)</f>
        <v>0</v>
      </c>
      <c r="I775" s="24" t="str">
        <f t="shared" ca="1" si="64"/>
        <v/>
      </c>
      <c r="J775" s="15" t="str">
        <f t="shared" si="68"/>
        <v>F011Adjustment of Curb Stop BoxesCW 3210-R8each</v>
      </c>
      <c r="K775" s="16">
        <f>MATCH(J775,'Pay Items'!$K$1:$K$649,0)</f>
        <v>602</v>
      </c>
      <c r="L775" s="17" t="str">
        <f t="shared" ca="1" si="65"/>
        <v>,0</v>
      </c>
      <c r="M775" s="17" t="str">
        <f t="shared" ca="1" si="66"/>
        <v>C2</v>
      </c>
      <c r="N775" s="17" t="str">
        <f t="shared" ca="1" si="67"/>
        <v>C2</v>
      </c>
    </row>
    <row r="776" spans="1:14" ht="30" customHeight="1" x14ac:dyDescent="0.2">
      <c r="A776" s="118" t="s">
        <v>241</v>
      </c>
      <c r="B776" s="92" t="s">
        <v>1894</v>
      </c>
      <c r="C776" s="81" t="s">
        <v>602</v>
      </c>
      <c r="D776" s="83" t="s">
        <v>1061</v>
      </c>
      <c r="E776" s="85" t="s">
        <v>181</v>
      </c>
      <c r="F776" s="297">
        <v>1</v>
      </c>
      <c r="G776" s="104"/>
      <c r="H776" s="94">
        <f>ROUND(G776*F776,2)</f>
        <v>0</v>
      </c>
      <c r="I776" s="24" t="str">
        <f t="shared" ca="1" si="64"/>
        <v/>
      </c>
      <c r="J776" s="15" t="str">
        <f t="shared" si="68"/>
        <v>F018Curb Stop ExtensionsCW 3210-R8each</v>
      </c>
      <c r="K776" s="16">
        <f>MATCH(J776,'Pay Items'!$K$1:$K$649,0)</f>
        <v>603</v>
      </c>
      <c r="L776" s="17" t="str">
        <f t="shared" ca="1" si="65"/>
        <v>,0</v>
      </c>
      <c r="M776" s="17" t="str">
        <f t="shared" ca="1" si="66"/>
        <v>C2</v>
      </c>
      <c r="N776" s="17" t="str">
        <f t="shared" ca="1" si="67"/>
        <v>C2</v>
      </c>
    </row>
    <row r="777" spans="1:14" ht="30" customHeight="1" x14ac:dyDescent="0.2">
      <c r="A777" s="152"/>
      <c r="B777" s="173"/>
      <c r="C777" s="174" t="s">
        <v>202</v>
      </c>
      <c r="D777" s="175"/>
      <c r="E777" s="203"/>
      <c r="F777" s="293" t="s">
        <v>173</v>
      </c>
      <c r="G777" s="160"/>
      <c r="H777" s="160"/>
      <c r="I777" s="24" t="str">
        <f t="shared" ca="1" si="64"/>
        <v>LOCKED</v>
      </c>
      <c r="J777" s="15" t="str">
        <f t="shared" si="68"/>
        <v>LANDSCAPING</v>
      </c>
      <c r="K777" s="16">
        <f>MATCH(J777,'Pay Items'!$K$1:$K$649,0)</f>
        <v>618</v>
      </c>
      <c r="L777" s="17" t="str">
        <f t="shared" ca="1" si="65"/>
        <v>,0</v>
      </c>
      <c r="M777" s="17" t="str">
        <f t="shared" ca="1" si="66"/>
        <v>C2</v>
      </c>
      <c r="N777" s="17" t="str">
        <f t="shared" ca="1" si="67"/>
        <v>C2</v>
      </c>
    </row>
    <row r="778" spans="1:14" ht="30" customHeight="1" x14ac:dyDescent="0.2">
      <c r="A778" s="204" t="s">
        <v>242</v>
      </c>
      <c r="B778" s="162" t="s">
        <v>1895</v>
      </c>
      <c r="C778" s="163" t="s">
        <v>147</v>
      </c>
      <c r="D778" s="164" t="s">
        <v>1539</v>
      </c>
      <c r="E778" s="165"/>
      <c r="F778" s="293" t="s">
        <v>173</v>
      </c>
      <c r="G778" s="160"/>
      <c r="H778" s="160"/>
      <c r="I778" s="24" t="str">
        <f t="shared" ca="1" si="64"/>
        <v>LOCKED</v>
      </c>
      <c r="J778" s="15" t="str">
        <f t="shared" si="68"/>
        <v>G001SoddingCW 3510-R10</v>
      </c>
      <c r="K778" s="16">
        <f>MATCH(J778,'Pay Items'!$K$1:$K$649,0)</f>
        <v>619</v>
      </c>
      <c r="L778" s="17" t="str">
        <f t="shared" ca="1" si="65"/>
        <v>,0</v>
      </c>
      <c r="M778" s="17" t="str">
        <f t="shared" ca="1" si="66"/>
        <v>C2</v>
      </c>
      <c r="N778" s="17" t="str">
        <f t="shared" ca="1" si="67"/>
        <v>C2</v>
      </c>
    </row>
    <row r="779" spans="1:14" ht="30" customHeight="1" x14ac:dyDescent="0.2">
      <c r="A779" s="204" t="s">
        <v>243</v>
      </c>
      <c r="B779" s="172" t="s">
        <v>350</v>
      </c>
      <c r="C779" s="163" t="s">
        <v>885</v>
      </c>
      <c r="D779" s="164"/>
      <c r="E779" s="165" t="s">
        <v>178</v>
      </c>
      <c r="F779" s="294">
        <v>20</v>
      </c>
      <c r="G779" s="120"/>
      <c r="H779" s="182">
        <f>ROUND(G779*F779,2)</f>
        <v>0</v>
      </c>
      <c r="I779" s="24" t="str">
        <f t="shared" ca="1" si="64"/>
        <v/>
      </c>
      <c r="J779" s="15" t="str">
        <f t="shared" si="68"/>
        <v>G002width &lt; 600 mmm²</v>
      </c>
      <c r="K779" s="16">
        <f>MATCH(J779,'Pay Items'!$K$1:$K$649,0)</f>
        <v>620</v>
      </c>
      <c r="L779" s="17" t="str">
        <f t="shared" ca="1" si="65"/>
        <v>,0</v>
      </c>
      <c r="M779" s="17" t="str">
        <f t="shared" ca="1" si="66"/>
        <v>C2</v>
      </c>
      <c r="N779" s="17" t="str">
        <f t="shared" ca="1" si="67"/>
        <v>C2</v>
      </c>
    </row>
    <row r="780" spans="1:14" ht="30" customHeight="1" x14ac:dyDescent="0.2">
      <c r="A780" s="204" t="s">
        <v>244</v>
      </c>
      <c r="B780" s="172" t="s">
        <v>351</v>
      </c>
      <c r="C780" s="163" t="s">
        <v>886</v>
      </c>
      <c r="D780" s="164"/>
      <c r="E780" s="165" t="s">
        <v>178</v>
      </c>
      <c r="F780" s="294">
        <v>130</v>
      </c>
      <c r="G780" s="120"/>
      <c r="H780" s="182">
        <f>ROUND(G780*F780,2)</f>
        <v>0</v>
      </c>
      <c r="I780" s="24" t="str">
        <f t="shared" ca="1" si="64"/>
        <v/>
      </c>
      <c r="J780" s="15" t="str">
        <f t="shared" si="68"/>
        <v>G003width &gt; or = 600 mmm²</v>
      </c>
      <c r="K780" s="16">
        <f>MATCH(J780,'Pay Items'!$K$1:$K$649,0)</f>
        <v>621</v>
      </c>
      <c r="L780" s="17" t="str">
        <f t="shared" ca="1" si="65"/>
        <v>,0</v>
      </c>
      <c r="M780" s="17" t="str">
        <f t="shared" ca="1" si="66"/>
        <v>C2</v>
      </c>
      <c r="N780" s="17" t="str">
        <f t="shared" ca="1" si="67"/>
        <v>C2</v>
      </c>
    </row>
    <row r="781" spans="1:14" ht="30" customHeight="1" x14ac:dyDescent="0.2">
      <c r="A781" s="152"/>
      <c r="B781" s="196"/>
      <c r="C781" s="213" t="s">
        <v>1896</v>
      </c>
      <c r="D781" s="164"/>
      <c r="E781" s="165"/>
      <c r="F781" s="293" t="s">
        <v>173</v>
      </c>
      <c r="G781" s="160"/>
      <c r="H781" s="160"/>
      <c r="I781" s="24" t="str">
        <f t="shared" ca="1" si="64"/>
        <v>LOCKED</v>
      </c>
      <c r="J781" s="15" t="str">
        <f t="shared" si="68"/>
        <v>ASPHALT SPEED TABLES</v>
      </c>
      <c r="K781" s="16" t="e">
        <f>MATCH(J781,'Pay Items'!$K$1:$K$649,0)</f>
        <v>#N/A</v>
      </c>
      <c r="L781" s="17" t="str">
        <f t="shared" ca="1" si="65"/>
        <v>,0</v>
      </c>
      <c r="M781" s="17" t="str">
        <f t="shared" ca="1" si="66"/>
        <v>C2</v>
      </c>
      <c r="N781" s="17" t="str">
        <f t="shared" ca="1" si="67"/>
        <v>C2</v>
      </c>
    </row>
    <row r="782" spans="1:14" ht="30" customHeight="1" x14ac:dyDescent="0.2">
      <c r="A782" s="152"/>
      <c r="B782" s="216"/>
      <c r="C782" s="174" t="s">
        <v>1615</v>
      </c>
      <c r="D782" s="175"/>
      <c r="E782" s="176"/>
      <c r="F782" s="293" t="s">
        <v>173</v>
      </c>
      <c r="G782" s="160"/>
      <c r="H782" s="160"/>
      <c r="I782" s="24" t="str">
        <f t="shared" ca="1" si="64"/>
        <v>LOCKED</v>
      </c>
      <c r="J782" s="15" t="str">
        <f t="shared" si="68"/>
        <v>ROADWORKS - NEW CONSTRUCTION</v>
      </c>
      <c r="K782" s="16" t="e">
        <f>MATCH(J782,'Pay Items'!$K$1:$K$649,0)</f>
        <v>#N/A</v>
      </c>
      <c r="L782" s="17" t="str">
        <f t="shared" ca="1" si="65"/>
        <v>,0</v>
      </c>
      <c r="M782" s="17" t="str">
        <f t="shared" ca="1" si="66"/>
        <v>C2</v>
      </c>
      <c r="N782" s="17" t="str">
        <f t="shared" ca="1" si="67"/>
        <v>C2</v>
      </c>
    </row>
    <row r="783" spans="1:14" ht="30" customHeight="1" x14ac:dyDescent="0.2">
      <c r="A783" s="161"/>
      <c r="B783" s="162" t="s">
        <v>1897</v>
      </c>
      <c r="C783" s="163" t="s">
        <v>1898</v>
      </c>
      <c r="D783" s="164" t="s">
        <v>1899</v>
      </c>
      <c r="E783" s="165"/>
      <c r="F783" s="293" t="s">
        <v>173</v>
      </c>
      <c r="G783" s="160"/>
      <c r="H783" s="160"/>
      <c r="I783" s="24" t="str">
        <f t="shared" ca="1" si="64"/>
        <v>LOCKED</v>
      </c>
      <c r="J783" s="15" t="str">
        <f t="shared" si="68"/>
        <v>Construction of Asphalt Speed Tables</v>
      </c>
      <c r="K783" s="16" t="e">
        <f>MATCH(J783,'Pay Items'!$K$1:$K$649,0)</f>
        <v>#N/A</v>
      </c>
      <c r="L783" s="17" t="str">
        <f t="shared" ca="1" si="65"/>
        <v>,0</v>
      </c>
      <c r="M783" s="17" t="str">
        <f t="shared" ca="1" si="66"/>
        <v>C2</v>
      </c>
      <c r="N783" s="17" t="str">
        <f t="shared" ca="1" si="67"/>
        <v>C2</v>
      </c>
    </row>
    <row r="784" spans="1:14" ht="30" customHeight="1" x14ac:dyDescent="0.2">
      <c r="A784" s="218"/>
      <c r="B784" s="172" t="s">
        <v>350</v>
      </c>
      <c r="C784" s="163" t="s">
        <v>1900</v>
      </c>
      <c r="D784" s="164"/>
      <c r="E784" s="165" t="s">
        <v>181</v>
      </c>
      <c r="F784" s="295">
        <v>8</v>
      </c>
      <c r="G784" s="120"/>
      <c r="H784" s="182">
        <f>ROUND(G784*F784,2)</f>
        <v>0</v>
      </c>
      <c r="I784" s="24" t="str">
        <f t="shared" ca="1" si="64"/>
        <v/>
      </c>
      <c r="J784" s="15" t="str">
        <f t="shared" si="68"/>
        <v>9 m x 7 meach</v>
      </c>
      <c r="K784" s="16" t="e">
        <f>MATCH(J784,'Pay Items'!$K$1:$K$649,0)</f>
        <v>#N/A</v>
      </c>
      <c r="L784" s="17" t="str">
        <f t="shared" ca="1" si="65"/>
        <v>,0</v>
      </c>
      <c r="M784" s="17" t="str">
        <f t="shared" ca="1" si="66"/>
        <v>C2</v>
      </c>
      <c r="N784" s="17" t="str">
        <f t="shared" ca="1" si="67"/>
        <v>C2</v>
      </c>
    </row>
    <row r="785" spans="1:14" ht="30" customHeight="1" x14ac:dyDescent="0.2">
      <c r="A785" s="152"/>
      <c r="B785" s="216"/>
      <c r="C785" s="174" t="s">
        <v>199</v>
      </c>
      <c r="D785" s="175"/>
      <c r="E785" s="192"/>
      <c r="F785" s="293" t="s">
        <v>173</v>
      </c>
      <c r="G785" s="160"/>
      <c r="H785" s="160"/>
      <c r="I785" s="24" t="str">
        <f t="shared" ca="1" si="64"/>
        <v>LOCKED</v>
      </c>
      <c r="J785" s="15" t="str">
        <f t="shared" si="68"/>
        <v>JOINT AND CRACK SEALING</v>
      </c>
      <c r="K785" s="16">
        <f>MATCH(J785,'Pay Items'!$K$1:$K$649,0)</f>
        <v>436</v>
      </c>
      <c r="L785" s="17" t="str">
        <f t="shared" ca="1" si="65"/>
        <v>,0</v>
      </c>
      <c r="M785" s="17" t="str">
        <f t="shared" ca="1" si="66"/>
        <v>C2</v>
      </c>
      <c r="N785" s="17" t="str">
        <f t="shared" ca="1" si="67"/>
        <v>C2</v>
      </c>
    </row>
    <row r="786" spans="1:14" ht="30" customHeight="1" x14ac:dyDescent="0.2">
      <c r="A786" s="187" t="s">
        <v>547</v>
      </c>
      <c r="B786" s="162" t="s">
        <v>1901</v>
      </c>
      <c r="C786" s="163" t="s">
        <v>98</v>
      </c>
      <c r="D786" s="164" t="s">
        <v>736</v>
      </c>
      <c r="E786" s="165" t="s">
        <v>182</v>
      </c>
      <c r="F786" s="295">
        <v>250</v>
      </c>
      <c r="G786" s="181"/>
      <c r="H786" s="166">
        <f>ROUND(G786*F786,2)</f>
        <v>0</v>
      </c>
      <c r="I786" s="24" t="str">
        <f t="shared" ca="1" si="64"/>
        <v/>
      </c>
      <c r="J786" s="15" t="str">
        <f t="shared" si="68"/>
        <v>D006Reflective Crack MaintenanceCW 3250-R7m</v>
      </c>
      <c r="K786" s="16">
        <f>MATCH(J786,'Pay Items'!$K$1:$K$649,0)</f>
        <v>442</v>
      </c>
      <c r="L786" s="17" t="str">
        <f t="shared" ca="1" si="65"/>
        <v>,0</v>
      </c>
      <c r="M786" s="17" t="str">
        <f t="shared" ca="1" si="66"/>
        <v>C2</v>
      </c>
      <c r="N786" s="17" t="str">
        <f t="shared" ca="1" si="67"/>
        <v>C2</v>
      </c>
    </row>
    <row r="787" spans="1:14" ht="6" customHeight="1" x14ac:dyDescent="0.2">
      <c r="A787" s="152"/>
      <c r="B787" s="172"/>
      <c r="C787" s="163"/>
      <c r="D787" s="164"/>
      <c r="E787" s="165"/>
      <c r="F787" s="293" t="s">
        <v>173</v>
      </c>
      <c r="G787" s="160" t="s">
        <v>173</v>
      </c>
      <c r="H787" s="160"/>
      <c r="I787" s="24" t="str">
        <f t="shared" ca="1" si="64"/>
        <v>LOCKED</v>
      </c>
      <c r="J787" s="15" t="str">
        <f t="shared" si="68"/>
        <v/>
      </c>
      <c r="K787" s="16" t="e">
        <f>MATCH(J787,'Pay Items'!$K$1:$K$649,0)</f>
        <v>#N/A</v>
      </c>
      <c r="L787" s="17" t="str">
        <f t="shared" ca="1" si="65"/>
        <v>,0</v>
      </c>
      <c r="M787" s="17" t="str">
        <f t="shared" ca="1" si="66"/>
        <v>C2</v>
      </c>
      <c r="N787" s="17" t="str">
        <f t="shared" ca="1" si="67"/>
        <v>C2</v>
      </c>
    </row>
    <row r="788" spans="1:14" ht="39.950000000000003" customHeight="1" thickBot="1" x14ac:dyDescent="0.25">
      <c r="A788" s="152"/>
      <c r="B788" s="194" t="str">
        <f>B328</f>
        <v>F</v>
      </c>
      <c r="C788" s="323" t="str">
        <f>C328</f>
        <v>TRAFFIC CALMING:  WOLSELEY AVENUE FROM RAGLAN ROAD TO MARYLAND STREET</v>
      </c>
      <c r="D788" s="324"/>
      <c r="E788" s="324"/>
      <c r="F788" s="325"/>
      <c r="G788" s="199" t="s">
        <v>1649</v>
      </c>
      <c r="H788" s="200">
        <f>SUM(H328:H787)</f>
        <v>0</v>
      </c>
      <c r="I788" s="24" t="str">
        <f t="shared" ca="1" si="64"/>
        <v>LOCKED</v>
      </c>
      <c r="J788" s="15" t="str">
        <f t="shared" si="68"/>
        <v>TRAFFIC CALMING: WOLSELEY AVENUE FROM RAGLAN ROAD TO MARYLAND STREET</v>
      </c>
      <c r="K788" s="16" t="e">
        <f>MATCH(J788,'Pay Items'!$K$1:$K$649,0)</f>
        <v>#N/A</v>
      </c>
      <c r="L788" s="17" t="str">
        <f t="shared" ca="1" si="65"/>
        <v>G</v>
      </c>
      <c r="M788" s="17" t="str">
        <f t="shared" ca="1" si="66"/>
        <v>C2</v>
      </c>
      <c r="N788" s="17" t="str">
        <f t="shared" ca="1" si="67"/>
        <v>C2</v>
      </c>
    </row>
    <row r="789" spans="1:14" ht="39.950000000000003" customHeight="1" thickTop="1" x14ac:dyDescent="0.2">
      <c r="A789" s="152"/>
      <c r="B789" s="196" t="s">
        <v>612</v>
      </c>
      <c r="C789" s="326" t="s">
        <v>1902</v>
      </c>
      <c r="D789" s="327"/>
      <c r="E789" s="327"/>
      <c r="F789" s="328"/>
      <c r="G789" s="197"/>
      <c r="H789" s="154"/>
      <c r="I789" s="24" t="str">
        <f t="shared" ca="1" si="64"/>
        <v>LOCKED</v>
      </c>
      <c r="J789" s="15" t="str">
        <f t="shared" si="68"/>
        <v>NEIGHBOURHOOD GREENWAY: ALEXANDER AVENUE FROM ARLINGTON STREET TO PRINCESS STREET</v>
      </c>
      <c r="K789" s="16" t="e">
        <f>MATCH(J789,'Pay Items'!$K$1:$K$649,0)</f>
        <v>#N/A</v>
      </c>
      <c r="L789" s="17" t="str">
        <f t="shared" ca="1" si="65"/>
        <v>G</v>
      </c>
      <c r="M789" s="17" t="str">
        <f t="shared" ca="1" si="66"/>
        <v>C2</v>
      </c>
      <c r="N789" s="17" t="str">
        <f t="shared" ca="1" si="67"/>
        <v>C2</v>
      </c>
    </row>
    <row r="790" spans="1:14" ht="30" customHeight="1" x14ac:dyDescent="0.2">
      <c r="A790" s="152"/>
      <c r="B790" s="173"/>
      <c r="C790" s="198" t="s">
        <v>196</v>
      </c>
      <c r="D790" s="175"/>
      <c r="E790" s="176"/>
      <c r="F790" s="293" t="s">
        <v>173</v>
      </c>
      <c r="G790" s="160" t="s">
        <v>173</v>
      </c>
      <c r="H790" s="160"/>
      <c r="I790" s="24" t="str">
        <f t="shared" ca="1" si="64"/>
        <v>LOCKED</v>
      </c>
      <c r="J790" s="15" t="str">
        <f t="shared" si="68"/>
        <v>EARTH AND BASE WORKS</v>
      </c>
      <c r="K790" s="16">
        <f>MATCH(J790,'Pay Items'!$K$1:$K$649,0)</f>
        <v>3</v>
      </c>
      <c r="L790" s="17" t="str">
        <f t="shared" ca="1" si="65"/>
        <v>,0</v>
      </c>
      <c r="M790" s="17" t="str">
        <f t="shared" ca="1" si="66"/>
        <v>C2</v>
      </c>
      <c r="N790" s="17" t="str">
        <f t="shared" ca="1" si="67"/>
        <v>C2</v>
      </c>
    </row>
    <row r="791" spans="1:14" ht="30" customHeight="1" x14ac:dyDescent="0.2">
      <c r="A791" s="187" t="s">
        <v>439</v>
      </c>
      <c r="B791" s="162" t="s">
        <v>145</v>
      </c>
      <c r="C791" s="163" t="s">
        <v>104</v>
      </c>
      <c r="D791" s="164" t="s">
        <v>1296</v>
      </c>
      <c r="E791" s="165" t="s">
        <v>179</v>
      </c>
      <c r="F791" s="294">
        <v>50</v>
      </c>
      <c r="G791" s="120"/>
      <c r="H791" s="182">
        <f>ROUND(G791*F791,2)</f>
        <v>0</v>
      </c>
      <c r="I791" s="24" t="str">
        <f t="shared" ca="1" si="64"/>
        <v/>
      </c>
      <c r="J791" s="15" t="str">
        <f t="shared" si="68"/>
        <v>A003ExcavationCW 3110-R22m³</v>
      </c>
      <c r="K791" s="16">
        <f>MATCH(J791,'Pay Items'!$K$1:$K$649,0)</f>
        <v>6</v>
      </c>
      <c r="L791" s="17" t="str">
        <f t="shared" ca="1" si="65"/>
        <v>,0</v>
      </c>
      <c r="M791" s="17" t="str">
        <f t="shared" ca="1" si="66"/>
        <v>C2</v>
      </c>
      <c r="N791" s="17" t="str">
        <f t="shared" ca="1" si="67"/>
        <v>C2</v>
      </c>
    </row>
    <row r="792" spans="1:14" ht="30" customHeight="1" x14ac:dyDescent="0.2">
      <c r="A792" s="214" t="s">
        <v>250</v>
      </c>
      <c r="B792" s="162" t="s">
        <v>146</v>
      </c>
      <c r="C792" s="163" t="s">
        <v>319</v>
      </c>
      <c r="D792" s="164" t="s">
        <v>1296</v>
      </c>
      <c r="E792" s="165"/>
      <c r="F792" s="293" t="s">
        <v>173</v>
      </c>
      <c r="G792" s="160"/>
      <c r="H792" s="160"/>
      <c r="I792" s="24" t="str">
        <f t="shared" ca="1" si="64"/>
        <v>LOCKED</v>
      </c>
      <c r="J792" s="15" t="str">
        <f t="shared" si="68"/>
        <v>A010Supplying and Placing Base Course MaterialCW 3110-R22</v>
      </c>
      <c r="K792" s="16">
        <f>MATCH(J792,'Pay Items'!$K$1:$K$649,0)</f>
        <v>27</v>
      </c>
      <c r="L792" s="17" t="str">
        <f t="shared" ca="1" si="65"/>
        <v>,0</v>
      </c>
      <c r="M792" s="17" t="str">
        <f t="shared" ca="1" si="66"/>
        <v>C2</v>
      </c>
      <c r="N792" s="17" t="str">
        <f t="shared" ca="1" si="67"/>
        <v>C2</v>
      </c>
    </row>
    <row r="793" spans="1:14" ht="30" customHeight="1" x14ac:dyDescent="0.2">
      <c r="A793" s="214" t="s">
        <v>1124</v>
      </c>
      <c r="B793" s="172" t="s">
        <v>350</v>
      </c>
      <c r="C793" s="163" t="s">
        <v>1702</v>
      </c>
      <c r="D793" s="164" t="s">
        <v>173</v>
      </c>
      <c r="E793" s="165" t="s">
        <v>179</v>
      </c>
      <c r="F793" s="294">
        <v>50</v>
      </c>
      <c r="G793" s="120"/>
      <c r="H793" s="182">
        <f t="shared" ref="H793:H802" si="69">ROUND(G793*F793,2)</f>
        <v>0</v>
      </c>
      <c r="I793" s="24" t="str">
        <f t="shared" ca="1" si="64"/>
        <v/>
      </c>
      <c r="J793" s="15" t="str">
        <f t="shared" si="68"/>
        <v>A010C3Base Course Material - Granular Cm³</v>
      </c>
      <c r="K793" s="16" t="e">
        <f>MATCH(J793,'Pay Items'!$K$1:$K$649,0)</f>
        <v>#N/A</v>
      </c>
      <c r="L793" s="17" t="str">
        <f t="shared" ca="1" si="65"/>
        <v>,0</v>
      </c>
      <c r="M793" s="17" t="str">
        <f t="shared" ca="1" si="66"/>
        <v>C2</v>
      </c>
      <c r="N793" s="17" t="str">
        <f t="shared" ca="1" si="67"/>
        <v>C2</v>
      </c>
    </row>
    <row r="794" spans="1:14" ht="30" customHeight="1" x14ac:dyDescent="0.2">
      <c r="A794" s="187" t="s">
        <v>252</v>
      </c>
      <c r="B794" s="162" t="s">
        <v>871</v>
      </c>
      <c r="C794" s="163" t="s">
        <v>108</v>
      </c>
      <c r="D794" s="164" t="s">
        <v>1296</v>
      </c>
      <c r="E794" s="165" t="s">
        <v>178</v>
      </c>
      <c r="F794" s="294">
        <v>50</v>
      </c>
      <c r="G794" s="120"/>
      <c r="H794" s="182">
        <f t="shared" si="69"/>
        <v>0</v>
      </c>
      <c r="I794" s="24" t="str">
        <f t="shared" ca="1" si="64"/>
        <v/>
      </c>
      <c r="J794" s="15" t="str">
        <f t="shared" si="68"/>
        <v>A012Grading of BoulevardsCW 3110-R22m²</v>
      </c>
      <c r="K794" s="16">
        <f>MATCH(J794,'Pay Items'!$K$1:$K$649,0)</f>
        <v>37</v>
      </c>
      <c r="L794" s="17" t="str">
        <f t="shared" ca="1" si="65"/>
        <v>,0</v>
      </c>
      <c r="M794" s="17" t="str">
        <f t="shared" ca="1" si="66"/>
        <v>C2</v>
      </c>
      <c r="N794" s="17" t="str">
        <f t="shared" ca="1" si="67"/>
        <v>C2</v>
      </c>
    </row>
    <row r="795" spans="1:14" ht="30" customHeight="1" x14ac:dyDescent="0.2">
      <c r="A795" s="152"/>
      <c r="B795" s="173"/>
      <c r="C795" s="174" t="s">
        <v>1603</v>
      </c>
      <c r="D795" s="175"/>
      <c r="E795" s="203"/>
      <c r="F795" s="293" t="s">
        <v>173</v>
      </c>
      <c r="G795" s="160"/>
      <c r="H795" s="160"/>
      <c r="I795" s="24" t="str">
        <f t="shared" ca="1" si="64"/>
        <v>LOCKED</v>
      </c>
      <c r="J795" s="15" t="str">
        <f t="shared" si="68"/>
        <v>ROADWORKS - REMOVALS/RENEWALS</v>
      </c>
      <c r="K795" s="16" t="e">
        <f>MATCH(J795,'Pay Items'!$K$1:$K$649,0)</f>
        <v>#N/A</v>
      </c>
      <c r="L795" s="17" t="str">
        <f t="shared" ca="1" si="65"/>
        <v>,0</v>
      </c>
      <c r="M795" s="17" t="str">
        <f t="shared" ca="1" si="66"/>
        <v>C2</v>
      </c>
      <c r="N795" s="17" t="str">
        <f t="shared" ca="1" si="67"/>
        <v>C2</v>
      </c>
    </row>
    <row r="796" spans="1:14" ht="30" customHeight="1" x14ac:dyDescent="0.2">
      <c r="A796" s="177" t="s">
        <v>371</v>
      </c>
      <c r="B796" s="162" t="s">
        <v>1903</v>
      </c>
      <c r="C796" s="163" t="s">
        <v>316</v>
      </c>
      <c r="D796" s="164" t="s">
        <v>1296</v>
      </c>
      <c r="E796" s="165"/>
      <c r="F796" s="293" t="s">
        <v>173</v>
      </c>
      <c r="G796" s="160"/>
      <c r="H796" s="160"/>
      <c r="I796" s="24" t="str">
        <f t="shared" ca="1" si="64"/>
        <v>LOCKED</v>
      </c>
      <c r="J796" s="15" t="str">
        <f t="shared" si="68"/>
        <v>B001Pavement RemovalCW 3110-R22</v>
      </c>
      <c r="K796" s="16">
        <f>MATCH(J796,'Pay Items'!$K$1:$K$649,0)</f>
        <v>69</v>
      </c>
      <c r="L796" s="17" t="str">
        <f t="shared" ca="1" si="65"/>
        <v>,0</v>
      </c>
      <c r="M796" s="17" t="str">
        <f t="shared" ca="1" si="66"/>
        <v>C2</v>
      </c>
      <c r="N796" s="17" t="str">
        <f t="shared" ca="1" si="67"/>
        <v>C2</v>
      </c>
    </row>
    <row r="797" spans="1:14" ht="30" customHeight="1" x14ac:dyDescent="0.2">
      <c r="A797" s="177" t="s">
        <v>442</v>
      </c>
      <c r="B797" s="172" t="s">
        <v>350</v>
      </c>
      <c r="C797" s="163" t="s">
        <v>317</v>
      </c>
      <c r="D797" s="164" t="s">
        <v>173</v>
      </c>
      <c r="E797" s="165" t="s">
        <v>178</v>
      </c>
      <c r="F797" s="294">
        <v>280</v>
      </c>
      <c r="G797" s="120"/>
      <c r="H797" s="182">
        <f t="shared" si="69"/>
        <v>0</v>
      </c>
      <c r="I797" s="24" t="str">
        <f t="shared" ca="1" si="64"/>
        <v/>
      </c>
      <c r="J797" s="15" t="str">
        <f t="shared" si="68"/>
        <v>B002Concrete Pavementm²</v>
      </c>
      <c r="K797" s="16">
        <f>MATCH(J797,'Pay Items'!$K$1:$K$649,0)</f>
        <v>70</v>
      </c>
      <c r="L797" s="17" t="str">
        <f t="shared" ca="1" si="65"/>
        <v>,0</v>
      </c>
      <c r="M797" s="17" t="str">
        <f t="shared" ca="1" si="66"/>
        <v>C2</v>
      </c>
      <c r="N797" s="17" t="str">
        <f t="shared" ca="1" si="67"/>
        <v>C2</v>
      </c>
    </row>
    <row r="798" spans="1:14" ht="30" customHeight="1" x14ac:dyDescent="0.2">
      <c r="A798" s="177" t="s">
        <v>262</v>
      </c>
      <c r="B798" s="172" t="s">
        <v>351</v>
      </c>
      <c r="C798" s="163" t="s">
        <v>318</v>
      </c>
      <c r="D798" s="164"/>
      <c r="E798" s="165" t="s">
        <v>178</v>
      </c>
      <c r="F798" s="294">
        <v>50</v>
      </c>
      <c r="G798" s="120"/>
      <c r="H798" s="182">
        <f t="shared" si="69"/>
        <v>0</v>
      </c>
      <c r="I798" s="24" t="str">
        <f t="shared" ca="1" si="64"/>
        <v/>
      </c>
      <c r="J798" s="15" t="str">
        <f t="shared" si="68"/>
        <v>B003Asphalt Pavementm²</v>
      </c>
      <c r="K798" s="16">
        <f>MATCH(J798,'Pay Items'!$K$1:$K$649,0)</f>
        <v>71</v>
      </c>
      <c r="L798" s="17" t="str">
        <f t="shared" ca="1" si="65"/>
        <v>,0</v>
      </c>
      <c r="M798" s="17" t="str">
        <f t="shared" ca="1" si="66"/>
        <v>C2</v>
      </c>
      <c r="N798" s="17" t="str">
        <f t="shared" ca="1" si="67"/>
        <v>C2</v>
      </c>
    </row>
    <row r="799" spans="1:14" ht="30" customHeight="1" x14ac:dyDescent="0.2">
      <c r="A799" s="177" t="s">
        <v>301</v>
      </c>
      <c r="B799" s="162" t="s">
        <v>1904</v>
      </c>
      <c r="C799" s="163" t="s">
        <v>161</v>
      </c>
      <c r="D799" s="164" t="s">
        <v>921</v>
      </c>
      <c r="E799" s="165"/>
      <c r="F799" s="293" t="s">
        <v>173</v>
      </c>
      <c r="G799" s="160"/>
      <c r="H799" s="160"/>
      <c r="I799" s="24" t="str">
        <f t="shared" ca="1" si="64"/>
        <v>LOCKED</v>
      </c>
      <c r="J799" s="15" t="str">
        <f t="shared" si="68"/>
        <v>B094Drilled DowelsCW 3230-R8</v>
      </c>
      <c r="K799" s="16">
        <f>MATCH(J799,'Pay Items'!$K$1:$K$649,0)</f>
        <v>164</v>
      </c>
      <c r="L799" s="17" t="str">
        <f t="shared" ca="1" si="65"/>
        <v>,0</v>
      </c>
      <c r="M799" s="17" t="str">
        <f t="shared" ca="1" si="66"/>
        <v>C2</v>
      </c>
      <c r="N799" s="17" t="str">
        <f t="shared" ca="1" si="67"/>
        <v>C2</v>
      </c>
    </row>
    <row r="800" spans="1:14" ht="30" customHeight="1" x14ac:dyDescent="0.2">
      <c r="A800" s="177" t="s">
        <v>302</v>
      </c>
      <c r="B800" s="172" t="s">
        <v>350</v>
      </c>
      <c r="C800" s="163" t="s">
        <v>189</v>
      </c>
      <c r="D800" s="164" t="s">
        <v>173</v>
      </c>
      <c r="E800" s="165" t="s">
        <v>181</v>
      </c>
      <c r="F800" s="294">
        <v>85</v>
      </c>
      <c r="G800" s="120"/>
      <c r="H800" s="182">
        <f t="shared" si="69"/>
        <v>0</v>
      </c>
      <c r="I800" s="24" t="str">
        <f t="shared" ca="1" si="64"/>
        <v/>
      </c>
      <c r="J800" s="15" t="str">
        <f t="shared" si="68"/>
        <v>B09519.1 mm Diametereach</v>
      </c>
      <c r="K800" s="16">
        <f>MATCH(J800,'Pay Items'!$K$1:$K$649,0)</f>
        <v>165</v>
      </c>
      <c r="L800" s="17" t="str">
        <f t="shared" ca="1" si="65"/>
        <v>,0</v>
      </c>
      <c r="M800" s="17" t="str">
        <f t="shared" ca="1" si="66"/>
        <v>C2</v>
      </c>
      <c r="N800" s="17" t="str">
        <f t="shared" ca="1" si="67"/>
        <v>C2</v>
      </c>
    </row>
    <row r="801" spans="1:14" ht="30" customHeight="1" x14ac:dyDescent="0.2">
      <c r="A801" s="177" t="s">
        <v>304</v>
      </c>
      <c r="B801" s="162" t="s">
        <v>1905</v>
      </c>
      <c r="C801" s="163" t="s">
        <v>162</v>
      </c>
      <c r="D801" s="164" t="s">
        <v>921</v>
      </c>
      <c r="E801" s="165"/>
      <c r="F801" s="293" t="s">
        <v>173</v>
      </c>
      <c r="G801" s="160"/>
      <c r="H801" s="160"/>
      <c r="I801" s="24" t="str">
        <f t="shared" ca="1" si="64"/>
        <v>LOCKED</v>
      </c>
      <c r="J801" s="15" t="str">
        <f t="shared" si="68"/>
        <v>B097Drilled Tie BarsCW 3230-R8</v>
      </c>
      <c r="K801" s="16">
        <f>MATCH(J801,'Pay Items'!$K$1:$K$649,0)</f>
        <v>167</v>
      </c>
      <c r="L801" s="17" t="str">
        <f t="shared" ca="1" si="65"/>
        <v>,0</v>
      </c>
      <c r="M801" s="17" t="str">
        <f t="shared" ca="1" si="66"/>
        <v>C2</v>
      </c>
      <c r="N801" s="17" t="str">
        <f t="shared" ca="1" si="67"/>
        <v>C2</v>
      </c>
    </row>
    <row r="802" spans="1:14" ht="30" customHeight="1" x14ac:dyDescent="0.2">
      <c r="A802" s="177" t="s">
        <v>305</v>
      </c>
      <c r="B802" s="172" t="s">
        <v>350</v>
      </c>
      <c r="C802" s="163" t="s">
        <v>187</v>
      </c>
      <c r="D802" s="164" t="s">
        <v>173</v>
      </c>
      <c r="E802" s="165" t="s">
        <v>181</v>
      </c>
      <c r="F802" s="294">
        <v>45</v>
      </c>
      <c r="G802" s="120"/>
      <c r="H802" s="182">
        <f t="shared" si="69"/>
        <v>0</v>
      </c>
      <c r="I802" s="24" t="str">
        <f t="shared" ca="1" si="64"/>
        <v/>
      </c>
      <c r="J802" s="15" t="str">
        <f t="shared" si="68"/>
        <v>B09820 M Deformed Tie Bareach</v>
      </c>
      <c r="K802" s="16">
        <f>MATCH(J802,'Pay Items'!$K$1:$K$649,0)</f>
        <v>169</v>
      </c>
      <c r="L802" s="17" t="str">
        <f t="shared" ca="1" si="65"/>
        <v>,0</v>
      </c>
      <c r="M802" s="17" t="str">
        <f t="shared" ca="1" si="66"/>
        <v>C2</v>
      </c>
      <c r="N802" s="17" t="str">
        <f t="shared" ca="1" si="67"/>
        <v>C2</v>
      </c>
    </row>
    <row r="803" spans="1:14" ht="30" customHeight="1" x14ac:dyDescent="0.2">
      <c r="A803" s="177" t="s">
        <v>792</v>
      </c>
      <c r="B803" s="162" t="s">
        <v>1906</v>
      </c>
      <c r="C803" s="163" t="s">
        <v>329</v>
      </c>
      <c r="D803" s="164" t="s">
        <v>6</v>
      </c>
      <c r="E803" s="165"/>
      <c r="F803" s="293" t="s">
        <v>173</v>
      </c>
      <c r="G803" s="160"/>
      <c r="H803" s="160"/>
      <c r="I803" s="24" t="str">
        <f t="shared" ca="1" si="64"/>
        <v>LOCKED</v>
      </c>
      <c r="J803" s="15" t="str">
        <f t="shared" si="68"/>
        <v>B100rMiscellaneous Concrete Slab RemovalCW 3235-R9</v>
      </c>
      <c r="K803" s="16">
        <f>MATCH(J803,'Pay Items'!$K$1:$K$649,0)</f>
        <v>171</v>
      </c>
      <c r="L803" s="17" t="str">
        <f t="shared" ca="1" si="65"/>
        <v>,0</v>
      </c>
      <c r="M803" s="17" t="str">
        <f t="shared" ca="1" si="66"/>
        <v>C2</v>
      </c>
      <c r="N803" s="17" t="str">
        <f t="shared" ca="1" si="67"/>
        <v>C2</v>
      </c>
    </row>
    <row r="804" spans="1:14" ht="30" customHeight="1" x14ac:dyDescent="0.2">
      <c r="A804" s="177" t="s">
        <v>796</v>
      </c>
      <c r="B804" s="172" t="s">
        <v>350</v>
      </c>
      <c r="C804" s="163" t="s">
        <v>10</v>
      </c>
      <c r="D804" s="164" t="s">
        <v>173</v>
      </c>
      <c r="E804" s="165" t="s">
        <v>178</v>
      </c>
      <c r="F804" s="294">
        <v>110</v>
      </c>
      <c r="G804" s="120"/>
      <c r="H804" s="182">
        <f>ROUND(G804*F804,2)</f>
        <v>0</v>
      </c>
      <c r="I804" s="24" t="str">
        <f t="shared" ca="1" si="64"/>
        <v/>
      </c>
      <c r="J804" s="15" t="str">
        <f t="shared" si="68"/>
        <v>B104r100 mm Sidewalkm²</v>
      </c>
      <c r="K804" s="16">
        <f>MATCH(J804,'Pay Items'!$K$1:$K$649,0)</f>
        <v>175</v>
      </c>
      <c r="L804" s="17" t="str">
        <f t="shared" ca="1" si="65"/>
        <v>,0</v>
      </c>
      <c r="M804" s="17" t="str">
        <f t="shared" ca="1" si="66"/>
        <v>C2</v>
      </c>
      <c r="N804" s="17" t="str">
        <f t="shared" ca="1" si="67"/>
        <v>C2</v>
      </c>
    </row>
    <row r="805" spans="1:14" ht="30" customHeight="1" x14ac:dyDescent="0.2">
      <c r="A805" s="177" t="s">
        <v>799</v>
      </c>
      <c r="B805" s="162" t="s">
        <v>1907</v>
      </c>
      <c r="C805" s="163" t="s">
        <v>334</v>
      </c>
      <c r="D805" s="164" t="s">
        <v>1609</v>
      </c>
      <c r="E805" s="165"/>
      <c r="F805" s="293" t="s">
        <v>173</v>
      </c>
      <c r="G805" s="160"/>
      <c r="H805" s="160"/>
      <c r="I805" s="24" t="str">
        <f t="shared" ca="1" si="64"/>
        <v>LOCKED</v>
      </c>
      <c r="J805" s="15" t="str">
        <f t="shared" si="68"/>
        <v>B107iMiscellaneous Concrete Slab InstallationCW 3235-R9, E14</v>
      </c>
      <c r="K805" s="16" t="e">
        <f>MATCH(J805,'Pay Items'!$K$1:$K$649,0)</f>
        <v>#N/A</v>
      </c>
      <c r="L805" s="17" t="str">
        <f t="shared" ca="1" si="65"/>
        <v>,0</v>
      </c>
      <c r="M805" s="17" t="str">
        <f t="shared" ca="1" si="66"/>
        <v>C2</v>
      </c>
      <c r="N805" s="17" t="str">
        <f t="shared" ca="1" si="67"/>
        <v>C2</v>
      </c>
    </row>
    <row r="806" spans="1:14" ht="30" customHeight="1" x14ac:dyDescent="0.2">
      <c r="A806" s="178" t="s">
        <v>911</v>
      </c>
      <c r="B806" s="169" t="s">
        <v>350</v>
      </c>
      <c r="C806" s="170" t="s">
        <v>1704</v>
      </c>
      <c r="D806" s="164" t="s">
        <v>397</v>
      </c>
      <c r="E806" s="165" t="s">
        <v>178</v>
      </c>
      <c r="F806" s="294">
        <v>145</v>
      </c>
      <c r="G806" s="120"/>
      <c r="H806" s="182">
        <f>ROUND(G806*F806,2)</f>
        <v>0</v>
      </c>
      <c r="I806" s="24" t="str">
        <f t="shared" ca="1" si="64"/>
        <v/>
      </c>
      <c r="J806" s="15" t="str">
        <f t="shared" si="68"/>
        <v>B111iType 5 Concrete 100 mm SidewalkSD-228Am²</v>
      </c>
      <c r="K806" s="16" t="e">
        <f>MATCH(J806,'Pay Items'!$K$1:$K$649,0)</f>
        <v>#N/A</v>
      </c>
      <c r="L806" s="17" t="str">
        <f t="shared" ca="1" si="65"/>
        <v>,0</v>
      </c>
      <c r="M806" s="17" t="str">
        <f t="shared" ca="1" si="66"/>
        <v>C2</v>
      </c>
      <c r="N806" s="17" t="str">
        <f t="shared" ca="1" si="67"/>
        <v>C2</v>
      </c>
    </row>
    <row r="807" spans="1:14" ht="30" customHeight="1" x14ac:dyDescent="0.2">
      <c r="A807" s="177" t="s">
        <v>815</v>
      </c>
      <c r="B807" s="162" t="s">
        <v>1908</v>
      </c>
      <c r="C807" s="163" t="s">
        <v>339</v>
      </c>
      <c r="D807" s="164" t="s">
        <v>918</v>
      </c>
      <c r="E807" s="165"/>
      <c r="F807" s="293" t="s">
        <v>173</v>
      </c>
      <c r="G807" s="160"/>
      <c r="H807" s="160"/>
      <c r="I807" s="24" t="str">
        <f t="shared" ca="1" si="64"/>
        <v>LOCKED</v>
      </c>
      <c r="J807" s="15" t="str">
        <f t="shared" si="68"/>
        <v>B126rConcrete Curb RemovalCW 3240-R10</v>
      </c>
      <c r="K807" s="16">
        <f>MATCH(J807,'Pay Items'!$K$1:$K$649,0)</f>
        <v>209</v>
      </c>
      <c r="L807" s="17" t="str">
        <f t="shared" ca="1" si="65"/>
        <v>,0</v>
      </c>
      <c r="M807" s="17" t="str">
        <f t="shared" ca="1" si="66"/>
        <v>C2</v>
      </c>
      <c r="N807" s="17" t="str">
        <f t="shared" ca="1" si="67"/>
        <v>C2</v>
      </c>
    </row>
    <row r="808" spans="1:14" ht="30" customHeight="1" x14ac:dyDescent="0.2">
      <c r="A808" s="177" t="s">
        <v>1145</v>
      </c>
      <c r="B808" s="172" t="s">
        <v>350</v>
      </c>
      <c r="C808" s="163" t="s">
        <v>969</v>
      </c>
      <c r="D808" s="164" t="s">
        <v>173</v>
      </c>
      <c r="E808" s="165" t="s">
        <v>182</v>
      </c>
      <c r="F808" s="294">
        <v>5</v>
      </c>
      <c r="G808" s="120"/>
      <c r="H808" s="182">
        <f>ROUND(G808*F808,2)</f>
        <v>0</v>
      </c>
      <c r="I808" s="24" t="str">
        <f t="shared" ca="1" si="64"/>
        <v/>
      </c>
      <c r="J808" s="15" t="str">
        <f t="shared" si="68"/>
        <v>B127rBBarrier Separatem</v>
      </c>
      <c r="K808" s="16">
        <f>MATCH(J808,'Pay Items'!$K$1:$K$649,0)</f>
        <v>212</v>
      </c>
      <c r="L808" s="17" t="str">
        <f t="shared" ca="1" si="65"/>
        <v>,0</v>
      </c>
      <c r="M808" s="17" t="str">
        <f t="shared" ca="1" si="66"/>
        <v>C2</v>
      </c>
      <c r="N808" s="17" t="str">
        <f t="shared" ca="1" si="67"/>
        <v>C2</v>
      </c>
    </row>
    <row r="809" spans="1:14" ht="30" customHeight="1" x14ac:dyDescent="0.2">
      <c r="A809" s="177" t="s">
        <v>825</v>
      </c>
      <c r="B809" s="162" t="s">
        <v>1909</v>
      </c>
      <c r="C809" s="163" t="s">
        <v>341</v>
      </c>
      <c r="D809" s="164" t="s">
        <v>1679</v>
      </c>
      <c r="E809" s="165"/>
      <c r="F809" s="293" t="s">
        <v>173</v>
      </c>
      <c r="G809" s="160"/>
      <c r="H809" s="160"/>
      <c r="I809" s="24" t="str">
        <f t="shared" ca="1" si="64"/>
        <v>LOCKED</v>
      </c>
      <c r="J809" s="15" t="str">
        <f t="shared" si="68"/>
        <v>B135iConcrete Curb InstallationCW 3240-R10, E14</v>
      </c>
      <c r="K809" s="16" t="e">
        <f>MATCH(J809,'Pay Items'!$K$1:$K$649,0)</f>
        <v>#N/A</v>
      </c>
      <c r="L809" s="17" t="str">
        <f t="shared" ca="1" si="65"/>
        <v>,0</v>
      </c>
      <c r="M809" s="17" t="str">
        <f t="shared" ca="1" si="66"/>
        <v>C2</v>
      </c>
      <c r="N809" s="17" t="str">
        <f t="shared" ca="1" si="67"/>
        <v>C2</v>
      </c>
    </row>
    <row r="810" spans="1:14" ht="39.950000000000003" customHeight="1" x14ac:dyDescent="0.2">
      <c r="A810" s="177" t="s">
        <v>1148</v>
      </c>
      <c r="B810" s="172" t="s">
        <v>350</v>
      </c>
      <c r="C810" s="163" t="s">
        <v>1614</v>
      </c>
      <c r="D810" s="164" t="s">
        <v>398</v>
      </c>
      <c r="E810" s="165" t="s">
        <v>182</v>
      </c>
      <c r="F810" s="294">
        <v>5</v>
      </c>
      <c r="G810" s="120"/>
      <c r="H810" s="182">
        <f t="shared" ref="H810:H821" si="70">ROUND(G810*F810,2)</f>
        <v>0</v>
      </c>
      <c r="I810" s="24" t="str">
        <f t="shared" ca="1" si="64"/>
        <v/>
      </c>
      <c r="J810" s="15" t="str">
        <f t="shared" si="68"/>
        <v>B136iAType 2 Concrete Barrier (150 mm reveal ht, Dowelled)SD-205m</v>
      </c>
      <c r="K810" s="16" t="e">
        <f>MATCH(J810,'Pay Items'!$K$1:$K$649,0)</f>
        <v>#N/A</v>
      </c>
      <c r="L810" s="17" t="str">
        <f t="shared" ca="1" si="65"/>
        <v>,0</v>
      </c>
      <c r="M810" s="17" t="str">
        <f t="shared" ca="1" si="66"/>
        <v>C2</v>
      </c>
      <c r="N810" s="17" t="str">
        <f t="shared" ca="1" si="67"/>
        <v>C2</v>
      </c>
    </row>
    <row r="811" spans="1:14" ht="39.950000000000003" customHeight="1" x14ac:dyDescent="0.2">
      <c r="A811" s="177" t="s">
        <v>1152</v>
      </c>
      <c r="B811" s="172" t="s">
        <v>351</v>
      </c>
      <c r="C811" s="163" t="s">
        <v>1910</v>
      </c>
      <c r="D811" s="164" t="s">
        <v>398</v>
      </c>
      <c r="E811" s="165" t="s">
        <v>182</v>
      </c>
      <c r="F811" s="294">
        <v>45</v>
      </c>
      <c r="G811" s="120"/>
      <c r="H811" s="182">
        <f t="shared" si="70"/>
        <v>0</v>
      </c>
      <c r="I811" s="24" t="str">
        <f t="shared" ca="1" si="64"/>
        <v/>
      </c>
      <c r="J811" s="15" t="str">
        <f t="shared" si="68"/>
        <v>B138iAType 2 Concrete Barrier (150 mm reveal ht, Integral)SD-205m</v>
      </c>
      <c r="K811" s="16" t="e">
        <f>MATCH(J811,'Pay Items'!$K$1:$K$649,0)</f>
        <v>#N/A</v>
      </c>
      <c r="L811" s="17" t="str">
        <f t="shared" ca="1" si="65"/>
        <v>,0</v>
      </c>
      <c r="M811" s="17" t="str">
        <f t="shared" ca="1" si="66"/>
        <v>C2</v>
      </c>
      <c r="N811" s="17" t="str">
        <f t="shared" ca="1" si="67"/>
        <v>C2</v>
      </c>
    </row>
    <row r="812" spans="1:14" ht="39.950000000000003" customHeight="1" x14ac:dyDescent="0.2">
      <c r="A812" s="177" t="s">
        <v>1156</v>
      </c>
      <c r="B812" s="172" t="s">
        <v>352</v>
      </c>
      <c r="C812" s="163" t="s">
        <v>1911</v>
      </c>
      <c r="D812" s="164" t="s">
        <v>399</v>
      </c>
      <c r="E812" s="165" t="s">
        <v>182</v>
      </c>
      <c r="F812" s="294">
        <v>5</v>
      </c>
      <c r="G812" s="120"/>
      <c r="H812" s="182">
        <f t="shared" si="70"/>
        <v>0</v>
      </c>
      <c r="I812" s="24" t="str">
        <f t="shared" ca="1" si="64"/>
        <v/>
      </c>
      <c r="J812" s="15" t="str">
        <f t="shared" si="68"/>
        <v>B140iAType 2 Concrete Modified Barrier (150 mm reveal ht, Integral)SD-203Bm</v>
      </c>
      <c r="K812" s="16" t="e">
        <f>MATCH(J812,'Pay Items'!$K$1:$K$649,0)</f>
        <v>#N/A</v>
      </c>
      <c r="L812" s="17" t="str">
        <f t="shared" ca="1" si="65"/>
        <v>,0</v>
      </c>
      <c r="M812" s="17" t="str">
        <f t="shared" ca="1" si="66"/>
        <v>C2</v>
      </c>
      <c r="N812" s="17" t="str">
        <f t="shared" ca="1" si="67"/>
        <v>C2</v>
      </c>
    </row>
    <row r="813" spans="1:14" ht="39.950000000000003" customHeight="1" x14ac:dyDescent="0.2">
      <c r="A813" s="177" t="s">
        <v>842</v>
      </c>
      <c r="B813" s="172" t="s">
        <v>353</v>
      </c>
      <c r="C813" s="163" t="s">
        <v>1912</v>
      </c>
      <c r="D813" s="164" t="s">
        <v>367</v>
      </c>
      <c r="E813" s="165" t="s">
        <v>182</v>
      </c>
      <c r="F813" s="294">
        <v>20</v>
      </c>
      <c r="G813" s="120"/>
      <c r="H813" s="182">
        <f t="shared" si="70"/>
        <v>0</v>
      </c>
      <c r="I813" s="24" t="str">
        <f t="shared" ca="1" si="64"/>
        <v/>
      </c>
      <c r="J813" s="15" t="str">
        <f t="shared" si="68"/>
        <v>B150iType 2 Concrete Curb Ramp (8-12 mm reveal ht, Integral)SD-229A,B,Cm</v>
      </c>
      <c r="K813" s="16" t="e">
        <f>MATCH(J813,'Pay Items'!$K$1:$K$649,0)</f>
        <v>#N/A</v>
      </c>
      <c r="L813" s="17" t="str">
        <f t="shared" ca="1" si="65"/>
        <v>,0</v>
      </c>
      <c r="M813" s="17" t="str">
        <f t="shared" ca="1" si="66"/>
        <v>C2</v>
      </c>
      <c r="N813" s="17" t="str">
        <f t="shared" ca="1" si="67"/>
        <v>C2</v>
      </c>
    </row>
    <row r="814" spans="1:14" ht="30" customHeight="1" x14ac:dyDescent="0.2">
      <c r="A814" s="177" t="s">
        <v>875</v>
      </c>
      <c r="B814" s="162" t="s">
        <v>1913</v>
      </c>
      <c r="C814" s="163" t="s">
        <v>909</v>
      </c>
      <c r="D814" s="164" t="s">
        <v>960</v>
      </c>
      <c r="E814" s="165" t="s">
        <v>181</v>
      </c>
      <c r="F814" s="295">
        <v>4</v>
      </c>
      <c r="G814" s="120"/>
      <c r="H814" s="182">
        <f t="shared" si="70"/>
        <v>0</v>
      </c>
      <c r="I814" s="24" t="str">
        <f t="shared" ca="1" si="64"/>
        <v/>
      </c>
      <c r="J814" s="15" t="str">
        <f t="shared" si="68"/>
        <v>B219Detectable Warning Surface TilesCW 3326-R3each</v>
      </c>
      <c r="K814" s="16">
        <f>MATCH(J814,'Pay Items'!$K$1:$K$649,0)</f>
        <v>341</v>
      </c>
      <c r="L814" s="17" t="str">
        <f t="shared" ca="1" si="65"/>
        <v>,0</v>
      </c>
      <c r="M814" s="17" t="str">
        <f t="shared" ca="1" si="66"/>
        <v>C2</v>
      </c>
      <c r="N814" s="17" t="str">
        <f t="shared" ca="1" si="67"/>
        <v>C2</v>
      </c>
    </row>
    <row r="815" spans="1:14" ht="30" customHeight="1" x14ac:dyDescent="0.2">
      <c r="A815" s="152"/>
      <c r="B815" s="216"/>
      <c r="C815" s="174" t="s">
        <v>1615</v>
      </c>
      <c r="D815" s="175"/>
      <c r="E815" s="176"/>
      <c r="F815" s="293" t="s">
        <v>173</v>
      </c>
      <c r="G815" s="160"/>
      <c r="H815" s="160"/>
      <c r="I815" s="24" t="str">
        <f t="shared" ca="1" si="64"/>
        <v>LOCKED</v>
      </c>
      <c r="J815" s="15" t="str">
        <f t="shared" si="68"/>
        <v>ROADWORKS - NEW CONSTRUCTION</v>
      </c>
      <c r="K815" s="16" t="e">
        <f>MATCH(J815,'Pay Items'!$K$1:$K$649,0)</f>
        <v>#N/A</v>
      </c>
      <c r="L815" s="17" t="str">
        <f t="shared" ca="1" si="65"/>
        <v>,0</v>
      </c>
      <c r="M815" s="17" t="str">
        <f t="shared" ca="1" si="66"/>
        <v>C2</v>
      </c>
      <c r="N815" s="17" t="str">
        <f t="shared" ca="1" si="67"/>
        <v>C2</v>
      </c>
    </row>
    <row r="816" spans="1:14" ht="39.950000000000003" customHeight="1" x14ac:dyDescent="0.2">
      <c r="A816" s="161" t="s">
        <v>209</v>
      </c>
      <c r="B816" s="162" t="s">
        <v>1914</v>
      </c>
      <c r="C816" s="163" t="s">
        <v>468</v>
      </c>
      <c r="D816" s="164" t="s">
        <v>1617</v>
      </c>
      <c r="E816" s="165"/>
      <c r="F816" s="293" t="s">
        <v>173</v>
      </c>
      <c r="G816" s="160"/>
      <c r="H816" s="160"/>
      <c r="I816" s="24" t="str">
        <f t="shared" ca="1" si="64"/>
        <v>LOCKED</v>
      </c>
      <c r="J816" s="15" t="str">
        <f t="shared" si="68"/>
        <v>C001Concrete Pavements, Median Slabs, Bull-noses, and Safety MediansCW 3310-R18, E14</v>
      </c>
      <c r="K816" s="16" t="e">
        <f>MATCH(J816,'Pay Items'!$K$1:$K$649,0)</f>
        <v>#N/A</v>
      </c>
      <c r="L816" s="17" t="str">
        <f t="shared" ca="1" si="65"/>
        <v>,0</v>
      </c>
      <c r="M816" s="17" t="str">
        <f t="shared" ca="1" si="66"/>
        <v>C2</v>
      </c>
      <c r="N816" s="17" t="str">
        <f t="shared" ca="1" si="67"/>
        <v>C2</v>
      </c>
    </row>
    <row r="817" spans="1:14" ht="39.950000000000003" customHeight="1" x14ac:dyDescent="0.2">
      <c r="A817" s="184" t="s">
        <v>214</v>
      </c>
      <c r="B817" s="169" t="s">
        <v>350</v>
      </c>
      <c r="C817" s="170" t="s">
        <v>1619</v>
      </c>
      <c r="D817" s="164" t="s">
        <v>173</v>
      </c>
      <c r="E817" s="180" t="s">
        <v>178</v>
      </c>
      <c r="F817" s="295">
        <v>140</v>
      </c>
      <c r="G817" s="181"/>
      <c r="H817" s="166">
        <f t="shared" si="70"/>
        <v>0</v>
      </c>
      <c r="I817" s="24" t="str">
        <f t="shared" ca="1" si="64"/>
        <v/>
      </c>
      <c r="J817" s="15" t="str">
        <f t="shared" si="68"/>
        <v>C011Construction of 150 mm Type 2 Concrete Pavement (Reinforced)m²</v>
      </c>
      <c r="K817" s="16" t="e">
        <f>MATCH(J817,'Pay Items'!$K$1:$K$649,0)</f>
        <v>#N/A</v>
      </c>
      <c r="L817" s="17" t="str">
        <f t="shared" ca="1" si="65"/>
        <v>,0</v>
      </c>
      <c r="M817" s="17" t="str">
        <f t="shared" ca="1" si="66"/>
        <v>C2</v>
      </c>
      <c r="N817" s="17" t="str">
        <f t="shared" ca="1" si="67"/>
        <v>C2</v>
      </c>
    </row>
    <row r="818" spans="1:14" ht="30" customHeight="1" x14ac:dyDescent="0.2">
      <c r="A818" s="161" t="s">
        <v>380</v>
      </c>
      <c r="B818" s="162" t="s">
        <v>1915</v>
      </c>
      <c r="C818" s="163" t="s">
        <v>123</v>
      </c>
      <c r="D818" s="164" t="s">
        <v>1617</v>
      </c>
      <c r="E818" s="165"/>
      <c r="F818" s="293" t="s">
        <v>173</v>
      </c>
      <c r="G818" s="160"/>
      <c r="H818" s="160"/>
      <c r="I818" s="24" t="str">
        <f t="shared" ca="1" si="64"/>
        <v>LOCKED</v>
      </c>
      <c r="J818" s="15" t="str">
        <f t="shared" si="68"/>
        <v>C019Concrete Pavements for Early OpeningCW 3310-R18, E14</v>
      </c>
      <c r="K818" s="16" t="e">
        <f>MATCH(J818,'Pay Items'!$K$1:$K$649,0)</f>
        <v>#N/A</v>
      </c>
      <c r="L818" s="17" t="str">
        <f t="shared" ca="1" si="65"/>
        <v>,0</v>
      </c>
      <c r="M818" s="17" t="str">
        <f t="shared" ca="1" si="66"/>
        <v>C2</v>
      </c>
      <c r="N818" s="17" t="str">
        <f t="shared" ca="1" si="67"/>
        <v>C2</v>
      </c>
    </row>
    <row r="819" spans="1:14" ht="60" customHeight="1" x14ac:dyDescent="0.2">
      <c r="A819" s="184" t="s">
        <v>1195</v>
      </c>
      <c r="B819" s="169" t="s">
        <v>350</v>
      </c>
      <c r="C819" s="170" t="s">
        <v>1282</v>
      </c>
      <c r="D819" s="164"/>
      <c r="E819" s="180" t="s">
        <v>178</v>
      </c>
      <c r="F819" s="295">
        <v>140</v>
      </c>
      <c r="G819" s="181"/>
      <c r="H819" s="166">
        <f t="shared" si="70"/>
        <v>0</v>
      </c>
      <c r="I819" s="24" t="str">
        <f t="shared" ca="1" si="64"/>
        <v/>
      </c>
      <c r="J819" s="15" t="str">
        <f t="shared" si="68"/>
        <v>C029-72Construction of 150 mm Type 4 Concrete Pavement for Early Opening 72 Hour (Reinforced)m²</v>
      </c>
      <c r="K819" s="16">
        <f>MATCH(J819,'Pay Items'!$K$1:$K$649,0)</f>
        <v>380</v>
      </c>
      <c r="L819" s="17" t="str">
        <f t="shared" ca="1" si="65"/>
        <v>,0</v>
      </c>
      <c r="M819" s="17" t="str">
        <f t="shared" ca="1" si="66"/>
        <v>C2</v>
      </c>
      <c r="N819" s="17" t="str">
        <f t="shared" ca="1" si="67"/>
        <v>C2</v>
      </c>
    </row>
    <row r="820" spans="1:14" ht="30" customHeight="1" x14ac:dyDescent="0.2">
      <c r="A820" s="161"/>
      <c r="B820" s="162" t="s">
        <v>1916</v>
      </c>
      <c r="C820" s="163" t="s">
        <v>1917</v>
      </c>
      <c r="D820" s="164" t="s">
        <v>1899</v>
      </c>
      <c r="E820" s="165"/>
      <c r="F820" s="293" t="s">
        <v>173</v>
      </c>
      <c r="G820" s="160"/>
      <c r="H820" s="160"/>
      <c r="I820" s="24" t="str">
        <f t="shared" ca="1" si="64"/>
        <v>LOCKED</v>
      </c>
      <c r="J820" s="15" t="str">
        <f t="shared" si="68"/>
        <v>Construction of Asphalt Speed Humps</v>
      </c>
      <c r="K820" s="16" t="e">
        <f>MATCH(J820,'Pay Items'!$K$1:$K$649,0)</f>
        <v>#N/A</v>
      </c>
      <c r="L820" s="17" t="str">
        <f t="shared" ca="1" si="65"/>
        <v>,0</v>
      </c>
      <c r="M820" s="17" t="str">
        <f t="shared" ca="1" si="66"/>
        <v>C2</v>
      </c>
      <c r="N820" s="17" t="str">
        <f t="shared" ca="1" si="67"/>
        <v>C2</v>
      </c>
    </row>
    <row r="821" spans="1:14" ht="30" customHeight="1" x14ac:dyDescent="0.2">
      <c r="A821" s="218"/>
      <c r="B821" s="169" t="s">
        <v>350</v>
      </c>
      <c r="C821" s="163" t="s">
        <v>1918</v>
      </c>
      <c r="D821" s="164"/>
      <c r="E821" s="165" t="s">
        <v>181</v>
      </c>
      <c r="F821" s="295">
        <v>6</v>
      </c>
      <c r="G821" s="120"/>
      <c r="H821" s="166">
        <f t="shared" si="70"/>
        <v>0</v>
      </c>
      <c r="I821" s="24" t="str">
        <f t="shared" ca="1" si="64"/>
        <v/>
      </c>
      <c r="J821" s="15" t="str">
        <f t="shared" si="68"/>
        <v>7.5 m x 4 meach</v>
      </c>
      <c r="K821" s="16" t="e">
        <f>MATCH(J821,'Pay Items'!$K$1:$K$649,0)</f>
        <v>#N/A</v>
      </c>
      <c r="L821" s="17" t="str">
        <f t="shared" ca="1" si="65"/>
        <v>,0</v>
      </c>
      <c r="M821" s="17" t="str">
        <f t="shared" ca="1" si="66"/>
        <v>C2</v>
      </c>
      <c r="N821" s="17" t="str">
        <f t="shared" ca="1" si="67"/>
        <v>C2</v>
      </c>
    </row>
    <row r="822" spans="1:14" ht="30" customHeight="1" x14ac:dyDescent="0.2">
      <c r="A822" s="152"/>
      <c r="B822" s="217"/>
      <c r="C822" s="174" t="s">
        <v>201</v>
      </c>
      <c r="D822" s="175"/>
      <c r="E822" s="192"/>
      <c r="F822" s="293" t="s">
        <v>173</v>
      </c>
      <c r="G822" s="160"/>
      <c r="H822" s="160"/>
      <c r="I822" s="24" t="str">
        <f t="shared" ca="1" si="64"/>
        <v>LOCKED</v>
      </c>
      <c r="J822" s="15" t="str">
        <f t="shared" si="68"/>
        <v>ADJUSTMENTS</v>
      </c>
      <c r="K822" s="16">
        <f>MATCH(J822,'Pay Items'!$K$1:$K$649,0)</f>
        <v>589</v>
      </c>
      <c r="L822" s="17" t="str">
        <f t="shared" ca="1" si="65"/>
        <v>,0</v>
      </c>
      <c r="M822" s="17" t="str">
        <f t="shared" ca="1" si="66"/>
        <v>C2</v>
      </c>
      <c r="N822" s="17" t="str">
        <f t="shared" ca="1" si="67"/>
        <v>C2</v>
      </c>
    </row>
    <row r="823" spans="1:14" ht="30" customHeight="1" x14ac:dyDescent="0.2">
      <c r="A823" s="187" t="s">
        <v>237</v>
      </c>
      <c r="B823" s="162" t="s">
        <v>1919</v>
      </c>
      <c r="C823" s="163" t="s">
        <v>599</v>
      </c>
      <c r="D823" s="83" t="s">
        <v>1061</v>
      </c>
      <c r="E823" s="165" t="s">
        <v>181</v>
      </c>
      <c r="F823" s="295">
        <v>1</v>
      </c>
      <c r="G823" s="120"/>
      <c r="H823" s="182">
        <f>ROUND(G823*F823,2)</f>
        <v>0</v>
      </c>
      <c r="I823" s="24" t="str">
        <f t="shared" ca="1" si="64"/>
        <v/>
      </c>
      <c r="J823" s="15" t="str">
        <f t="shared" si="68"/>
        <v>F009Adjustment of Valve BoxesCW 3210-R8each</v>
      </c>
      <c r="K823" s="16">
        <f>MATCH(J823,'Pay Items'!$K$1:$K$649,0)</f>
        <v>600</v>
      </c>
      <c r="L823" s="17" t="str">
        <f t="shared" ca="1" si="65"/>
        <v>,0</v>
      </c>
      <c r="M823" s="17" t="str">
        <f t="shared" ca="1" si="66"/>
        <v>C2</v>
      </c>
      <c r="N823" s="17" t="str">
        <f t="shared" ca="1" si="67"/>
        <v>C2</v>
      </c>
    </row>
    <row r="824" spans="1:14" ht="30" customHeight="1" x14ac:dyDescent="0.2">
      <c r="A824" s="187" t="s">
        <v>459</v>
      </c>
      <c r="B824" s="162" t="s">
        <v>1920</v>
      </c>
      <c r="C824" s="163" t="s">
        <v>601</v>
      </c>
      <c r="D824" s="83" t="s">
        <v>1061</v>
      </c>
      <c r="E824" s="165" t="s">
        <v>181</v>
      </c>
      <c r="F824" s="295">
        <v>1</v>
      </c>
      <c r="G824" s="120"/>
      <c r="H824" s="182">
        <f>ROUND(G824*F824,2)</f>
        <v>0</v>
      </c>
      <c r="I824" s="24" t="str">
        <f t="shared" ca="1" si="64"/>
        <v/>
      </c>
      <c r="J824" s="15" t="str">
        <f t="shared" si="68"/>
        <v>F010Valve Box ExtensionsCW 3210-R8each</v>
      </c>
      <c r="K824" s="16">
        <f>MATCH(J824,'Pay Items'!$K$1:$K$649,0)</f>
        <v>601</v>
      </c>
      <c r="L824" s="17" t="str">
        <f t="shared" ca="1" si="65"/>
        <v>,0</v>
      </c>
      <c r="M824" s="17" t="str">
        <f t="shared" ca="1" si="66"/>
        <v>C2</v>
      </c>
      <c r="N824" s="17" t="str">
        <f t="shared" ca="1" si="67"/>
        <v>C2</v>
      </c>
    </row>
    <row r="825" spans="1:14" ht="30" customHeight="1" x14ac:dyDescent="0.2">
      <c r="A825" s="187" t="s">
        <v>238</v>
      </c>
      <c r="B825" s="162" t="s">
        <v>1921</v>
      </c>
      <c r="C825" s="163" t="s">
        <v>600</v>
      </c>
      <c r="D825" s="83" t="s">
        <v>1061</v>
      </c>
      <c r="E825" s="165" t="s">
        <v>181</v>
      </c>
      <c r="F825" s="295">
        <v>1</v>
      </c>
      <c r="G825" s="120"/>
      <c r="H825" s="182">
        <f>ROUND(G825*F825,2)</f>
        <v>0</v>
      </c>
      <c r="I825" s="24" t="str">
        <f t="shared" ca="1" si="64"/>
        <v/>
      </c>
      <c r="J825" s="15" t="str">
        <f t="shared" si="68"/>
        <v>F011Adjustment of Curb Stop BoxesCW 3210-R8each</v>
      </c>
      <c r="K825" s="16">
        <f>MATCH(J825,'Pay Items'!$K$1:$K$649,0)</f>
        <v>602</v>
      </c>
      <c r="L825" s="17" t="str">
        <f t="shared" ca="1" si="65"/>
        <v>,0</v>
      </c>
      <c r="M825" s="17" t="str">
        <f t="shared" ca="1" si="66"/>
        <v>C2</v>
      </c>
      <c r="N825" s="17" t="str">
        <f t="shared" ca="1" si="67"/>
        <v>C2</v>
      </c>
    </row>
    <row r="826" spans="1:14" ht="30" customHeight="1" x14ac:dyDescent="0.2">
      <c r="A826" s="118" t="s">
        <v>241</v>
      </c>
      <c r="B826" s="92" t="s">
        <v>1922</v>
      </c>
      <c r="C826" s="81" t="s">
        <v>602</v>
      </c>
      <c r="D826" s="83" t="s">
        <v>1061</v>
      </c>
      <c r="E826" s="85" t="s">
        <v>181</v>
      </c>
      <c r="F826" s="297">
        <v>1</v>
      </c>
      <c r="G826" s="104"/>
      <c r="H826" s="94">
        <f>ROUND(G826*F826,2)</f>
        <v>0</v>
      </c>
      <c r="I826" s="24" t="str">
        <f t="shared" ca="1" si="64"/>
        <v/>
      </c>
      <c r="J826" s="15" t="str">
        <f t="shared" si="68"/>
        <v>F018Curb Stop ExtensionsCW 3210-R8each</v>
      </c>
      <c r="K826" s="16">
        <f>MATCH(J826,'Pay Items'!$K$1:$K$649,0)</f>
        <v>603</v>
      </c>
      <c r="L826" s="17" t="str">
        <f t="shared" ca="1" si="65"/>
        <v>,0</v>
      </c>
      <c r="M826" s="17" t="str">
        <f t="shared" ca="1" si="66"/>
        <v>C2</v>
      </c>
      <c r="N826" s="17" t="str">
        <f t="shared" ca="1" si="67"/>
        <v>C2</v>
      </c>
    </row>
    <row r="827" spans="1:14" ht="30" customHeight="1" x14ac:dyDescent="0.2">
      <c r="A827" s="152"/>
      <c r="B827" s="173"/>
      <c r="C827" s="174" t="s">
        <v>202</v>
      </c>
      <c r="D827" s="175"/>
      <c r="E827" s="203"/>
      <c r="F827" s="293" t="s">
        <v>173</v>
      </c>
      <c r="G827" s="160"/>
      <c r="H827" s="160"/>
      <c r="I827" s="24" t="str">
        <f t="shared" ca="1" si="64"/>
        <v>LOCKED</v>
      </c>
      <c r="J827" s="15" t="str">
        <f t="shared" si="68"/>
        <v>LANDSCAPING</v>
      </c>
      <c r="K827" s="16">
        <f>MATCH(J827,'Pay Items'!$K$1:$K$649,0)</f>
        <v>618</v>
      </c>
      <c r="L827" s="17" t="str">
        <f t="shared" ca="1" si="65"/>
        <v>,0</v>
      </c>
      <c r="M827" s="17" t="str">
        <f t="shared" ca="1" si="66"/>
        <v>C2</v>
      </c>
      <c r="N827" s="17" t="str">
        <f t="shared" ca="1" si="67"/>
        <v>C2</v>
      </c>
    </row>
    <row r="828" spans="1:14" ht="30" customHeight="1" x14ac:dyDescent="0.2">
      <c r="A828" s="204" t="s">
        <v>242</v>
      </c>
      <c r="B828" s="162" t="s">
        <v>1923</v>
      </c>
      <c r="C828" s="163" t="s">
        <v>147</v>
      </c>
      <c r="D828" s="164" t="s">
        <v>1539</v>
      </c>
      <c r="E828" s="165"/>
      <c r="F828" s="293" t="s">
        <v>173</v>
      </c>
      <c r="G828" s="160"/>
      <c r="H828" s="160"/>
      <c r="I828" s="24" t="str">
        <f t="shared" ca="1" si="64"/>
        <v>LOCKED</v>
      </c>
      <c r="J828" s="15" t="str">
        <f t="shared" si="68"/>
        <v>G001SoddingCW 3510-R10</v>
      </c>
      <c r="K828" s="16">
        <f>MATCH(J828,'Pay Items'!$K$1:$K$649,0)</f>
        <v>619</v>
      </c>
      <c r="L828" s="17" t="str">
        <f t="shared" ca="1" si="65"/>
        <v>,0</v>
      </c>
      <c r="M828" s="17" t="str">
        <f t="shared" ca="1" si="66"/>
        <v>C2</v>
      </c>
      <c r="N828" s="17" t="str">
        <f t="shared" ca="1" si="67"/>
        <v>C2</v>
      </c>
    </row>
    <row r="829" spans="1:14" ht="30" customHeight="1" x14ac:dyDescent="0.2">
      <c r="A829" s="204" t="s">
        <v>243</v>
      </c>
      <c r="B829" s="172" t="s">
        <v>350</v>
      </c>
      <c r="C829" s="163" t="s">
        <v>885</v>
      </c>
      <c r="D829" s="164"/>
      <c r="E829" s="165" t="s">
        <v>178</v>
      </c>
      <c r="F829" s="294">
        <v>5</v>
      </c>
      <c r="G829" s="120"/>
      <c r="H829" s="182">
        <f>ROUND(G829*F829,2)</f>
        <v>0</v>
      </c>
      <c r="I829" s="24" t="str">
        <f t="shared" ca="1" si="64"/>
        <v/>
      </c>
      <c r="J829" s="15" t="str">
        <f t="shared" si="68"/>
        <v>G002width &lt; 600 mmm²</v>
      </c>
      <c r="K829" s="16">
        <f>MATCH(J829,'Pay Items'!$K$1:$K$649,0)</f>
        <v>620</v>
      </c>
      <c r="L829" s="17" t="str">
        <f t="shared" ca="1" si="65"/>
        <v>,0</v>
      </c>
      <c r="M829" s="17" t="str">
        <f t="shared" ca="1" si="66"/>
        <v>C2</v>
      </c>
      <c r="N829" s="17" t="str">
        <f t="shared" ca="1" si="67"/>
        <v>C2</v>
      </c>
    </row>
    <row r="830" spans="1:14" ht="30" customHeight="1" x14ac:dyDescent="0.2">
      <c r="A830" s="204" t="s">
        <v>244</v>
      </c>
      <c r="B830" s="172" t="s">
        <v>351</v>
      </c>
      <c r="C830" s="163" t="s">
        <v>886</v>
      </c>
      <c r="D830" s="164"/>
      <c r="E830" s="165" t="s">
        <v>178</v>
      </c>
      <c r="F830" s="294">
        <v>45</v>
      </c>
      <c r="G830" s="120"/>
      <c r="H830" s="182">
        <f>ROUND(G830*F830,2)</f>
        <v>0</v>
      </c>
      <c r="I830" s="24" t="str">
        <f t="shared" ca="1" si="64"/>
        <v/>
      </c>
      <c r="J830" s="15" t="str">
        <f t="shared" si="68"/>
        <v>G003width &gt; or = 600 mmm²</v>
      </c>
      <c r="K830" s="16">
        <f>MATCH(J830,'Pay Items'!$K$1:$K$649,0)</f>
        <v>621</v>
      </c>
      <c r="L830" s="17" t="str">
        <f t="shared" ca="1" si="65"/>
        <v>,0</v>
      </c>
      <c r="M830" s="17" t="str">
        <f t="shared" ca="1" si="66"/>
        <v>C2</v>
      </c>
      <c r="N830" s="17" t="str">
        <f t="shared" ca="1" si="67"/>
        <v>C2</v>
      </c>
    </row>
    <row r="831" spans="1:14" ht="8.25" customHeight="1" x14ac:dyDescent="0.2">
      <c r="A831" s="152"/>
      <c r="B831" s="219"/>
      <c r="C831" s="163"/>
      <c r="D831" s="164"/>
      <c r="E831" s="165"/>
      <c r="F831" s="293" t="s">
        <v>173</v>
      </c>
      <c r="G831" s="160" t="s">
        <v>173</v>
      </c>
      <c r="H831" s="160"/>
      <c r="I831" s="24" t="str">
        <f t="shared" ca="1" si="64"/>
        <v>LOCKED</v>
      </c>
      <c r="J831" s="15" t="str">
        <f t="shared" si="68"/>
        <v/>
      </c>
      <c r="K831" s="16" t="e">
        <f>MATCH(J831,'Pay Items'!$K$1:$K$649,0)</f>
        <v>#N/A</v>
      </c>
      <c r="L831" s="17" t="str">
        <f t="shared" ca="1" si="65"/>
        <v>,0</v>
      </c>
      <c r="M831" s="17" t="str">
        <f t="shared" ca="1" si="66"/>
        <v>C2</v>
      </c>
      <c r="N831" s="17" t="str">
        <f t="shared" ca="1" si="67"/>
        <v>C2</v>
      </c>
    </row>
    <row r="832" spans="1:14" ht="39.950000000000003" customHeight="1" thickBot="1" x14ac:dyDescent="0.25">
      <c r="A832" s="152"/>
      <c r="B832" s="194" t="str">
        <f>B789</f>
        <v>G</v>
      </c>
      <c r="C832" s="323" t="str">
        <f>C789</f>
        <v>NEIGHBOURHOOD GREENWAY:  ALEXANDER AVENUE FROM ARLINGTON STREET TO PRINCESS STREET</v>
      </c>
      <c r="D832" s="324"/>
      <c r="E832" s="324"/>
      <c r="F832" s="325"/>
      <c r="G832" s="199" t="s">
        <v>1649</v>
      </c>
      <c r="H832" s="200">
        <f>SUM(H789:H831)</f>
        <v>0</v>
      </c>
      <c r="I832" s="24" t="str">
        <f t="shared" ca="1" si="64"/>
        <v>LOCKED</v>
      </c>
      <c r="J832" s="15" t="str">
        <f t="shared" si="68"/>
        <v>NEIGHBOURHOOD GREENWAY: ALEXANDER AVENUE FROM ARLINGTON STREET TO PRINCESS STREET</v>
      </c>
      <c r="K832" s="16" t="e">
        <f>MATCH(J832,'Pay Items'!$K$1:$K$649,0)</f>
        <v>#N/A</v>
      </c>
      <c r="L832" s="17" t="str">
        <f t="shared" ca="1" si="65"/>
        <v>G</v>
      </c>
      <c r="M832" s="17" t="str">
        <f t="shared" ca="1" si="66"/>
        <v>C2</v>
      </c>
      <c r="N832" s="17" t="str">
        <f t="shared" ca="1" si="67"/>
        <v>C2</v>
      </c>
    </row>
    <row r="833" spans="1:14" ht="39.950000000000003" customHeight="1" thickTop="1" x14ac:dyDescent="0.2">
      <c r="A833" s="220"/>
      <c r="B833" s="196" t="s">
        <v>613</v>
      </c>
      <c r="C833" s="326" t="s">
        <v>1924</v>
      </c>
      <c r="D833" s="327"/>
      <c r="E833" s="327"/>
      <c r="F833" s="328"/>
      <c r="G833" s="197"/>
      <c r="H833" s="221"/>
      <c r="I833" s="24" t="str">
        <f t="shared" ca="1" si="64"/>
        <v>LOCKED</v>
      </c>
      <c r="J833" s="15" t="str">
        <f t="shared" si="68"/>
        <v>NEIGHBOURHOOD GREENWAY: RUBY STREET / BANNING STREET FROM PALMERSTON AVENUE TO NOTRE DAME AVENUE</v>
      </c>
      <c r="K833" s="16" t="e">
        <f>MATCH(J833,'Pay Items'!$K$1:$K$649,0)</f>
        <v>#N/A</v>
      </c>
      <c r="L833" s="17" t="str">
        <f t="shared" ca="1" si="65"/>
        <v>G</v>
      </c>
      <c r="M833" s="17" t="str">
        <f t="shared" ca="1" si="66"/>
        <v>C2</v>
      </c>
      <c r="N833" s="17" t="str">
        <f t="shared" ca="1" si="67"/>
        <v>C2</v>
      </c>
    </row>
    <row r="834" spans="1:14" ht="30" customHeight="1" x14ac:dyDescent="0.2">
      <c r="A834" s="220"/>
      <c r="B834" s="173"/>
      <c r="C834" s="198" t="s">
        <v>196</v>
      </c>
      <c r="D834" s="175"/>
      <c r="E834" s="176"/>
      <c r="F834" s="293" t="s">
        <v>173</v>
      </c>
      <c r="G834" s="160" t="s">
        <v>173</v>
      </c>
      <c r="H834" s="160"/>
      <c r="I834" s="24" t="str">
        <f t="shared" ca="1" si="64"/>
        <v>LOCKED</v>
      </c>
      <c r="J834" s="15" t="str">
        <f t="shared" si="68"/>
        <v>EARTH AND BASE WORKS</v>
      </c>
      <c r="K834" s="16">
        <f>MATCH(J834,'Pay Items'!$K$1:$K$649,0)</f>
        <v>3</v>
      </c>
      <c r="L834" s="17" t="str">
        <f t="shared" ca="1" si="65"/>
        <v>,0</v>
      </c>
      <c r="M834" s="17" t="str">
        <f t="shared" ca="1" si="66"/>
        <v>C2</v>
      </c>
      <c r="N834" s="17" t="str">
        <f t="shared" ca="1" si="67"/>
        <v>C2</v>
      </c>
    </row>
    <row r="835" spans="1:14" ht="30" customHeight="1" x14ac:dyDescent="0.2">
      <c r="A835" s="167" t="s">
        <v>250</v>
      </c>
      <c r="B835" s="162" t="s">
        <v>461</v>
      </c>
      <c r="C835" s="163" t="s">
        <v>319</v>
      </c>
      <c r="D835" s="164" t="s">
        <v>1296</v>
      </c>
      <c r="E835" s="165"/>
      <c r="F835" s="293" t="s">
        <v>173</v>
      </c>
      <c r="G835" s="160" t="s">
        <v>173</v>
      </c>
      <c r="H835" s="160"/>
      <c r="I835" s="24" t="str">
        <f t="shared" ca="1" si="64"/>
        <v>LOCKED</v>
      </c>
      <c r="J835" s="15" t="str">
        <f t="shared" si="68"/>
        <v>A010Supplying and Placing Base Course MaterialCW 3110-R22</v>
      </c>
      <c r="K835" s="16">
        <f>MATCH(J835,'Pay Items'!$K$1:$K$649,0)</f>
        <v>27</v>
      </c>
      <c r="L835" s="17" t="str">
        <f t="shared" ca="1" si="65"/>
        <v>,0</v>
      </c>
      <c r="M835" s="17" t="str">
        <f t="shared" ca="1" si="66"/>
        <v>C2</v>
      </c>
      <c r="N835" s="17" t="str">
        <f t="shared" ca="1" si="67"/>
        <v>C2</v>
      </c>
    </row>
    <row r="836" spans="1:14" ht="30" customHeight="1" x14ac:dyDescent="0.2">
      <c r="A836" s="167" t="s">
        <v>1124</v>
      </c>
      <c r="B836" s="172" t="s">
        <v>350</v>
      </c>
      <c r="C836" s="163" t="s">
        <v>1702</v>
      </c>
      <c r="D836" s="164" t="s">
        <v>173</v>
      </c>
      <c r="E836" s="165" t="s">
        <v>179</v>
      </c>
      <c r="F836" s="294">
        <v>10</v>
      </c>
      <c r="G836" s="120"/>
      <c r="H836" s="182">
        <f t="shared" ref="H836:H858" si="71">ROUND(G836*F836,2)</f>
        <v>0</v>
      </c>
      <c r="I836" s="24" t="str">
        <f t="shared" ca="1" si="64"/>
        <v/>
      </c>
      <c r="J836" s="15" t="str">
        <f t="shared" si="68"/>
        <v>A010C3Base Course Material - Granular Cm³</v>
      </c>
      <c r="K836" s="16" t="e">
        <f>MATCH(J836,'Pay Items'!$K$1:$K$649,0)</f>
        <v>#N/A</v>
      </c>
      <c r="L836" s="17" t="str">
        <f t="shared" ca="1" si="65"/>
        <v>,0</v>
      </c>
      <c r="M836" s="17" t="str">
        <f t="shared" ca="1" si="66"/>
        <v>C2</v>
      </c>
      <c r="N836" s="17" t="str">
        <f t="shared" ca="1" si="67"/>
        <v>C2</v>
      </c>
    </row>
    <row r="837" spans="1:14" ht="30" customHeight="1" x14ac:dyDescent="0.2">
      <c r="A837" s="220"/>
      <c r="B837" s="173"/>
      <c r="C837" s="174" t="s">
        <v>1603</v>
      </c>
      <c r="D837" s="175"/>
      <c r="E837" s="203"/>
      <c r="F837" s="293" t="s">
        <v>173</v>
      </c>
      <c r="G837" s="160"/>
      <c r="H837" s="160"/>
      <c r="I837" s="24" t="str">
        <f t="shared" ref="I837:I900" ca="1" si="72">IF(CELL("protect",$G837)=1, "LOCKED", "")</f>
        <v>LOCKED</v>
      </c>
      <c r="J837" s="15" t="str">
        <f t="shared" si="68"/>
        <v>ROADWORKS - REMOVALS/RENEWALS</v>
      </c>
      <c r="K837" s="16" t="e">
        <f>MATCH(J837,'Pay Items'!$K$1:$K$649,0)</f>
        <v>#N/A</v>
      </c>
      <c r="L837" s="17" t="str">
        <f t="shared" ref="L837:L900" ca="1" si="73">CELL("format",$F837)</f>
        <v>,0</v>
      </c>
      <c r="M837" s="17" t="str">
        <f t="shared" ref="M837:M900" ca="1" si="74">CELL("format",$G837)</f>
        <v>C2</v>
      </c>
      <c r="N837" s="17" t="str">
        <f t="shared" ref="N837:N900" ca="1" si="75">CELL("format",$H837)</f>
        <v>C2</v>
      </c>
    </row>
    <row r="838" spans="1:14" ht="30" customHeight="1" x14ac:dyDescent="0.2">
      <c r="A838" s="177" t="s">
        <v>371</v>
      </c>
      <c r="B838" s="162" t="s">
        <v>148</v>
      </c>
      <c r="C838" s="163" t="s">
        <v>316</v>
      </c>
      <c r="D838" s="164" t="s">
        <v>1296</v>
      </c>
      <c r="E838" s="165"/>
      <c r="F838" s="293" t="s">
        <v>173</v>
      </c>
      <c r="G838" s="160"/>
      <c r="H838" s="160"/>
      <c r="I838" s="24" t="str">
        <f t="shared" ca="1" si="72"/>
        <v>LOCKED</v>
      </c>
      <c r="J838" s="15" t="str">
        <f t="shared" ref="J838:J901" si="76">CLEAN(CONCATENATE(TRIM($A838),TRIM($C838),IF(LEFT($D838)&lt;&gt;"E",TRIM($D838),),TRIM($E838)))</f>
        <v>B001Pavement RemovalCW 3110-R22</v>
      </c>
      <c r="K838" s="16">
        <f>MATCH(J838,'Pay Items'!$K$1:$K$649,0)</f>
        <v>69</v>
      </c>
      <c r="L838" s="17" t="str">
        <f t="shared" ca="1" si="73"/>
        <v>,0</v>
      </c>
      <c r="M838" s="17" t="str">
        <f t="shared" ca="1" si="74"/>
        <v>C2</v>
      </c>
      <c r="N838" s="17" t="str">
        <f t="shared" ca="1" si="75"/>
        <v>C2</v>
      </c>
    </row>
    <row r="839" spans="1:14" ht="30" customHeight="1" x14ac:dyDescent="0.2">
      <c r="A839" s="177" t="s">
        <v>262</v>
      </c>
      <c r="B839" s="172" t="s">
        <v>350</v>
      </c>
      <c r="C839" s="163" t="s">
        <v>318</v>
      </c>
      <c r="D839" s="164" t="s">
        <v>173</v>
      </c>
      <c r="E839" s="165" t="s">
        <v>178</v>
      </c>
      <c r="F839" s="294">
        <v>100</v>
      </c>
      <c r="G839" s="120"/>
      <c r="H839" s="182">
        <f t="shared" si="71"/>
        <v>0</v>
      </c>
      <c r="I839" s="24" t="str">
        <f t="shared" ca="1" si="72"/>
        <v/>
      </c>
      <c r="J839" s="15" t="str">
        <f t="shared" si="76"/>
        <v>B003Asphalt Pavementm²</v>
      </c>
      <c r="K839" s="16">
        <f>MATCH(J839,'Pay Items'!$K$1:$K$649,0)</f>
        <v>71</v>
      </c>
      <c r="L839" s="17" t="str">
        <f t="shared" ca="1" si="73"/>
        <v>,0</v>
      </c>
      <c r="M839" s="17" t="str">
        <f t="shared" ca="1" si="74"/>
        <v>C2</v>
      </c>
      <c r="N839" s="17" t="str">
        <f t="shared" ca="1" si="75"/>
        <v>C2</v>
      </c>
    </row>
    <row r="840" spans="1:14" ht="30" customHeight="1" x14ac:dyDescent="0.2">
      <c r="A840" s="177" t="s">
        <v>304</v>
      </c>
      <c r="B840" s="162" t="s">
        <v>512</v>
      </c>
      <c r="C840" s="163" t="s">
        <v>162</v>
      </c>
      <c r="D840" s="164" t="s">
        <v>921</v>
      </c>
      <c r="E840" s="165"/>
      <c r="F840" s="293" t="s">
        <v>173</v>
      </c>
      <c r="G840" s="160"/>
      <c r="H840" s="160"/>
      <c r="I840" s="24" t="str">
        <f t="shared" ca="1" si="72"/>
        <v>LOCKED</v>
      </c>
      <c r="J840" s="15" t="str">
        <f t="shared" si="76"/>
        <v>B097Drilled Tie BarsCW 3230-R8</v>
      </c>
      <c r="K840" s="16">
        <f>MATCH(J840,'Pay Items'!$K$1:$K$649,0)</f>
        <v>167</v>
      </c>
      <c r="L840" s="17" t="str">
        <f t="shared" ca="1" si="73"/>
        <v>,0</v>
      </c>
      <c r="M840" s="17" t="str">
        <f t="shared" ca="1" si="74"/>
        <v>C2</v>
      </c>
      <c r="N840" s="17" t="str">
        <f t="shared" ca="1" si="75"/>
        <v>C2</v>
      </c>
    </row>
    <row r="841" spans="1:14" ht="30" customHeight="1" x14ac:dyDescent="0.2">
      <c r="A841" s="177" t="s">
        <v>305</v>
      </c>
      <c r="B841" s="172" t="s">
        <v>350</v>
      </c>
      <c r="C841" s="163" t="s">
        <v>187</v>
      </c>
      <c r="D841" s="164" t="s">
        <v>173</v>
      </c>
      <c r="E841" s="165" t="s">
        <v>181</v>
      </c>
      <c r="F841" s="294">
        <v>30</v>
      </c>
      <c r="G841" s="120"/>
      <c r="H841" s="182">
        <f t="shared" si="71"/>
        <v>0</v>
      </c>
      <c r="I841" s="24" t="str">
        <f t="shared" ca="1" si="72"/>
        <v/>
      </c>
      <c r="J841" s="15" t="str">
        <f t="shared" si="76"/>
        <v>B09820 M Deformed Tie Bareach</v>
      </c>
      <c r="K841" s="16">
        <f>MATCH(J841,'Pay Items'!$K$1:$K$649,0)</f>
        <v>169</v>
      </c>
      <c r="L841" s="17" t="str">
        <f t="shared" ca="1" si="73"/>
        <v>,0</v>
      </c>
      <c r="M841" s="17" t="str">
        <f t="shared" ca="1" si="74"/>
        <v>C2</v>
      </c>
      <c r="N841" s="17" t="str">
        <f t="shared" ca="1" si="75"/>
        <v>C2</v>
      </c>
    </row>
    <row r="842" spans="1:14" ht="30" customHeight="1" x14ac:dyDescent="0.2">
      <c r="A842" s="178" t="s">
        <v>792</v>
      </c>
      <c r="B842" s="179" t="s">
        <v>517</v>
      </c>
      <c r="C842" s="170" t="s">
        <v>329</v>
      </c>
      <c r="D842" s="171" t="s">
        <v>6</v>
      </c>
      <c r="E842" s="180"/>
      <c r="F842" s="293" t="s">
        <v>173</v>
      </c>
      <c r="G842" s="160"/>
      <c r="H842" s="160"/>
      <c r="I842" s="24" t="str">
        <f t="shared" ca="1" si="72"/>
        <v>LOCKED</v>
      </c>
      <c r="J842" s="15" t="str">
        <f t="shared" si="76"/>
        <v>B100rMiscellaneous Concrete Slab RemovalCW 3235-R9</v>
      </c>
      <c r="K842" s="16">
        <f>MATCH(J842,'Pay Items'!$K$1:$K$649,0)</f>
        <v>171</v>
      </c>
      <c r="L842" s="17" t="str">
        <f t="shared" ca="1" si="73"/>
        <v>,0</v>
      </c>
      <c r="M842" s="17" t="str">
        <f t="shared" ca="1" si="74"/>
        <v>C2</v>
      </c>
      <c r="N842" s="17" t="str">
        <f t="shared" ca="1" si="75"/>
        <v>C2</v>
      </c>
    </row>
    <row r="843" spans="1:14" ht="30" customHeight="1" x14ac:dyDescent="0.2">
      <c r="A843" s="178" t="s">
        <v>793</v>
      </c>
      <c r="B843" s="169" t="s">
        <v>350</v>
      </c>
      <c r="C843" s="170" t="s">
        <v>330</v>
      </c>
      <c r="D843" s="171" t="s">
        <v>173</v>
      </c>
      <c r="E843" s="180" t="s">
        <v>178</v>
      </c>
      <c r="F843" s="294">
        <v>25</v>
      </c>
      <c r="G843" s="181"/>
      <c r="H843" s="182">
        <f t="shared" si="71"/>
        <v>0</v>
      </c>
      <c r="I843" s="24" t="str">
        <f t="shared" ca="1" si="72"/>
        <v/>
      </c>
      <c r="J843" s="15" t="str">
        <f t="shared" si="76"/>
        <v>B101rMedian Slabm²</v>
      </c>
      <c r="K843" s="16">
        <f>MATCH(J843,'Pay Items'!$K$1:$K$649,0)</f>
        <v>172</v>
      </c>
      <c r="L843" s="17" t="str">
        <f t="shared" ca="1" si="73"/>
        <v>,0</v>
      </c>
      <c r="M843" s="17" t="str">
        <f t="shared" ca="1" si="74"/>
        <v>C2</v>
      </c>
      <c r="N843" s="17" t="str">
        <f t="shared" ca="1" si="75"/>
        <v>C2</v>
      </c>
    </row>
    <row r="844" spans="1:14" ht="30" customHeight="1" x14ac:dyDescent="0.2">
      <c r="A844" s="178" t="s">
        <v>797</v>
      </c>
      <c r="B844" s="169" t="s">
        <v>351</v>
      </c>
      <c r="C844" s="170" t="s">
        <v>332</v>
      </c>
      <c r="D844" s="171" t="s">
        <v>173</v>
      </c>
      <c r="E844" s="180" t="s">
        <v>178</v>
      </c>
      <c r="F844" s="294">
        <v>5</v>
      </c>
      <c r="G844" s="181"/>
      <c r="H844" s="182">
        <f t="shared" si="71"/>
        <v>0</v>
      </c>
      <c r="I844" s="24" t="str">
        <f t="shared" ca="1" si="72"/>
        <v/>
      </c>
      <c r="J844" s="15" t="str">
        <f t="shared" si="76"/>
        <v>B105rBullnosem²</v>
      </c>
      <c r="K844" s="16">
        <f>MATCH(J844,'Pay Items'!$K$1:$K$649,0)</f>
        <v>177</v>
      </c>
      <c r="L844" s="17" t="str">
        <f t="shared" ca="1" si="73"/>
        <v>,0</v>
      </c>
      <c r="M844" s="17" t="str">
        <f t="shared" ca="1" si="74"/>
        <v>C2</v>
      </c>
      <c r="N844" s="17" t="str">
        <f t="shared" ca="1" si="75"/>
        <v>C2</v>
      </c>
    </row>
    <row r="845" spans="1:14" ht="30" customHeight="1" x14ac:dyDescent="0.2">
      <c r="A845" s="178" t="s">
        <v>815</v>
      </c>
      <c r="B845" s="179" t="s">
        <v>518</v>
      </c>
      <c r="C845" s="170" t="s">
        <v>339</v>
      </c>
      <c r="D845" s="171" t="s">
        <v>918</v>
      </c>
      <c r="E845" s="180"/>
      <c r="F845" s="293" t="s">
        <v>173</v>
      </c>
      <c r="G845" s="160"/>
      <c r="H845" s="160"/>
      <c r="I845" s="24" t="str">
        <f t="shared" ca="1" si="72"/>
        <v>LOCKED</v>
      </c>
      <c r="J845" s="15" t="str">
        <f t="shared" si="76"/>
        <v>B126rConcrete Curb RemovalCW 3240-R10</v>
      </c>
      <c r="K845" s="16">
        <f>MATCH(J845,'Pay Items'!$K$1:$K$649,0)</f>
        <v>209</v>
      </c>
      <c r="L845" s="17" t="str">
        <f t="shared" ca="1" si="73"/>
        <v>,0</v>
      </c>
      <c r="M845" s="17" t="str">
        <f t="shared" ca="1" si="74"/>
        <v>C2</v>
      </c>
      <c r="N845" s="17" t="str">
        <f t="shared" ca="1" si="75"/>
        <v>C2</v>
      </c>
    </row>
    <row r="846" spans="1:14" ht="30" customHeight="1" x14ac:dyDescent="0.2">
      <c r="A846" s="178" t="s">
        <v>1145</v>
      </c>
      <c r="B846" s="169" t="s">
        <v>350</v>
      </c>
      <c r="C846" s="170" t="s">
        <v>969</v>
      </c>
      <c r="D846" s="171" t="s">
        <v>173</v>
      </c>
      <c r="E846" s="180" t="s">
        <v>182</v>
      </c>
      <c r="F846" s="294">
        <v>20</v>
      </c>
      <c r="G846" s="181"/>
      <c r="H846" s="182">
        <f t="shared" si="71"/>
        <v>0</v>
      </c>
      <c r="I846" s="24" t="str">
        <f t="shared" ca="1" si="72"/>
        <v/>
      </c>
      <c r="J846" s="15" t="str">
        <f t="shared" si="76"/>
        <v>B127rBBarrier Separatem</v>
      </c>
      <c r="K846" s="16">
        <f>MATCH(J846,'Pay Items'!$K$1:$K$649,0)</f>
        <v>212</v>
      </c>
      <c r="L846" s="17" t="str">
        <f t="shared" ca="1" si="73"/>
        <v>,0</v>
      </c>
      <c r="M846" s="17" t="str">
        <f t="shared" ca="1" si="74"/>
        <v>C2</v>
      </c>
      <c r="N846" s="17" t="str">
        <f t="shared" ca="1" si="75"/>
        <v>C2</v>
      </c>
    </row>
    <row r="847" spans="1:14" ht="30" customHeight="1" x14ac:dyDescent="0.2">
      <c r="A847" s="178" t="s">
        <v>844</v>
      </c>
      <c r="B847" s="179" t="s">
        <v>519</v>
      </c>
      <c r="C847" s="170" t="s">
        <v>157</v>
      </c>
      <c r="D847" s="164" t="s">
        <v>1679</v>
      </c>
      <c r="E847" s="180"/>
      <c r="F847" s="293" t="s">
        <v>173</v>
      </c>
      <c r="G847" s="160"/>
      <c r="H847" s="160"/>
      <c r="I847" s="24" t="str">
        <f t="shared" ca="1" si="72"/>
        <v>LOCKED</v>
      </c>
      <c r="J847" s="15" t="str">
        <f t="shared" si="76"/>
        <v>B154rlConcrete Curb RenewalCW 3240-R10, E14</v>
      </c>
      <c r="K847" s="16" t="e">
        <f>MATCH(J847,'Pay Items'!$K$1:$K$649,0)</f>
        <v>#N/A</v>
      </c>
      <c r="L847" s="17" t="str">
        <f t="shared" ca="1" si="73"/>
        <v>,0</v>
      </c>
      <c r="M847" s="17" t="str">
        <f t="shared" ca="1" si="74"/>
        <v>C2</v>
      </c>
      <c r="N847" s="17" t="str">
        <f t="shared" ca="1" si="75"/>
        <v>C2</v>
      </c>
    </row>
    <row r="848" spans="1:14" ht="39.950000000000003" customHeight="1" x14ac:dyDescent="0.2">
      <c r="A848" s="178" t="s">
        <v>1164</v>
      </c>
      <c r="B848" s="169" t="s">
        <v>350</v>
      </c>
      <c r="C848" s="170" t="s">
        <v>1925</v>
      </c>
      <c r="D848" s="164" t="s">
        <v>711</v>
      </c>
      <c r="E848" s="180"/>
      <c r="F848" s="293" t="s">
        <v>173</v>
      </c>
      <c r="G848" s="160"/>
      <c r="H848" s="160"/>
      <c r="I848" s="24" t="str">
        <f t="shared" ca="1" si="72"/>
        <v>LOCKED</v>
      </c>
      <c r="J848" s="15" t="str">
        <f t="shared" si="76"/>
        <v>B155rlAType 1 Concrete Barrier (150 mm reveal ht, Dowelled)SD-205,SD-206A</v>
      </c>
      <c r="K848" s="16" t="e">
        <f>MATCH(J848,'Pay Items'!$K$1:$K$649,0)</f>
        <v>#N/A</v>
      </c>
      <c r="L848" s="17" t="str">
        <f t="shared" ca="1" si="73"/>
        <v>,0</v>
      </c>
      <c r="M848" s="17" t="str">
        <f t="shared" ca="1" si="74"/>
        <v>C2</v>
      </c>
      <c r="N848" s="17" t="str">
        <f t="shared" ca="1" si="75"/>
        <v>C2</v>
      </c>
    </row>
    <row r="849" spans="1:14" ht="30" customHeight="1" x14ac:dyDescent="0.2">
      <c r="A849" s="178" t="s">
        <v>2022</v>
      </c>
      <c r="B849" s="205" t="s">
        <v>700</v>
      </c>
      <c r="C849" s="206" t="s">
        <v>712</v>
      </c>
      <c r="D849" s="164"/>
      <c r="E849" s="208" t="s">
        <v>182</v>
      </c>
      <c r="F849" s="294">
        <v>10</v>
      </c>
      <c r="G849" s="181"/>
      <c r="H849" s="182">
        <f t="shared" si="71"/>
        <v>0</v>
      </c>
      <c r="I849" s="24" t="str">
        <f t="shared" ca="1" si="72"/>
        <v/>
      </c>
      <c r="J849" s="15" t="str">
        <f t="shared" si="76"/>
        <v>B155rlA1Less than 3 mm</v>
      </c>
      <c r="K849" s="16" t="e">
        <f>MATCH(J849,'Pay Items'!$K$1:$K$649,0)</f>
        <v>#N/A</v>
      </c>
      <c r="L849" s="17" t="str">
        <f t="shared" ca="1" si="73"/>
        <v>,0</v>
      </c>
      <c r="M849" s="17" t="str">
        <f t="shared" ca="1" si="74"/>
        <v>C2</v>
      </c>
      <c r="N849" s="17" t="str">
        <f t="shared" ca="1" si="75"/>
        <v>C2</v>
      </c>
    </row>
    <row r="850" spans="1:14" ht="39.950000000000003" customHeight="1" x14ac:dyDescent="0.2">
      <c r="A850" s="177" t="s">
        <v>475</v>
      </c>
      <c r="B850" s="162" t="s">
        <v>520</v>
      </c>
      <c r="C850" s="163" t="s">
        <v>165</v>
      </c>
      <c r="D850" s="164" t="s">
        <v>732</v>
      </c>
      <c r="E850" s="165" t="s">
        <v>178</v>
      </c>
      <c r="F850" s="294">
        <v>10</v>
      </c>
      <c r="G850" s="120"/>
      <c r="H850" s="182">
        <f t="shared" si="71"/>
        <v>0</v>
      </c>
      <c r="I850" s="24" t="str">
        <f t="shared" ca="1" si="72"/>
        <v/>
      </c>
      <c r="J850" s="15" t="str">
        <f t="shared" si="76"/>
        <v>B189Regrading Existing Interlocking Paving StonesCW 3330-R5m²</v>
      </c>
      <c r="K850" s="16">
        <f>MATCH(J850,'Pay Items'!$K$1:$K$649,0)</f>
        <v>318</v>
      </c>
      <c r="L850" s="17" t="str">
        <f t="shared" ca="1" si="73"/>
        <v>,0</v>
      </c>
      <c r="M850" s="17" t="str">
        <f t="shared" ca="1" si="74"/>
        <v>C2</v>
      </c>
      <c r="N850" s="17" t="str">
        <f t="shared" ca="1" si="75"/>
        <v>C2</v>
      </c>
    </row>
    <row r="851" spans="1:14" ht="30" customHeight="1" x14ac:dyDescent="0.2">
      <c r="A851" s="178" t="s">
        <v>476</v>
      </c>
      <c r="B851" s="179" t="s">
        <v>555</v>
      </c>
      <c r="C851" s="170" t="s">
        <v>362</v>
      </c>
      <c r="D851" s="164" t="s">
        <v>1181</v>
      </c>
      <c r="E851" s="222"/>
      <c r="F851" s="293" t="s">
        <v>173</v>
      </c>
      <c r="G851" s="160"/>
      <c r="H851" s="160"/>
      <c r="I851" s="24" t="str">
        <f t="shared" ca="1" si="72"/>
        <v>LOCKED</v>
      </c>
      <c r="J851" s="15" t="str">
        <f t="shared" si="76"/>
        <v>B190Construction of Asphaltic Concrete OverlayCW 3410-R12</v>
      </c>
      <c r="K851" s="16">
        <f>MATCH(J851,'Pay Items'!$K$1:$K$649,0)</f>
        <v>319</v>
      </c>
      <c r="L851" s="17" t="str">
        <f t="shared" ca="1" si="73"/>
        <v>,0</v>
      </c>
      <c r="M851" s="17" t="str">
        <f t="shared" ca="1" si="74"/>
        <v>C2</v>
      </c>
      <c r="N851" s="17" t="str">
        <f t="shared" ca="1" si="75"/>
        <v>C2</v>
      </c>
    </row>
    <row r="852" spans="1:14" ht="30" customHeight="1" x14ac:dyDescent="0.2">
      <c r="A852" s="178" t="s">
        <v>480</v>
      </c>
      <c r="B852" s="169" t="s">
        <v>350</v>
      </c>
      <c r="C852" s="170" t="s">
        <v>364</v>
      </c>
      <c r="D852" s="164"/>
      <c r="E852" s="180"/>
      <c r="F852" s="293" t="s">
        <v>173</v>
      </c>
      <c r="G852" s="160"/>
      <c r="H852" s="160"/>
      <c r="I852" s="24" t="str">
        <f t="shared" ca="1" si="72"/>
        <v>LOCKED</v>
      </c>
      <c r="J852" s="15" t="str">
        <f t="shared" si="76"/>
        <v>B194Tie-ins and Approaches</v>
      </c>
      <c r="K852" s="16">
        <f>MATCH(J852,'Pay Items'!$K$1:$K$649,0)</f>
        <v>323</v>
      </c>
      <c r="L852" s="17" t="str">
        <f t="shared" ca="1" si="73"/>
        <v>,0</v>
      </c>
      <c r="M852" s="17" t="str">
        <f t="shared" ca="1" si="74"/>
        <v>C2</v>
      </c>
      <c r="N852" s="17" t="str">
        <f t="shared" ca="1" si="75"/>
        <v>C2</v>
      </c>
    </row>
    <row r="853" spans="1:14" ht="30" customHeight="1" x14ac:dyDescent="0.2">
      <c r="A853" s="178" t="s">
        <v>481</v>
      </c>
      <c r="B853" s="201" t="s">
        <v>700</v>
      </c>
      <c r="C853" s="170" t="s">
        <v>718</v>
      </c>
      <c r="D853" s="164"/>
      <c r="E853" s="180" t="s">
        <v>180</v>
      </c>
      <c r="F853" s="294">
        <v>25</v>
      </c>
      <c r="G853" s="181"/>
      <c r="H853" s="166">
        <f>ROUND(G853*F853,2)</f>
        <v>0</v>
      </c>
      <c r="I853" s="24" t="str">
        <f t="shared" ca="1" si="72"/>
        <v/>
      </c>
      <c r="J853" s="15" t="str">
        <f t="shared" si="76"/>
        <v>B195Type IAtonne</v>
      </c>
      <c r="K853" s="16">
        <f>MATCH(J853,'Pay Items'!$K$1:$K$649,0)</f>
        <v>324</v>
      </c>
      <c r="L853" s="17" t="str">
        <f t="shared" ca="1" si="73"/>
        <v>,0</v>
      </c>
      <c r="M853" s="17" t="str">
        <f t="shared" ca="1" si="74"/>
        <v>C2</v>
      </c>
      <c r="N853" s="17" t="str">
        <f t="shared" ca="1" si="75"/>
        <v>C2</v>
      </c>
    </row>
    <row r="854" spans="1:14" ht="30" customHeight="1" x14ac:dyDescent="0.2">
      <c r="A854" s="177" t="s">
        <v>875</v>
      </c>
      <c r="B854" s="162" t="s">
        <v>556</v>
      </c>
      <c r="C854" s="163" t="s">
        <v>909</v>
      </c>
      <c r="D854" s="164" t="s">
        <v>960</v>
      </c>
      <c r="E854" s="165" t="s">
        <v>181</v>
      </c>
      <c r="F854" s="295">
        <v>4</v>
      </c>
      <c r="G854" s="120"/>
      <c r="H854" s="182">
        <f t="shared" si="71"/>
        <v>0</v>
      </c>
      <c r="I854" s="24" t="str">
        <f t="shared" ca="1" si="72"/>
        <v/>
      </c>
      <c r="J854" s="15" t="str">
        <f t="shared" si="76"/>
        <v>B219Detectable Warning Surface TilesCW 3326-R3each</v>
      </c>
      <c r="K854" s="16">
        <f>MATCH(J854,'Pay Items'!$K$1:$K$649,0)</f>
        <v>341</v>
      </c>
      <c r="L854" s="17" t="str">
        <f t="shared" ca="1" si="73"/>
        <v>,0</v>
      </c>
      <c r="M854" s="17" t="str">
        <f t="shared" ca="1" si="74"/>
        <v>C2</v>
      </c>
      <c r="N854" s="17" t="str">
        <f t="shared" ca="1" si="75"/>
        <v>C2</v>
      </c>
    </row>
    <row r="855" spans="1:14" ht="30" customHeight="1" x14ac:dyDescent="0.2">
      <c r="A855" s="220"/>
      <c r="B855" s="216"/>
      <c r="C855" s="174" t="s">
        <v>1615</v>
      </c>
      <c r="D855" s="175"/>
      <c r="E855" s="176"/>
      <c r="F855" s="293" t="s">
        <v>173</v>
      </c>
      <c r="G855" s="160"/>
      <c r="H855" s="160"/>
      <c r="I855" s="24" t="str">
        <f t="shared" ca="1" si="72"/>
        <v>LOCKED</v>
      </c>
      <c r="J855" s="15" t="str">
        <f t="shared" si="76"/>
        <v>ROADWORKS - NEW CONSTRUCTION</v>
      </c>
      <c r="K855" s="16" t="e">
        <f>MATCH(J855,'Pay Items'!$K$1:$K$649,0)</f>
        <v>#N/A</v>
      </c>
      <c r="L855" s="17" t="str">
        <f t="shared" ca="1" si="73"/>
        <v>,0</v>
      </c>
      <c r="M855" s="17" t="str">
        <f t="shared" ca="1" si="74"/>
        <v>C2</v>
      </c>
      <c r="N855" s="17" t="str">
        <f t="shared" ca="1" si="75"/>
        <v>C2</v>
      </c>
    </row>
    <row r="856" spans="1:14" ht="39.950000000000003" customHeight="1" x14ac:dyDescent="0.2">
      <c r="A856" s="161" t="s">
        <v>209</v>
      </c>
      <c r="B856" s="162" t="s">
        <v>557</v>
      </c>
      <c r="C856" s="163" t="s">
        <v>468</v>
      </c>
      <c r="D856" s="164" t="s">
        <v>1423</v>
      </c>
      <c r="E856" s="165"/>
      <c r="F856" s="293" t="s">
        <v>173</v>
      </c>
      <c r="G856" s="160"/>
      <c r="H856" s="160"/>
      <c r="I856" s="24" t="str">
        <f t="shared" ca="1" si="72"/>
        <v>LOCKED</v>
      </c>
      <c r="J856" s="15" t="str">
        <f t="shared" si="76"/>
        <v>C001Concrete Pavements, Median Slabs, Bull-noses, and Safety MediansCW 3310-R18</v>
      </c>
      <c r="K856" s="16">
        <f>MATCH(J856,'Pay Items'!$K$1:$K$649,0)</f>
        <v>344</v>
      </c>
      <c r="L856" s="17" t="str">
        <f t="shared" ca="1" si="73"/>
        <v>,0</v>
      </c>
      <c r="M856" s="17" t="str">
        <f t="shared" ca="1" si="74"/>
        <v>C2</v>
      </c>
      <c r="N856" s="17" t="str">
        <f t="shared" ca="1" si="75"/>
        <v>C2</v>
      </c>
    </row>
    <row r="857" spans="1:14" ht="39.950000000000003" customHeight="1" x14ac:dyDescent="0.2">
      <c r="A857" s="184" t="s">
        <v>218</v>
      </c>
      <c r="B857" s="172" t="s">
        <v>350</v>
      </c>
      <c r="C857" s="163" t="s">
        <v>1926</v>
      </c>
      <c r="D857" s="164" t="s">
        <v>336</v>
      </c>
      <c r="E857" s="165" t="s">
        <v>178</v>
      </c>
      <c r="F857" s="295">
        <v>75</v>
      </c>
      <c r="G857" s="120"/>
      <c r="H857" s="182">
        <f t="shared" si="71"/>
        <v>0</v>
      </c>
      <c r="I857" s="24" t="str">
        <f t="shared" ca="1" si="72"/>
        <v/>
      </c>
      <c r="J857" s="15" t="str">
        <f t="shared" si="76"/>
        <v>C015Construction of Monolithic Type 1 Concrete Median SlabsSD-226Am²</v>
      </c>
      <c r="K857" s="16" t="e">
        <f>MATCH(J857,'Pay Items'!$K$1:$K$649,0)</f>
        <v>#N/A</v>
      </c>
      <c r="L857" s="17" t="str">
        <f t="shared" ca="1" si="73"/>
        <v>,0</v>
      </c>
      <c r="M857" s="17" t="str">
        <f t="shared" ca="1" si="74"/>
        <v>C2</v>
      </c>
      <c r="N857" s="17" t="str">
        <f t="shared" ca="1" si="75"/>
        <v>C2</v>
      </c>
    </row>
    <row r="858" spans="1:14" ht="39.950000000000003" customHeight="1" x14ac:dyDescent="0.2">
      <c r="A858" s="184" t="s">
        <v>379</v>
      </c>
      <c r="B858" s="172" t="s">
        <v>351</v>
      </c>
      <c r="C858" s="163" t="s">
        <v>1927</v>
      </c>
      <c r="D858" s="164" t="s">
        <v>604</v>
      </c>
      <c r="E858" s="165" t="s">
        <v>178</v>
      </c>
      <c r="F858" s="295">
        <v>10</v>
      </c>
      <c r="G858" s="120"/>
      <c r="H858" s="182">
        <f t="shared" si="71"/>
        <v>0</v>
      </c>
      <c r="I858" s="24" t="str">
        <f t="shared" ca="1" si="72"/>
        <v/>
      </c>
      <c r="J858" s="15" t="str">
        <f t="shared" si="76"/>
        <v>C018Construction of Monolithic Type 1 Concrete Bull-nosesSD-227Cm²</v>
      </c>
      <c r="K858" s="16" t="e">
        <f>MATCH(J858,'Pay Items'!$K$1:$K$649,0)</f>
        <v>#N/A</v>
      </c>
      <c r="L858" s="17" t="str">
        <f t="shared" ca="1" si="73"/>
        <v>,0</v>
      </c>
      <c r="M858" s="17" t="str">
        <f t="shared" ca="1" si="74"/>
        <v>C2</v>
      </c>
      <c r="N858" s="17" t="str">
        <f t="shared" ca="1" si="75"/>
        <v>C2</v>
      </c>
    </row>
    <row r="859" spans="1:14" ht="30" customHeight="1" x14ac:dyDescent="0.2">
      <c r="A859" s="161"/>
      <c r="B859" s="162" t="s">
        <v>558</v>
      </c>
      <c r="C859" s="163" t="s">
        <v>1917</v>
      </c>
      <c r="D859" s="164" t="s">
        <v>1899</v>
      </c>
      <c r="E859" s="165"/>
      <c r="F859" s="293" t="s">
        <v>173</v>
      </c>
      <c r="G859" s="160"/>
      <c r="H859" s="160"/>
      <c r="I859" s="24" t="str">
        <f t="shared" ca="1" si="72"/>
        <v>LOCKED</v>
      </c>
      <c r="J859" s="15" t="str">
        <f t="shared" si="76"/>
        <v>Construction of Asphalt Speed Humps</v>
      </c>
      <c r="K859" s="16" t="e">
        <f>MATCH(J859,'Pay Items'!$K$1:$K$649,0)</f>
        <v>#N/A</v>
      </c>
      <c r="L859" s="17" t="str">
        <f t="shared" ca="1" si="73"/>
        <v>,0</v>
      </c>
      <c r="M859" s="17" t="str">
        <f t="shared" ca="1" si="74"/>
        <v>C2</v>
      </c>
      <c r="N859" s="17" t="str">
        <f t="shared" ca="1" si="75"/>
        <v>C2</v>
      </c>
    </row>
    <row r="860" spans="1:14" ht="30" customHeight="1" x14ac:dyDescent="0.2">
      <c r="A860" s="218"/>
      <c r="B860" s="172" t="s">
        <v>350</v>
      </c>
      <c r="C860" s="163" t="s">
        <v>1928</v>
      </c>
      <c r="D860" s="164"/>
      <c r="E860" s="165" t="s">
        <v>181</v>
      </c>
      <c r="F860" s="295">
        <v>16</v>
      </c>
      <c r="G860" s="120"/>
      <c r="H860" s="182">
        <f>ROUND(G860*F860,2)</f>
        <v>0</v>
      </c>
      <c r="I860" s="24" t="str">
        <f t="shared" ca="1" si="72"/>
        <v/>
      </c>
      <c r="J860" s="15" t="str">
        <f t="shared" si="76"/>
        <v>6.5 m x 4 meach</v>
      </c>
      <c r="K860" s="16" t="e">
        <f>MATCH(J860,'Pay Items'!$K$1:$K$649,0)</f>
        <v>#N/A</v>
      </c>
      <c r="L860" s="17" t="str">
        <f t="shared" ca="1" si="73"/>
        <v>,0</v>
      </c>
      <c r="M860" s="17" t="str">
        <f t="shared" ca="1" si="74"/>
        <v>C2</v>
      </c>
      <c r="N860" s="17" t="str">
        <f t="shared" ca="1" si="75"/>
        <v>C2</v>
      </c>
    </row>
    <row r="861" spans="1:14" ht="30" customHeight="1" x14ac:dyDescent="0.2">
      <c r="A861" s="220"/>
      <c r="B861" s="217"/>
      <c r="C861" s="174" t="s">
        <v>201</v>
      </c>
      <c r="D861" s="175"/>
      <c r="E861" s="192"/>
      <c r="F861" s="293" t="s">
        <v>173</v>
      </c>
      <c r="G861" s="160"/>
      <c r="H861" s="160"/>
      <c r="I861" s="24" t="str">
        <f t="shared" ca="1" si="72"/>
        <v>LOCKED</v>
      </c>
      <c r="J861" s="15" t="str">
        <f t="shared" si="76"/>
        <v>ADJUSTMENTS</v>
      </c>
      <c r="K861" s="16">
        <f>MATCH(J861,'Pay Items'!$K$1:$K$649,0)</f>
        <v>589</v>
      </c>
      <c r="L861" s="17" t="str">
        <f t="shared" ca="1" si="73"/>
        <v>,0</v>
      </c>
      <c r="M861" s="17" t="str">
        <f t="shared" ca="1" si="74"/>
        <v>C2</v>
      </c>
      <c r="N861" s="17" t="str">
        <f t="shared" ca="1" si="75"/>
        <v>C2</v>
      </c>
    </row>
    <row r="862" spans="1:14" ht="39.950000000000003" customHeight="1" x14ac:dyDescent="0.2">
      <c r="A862" s="161" t="s">
        <v>230</v>
      </c>
      <c r="B862" s="162" t="s">
        <v>559</v>
      </c>
      <c r="C862" s="81" t="s">
        <v>1062</v>
      </c>
      <c r="D862" s="83" t="s">
        <v>1061</v>
      </c>
      <c r="E862" s="165" t="s">
        <v>181</v>
      </c>
      <c r="F862" s="295">
        <v>2</v>
      </c>
      <c r="G862" s="120"/>
      <c r="H862" s="182">
        <f>ROUND(G862*F862,2)</f>
        <v>0</v>
      </c>
      <c r="I862" s="24" t="str">
        <f t="shared" ca="1" si="72"/>
        <v/>
      </c>
      <c r="J862" s="15" t="str">
        <f t="shared" si="76"/>
        <v>F001Adjustment of Manholes/Catch Basins FramesCW 3210-R8each</v>
      </c>
      <c r="K862" s="16">
        <f>MATCH(J862,'Pay Items'!$K$1:$K$649,0)</f>
        <v>590</v>
      </c>
      <c r="L862" s="17" t="str">
        <f t="shared" ca="1" si="73"/>
        <v>,0</v>
      </c>
      <c r="M862" s="17" t="str">
        <f t="shared" ca="1" si="74"/>
        <v>C2</v>
      </c>
      <c r="N862" s="17" t="str">
        <f t="shared" ca="1" si="75"/>
        <v>C2</v>
      </c>
    </row>
    <row r="863" spans="1:14" ht="9.75" customHeight="1" x14ac:dyDescent="0.2">
      <c r="A863" s="220"/>
      <c r="B863" s="219"/>
      <c r="C863" s="163"/>
      <c r="D863" s="164"/>
      <c r="E863" s="165"/>
      <c r="F863" s="293" t="s">
        <v>173</v>
      </c>
      <c r="G863" s="160" t="s">
        <v>173</v>
      </c>
      <c r="H863" s="160"/>
      <c r="I863" s="24" t="str">
        <f t="shared" ca="1" si="72"/>
        <v>LOCKED</v>
      </c>
      <c r="J863" s="15" t="str">
        <f t="shared" si="76"/>
        <v/>
      </c>
      <c r="K863" s="16" t="e">
        <f>MATCH(J863,'Pay Items'!$K$1:$K$649,0)</f>
        <v>#N/A</v>
      </c>
      <c r="L863" s="17" t="str">
        <f t="shared" ca="1" si="73"/>
        <v>,0</v>
      </c>
      <c r="M863" s="17" t="str">
        <f t="shared" ca="1" si="74"/>
        <v>C2</v>
      </c>
      <c r="N863" s="17" t="str">
        <f t="shared" ca="1" si="75"/>
        <v>C2</v>
      </c>
    </row>
    <row r="864" spans="1:14" ht="39.950000000000003" customHeight="1" thickBot="1" x14ac:dyDescent="0.25">
      <c r="A864" s="223"/>
      <c r="B864" s="194" t="str">
        <f>B833</f>
        <v>H</v>
      </c>
      <c r="C864" s="323" t="str">
        <f>C833</f>
        <v>NEIGHBOURHOOD GREENWAY:  RUBY STREET / BANNING STREET FROM PALMERSTON AVENUE TO NOTRE DAME AVENUE</v>
      </c>
      <c r="D864" s="324"/>
      <c r="E864" s="324"/>
      <c r="F864" s="325"/>
      <c r="G864" s="199" t="s">
        <v>1649</v>
      </c>
      <c r="H864" s="199">
        <f>SUM(H833:H863)</f>
        <v>0</v>
      </c>
      <c r="I864" s="24" t="str">
        <f t="shared" ca="1" si="72"/>
        <v>LOCKED</v>
      </c>
      <c r="J864" s="15" t="str">
        <f t="shared" si="76"/>
        <v>NEIGHBOURHOOD GREENWAY: RUBY STREET / BANNING STREET FROM PALMERSTON AVENUE TO NOTRE DAME AVENUE</v>
      </c>
      <c r="K864" s="16" t="e">
        <f>MATCH(J864,'Pay Items'!$K$1:$K$649,0)</f>
        <v>#N/A</v>
      </c>
      <c r="L864" s="17" t="str">
        <f t="shared" ca="1" si="73"/>
        <v>G</v>
      </c>
      <c r="M864" s="17" t="str">
        <f t="shared" ca="1" si="74"/>
        <v>C2</v>
      </c>
      <c r="N864" s="17" t="str">
        <f t="shared" ca="1" si="75"/>
        <v>C2</v>
      </c>
    </row>
    <row r="865" spans="1:14" ht="39.950000000000003" customHeight="1" thickTop="1" x14ac:dyDescent="0.2">
      <c r="A865" s="145"/>
      <c r="B865" s="224" t="s">
        <v>1234</v>
      </c>
      <c r="C865" s="329" t="s">
        <v>1929</v>
      </c>
      <c r="D865" s="330"/>
      <c r="E865" s="330"/>
      <c r="F865" s="331"/>
      <c r="G865" s="152"/>
      <c r="H865" s="154"/>
      <c r="I865" s="24" t="str">
        <f t="shared" ca="1" si="72"/>
        <v>LOCKED</v>
      </c>
      <c r="J865" s="15" t="str">
        <f t="shared" si="76"/>
        <v>NEIGHBOURHOOD GREENWAY: SCOTIA STREET FROM ANDERSON AVENUE TO ARMSTRONG AVENUE</v>
      </c>
      <c r="K865" s="16" t="e">
        <f>MATCH(J865,'Pay Items'!$K$1:$K$649,0)</f>
        <v>#N/A</v>
      </c>
      <c r="L865" s="17" t="str">
        <f t="shared" ca="1" si="73"/>
        <v>G</v>
      </c>
      <c r="M865" s="17" t="str">
        <f t="shared" ca="1" si="74"/>
        <v>C2</v>
      </c>
      <c r="N865" s="17" t="str">
        <f t="shared" ca="1" si="75"/>
        <v>C2</v>
      </c>
    </row>
    <row r="866" spans="1:14" ht="30" customHeight="1" x14ac:dyDescent="0.2">
      <c r="A866" s="152"/>
      <c r="B866" s="173"/>
      <c r="C866" s="198" t="s">
        <v>196</v>
      </c>
      <c r="D866" s="175"/>
      <c r="E866" s="176"/>
      <c r="F866" s="293" t="s">
        <v>173</v>
      </c>
      <c r="G866" s="160" t="s">
        <v>173</v>
      </c>
      <c r="H866" s="160"/>
      <c r="I866" s="24" t="str">
        <f t="shared" ca="1" si="72"/>
        <v>LOCKED</v>
      </c>
      <c r="J866" s="15" t="str">
        <f t="shared" si="76"/>
        <v>EARTH AND BASE WORKS</v>
      </c>
      <c r="K866" s="16">
        <f>MATCH(J866,'Pay Items'!$K$1:$K$649,0)</f>
        <v>3</v>
      </c>
      <c r="L866" s="17" t="str">
        <f t="shared" ca="1" si="73"/>
        <v>,0</v>
      </c>
      <c r="M866" s="17" t="str">
        <f t="shared" ca="1" si="74"/>
        <v>C2</v>
      </c>
      <c r="N866" s="17" t="str">
        <f t="shared" ca="1" si="75"/>
        <v>C2</v>
      </c>
    </row>
    <row r="867" spans="1:14" ht="30" customHeight="1" x14ac:dyDescent="0.2">
      <c r="A867" s="187" t="s">
        <v>439</v>
      </c>
      <c r="B867" s="162" t="s">
        <v>1930</v>
      </c>
      <c r="C867" s="163" t="s">
        <v>104</v>
      </c>
      <c r="D867" s="164" t="s">
        <v>1296</v>
      </c>
      <c r="E867" s="165" t="s">
        <v>179</v>
      </c>
      <c r="F867" s="294">
        <v>30</v>
      </c>
      <c r="G867" s="120"/>
      <c r="H867" s="182">
        <f>ROUND(G867*F867,2)</f>
        <v>0</v>
      </c>
      <c r="I867" s="24" t="str">
        <f t="shared" ca="1" si="72"/>
        <v/>
      </c>
      <c r="J867" s="15" t="str">
        <f t="shared" si="76"/>
        <v>A003ExcavationCW 3110-R22m³</v>
      </c>
      <c r="K867" s="16">
        <f>MATCH(J867,'Pay Items'!$K$1:$K$649,0)</f>
        <v>6</v>
      </c>
      <c r="L867" s="17" t="str">
        <f t="shared" ca="1" si="73"/>
        <v>,0</v>
      </c>
      <c r="M867" s="17" t="str">
        <f t="shared" ca="1" si="74"/>
        <v>C2</v>
      </c>
      <c r="N867" s="17" t="str">
        <f t="shared" ca="1" si="75"/>
        <v>C2</v>
      </c>
    </row>
    <row r="868" spans="1:14" ht="30" customHeight="1" x14ac:dyDescent="0.2">
      <c r="A868" s="214" t="s">
        <v>250</v>
      </c>
      <c r="B868" s="162" t="s">
        <v>1931</v>
      </c>
      <c r="C868" s="163" t="s">
        <v>319</v>
      </c>
      <c r="D868" s="164" t="s">
        <v>1296</v>
      </c>
      <c r="E868" s="165"/>
      <c r="F868" s="293" t="s">
        <v>173</v>
      </c>
      <c r="G868" s="160"/>
      <c r="H868" s="160"/>
      <c r="I868" s="24" t="str">
        <f t="shared" ca="1" si="72"/>
        <v>LOCKED</v>
      </c>
      <c r="J868" s="15" t="str">
        <f t="shared" si="76"/>
        <v>A010Supplying and Placing Base Course MaterialCW 3110-R22</v>
      </c>
      <c r="K868" s="16">
        <f>MATCH(J868,'Pay Items'!$K$1:$K$649,0)</f>
        <v>27</v>
      </c>
      <c r="L868" s="17" t="str">
        <f t="shared" ca="1" si="73"/>
        <v>,0</v>
      </c>
      <c r="M868" s="17" t="str">
        <f t="shared" ca="1" si="74"/>
        <v>C2</v>
      </c>
      <c r="N868" s="17" t="str">
        <f t="shared" ca="1" si="75"/>
        <v>C2</v>
      </c>
    </row>
    <row r="869" spans="1:14" ht="30" customHeight="1" x14ac:dyDescent="0.2">
      <c r="A869" s="214" t="s">
        <v>1124</v>
      </c>
      <c r="B869" s="172" t="s">
        <v>350</v>
      </c>
      <c r="C869" s="163" t="s">
        <v>1702</v>
      </c>
      <c r="D869" s="164" t="s">
        <v>173</v>
      </c>
      <c r="E869" s="165" t="s">
        <v>179</v>
      </c>
      <c r="F869" s="294">
        <v>30</v>
      </c>
      <c r="G869" s="120"/>
      <c r="H869" s="182">
        <f t="shared" ref="H869:H884" si="77">ROUND(G869*F869,2)</f>
        <v>0</v>
      </c>
      <c r="I869" s="24" t="str">
        <f t="shared" ca="1" si="72"/>
        <v/>
      </c>
      <c r="J869" s="15" t="str">
        <f t="shared" si="76"/>
        <v>A010C3Base Course Material - Granular Cm³</v>
      </c>
      <c r="K869" s="16" t="e">
        <f>MATCH(J869,'Pay Items'!$K$1:$K$649,0)</f>
        <v>#N/A</v>
      </c>
      <c r="L869" s="17" t="str">
        <f t="shared" ca="1" si="73"/>
        <v>,0</v>
      </c>
      <c r="M869" s="17" t="str">
        <f t="shared" ca="1" si="74"/>
        <v>C2</v>
      </c>
      <c r="N869" s="17" t="str">
        <f t="shared" ca="1" si="75"/>
        <v>C2</v>
      </c>
    </row>
    <row r="870" spans="1:14" ht="30" customHeight="1" x14ac:dyDescent="0.2">
      <c r="A870" s="187" t="s">
        <v>252</v>
      </c>
      <c r="B870" s="162" t="s">
        <v>1932</v>
      </c>
      <c r="C870" s="163" t="s">
        <v>108</v>
      </c>
      <c r="D870" s="164" t="s">
        <v>1296</v>
      </c>
      <c r="E870" s="165" t="s">
        <v>178</v>
      </c>
      <c r="F870" s="294">
        <v>800</v>
      </c>
      <c r="G870" s="120"/>
      <c r="H870" s="182">
        <f t="shared" si="77"/>
        <v>0</v>
      </c>
      <c r="I870" s="24" t="str">
        <f t="shared" ca="1" si="72"/>
        <v/>
      </c>
      <c r="J870" s="15" t="str">
        <f t="shared" si="76"/>
        <v>A012Grading of BoulevardsCW 3110-R22m²</v>
      </c>
      <c r="K870" s="16">
        <f>MATCH(J870,'Pay Items'!$K$1:$K$649,0)</f>
        <v>37</v>
      </c>
      <c r="L870" s="17" t="str">
        <f t="shared" ca="1" si="73"/>
        <v>,0</v>
      </c>
      <c r="M870" s="17" t="str">
        <f t="shared" ca="1" si="74"/>
        <v>C2</v>
      </c>
      <c r="N870" s="17" t="str">
        <f t="shared" ca="1" si="75"/>
        <v>C2</v>
      </c>
    </row>
    <row r="871" spans="1:14" ht="30" customHeight="1" x14ac:dyDescent="0.2">
      <c r="A871" s="152"/>
      <c r="B871" s="173"/>
      <c r="C871" s="174" t="s">
        <v>1603</v>
      </c>
      <c r="D871" s="175"/>
      <c r="E871" s="203"/>
      <c r="F871" s="293" t="s">
        <v>173</v>
      </c>
      <c r="G871" s="160"/>
      <c r="H871" s="160"/>
      <c r="I871" s="24" t="str">
        <f t="shared" ca="1" si="72"/>
        <v>LOCKED</v>
      </c>
      <c r="J871" s="15" t="str">
        <f t="shared" si="76"/>
        <v>ROADWORKS - REMOVALS/RENEWALS</v>
      </c>
      <c r="K871" s="16" t="e">
        <f>MATCH(J871,'Pay Items'!$K$1:$K$649,0)</f>
        <v>#N/A</v>
      </c>
      <c r="L871" s="17" t="str">
        <f t="shared" ca="1" si="73"/>
        <v>,0</v>
      </c>
      <c r="M871" s="17" t="str">
        <f t="shared" ca="1" si="74"/>
        <v>C2</v>
      </c>
      <c r="N871" s="17" t="str">
        <f t="shared" ca="1" si="75"/>
        <v>C2</v>
      </c>
    </row>
    <row r="872" spans="1:14" ht="30" customHeight="1" x14ac:dyDescent="0.2">
      <c r="A872" s="177" t="s">
        <v>371</v>
      </c>
      <c r="B872" s="162" t="s">
        <v>1933</v>
      </c>
      <c r="C872" s="163" t="s">
        <v>316</v>
      </c>
      <c r="D872" s="164" t="s">
        <v>1296</v>
      </c>
      <c r="E872" s="165"/>
      <c r="F872" s="293" t="s">
        <v>173</v>
      </c>
      <c r="G872" s="160"/>
      <c r="H872" s="160"/>
      <c r="I872" s="24" t="str">
        <f t="shared" ca="1" si="72"/>
        <v>LOCKED</v>
      </c>
      <c r="J872" s="15" t="str">
        <f t="shared" si="76"/>
        <v>B001Pavement RemovalCW 3110-R22</v>
      </c>
      <c r="K872" s="16">
        <f>MATCH(J872,'Pay Items'!$K$1:$K$649,0)</f>
        <v>69</v>
      </c>
      <c r="L872" s="17" t="str">
        <f t="shared" ca="1" si="73"/>
        <v>,0</v>
      </c>
      <c r="M872" s="17" t="str">
        <f t="shared" ca="1" si="74"/>
        <v>C2</v>
      </c>
      <c r="N872" s="17" t="str">
        <f t="shared" ca="1" si="75"/>
        <v>C2</v>
      </c>
    </row>
    <row r="873" spans="1:14" ht="30" customHeight="1" x14ac:dyDescent="0.2">
      <c r="A873" s="177" t="s">
        <v>442</v>
      </c>
      <c r="B873" s="172" t="s">
        <v>350</v>
      </c>
      <c r="C873" s="163" t="s">
        <v>317</v>
      </c>
      <c r="D873" s="164" t="s">
        <v>173</v>
      </c>
      <c r="E873" s="165" t="s">
        <v>178</v>
      </c>
      <c r="F873" s="294">
        <v>225</v>
      </c>
      <c r="G873" s="120"/>
      <c r="H873" s="182">
        <f t="shared" si="77"/>
        <v>0</v>
      </c>
      <c r="I873" s="24" t="str">
        <f t="shared" ca="1" si="72"/>
        <v/>
      </c>
      <c r="J873" s="15" t="str">
        <f t="shared" si="76"/>
        <v>B002Concrete Pavementm²</v>
      </c>
      <c r="K873" s="16">
        <f>MATCH(J873,'Pay Items'!$K$1:$K$649,0)</f>
        <v>70</v>
      </c>
      <c r="L873" s="17" t="str">
        <f t="shared" ca="1" si="73"/>
        <v>,0</v>
      </c>
      <c r="M873" s="17" t="str">
        <f t="shared" ca="1" si="74"/>
        <v>C2</v>
      </c>
      <c r="N873" s="17" t="str">
        <f t="shared" ca="1" si="75"/>
        <v>C2</v>
      </c>
    </row>
    <row r="874" spans="1:14" ht="30" customHeight="1" x14ac:dyDescent="0.2">
      <c r="A874" s="178" t="s">
        <v>262</v>
      </c>
      <c r="B874" s="169" t="s">
        <v>351</v>
      </c>
      <c r="C874" s="170" t="s">
        <v>318</v>
      </c>
      <c r="D874" s="171" t="s">
        <v>173</v>
      </c>
      <c r="E874" s="180" t="s">
        <v>178</v>
      </c>
      <c r="F874" s="294">
        <v>110</v>
      </c>
      <c r="G874" s="181"/>
      <c r="H874" s="166">
        <f>ROUND(G874*F874,2)</f>
        <v>0</v>
      </c>
      <c r="I874" s="24" t="str">
        <f t="shared" ca="1" si="72"/>
        <v/>
      </c>
      <c r="J874" s="15" t="str">
        <f t="shared" si="76"/>
        <v>B003Asphalt Pavementm²</v>
      </c>
      <c r="K874" s="16">
        <f>MATCH(J874,'Pay Items'!$K$1:$K$649,0)</f>
        <v>71</v>
      </c>
      <c r="L874" s="17" t="str">
        <f t="shared" ca="1" si="73"/>
        <v>,0</v>
      </c>
      <c r="M874" s="17" t="str">
        <f t="shared" ca="1" si="74"/>
        <v>C2</v>
      </c>
      <c r="N874" s="17" t="str">
        <f t="shared" ca="1" si="75"/>
        <v>C2</v>
      </c>
    </row>
    <row r="875" spans="1:14" ht="30" customHeight="1" x14ac:dyDescent="0.2">
      <c r="A875" s="177" t="s">
        <v>301</v>
      </c>
      <c r="B875" s="162" t="s">
        <v>1934</v>
      </c>
      <c r="C875" s="163" t="s">
        <v>161</v>
      </c>
      <c r="D875" s="164" t="s">
        <v>921</v>
      </c>
      <c r="E875" s="165"/>
      <c r="F875" s="293" t="s">
        <v>173</v>
      </c>
      <c r="G875" s="160"/>
      <c r="H875" s="160"/>
      <c r="I875" s="24" t="str">
        <f t="shared" ca="1" si="72"/>
        <v>LOCKED</v>
      </c>
      <c r="J875" s="15" t="str">
        <f t="shared" si="76"/>
        <v>B094Drilled DowelsCW 3230-R8</v>
      </c>
      <c r="K875" s="16">
        <f>MATCH(J875,'Pay Items'!$K$1:$K$649,0)</f>
        <v>164</v>
      </c>
      <c r="L875" s="17" t="str">
        <f t="shared" ca="1" si="73"/>
        <v>,0</v>
      </c>
      <c r="M875" s="17" t="str">
        <f t="shared" ca="1" si="74"/>
        <v>C2</v>
      </c>
      <c r="N875" s="17" t="str">
        <f t="shared" ca="1" si="75"/>
        <v>C2</v>
      </c>
    </row>
    <row r="876" spans="1:14" ht="30" customHeight="1" x14ac:dyDescent="0.2">
      <c r="A876" s="177" t="s">
        <v>302</v>
      </c>
      <c r="B876" s="172" t="s">
        <v>350</v>
      </c>
      <c r="C876" s="163" t="s">
        <v>189</v>
      </c>
      <c r="D876" s="164" t="s">
        <v>173</v>
      </c>
      <c r="E876" s="165" t="s">
        <v>181</v>
      </c>
      <c r="F876" s="294">
        <v>20</v>
      </c>
      <c r="G876" s="120"/>
      <c r="H876" s="182">
        <f t="shared" si="77"/>
        <v>0</v>
      </c>
      <c r="I876" s="24" t="str">
        <f t="shared" ca="1" si="72"/>
        <v/>
      </c>
      <c r="J876" s="15" t="str">
        <f t="shared" si="76"/>
        <v>B09519.1 mm Diametereach</v>
      </c>
      <c r="K876" s="16">
        <f>MATCH(J876,'Pay Items'!$K$1:$K$649,0)</f>
        <v>165</v>
      </c>
      <c r="L876" s="17" t="str">
        <f t="shared" ca="1" si="73"/>
        <v>,0</v>
      </c>
      <c r="M876" s="17" t="str">
        <f t="shared" ca="1" si="74"/>
        <v>C2</v>
      </c>
      <c r="N876" s="17" t="str">
        <f t="shared" ca="1" si="75"/>
        <v>C2</v>
      </c>
    </row>
    <row r="877" spans="1:14" ht="30" customHeight="1" x14ac:dyDescent="0.2">
      <c r="A877" s="177" t="s">
        <v>304</v>
      </c>
      <c r="B877" s="162" t="s">
        <v>1935</v>
      </c>
      <c r="C877" s="163" t="s">
        <v>162</v>
      </c>
      <c r="D877" s="164" t="s">
        <v>921</v>
      </c>
      <c r="E877" s="165"/>
      <c r="F877" s="293" t="s">
        <v>173</v>
      </c>
      <c r="G877" s="160"/>
      <c r="H877" s="160"/>
      <c r="I877" s="24" t="str">
        <f t="shared" ca="1" si="72"/>
        <v>LOCKED</v>
      </c>
      <c r="J877" s="15" t="str">
        <f t="shared" si="76"/>
        <v>B097Drilled Tie BarsCW 3230-R8</v>
      </c>
      <c r="K877" s="16">
        <f>MATCH(J877,'Pay Items'!$K$1:$K$649,0)</f>
        <v>167</v>
      </c>
      <c r="L877" s="17" t="str">
        <f t="shared" ca="1" si="73"/>
        <v>,0</v>
      </c>
      <c r="M877" s="17" t="str">
        <f t="shared" ca="1" si="74"/>
        <v>C2</v>
      </c>
      <c r="N877" s="17" t="str">
        <f t="shared" ca="1" si="75"/>
        <v>C2</v>
      </c>
    </row>
    <row r="878" spans="1:14" ht="30" customHeight="1" x14ac:dyDescent="0.2">
      <c r="A878" s="177" t="s">
        <v>305</v>
      </c>
      <c r="B878" s="172" t="s">
        <v>350</v>
      </c>
      <c r="C878" s="163" t="s">
        <v>187</v>
      </c>
      <c r="D878" s="164" t="s">
        <v>173</v>
      </c>
      <c r="E878" s="165" t="s">
        <v>181</v>
      </c>
      <c r="F878" s="294">
        <v>200</v>
      </c>
      <c r="G878" s="120"/>
      <c r="H878" s="182">
        <f t="shared" si="77"/>
        <v>0</v>
      </c>
      <c r="I878" s="24" t="str">
        <f t="shared" ca="1" si="72"/>
        <v/>
      </c>
      <c r="J878" s="15" t="str">
        <f t="shared" si="76"/>
        <v>B09820 M Deformed Tie Bareach</v>
      </c>
      <c r="K878" s="16">
        <f>MATCH(J878,'Pay Items'!$K$1:$K$649,0)</f>
        <v>169</v>
      </c>
      <c r="L878" s="17" t="str">
        <f t="shared" ca="1" si="73"/>
        <v>,0</v>
      </c>
      <c r="M878" s="17" t="str">
        <f t="shared" ca="1" si="74"/>
        <v>C2</v>
      </c>
      <c r="N878" s="17" t="str">
        <f t="shared" ca="1" si="75"/>
        <v>C2</v>
      </c>
    </row>
    <row r="879" spans="1:14" ht="30" customHeight="1" x14ac:dyDescent="0.2">
      <c r="A879" s="177" t="s">
        <v>792</v>
      </c>
      <c r="B879" s="162" t="s">
        <v>1936</v>
      </c>
      <c r="C879" s="163" t="s">
        <v>329</v>
      </c>
      <c r="D879" s="164" t="s">
        <v>6</v>
      </c>
      <c r="E879" s="165"/>
      <c r="F879" s="293" t="s">
        <v>173</v>
      </c>
      <c r="G879" s="160"/>
      <c r="H879" s="160"/>
      <c r="I879" s="24" t="str">
        <f t="shared" ca="1" si="72"/>
        <v>LOCKED</v>
      </c>
      <c r="J879" s="15" t="str">
        <f t="shared" si="76"/>
        <v>B100rMiscellaneous Concrete Slab RemovalCW 3235-R9</v>
      </c>
      <c r="K879" s="16">
        <f>MATCH(J879,'Pay Items'!$K$1:$K$649,0)</f>
        <v>171</v>
      </c>
      <c r="L879" s="17" t="str">
        <f t="shared" ca="1" si="73"/>
        <v>,0</v>
      </c>
      <c r="M879" s="17" t="str">
        <f t="shared" ca="1" si="74"/>
        <v>C2</v>
      </c>
      <c r="N879" s="17" t="str">
        <f t="shared" ca="1" si="75"/>
        <v>C2</v>
      </c>
    </row>
    <row r="880" spans="1:14" ht="30" customHeight="1" x14ac:dyDescent="0.2">
      <c r="A880" s="177" t="s">
        <v>796</v>
      </c>
      <c r="B880" s="172" t="s">
        <v>350</v>
      </c>
      <c r="C880" s="163" t="s">
        <v>10</v>
      </c>
      <c r="D880" s="164" t="s">
        <v>173</v>
      </c>
      <c r="E880" s="165" t="s">
        <v>178</v>
      </c>
      <c r="F880" s="294">
        <v>50</v>
      </c>
      <c r="G880" s="120"/>
      <c r="H880" s="182">
        <f t="shared" si="77"/>
        <v>0</v>
      </c>
      <c r="I880" s="24" t="str">
        <f t="shared" ca="1" si="72"/>
        <v/>
      </c>
      <c r="J880" s="15" t="str">
        <f t="shared" si="76"/>
        <v>B104r100 mm Sidewalkm²</v>
      </c>
      <c r="K880" s="16">
        <f>MATCH(J880,'Pay Items'!$K$1:$K$649,0)</f>
        <v>175</v>
      </c>
      <c r="L880" s="17" t="str">
        <f t="shared" ca="1" si="73"/>
        <v>,0</v>
      </c>
      <c r="M880" s="17" t="str">
        <f t="shared" ca="1" si="74"/>
        <v>C2</v>
      </c>
      <c r="N880" s="17" t="str">
        <f t="shared" ca="1" si="75"/>
        <v>C2</v>
      </c>
    </row>
    <row r="881" spans="1:14" ht="30" customHeight="1" x14ac:dyDescent="0.2">
      <c r="A881" s="178" t="s">
        <v>798</v>
      </c>
      <c r="B881" s="169" t="s">
        <v>351</v>
      </c>
      <c r="C881" s="170" t="s">
        <v>333</v>
      </c>
      <c r="D881" s="171" t="s">
        <v>173</v>
      </c>
      <c r="E881" s="180" t="s">
        <v>178</v>
      </c>
      <c r="F881" s="294">
        <v>650</v>
      </c>
      <c r="G881" s="181"/>
      <c r="H881" s="166">
        <f t="shared" si="77"/>
        <v>0</v>
      </c>
      <c r="I881" s="24" t="str">
        <f t="shared" ca="1" si="72"/>
        <v/>
      </c>
      <c r="J881" s="15" t="str">
        <f t="shared" si="76"/>
        <v>B106rMonolithic Curb and Sidewalkm²</v>
      </c>
      <c r="K881" s="16">
        <f>MATCH(J881,'Pay Items'!$K$1:$K$649,0)</f>
        <v>178</v>
      </c>
      <c r="L881" s="17" t="str">
        <f t="shared" ca="1" si="73"/>
        <v>,0</v>
      </c>
      <c r="M881" s="17" t="str">
        <f t="shared" ca="1" si="74"/>
        <v>C2</v>
      </c>
      <c r="N881" s="17" t="str">
        <f t="shared" ca="1" si="75"/>
        <v>C2</v>
      </c>
    </row>
    <row r="882" spans="1:14" ht="30" customHeight="1" x14ac:dyDescent="0.2">
      <c r="A882" s="177" t="s">
        <v>799</v>
      </c>
      <c r="B882" s="162" t="s">
        <v>1937</v>
      </c>
      <c r="C882" s="163" t="s">
        <v>334</v>
      </c>
      <c r="D882" s="164" t="s">
        <v>1609</v>
      </c>
      <c r="E882" s="165"/>
      <c r="F882" s="293" t="s">
        <v>173</v>
      </c>
      <c r="G882" s="160"/>
      <c r="H882" s="160"/>
      <c r="I882" s="24" t="str">
        <f t="shared" ca="1" si="72"/>
        <v>LOCKED</v>
      </c>
      <c r="J882" s="15" t="str">
        <f t="shared" si="76"/>
        <v>B107iMiscellaneous Concrete Slab InstallationCW 3235-R9, E14</v>
      </c>
      <c r="K882" s="16" t="e">
        <f>MATCH(J882,'Pay Items'!$K$1:$K$649,0)</f>
        <v>#N/A</v>
      </c>
      <c r="L882" s="17" t="str">
        <f t="shared" ca="1" si="73"/>
        <v>,0</v>
      </c>
      <c r="M882" s="17" t="str">
        <f t="shared" ca="1" si="74"/>
        <v>C2</v>
      </c>
      <c r="N882" s="17" t="str">
        <f t="shared" ca="1" si="75"/>
        <v>C2</v>
      </c>
    </row>
    <row r="883" spans="1:14" ht="30" customHeight="1" x14ac:dyDescent="0.2">
      <c r="A883" s="177" t="s">
        <v>911</v>
      </c>
      <c r="B883" s="172" t="s">
        <v>350</v>
      </c>
      <c r="C883" s="163" t="s">
        <v>1704</v>
      </c>
      <c r="D883" s="164" t="s">
        <v>397</v>
      </c>
      <c r="E883" s="165" t="s">
        <v>178</v>
      </c>
      <c r="F883" s="294">
        <v>325</v>
      </c>
      <c r="G883" s="120"/>
      <c r="H883" s="182">
        <f t="shared" si="77"/>
        <v>0</v>
      </c>
      <c r="I883" s="24" t="str">
        <f t="shared" ca="1" si="72"/>
        <v/>
      </c>
      <c r="J883" s="15" t="str">
        <f t="shared" si="76"/>
        <v>B111iType 5 Concrete 100 mm SidewalkSD-228Am²</v>
      </c>
      <c r="K883" s="16" t="e">
        <f>MATCH(J883,'Pay Items'!$K$1:$K$649,0)</f>
        <v>#N/A</v>
      </c>
      <c r="L883" s="17" t="str">
        <f t="shared" ca="1" si="73"/>
        <v>,0</v>
      </c>
      <c r="M883" s="17" t="str">
        <f t="shared" ca="1" si="74"/>
        <v>C2</v>
      </c>
      <c r="N883" s="17" t="str">
        <f t="shared" ca="1" si="75"/>
        <v>C2</v>
      </c>
    </row>
    <row r="884" spans="1:14" ht="39.950000000000003" customHeight="1" x14ac:dyDescent="0.2">
      <c r="A884" s="178" t="s">
        <v>804</v>
      </c>
      <c r="B884" s="169" t="s">
        <v>351</v>
      </c>
      <c r="C884" s="170" t="s">
        <v>1938</v>
      </c>
      <c r="D884" s="164" t="s">
        <v>349</v>
      </c>
      <c r="E884" s="165" t="s">
        <v>178</v>
      </c>
      <c r="F884" s="294">
        <v>440</v>
      </c>
      <c r="G884" s="120"/>
      <c r="H884" s="182">
        <f t="shared" si="77"/>
        <v>0</v>
      </c>
      <c r="I884" s="24" t="str">
        <f t="shared" ca="1" si="72"/>
        <v/>
      </c>
      <c r="J884" s="15" t="str">
        <f t="shared" si="76"/>
        <v>B113iType 2 Concrete Monolithic Curb and SidewalkSD-228Bm²</v>
      </c>
      <c r="K884" s="16" t="e">
        <f>MATCH(J884,'Pay Items'!$K$1:$K$649,0)</f>
        <v>#N/A</v>
      </c>
      <c r="L884" s="17" t="str">
        <f t="shared" ca="1" si="73"/>
        <v>,0</v>
      </c>
      <c r="M884" s="17" t="str">
        <f t="shared" ca="1" si="74"/>
        <v>C2</v>
      </c>
      <c r="N884" s="17" t="str">
        <f t="shared" ca="1" si="75"/>
        <v>C2</v>
      </c>
    </row>
    <row r="885" spans="1:14" ht="30" customHeight="1" x14ac:dyDescent="0.2">
      <c r="A885" s="177" t="s">
        <v>815</v>
      </c>
      <c r="B885" s="162" t="s">
        <v>1939</v>
      </c>
      <c r="C885" s="163" t="s">
        <v>339</v>
      </c>
      <c r="D885" s="164" t="s">
        <v>918</v>
      </c>
      <c r="E885" s="165"/>
      <c r="F885" s="293" t="s">
        <v>173</v>
      </c>
      <c r="G885" s="160"/>
      <c r="H885" s="160"/>
      <c r="I885" s="24" t="str">
        <f t="shared" ca="1" si="72"/>
        <v>LOCKED</v>
      </c>
      <c r="J885" s="15" t="str">
        <f t="shared" si="76"/>
        <v>B126rConcrete Curb RemovalCW 3240-R10</v>
      </c>
      <c r="K885" s="16">
        <f>MATCH(J885,'Pay Items'!$K$1:$K$649,0)</f>
        <v>209</v>
      </c>
      <c r="L885" s="17" t="str">
        <f t="shared" ca="1" si="73"/>
        <v>,0</v>
      </c>
      <c r="M885" s="17" t="str">
        <f t="shared" ca="1" si="74"/>
        <v>C2</v>
      </c>
      <c r="N885" s="17" t="str">
        <f t="shared" ca="1" si="75"/>
        <v>C2</v>
      </c>
    </row>
    <row r="886" spans="1:14" ht="30" customHeight="1" x14ac:dyDescent="0.2">
      <c r="A886" s="177" t="s">
        <v>1145</v>
      </c>
      <c r="B886" s="172" t="s">
        <v>350</v>
      </c>
      <c r="C886" s="163" t="s">
        <v>969</v>
      </c>
      <c r="D886" s="164" t="s">
        <v>173</v>
      </c>
      <c r="E886" s="165" t="s">
        <v>182</v>
      </c>
      <c r="F886" s="294">
        <v>65</v>
      </c>
      <c r="G886" s="120"/>
      <c r="H886" s="182">
        <f>ROUND(G886*F886,2)</f>
        <v>0</v>
      </c>
      <c r="I886" s="24" t="str">
        <f t="shared" ca="1" si="72"/>
        <v/>
      </c>
      <c r="J886" s="15" t="str">
        <f t="shared" si="76"/>
        <v>B127rBBarrier Separatem</v>
      </c>
      <c r="K886" s="16">
        <f>MATCH(J886,'Pay Items'!$K$1:$K$649,0)</f>
        <v>212</v>
      </c>
      <c r="L886" s="17" t="str">
        <f t="shared" ca="1" si="73"/>
        <v>,0</v>
      </c>
      <c r="M886" s="17" t="str">
        <f t="shared" ca="1" si="74"/>
        <v>C2</v>
      </c>
      <c r="N886" s="17" t="str">
        <f t="shared" ca="1" si="75"/>
        <v>C2</v>
      </c>
    </row>
    <row r="887" spans="1:14" ht="30" customHeight="1" x14ac:dyDescent="0.2">
      <c r="A887" s="177" t="s">
        <v>822</v>
      </c>
      <c r="B887" s="172" t="s">
        <v>351</v>
      </c>
      <c r="C887" s="163" t="s">
        <v>689</v>
      </c>
      <c r="D887" s="164" t="s">
        <v>173</v>
      </c>
      <c r="E887" s="165" t="s">
        <v>182</v>
      </c>
      <c r="F887" s="294">
        <v>75</v>
      </c>
      <c r="G887" s="120"/>
      <c r="H887" s="182">
        <f>ROUND(G887*F887,2)</f>
        <v>0</v>
      </c>
      <c r="I887" s="24" t="str">
        <f t="shared" ca="1" si="72"/>
        <v/>
      </c>
      <c r="J887" s="15" t="str">
        <f t="shared" si="76"/>
        <v>B132rCurb Rampm</v>
      </c>
      <c r="K887" s="16">
        <f>MATCH(J887,'Pay Items'!$K$1:$K$649,0)</f>
        <v>217</v>
      </c>
      <c r="L887" s="17" t="str">
        <f t="shared" ca="1" si="73"/>
        <v>,0</v>
      </c>
      <c r="M887" s="17" t="str">
        <f t="shared" ca="1" si="74"/>
        <v>C2</v>
      </c>
      <c r="N887" s="17" t="str">
        <f t="shared" ca="1" si="75"/>
        <v>C2</v>
      </c>
    </row>
    <row r="888" spans="1:14" ht="30" customHeight="1" x14ac:dyDescent="0.2">
      <c r="A888" s="177" t="s">
        <v>825</v>
      </c>
      <c r="B888" s="162" t="s">
        <v>1940</v>
      </c>
      <c r="C888" s="163" t="s">
        <v>341</v>
      </c>
      <c r="D888" s="164" t="s">
        <v>1679</v>
      </c>
      <c r="E888" s="165"/>
      <c r="F888" s="293" t="s">
        <v>173</v>
      </c>
      <c r="G888" s="160"/>
      <c r="H888" s="160"/>
      <c r="I888" s="24" t="str">
        <f t="shared" ca="1" si="72"/>
        <v>LOCKED</v>
      </c>
      <c r="J888" s="15" t="str">
        <f t="shared" si="76"/>
        <v>B135iConcrete Curb InstallationCW 3240-R10, E14</v>
      </c>
      <c r="K888" s="16" t="e">
        <f>MATCH(J888,'Pay Items'!$K$1:$K$649,0)</f>
        <v>#N/A</v>
      </c>
      <c r="L888" s="17" t="str">
        <f t="shared" ca="1" si="73"/>
        <v>,0</v>
      </c>
      <c r="M888" s="17" t="str">
        <f t="shared" ca="1" si="74"/>
        <v>C2</v>
      </c>
      <c r="N888" s="17" t="str">
        <f t="shared" ca="1" si="75"/>
        <v>C2</v>
      </c>
    </row>
    <row r="889" spans="1:14" ht="39.950000000000003" customHeight="1" x14ac:dyDescent="0.2">
      <c r="A889" s="177" t="s">
        <v>1148</v>
      </c>
      <c r="B889" s="172" t="s">
        <v>350</v>
      </c>
      <c r="C889" s="163" t="s">
        <v>1614</v>
      </c>
      <c r="D889" s="164" t="s">
        <v>398</v>
      </c>
      <c r="E889" s="165" t="s">
        <v>182</v>
      </c>
      <c r="F889" s="294">
        <v>60</v>
      </c>
      <c r="G889" s="120"/>
      <c r="H889" s="182">
        <f t="shared" ref="H889:H900" si="78">ROUND(G889*F889,2)</f>
        <v>0</v>
      </c>
      <c r="I889" s="24" t="str">
        <f t="shared" ca="1" si="72"/>
        <v/>
      </c>
      <c r="J889" s="15" t="str">
        <f t="shared" si="76"/>
        <v>B136iAType 2 Concrete Barrier (150 mm reveal ht, Dowelled)SD-205m</v>
      </c>
      <c r="K889" s="16" t="e">
        <f>MATCH(J889,'Pay Items'!$K$1:$K$649,0)</f>
        <v>#N/A</v>
      </c>
      <c r="L889" s="17" t="str">
        <f t="shared" ca="1" si="73"/>
        <v>,0</v>
      </c>
      <c r="M889" s="17" t="str">
        <f t="shared" ca="1" si="74"/>
        <v>C2</v>
      </c>
      <c r="N889" s="17" t="str">
        <f t="shared" ca="1" si="75"/>
        <v>C2</v>
      </c>
    </row>
    <row r="890" spans="1:14" ht="39.950000000000003" customHeight="1" x14ac:dyDescent="0.2">
      <c r="A890" s="177" t="s">
        <v>1154</v>
      </c>
      <c r="B890" s="172" t="s">
        <v>351</v>
      </c>
      <c r="C890" s="163" t="s">
        <v>1705</v>
      </c>
      <c r="D890" s="164" t="s">
        <v>399</v>
      </c>
      <c r="E890" s="165" t="s">
        <v>182</v>
      </c>
      <c r="F890" s="294">
        <v>130</v>
      </c>
      <c r="G890" s="120"/>
      <c r="H890" s="182">
        <f t="shared" si="78"/>
        <v>0</v>
      </c>
      <c r="I890" s="24" t="str">
        <f t="shared" ca="1" si="72"/>
        <v/>
      </c>
      <c r="J890" s="15" t="str">
        <f t="shared" si="76"/>
        <v>B139iAType 2 Concrete Modified Barrier (150 mm reveal ht, Dowelled)SD-203Bm</v>
      </c>
      <c r="K890" s="16" t="e">
        <f>MATCH(J890,'Pay Items'!$K$1:$K$649,0)</f>
        <v>#N/A</v>
      </c>
      <c r="L890" s="17" t="str">
        <f t="shared" ca="1" si="73"/>
        <v>,0</v>
      </c>
      <c r="M890" s="17" t="str">
        <f t="shared" ca="1" si="74"/>
        <v>C2</v>
      </c>
      <c r="N890" s="17" t="str">
        <f t="shared" ca="1" si="75"/>
        <v>C2</v>
      </c>
    </row>
    <row r="891" spans="1:14" ht="39.950000000000003" customHeight="1" x14ac:dyDescent="0.2">
      <c r="A891" s="177" t="s">
        <v>941</v>
      </c>
      <c r="B891" s="172" t="s">
        <v>352</v>
      </c>
      <c r="C891" s="163" t="s">
        <v>1706</v>
      </c>
      <c r="D891" s="164" t="s">
        <v>367</v>
      </c>
      <c r="E891" s="165" t="s">
        <v>182</v>
      </c>
      <c r="F891" s="294">
        <v>90</v>
      </c>
      <c r="G891" s="120"/>
      <c r="H891" s="182">
        <f t="shared" si="78"/>
        <v>0</v>
      </c>
      <c r="I891" s="24" t="str">
        <f t="shared" ca="1" si="72"/>
        <v/>
      </c>
      <c r="J891" s="15" t="str">
        <f t="shared" si="76"/>
        <v>B150iAType 2 Concrete Curb Ramp (8-12 mm reveal ht, Monolithic)SD-229A,B,Cm</v>
      </c>
      <c r="K891" s="16" t="e">
        <f>MATCH(J891,'Pay Items'!$K$1:$K$649,0)</f>
        <v>#N/A</v>
      </c>
      <c r="L891" s="17" t="str">
        <f t="shared" ca="1" si="73"/>
        <v>,0</v>
      </c>
      <c r="M891" s="17" t="str">
        <f t="shared" ca="1" si="74"/>
        <v>C2</v>
      </c>
      <c r="N891" s="17" t="str">
        <f t="shared" ca="1" si="75"/>
        <v>C2</v>
      </c>
    </row>
    <row r="892" spans="1:14" ht="30" customHeight="1" x14ac:dyDescent="0.2">
      <c r="A892" s="178" t="s">
        <v>476</v>
      </c>
      <c r="B892" s="179" t="s">
        <v>1941</v>
      </c>
      <c r="C892" s="170" t="s">
        <v>362</v>
      </c>
      <c r="D892" s="171" t="s">
        <v>1181</v>
      </c>
      <c r="E892" s="222"/>
      <c r="F892" s="293" t="s">
        <v>173</v>
      </c>
      <c r="G892" s="160"/>
      <c r="H892" s="160"/>
      <c r="I892" s="24" t="str">
        <f t="shared" ca="1" si="72"/>
        <v>LOCKED</v>
      </c>
      <c r="J892" s="15" t="str">
        <f t="shared" si="76"/>
        <v>B190Construction of Asphaltic Concrete OverlayCW 3410-R12</v>
      </c>
      <c r="K892" s="16">
        <f>MATCH(J892,'Pay Items'!$K$1:$K$649,0)</f>
        <v>319</v>
      </c>
      <c r="L892" s="17" t="str">
        <f t="shared" ca="1" si="73"/>
        <v>,0</v>
      </c>
      <c r="M892" s="17" t="str">
        <f t="shared" ca="1" si="74"/>
        <v>C2</v>
      </c>
      <c r="N892" s="17" t="str">
        <f t="shared" ca="1" si="75"/>
        <v>C2</v>
      </c>
    </row>
    <row r="893" spans="1:14" ht="30" customHeight="1" x14ac:dyDescent="0.2">
      <c r="A893" s="178" t="s">
        <v>480</v>
      </c>
      <c r="B893" s="169" t="s">
        <v>350</v>
      </c>
      <c r="C893" s="170" t="s">
        <v>364</v>
      </c>
      <c r="D893" s="171"/>
      <c r="E893" s="180"/>
      <c r="F893" s="293" t="s">
        <v>173</v>
      </c>
      <c r="G893" s="160"/>
      <c r="H893" s="160"/>
      <c r="I893" s="24" t="str">
        <f t="shared" ca="1" si="72"/>
        <v>LOCKED</v>
      </c>
      <c r="J893" s="15" t="str">
        <f t="shared" si="76"/>
        <v>B194Tie-ins and Approaches</v>
      </c>
      <c r="K893" s="16">
        <f>MATCH(J893,'Pay Items'!$K$1:$K$649,0)</f>
        <v>323</v>
      </c>
      <c r="L893" s="17" t="str">
        <f t="shared" ca="1" si="73"/>
        <v>,0</v>
      </c>
      <c r="M893" s="17" t="str">
        <f t="shared" ca="1" si="74"/>
        <v>C2</v>
      </c>
      <c r="N893" s="17" t="str">
        <f t="shared" ca="1" si="75"/>
        <v>C2</v>
      </c>
    </row>
    <row r="894" spans="1:14" ht="30" customHeight="1" x14ac:dyDescent="0.2">
      <c r="A894" s="178" t="s">
        <v>481</v>
      </c>
      <c r="B894" s="201" t="s">
        <v>700</v>
      </c>
      <c r="C894" s="170" t="s">
        <v>718</v>
      </c>
      <c r="D894" s="171"/>
      <c r="E894" s="180" t="s">
        <v>180</v>
      </c>
      <c r="F894" s="294">
        <v>20</v>
      </c>
      <c r="G894" s="181"/>
      <c r="H894" s="166">
        <f>ROUND(G894*F894,2)</f>
        <v>0</v>
      </c>
      <c r="I894" s="24" t="str">
        <f t="shared" ca="1" si="72"/>
        <v/>
      </c>
      <c r="J894" s="15" t="str">
        <f t="shared" si="76"/>
        <v>B195Type IAtonne</v>
      </c>
      <c r="K894" s="16">
        <f>MATCH(J894,'Pay Items'!$K$1:$K$649,0)</f>
        <v>324</v>
      </c>
      <c r="L894" s="17" t="str">
        <f t="shared" ca="1" si="73"/>
        <v>,0</v>
      </c>
      <c r="M894" s="17" t="str">
        <f t="shared" ca="1" si="74"/>
        <v>C2</v>
      </c>
      <c r="N894" s="17" t="str">
        <f t="shared" ca="1" si="75"/>
        <v>C2</v>
      </c>
    </row>
    <row r="895" spans="1:14" ht="30" customHeight="1" x14ac:dyDescent="0.2">
      <c r="A895" s="177" t="s">
        <v>875</v>
      </c>
      <c r="B895" s="162" t="s">
        <v>1942</v>
      </c>
      <c r="C895" s="163" t="s">
        <v>909</v>
      </c>
      <c r="D895" s="164" t="s">
        <v>960</v>
      </c>
      <c r="E895" s="165" t="s">
        <v>181</v>
      </c>
      <c r="F895" s="295">
        <v>51</v>
      </c>
      <c r="G895" s="120"/>
      <c r="H895" s="182">
        <f t="shared" si="78"/>
        <v>0</v>
      </c>
      <c r="I895" s="24" t="str">
        <f t="shared" ca="1" si="72"/>
        <v/>
      </c>
      <c r="J895" s="15" t="str">
        <f t="shared" si="76"/>
        <v>B219Detectable Warning Surface TilesCW 3326-R3each</v>
      </c>
      <c r="K895" s="16">
        <f>MATCH(J895,'Pay Items'!$K$1:$K$649,0)</f>
        <v>341</v>
      </c>
      <c r="L895" s="17" t="str">
        <f t="shared" ca="1" si="73"/>
        <v>,0</v>
      </c>
      <c r="M895" s="17" t="str">
        <f t="shared" ca="1" si="74"/>
        <v>C2</v>
      </c>
      <c r="N895" s="17" t="str">
        <f t="shared" ca="1" si="75"/>
        <v>C2</v>
      </c>
    </row>
    <row r="896" spans="1:14" ht="30" customHeight="1" x14ac:dyDescent="0.2">
      <c r="A896" s="152"/>
      <c r="B896" s="216"/>
      <c r="C896" s="174" t="s">
        <v>1615</v>
      </c>
      <c r="D896" s="175"/>
      <c r="E896" s="176"/>
      <c r="F896" s="293" t="s">
        <v>173</v>
      </c>
      <c r="G896" s="160"/>
      <c r="H896" s="160"/>
      <c r="I896" s="24" t="str">
        <f t="shared" ca="1" si="72"/>
        <v>LOCKED</v>
      </c>
      <c r="J896" s="15" t="str">
        <f t="shared" si="76"/>
        <v>ROADWORKS - NEW CONSTRUCTION</v>
      </c>
      <c r="K896" s="16" t="e">
        <f>MATCH(J896,'Pay Items'!$K$1:$K$649,0)</f>
        <v>#N/A</v>
      </c>
      <c r="L896" s="17" t="str">
        <f t="shared" ca="1" si="73"/>
        <v>,0</v>
      </c>
      <c r="M896" s="17" t="str">
        <f t="shared" ca="1" si="74"/>
        <v>C2</v>
      </c>
      <c r="N896" s="17" t="str">
        <f t="shared" ca="1" si="75"/>
        <v>C2</v>
      </c>
    </row>
    <row r="897" spans="1:14" ht="39.950000000000003" customHeight="1" x14ac:dyDescent="0.2">
      <c r="A897" s="161" t="s">
        <v>209</v>
      </c>
      <c r="B897" s="162" t="s">
        <v>1943</v>
      </c>
      <c r="C897" s="163" t="s">
        <v>468</v>
      </c>
      <c r="D897" s="164" t="s">
        <v>1617</v>
      </c>
      <c r="E897" s="165"/>
      <c r="F897" s="293" t="s">
        <v>173</v>
      </c>
      <c r="G897" s="160"/>
      <c r="H897" s="160"/>
      <c r="I897" s="24" t="str">
        <f t="shared" ca="1" si="72"/>
        <v>LOCKED</v>
      </c>
      <c r="J897" s="15" t="str">
        <f t="shared" si="76"/>
        <v>C001Concrete Pavements, Median Slabs, Bull-noses, and Safety MediansCW 3310-R18, E14</v>
      </c>
      <c r="K897" s="16" t="e">
        <f>MATCH(J897,'Pay Items'!$K$1:$K$649,0)</f>
        <v>#N/A</v>
      </c>
      <c r="L897" s="17" t="str">
        <f t="shared" ca="1" si="73"/>
        <v>,0</v>
      </c>
      <c r="M897" s="17" t="str">
        <f t="shared" ca="1" si="74"/>
        <v>C2</v>
      </c>
      <c r="N897" s="17" t="str">
        <f t="shared" ca="1" si="75"/>
        <v>C2</v>
      </c>
    </row>
    <row r="898" spans="1:14" ht="39.950000000000003" customHeight="1" x14ac:dyDescent="0.2">
      <c r="A898" s="184" t="s">
        <v>214</v>
      </c>
      <c r="B898" s="169" t="s">
        <v>350</v>
      </c>
      <c r="C898" s="170" t="s">
        <v>1619</v>
      </c>
      <c r="D898" s="171" t="s">
        <v>173</v>
      </c>
      <c r="E898" s="180" t="s">
        <v>178</v>
      </c>
      <c r="F898" s="295">
        <v>10</v>
      </c>
      <c r="G898" s="181"/>
      <c r="H898" s="182">
        <f t="shared" si="78"/>
        <v>0</v>
      </c>
      <c r="I898" s="24" t="str">
        <f t="shared" ca="1" si="72"/>
        <v/>
      </c>
      <c r="J898" s="15" t="str">
        <f t="shared" si="76"/>
        <v>C011Construction of 150 mm Type 2 Concrete Pavement (Reinforced)m²</v>
      </c>
      <c r="K898" s="16" t="e">
        <f>MATCH(J898,'Pay Items'!$K$1:$K$649,0)</f>
        <v>#N/A</v>
      </c>
      <c r="L898" s="17" t="str">
        <f t="shared" ca="1" si="73"/>
        <v>,0</v>
      </c>
      <c r="M898" s="17" t="str">
        <f t="shared" ca="1" si="74"/>
        <v>C2</v>
      </c>
      <c r="N898" s="17" t="str">
        <f t="shared" ca="1" si="75"/>
        <v>C2</v>
      </c>
    </row>
    <row r="899" spans="1:14" ht="30" customHeight="1" x14ac:dyDescent="0.2">
      <c r="A899" s="161" t="s">
        <v>380</v>
      </c>
      <c r="B899" s="162" t="s">
        <v>1944</v>
      </c>
      <c r="C899" s="163" t="s">
        <v>123</v>
      </c>
      <c r="D899" s="164" t="s">
        <v>1617</v>
      </c>
      <c r="E899" s="165"/>
      <c r="F899" s="293" t="s">
        <v>173</v>
      </c>
      <c r="G899" s="160"/>
      <c r="H899" s="160"/>
      <c r="I899" s="24" t="str">
        <f t="shared" ca="1" si="72"/>
        <v>LOCKED</v>
      </c>
      <c r="J899" s="15" t="str">
        <f t="shared" si="76"/>
        <v>C019Concrete Pavements for Early OpeningCW 3310-R18, E14</v>
      </c>
      <c r="K899" s="16" t="e">
        <f>MATCH(J899,'Pay Items'!$K$1:$K$649,0)</f>
        <v>#N/A</v>
      </c>
      <c r="L899" s="17" t="str">
        <f t="shared" ca="1" si="73"/>
        <v>,0</v>
      </c>
      <c r="M899" s="17" t="str">
        <f t="shared" ca="1" si="74"/>
        <v>C2</v>
      </c>
      <c r="N899" s="17" t="str">
        <f t="shared" ca="1" si="75"/>
        <v>C2</v>
      </c>
    </row>
    <row r="900" spans="1:14" ht="54.95" customHeight="1" x14ac:dyDescent="0.2">
      <c r="A900" s="184" t="s">
        <v>1195</v>
      </c>
      <c r="B900" s="169" t="s">
        <v>350</v>
      </c>
      <c r="C900" s="170" t="s">
        <v>1282</v>
      </c>
      <c r="D900" s="164"/>
      <c r="E900" s="180" t="s">
        <v>178</v>
      </c>
      <c r="F900" s="295">
        <v>10</v>
      </c>
      <c r="G900" s="181"/>
      <c r="H900" s="182">
        <f t="shared" si="78"/>
        <v>0</v>
      </c>
      <c r="I900" s="24" t="str">
        <f t="shared" ca="1" si="72"/>
        <v/>
      </c>
      <c r="J900" s="15" t="str">
        <f t="shared" si="76"/>
        <v>C029-72Construction of 150 mm Type 4 Concrete Pavement for Early Opening 72 Hour (Reinforced)m²</v>
      </c>
      <c r="K900" s="16">
        <f>MATCH(J900,'Pay Items'!$K$1:$K$649,0)</f>
        <v>380</v>
      </c>
      <c r="L900" s="17" t="str">
        <f t="shared" ca="1" si="73"/>
        <v>,0</v>
      </c>
      <c r="M900" s="17" t="str">
        <f t="shared" ca="1" si="74"/>
        <v>C2</v>
      </c>
      <c r="N900" s="17" t="str">
        <f t="shared" ca="1" si="75"/>
        <v>C2</v>
      </c>
    </row>
    <row r="901" spans="1:14" ht="30" customHeight="1" x14ac:dyDescent="0.2">
      <c r="A901" s="161"/>
      <c r="B901" s="162" t="s">
        <v>1945</v>
      </c>
      <c r="C901" s="163" t="s">
        <v>1898</v>
      </c>
      <c r="D901" s="164" t="s">
        <v>1899</v>
      </c>
      <c r="E901" s="165"/>
      <c r="F901" s="293" t="s">
        <v>173</v>
      </c>
      <c r="G901" s="160"/>
      <c r="H901" s="160"/>
      <c r="I901" s="24" t="str">
        <f t="shared" ref="I901:I964" ca="1" si="79">IF(CELL("protect",$G901)=1, "LOCKED", "")</f>
        <v>LOCKED</v>
      </c>
      <c r="J901" s="15" t="str">
        <f t="shared" si="76"/>
        <v>Construction of Asphalt Speed Tables</v>
      </c>
      <c r="K901" s="16" t="e">
        <f>MATCH(J901,'Pay Items'!$K$1:$K$649,0)</f>
        <v>#N/A</v>
      </c>
      <c r="L901" s="17" t="str">
        <f t="shared" ref="L901:L964" ca="1" si="80">CELL("format",$F901)</f>
        <v>,0</v>
      </c>
      <c r="M901" s="17" t="str">
        <f t="shared" ref="M901:M964" ca="1" si="81">CELL("format",$G901)</f>
        <v>C2</v>
      </c>
      <c r="N901" s="17" t="str">
        <f t="shared" ref="N901:N964" ca="1" si="82">CELL("format",$H901)</f>
        <v>C2</v>
      </c>
    </row>
    <row r="902" spans="1:14" ht="30" customHeight="1" x14ac:dyDescent="0.2">
      <c r="A902" s="161"/>
      <c r="B902" s="169" t="s">
        <v>350</v>
      </c>
      <c r="C902" s="163" t="s">
        <v>1946</v>
      </c>
      <c r="D902" s="164"/>
      <c r="E902" s="165" t="s">
        <v>181</v>
      </c>
      <c r="F902" s="295">
        <v>2</v>
      </c>
      <c r="G902" s="120"/>
      <c r="H902" s="182">
        <f>ROUND(G902*F902,2)</f>
        <v>0</v>
      </c>
      <c r="I902" s="24" t="str">
        <f t="shared" ca="1" si="79"/>
        <v/>
      </c>
      <c r="J902" s="15" t="str">
        <f t="shared" ref="J902:J965" si="83">CLEAN(CONCATENATE(TRIM($A902),TRIM($C902),IF(LEFT($D902)&lt;&gt;"E",TRIM($D902),),TRIM($E902)))</f>
        <v>6.5 m x 7meach</v>
      </c>
      <c r="K902" s="16" t="e">
        <f>MATCH(J902,'Pay Items'!$K$1:$K$649,0)</f>
        <v>#N/A</v>
      </c>
      <c r="L902" s="17" t="str">
        <f t="shared" ca="1" si="80"/>
        <v>,0</v>
      </c>
      <c r="M902" s="17" t="str">
        <f t="shared" ca="1" si="81"/>
        <v>C2</v>
      </c>
      <c r="N902" s="17" t="str">
        <f t="shared" ca="1" si="82"/>
        <v>C2</v>
      </c>
    </row>
    <row r="903" spans="1:14" ht="30" customHeight="1" x14ac:dyDescent="0.2">
      <c r="A903" s="161"/>
      <c r="B903" s="169" t="s">
        <v>351</v>
      </c>
      <c r="C903" s="163" t="s">
        <v>1900</v>
      </c>
      <c r="D903" s="164"/>
      <c r="E903" s="165" t="s">
        <v>181</v>
      </c>
      <c r="F903" s="295">
        <v>1</v>
      </c>
      <c r="G903" s="120"/>
      <c r="H903" s="182">
        <f>ROUND(G903*F903,2)</f>
        <v>0</v>
      </c>
      <c r="I903" s="24" t="str">
        <f t="shared" ca="1" si="79"/>
        <v/>
      </c>
      <c r="J903" s="15" t="str">
        <f t="shared" si="83"/>
        <v>9 m x 7 meach</v>
      </c>
      <c r="K903" s="16" t="e">
        <f>MATCH(J903,'Pay Items'!$K$1:$K$649,0)</f>
        <v>#N/A</v>
      </c>
      <c r="L903" s="17" t="str">
        <f t="shared" ca="1" si="80"/>
        <v>,0</v>
      </c>
      <c r="M903" s="17" t="str">
        <f t="shared" ca="1" si="81"/>
        <v>C2</v>
      </c>
      <c r="N903" s="17" t="str">
        <f t="shared" ca="1" si="82"/>
        <v>C2</v>
      </c>
    </row>
    <row r="904" spans="1:14" ht="30" customHeight="1" x14ac:dyDescent="0.2">
      <c r="A904" s="161"/>
      <c r="B904" s="162" t="s">
        <v>1947</v>
      </c>
      <c r="C904" s="163" t="s">
        <v>1917</v>
      </c>
      <c r="D904" s="164" t="s">
        <v>1899</v>
      </c>
      <c r="E904" s="165"/>
      <c r="F904" s="293" t="s">
        <v>173</v>
      </c>
      <c r="G904" s="160"/>
      <c r="H904" s="160"/>
      <c r="I904" s="24" t="str">
        <f t="shared" ca="1" si="79"/>
        <v>LOCKED</v>
      </c>
      <c r="J904" s="15" t="str">
        <f t="shared" si="83"/>
        <v>Construction of Asphalt Speed Humps</v>
      </c>
      <c r="K904" s="16" t="e">
        <f>MATCH(J904,'Pay Items'!$K$1:$K$649,0)</f>
        <v>#N/A</v>
      </c>
      <c r="L904" s="17" t="str">
        <f t="shared" ca="1" si="80"/>
        <v>,0</v>
      </c>
      <c r="M904" s="17" t="str">
        <f t="shared" ca="1" si="81"/>
        <v>C2</v>
      </c>
      <c r="N904" s="17" t="str">
        <f t="shared" ca="1" si="82"/>
        <v>C2</v>
      </c>
    </row>
    <row r="905" spans="1:14" ht="30" customHeight="1" x14ac:dyDescent="0.2">
      <c r="A905" s="218"/>
      <c r="B905" s="169" t="s">
        <v>350</v>
      </c>
      <c r="C905" s="163" t="s">
        <v>1928</v>
      </c>
      <c r="D905" s="164"/>
      <c r="E905" s="165" t="s">
        <v>181</v>
      </c>
      <c r="F905" s="295">
        <v>7</v>
      </c>
      <c r="G905" s="120"/>
      <c r="H905" s="182">
        <f>ROUND(G905*F905,2)</f>
        <v>0</v>
      </c>
      <c r="I905" s="24" t="str">
        <f t="shared" ca="1" si="79"/>
        <v/>
      </c>
      <c r="J905" s="15" t="str">
        <f t="shared" si="83"/>
        <v>6.5 m x 4 meach</v>
      </c>
      <c r="K905" s="16" t="e">
        <f>MATCH(J905,'Pay Items'!$K$1:$K$649,0)</f>
        <v>#N/A</v>
      </c>
      <c r="L905" s="17" t="str">
        <f t="shared" ca="1" si="80"/>
        <v>,0</v>
      </c>
      <c r="M905" s="17" t="str">
        <f t="shared" ca="1" si="81"/>
        <v>C2</v>
      </c>
      <c r="N905" s="17" t="str">
        <f t="shared" ca="1" si="82"/>
        <v>C2</v>
      </c>
    </row>
    <row r="906" spans="1:14" ht="30" customHeight="1" x14ac:dyDescent="0.2">
      <c r="A906" s="218"/>
      <c r="B906" s="169" t="s">
        <v>351</v>
      </c>
      <c r="C906" s="163" t="s">
        <v>1948</v>
      </c>
      <c r="D906" s="164"/>
      <c r="E906" s="165" t="s">
        <v>181</v>
      </c>
      <c r="F906" s="295">
        <v>2</v>
      </c>
      <c r="G906" s="120"/>
      <c r="H906" s="182">
        <f>ROUND(G906*F906,2)</f>
        <v>0</v>
      </c>
      <c r="I906" s="24" t="str">
        <f t="shared" ca="1" si="79"/>
        <v/>
      </c>
      <c r="J906" s="15" t="str">
        <f t="shared" si="83"/>
        <v>9 m x 4 meach</v>
      </c>
      <c r="K906" s="16" t="e">
        <f>MATCH(J906,'Pay Items'!$K$1:$K$649,0)</f>
        <v>#N/A</v>
      </c>
      <c r="L906" s="17" t="str">
        <f t="shared" ca="1" si="80"/>
        <v>,0</v>
      </c>
      <c r="M906" s="17" t="str">
        <f t="shared" ca="1" si="81"/>
        <v>C2</v>
      </c>
      <c r="N906" s="17" t="str">
        <f t="shared" ca="1" si="82"/>
        <v>C2</v>
      </c>
    </row>
    <row r="907" spans="1:14" ht="30" customHeight="1" x14ac:dyDescent="0.2">
      <c r="A907" s="152"/>
      <c r="B907" s="216"/>
      <c r="C907" s="174" t="s">
        <v>199</v>
      </c>
      <c r="D907" s="175"/>
      <c r="E907" s="192"/>
      <c r="F907" s="293" t="s">
        <v>173</v>
      </c>
      <c r="G907" s="160"/>
      <c r="H907" s="160"/>
      <c r="I907" s="24" t="str">
        <f t="shared" ca="1" si="79"/>
        <v>LOCKED</v>
      </c>
      <c r="J907" s="15" t="str">
        <f t="shared" si="83"/>
        <v>JOINT AND CRACK SEALING</v>
      </c>
      <c r="K907" s="16">
        <f>MATCH(J907,'Pay Items'!$K$1:$K$649,0)</f>
        <v>436</v>
      </c>
      <c r="L907" s="17" t="str">
        <f t="shared" ca="1" si="80"/>
        <v>,0</v>
      </c>
      <c r="M907" s="17" t="str">
        <f t="shared" ca="1" si="81"/>
        <v>C2</v>
      </c>
      <c r="N907" s="17" t="str">
        <f t="shared" ca="1" si="82"/>
        <v>C2</v>
      </c>
    </row>
    <row r="908" spans="1:14" ht="30" customHeight="1" x14ac:dyDescent="0.2">
      <c r="A908" s="187" t="s">
        <v>547</v>
      </c>
      <c r="B908" s="162" t="s">
        <v>1949</v>
      </c>
      <c r="C908" s="163" t="s">
        <v>98</v>
      </c>
      <c r="D908" s="164" t="s">
        <v>736</v>
      </c>
      <c r="E908" s="165" t="s">
        <v>182</v>
      </c>
      <c r="F908" s="295">
        <v>1000</v>
      </c>
      <c r="G908" s="181"/>
      <c r="H908" s="166">
        <f>ROUND(G908*F908,2)</f>
        <v>0</v>
      </c>
      <c r="I908" s="24" t="str">
        <f t="shared" ca="1" si="79"/>
        <v/>
      </c>
      <c r="J908" s="15" t="str">
        <f t="shared" si="83"/>
        <v>D006Reflective Crack MaintenanceCW 3250-R7m</v>
      </c>
      <c r="K908" s="16">
        <f>MATCH(J908,'Pay Items'!$K$1:$K$649,0)</f>
        <v>442</v>
      </c>
      <c r="L908" s="17" t="str">
        <f t="shared" ca="1" si="80"/>
        <v>,0</v>
      </c>
      <c r="M908" s="17" t="str">
        <f t="shared" ca="1" si="81"/>
        <v>C2</v>
      </c>
      <c r="N908" s="17" t="str">
        <f t="shared" ca="1" si="82"/>
        <v>C2</v>
      </c>
    </row>
    <row r="909" spans="1:14" ht="30" customHeight="1" x14ac:dyDescent="0.2">
      <c r="A909" s="152"/>
      <c r="B909" s="217"/>
      <c r="C909" s="174" t="s">
        <v>201</v>
      </c>
      <c r="D909" s="175"/>
      <c r="E909" s="192"/>
      <c r="F909" s="293" t="s">
        <v>173</v>
      </c>
      <c r="G909" s="160"/>
      <c r="H909" s="160"/>
      <c r="I909" s="24" t="str">
        <f t="shared" ca="1" si="79"/>
        <v>LOCKED</v>
      </c>
      <c r="J909" s="15" t="str">
        <f t="shared" si="83"/>
        <v>ADJUSTMENTS</v>
      </c>
      <c r="K909" s="16">
        <f>MATCH(J909,'Pay Items'!$K$1:$K$649,0)</f>
        <v>589</v>
      </c>
      <c r="L909" s="17" t="str">
        <f t="shared" ca="1" si="80"/>
        <v>,0</v>
      </c>
      <c r="M909" s="17" t="str">
        <f t="shared" ca="1" si="81"/>
        <v>C2</v>
      </c>
      <c r="N909" s="17" t="str">
        <f t="shared" ca="1" si="82"/>
        <v>C2</v>
      </c>
    </row>
    <row r="910" spans="1:14" ht="30" customHeight="1" x14ac:dyDescent="0.2">
      <c r="A910" s="187" t="s">
        <v>237</v>
      </c>
      <c r="B910" s="162" t="s">
        <v>1950</v>
      </c>
      <c r="C910" s="163" t="s">
        <v>599</v>
      </c>
      <c r="D910" s="83" t="s">
        <v>1061</v>
      </c>
      <c r="E910" s="165" t="s">
        <v>181</v>
      </c>
      <c r="F910" s="295">
        <v>1</v>
      </c>
      <c r="G910" s="120"/>
      <c r="H910" s="182">
        <f>ROUND(G910*F910,2)</f>
        <v>0</v>
      </c>
      <c r="I910" s="24" t="str">
        <f t="shared" ca="1" si="79"/>
        <v/>
      </c>
      <c r="J910" s="15" t="str">
        <f t="shared" si="83"/>
        <v>F009Adjustment of Valve BoxesCW 3210-R8each</v>
      </c>
      <c r="K910" s="16">
        <f>MATCH(J910,'Pay Items'!$K$1:$K$649,0)</f>
        <v>600</v>
      </c>
      <c r="L910" s="17" t="str">
        <f t="shared" ca="1" si="80"/>
        <v>,0</v>
      </c>
      <c r="M910" s="17" t="str">
        <f t="shared" ca="1" si="81"/>
        <v>C2</v>
      </c>
      <c r="N910" s="17" t="str">
        <f t="shared" ca="1" si="82"/>
        <v>C2</v>
      </c>
    </row>
    <row r="911" spans="1:14" ht="30" customHeight="1" x14ac:dyDescent="0.2">
      <c r="A911" s="187" t="s">
        <v>459</v>
      </c>
      <c r="B911" s="162" t="s">
        <v>1951</v>
      </c>
      <c r="C911" s="163" t="s">
        <v>601</v>
      </c>
      <c r="D911" s="83" t="s">
        <v>1061</v>
      </c>
      <c r="E911" s="165" t="s">
        <v>181</v>
      </c>
      <c r="F911" s="295">
        <v>1</v>
      </c>
      <c r="G911" s="120"/>
      <c r="H911" s="182">
        <f>ROUND(G911*F911,2)</f>
        <v>0</v>
      </c>
      <c r="I911" s="24" t="str">
        <f t="shared" ca="1" si="79"/>
        <v/>
      </c>
      <c r="J911" s="15" t="str">
        <f t="shared" si="83"/>
        <v>F010Valve Box ExtensionsCW 3210-R8each</v>
      </c>
      <c r="K911" s="16">
        <f>MATCH(J911,'Pay Items'!$K$1:$K$649,0)</f>
        <v>601</v>
      </c>
      <c r="L911" s="17" t="str">
        <f t="shared" ca="1" si="80"/>
        <v>,0</v>
      </c>
      <c r="M911" s="17" t="str">
        <f t="shared" ca="1" si="81"/>
        <v>C2</v>
      </c>
      <c r="N911" s="17" t="str">
        <f t="shared" ca="1" si="82"/>
        <v>C2</v>
      </c>
    </row>
    <row r="912" spans="1:14" ht="30" customHeight="1" x14ac:dyDescent="0.2">
      <c r="A912" s="187" t="s">
        <v>238</v>
      </c>
      <c r="B912" s="162" t="s">
        <v>1952</v>
      </c>
      <c r="C912" s="163" t="s">
        <v>600</v>
      </c>
      <c r="D912" s="83" t="s">
        <v>1061</v>
      </c>
      <c r="E912" s="165" t="s">
        <v>181</v>
      </c>
      <c r="F912" s="295">
        <v>1</v>
      </c>
      <c r="G912" s="120"/>
      <c r="H912" s="182">
        <f>ROUND(G912*F912,2)</f>
        <v>0</v>
      </c>
      <c r="I912" s="24" t="str">
        <f t="shared" ca="1" si="79"/>
        <v/>
      </c>
      <c r="J912" s="15" t="str">
        <f t="shared" si="83"/>
        <v>F011Adjustment of Curb Stop BoxesCW 3210-R8each</v>
      </c>
      <c r="K912" s="16">
        <f>MATCH(J912,'Pay Items'!$K$1:$K$649,0)</f>
        <v>602</v>
      </c>
      <c r="L912" s="17" t="str">
        <f t="shared" ca="1" si="80"/>
        <v>,0</v>
      </c>
      <c r="M912" s="17" t="str">
        <f t="shared" ca="1" si="81"/>
        <v>C2</v>
      </c>
      <c r="N912" s="17" t="str">
        <f t="shared" ca="1" si="82"/>
        <v>C2</v>
      </c>
    </row>
    <row r="913" spans="1:14" ht="30" customHeight="1" x14ac:dyDescent="0.2">
      <c r="A913" s="118" t="s">
        <v>241</v>
      </c>
      <c r="B913" s="92" t="s">
        <v>1953</v>
      </c>
      <c r="C913" s="81" t="s">
        <v>602</v>
      </c>
      <c r="D913" s="83" t="s">
        <v>1061</v>
      </c>
      <c r="E913" s="85" t="s">
        <v>181</v>
      </c>
      <c r="F913" s="297">
        <v>1</v>
      </c>
      <c r="G913" s="104"/>
      <c r="H913" s="94">
        <f>ROUND(G913*F913,2)</f>
        <v>0</v>
      </c>
      <c r="I913" s="24" t="str">
        <f t="shared" ca="1" si="79"/>
        <v/>
      </c>
      <c r="J913" s="15" t="str">
        <f t="shared" si="83"/>
        <v>F018Curb Stop ExtensionsCW 3210-R8each</v>
      </c>
      <c r="K913" s="16">
        <f>MATCH(J913,'Pay Items'!$K$1:$K$649,0)</f>
        <v>603</v>
      </c>
      <c r="L913" s="17" t="str">
        <f t="shared" ca="1" si="80"/>
        <v>,0</v>
      </c>
      <c r="M913" s="17" t="str">
        <f t="shared" ca="1" si="81"/>
        <v>C2</v>
      </c>
      <c r="N913" s="17" t="str">
        <f t="shared" ca="1" si="82"/>
        <v>C2</v>
      </c>
    </row>
    <row r="914" spans="1:14" ht="30" customHeight="1" x14ac:dyDescent="0.2">
      <c r="A914" s="152"/>
      <c r="B914" s="173"/>
      <c r="C914" s="174" t="s">
        <v>202</v>
      </c>
      <c r="D914" s="175"/>
      <c r="E914" s="203"/>
      <c r="F914" s="293" t="s">
        <v>173</v>
      </c>
      <c r="G914" s="160"/>
      <c r="H914" s="160"/>
      <c r="I914" s="24" t="str">
        <f t="shared" ca="1" si="79"/>
        <v>LOCKED</v>
      </c>
      <c r="J914" s="15" t="str">
        <f t="shared" si="83"/>
        <v>LANDSCAPING</v>
      </c>
      <c r="K914" s="16">
        <f>MATCH(J914,'Pay Items'!$K$1:$K$649,0)</f>
        <v>618</v>
      </c>
      <c r="L914" s="17" t="str">
        <f t="shared" ca="1" si="80"/>
        <v>,0</v>
      </c>
      <c r="M914" s="17" t="str">
        <f t="shared" ca="1" si="81"/>
        <v>C2</v>
      </c>
      <c r="N914" s="17" t="str">
        <f t="shared" ca="1" si="82"/>
        <v>C2</v>
      </c>
    </row>
    <row r="915" spans="1:14" ht="30" customHeight="1" x14ac:dyDescent="0.2">
      <c r="A915" s="204" t="s">
        <v>242</v>
      </c>
      <c r="B915" s="162" t="s">
        <v>1954</v>
      </c>
      <c r="C915" s="163" t="s">
        <v>147</v>
      </c>
      <c r="D915" s="164" t="s">
        <v>1539</v>
      </c>
      <c r="E915" s="165"/>
      <c r="F915" s="293" t="s">
        <v>173</v>
      </c>
      <c r="G915" s="160"/>
      <c r="H915" s="160"/>
      <c r="I915" s="24" t="str">
        <f t="shared" ca="1" si="79"/>
        <v>LOCKED</v>
      </c>
      <c r="J915" s="15" t="str">
        <f t="shared" si="83"/>
        <v>G001SoddingCW 3510-R10</v>
      </c>
      <c r="K915" s="16">
        <f>MATCH(J915,'Pay Items'!$K$1:$K$649,0)</f>
        <v>619</v>
      </c>
      <c r="L915" s="17" t="str">
        <f t="shared" ca="1" si="80"/>
        <v>,0</v>
      </c>
      <c r="M915" s="17" t="str">
        <f t="shared" ca="1" si="81"/>
        <v>C2</v>
      </c>
      <c r="N915" s="17" t="str">
        <f t="shared" ca="1" si="82"/>
        <v>C2</v>
      </c>
    </row>
    <row r="916" spans="1:14" ht="30" customHeight="1" x14ac:dyDescent="0.2">
      <c r="A916" s="204" t="s">
        <v>243</v>
      </c>
      <c r="B916" s="172" t="s">
        <v>350</v>
      </c>
      <c r="C916" s="163" t="s">
        <v>885</v>
      </c>
      <c r="D916" s="164"/>
      <c r="E916" s="165" t="s">
        <v>178</v>
      </c>
      <c r="F916" s="294">
        <v>50</v>
      </c>
      <c r="G916" s="120"/>
      <c r="H916" s="182">
        <f>ROUND(G916*F916,2)</f>
        <v>0</v>
      </c>
      <c r="I916" s="24" t="str">
        <f t="shared" ca="1" si="79"/>
        <v/>
      </c>
      <c r="J916" s="15" t="str">
        <f t="shared" si="83"/>
        <v>G002width &lt; 600 mmm²</v>
      </c>
      <c r="K916" s="16">
        <f>MATCH(J916,'Pay Items'!$K$1:$K$649,0)</f>
        <v>620</v>
      </c>
      <c r="L916" s="17" t="str">
        <f t="shared" ca="1" si="80"/>
        <v>,0</v>
      </c>
      <c r="M916" s="17" t="str">
        <f t="shared" ca="1" si="81"/>
        <v>C2</v>
      </c>
      <c r="N916" s="17" t="str">
        <f t="shared" ca="1" si="82"/>
        <v>C2</v>
      </c>
    </row>
    <row r="917" spans="1:14" ht="30" customHeight="1" x14ac:dyDescent="0.2">
      <c r="A917" s="204" t="s">
        <v>244</v>
      </c>
      <c r="B917" s="172" t="s">
        <v>351</v>
      </c>
      <c r="C917" s="163" t="s">
        <v>886</v>
      </c>
      <c r="D917" s="164"/>
      <c r="E917" s="165" t="s">
        <v>178</v>
      </c>
      <c r="F917" s="294">
        <v>750</v>
      </c>
      <c r="G917" s="120"/>
      <c r="H917" s="182">
        <f>ROUND(G917*F917,2)</f>
        <v>0</v>
      </c>
      <c r="I917" s="24" t="str">
        <f t="shared" ca="1" si="79"/>
        <v/>
      </c>
      <c r="J917" s="15" t="str">
        <f t="shared" si="83"/>
        <v>G003width &gt; or = 600 mmm²</v>
      </c>
      <c r="K917" s="16">
        <f>MATCH(J917,'Pay Items'!$K$1:$K$649,0)</f>
        <v>621</v>
      </c>
      <c r="L917" s="17" t="str">
        <f t="shared" ca="1" si="80"/>
        <v>,0</v>
      </c>
      <c r="M917" s="17" t="str">
        <f t="shared" ca="1" si="81"/>
        <v>C2</v>
      </c>
      <c r="N917" s="17" t="str">
        <f t="shared" ca="1" si="82"/>
        <v>C2</v>
      </c>
    </row>
    <row r="918" spans="1:14" ht="30" customHeight="1" x14ac:dyDescent="0.2">
      <c r="A918" s="225"/>
      <c r="B918" s="162" t="s">
        <v>1955</v>
      </c>
      <c r="C918" s="163" t="s">
        <v>1956</v>
      </c>
      <c r="D918" s="164" t="s">
        <v>1332</v>
      </c>
      <c r="E918" s="165" t="s">
        <v>181</v>
      </c>
      <c r="F918" s="295">
        <v>1</v>
      </c>
      <c r="G918" s="120"/>
      <c r="H918" s="182">
        <f>ROUND(G918*F918,2)</f>
        <v>0</v>
      </c>
      <c r="I918" s="24" t="str">
        <f t="shared" ca="1" si="79"/>
        <v/>
      </c>
      <c r="J918" s="15" t="str">
        <f t="shared" si="83"/>
        <v>Grinding of Exisiting Tree Stumpseach</v>
      </c>
      <c r="K918" s="16" t="e">
        <f>MATCH(J918,'Pay Items'!$K$1:$K$649,0)</f>
        <v>#N/A</v>
      </c>
      <c r="L918" s="17" t="str">
        <f t="shared" ca="1" si="80"/>
        <v>,0</v>
      </c>
      <c r="M918" s="17" t="str">
        <f t="shared" ca="1" si="81"/>
        <v>C2</v>
      </c>
      <c r="N918" s="17" t="str">
        <f t="shared" ca="1" si="82"/>
        <v>C2</v>
      </c>
    </row>
    <row r="919" spans="1:14" ht="8.25" customHeight="1" x14ac:dyDescent="0.2">
      <c r="A919" s="152"/>
      <c r="B919" s="219"/>
      <c r="C919" s="163"/>
      <c r="D919" s="164"/>
      <c r="E919" s="165"/>
      <c r="F919" s="293" t="s">
        <v>173</v>
      </c>
      <c r="G919" s="160" t="s">
        <v>173</v>
      </c>
      <c r="H919" s="160"/>
      <c r="I919" s="24" t="str">
        <f t="shared" ca="1" si="79"/>
        <v>LOCKED</v>
      </c>
      <c r="J919" s="15" t="str">
        <f t="shared" si="83"/>
        <v/>
      </c>
      <c r="K919" s="16" t="e">
        <f>MATCH(J919,'Pay Items'!$K$1:$K$649,0)</f>
        <v>#N/A</v>
      </c>
      <c r="L919" s="17" t="str">
        <f t="shared" ca="1" si="80"/>
        <v>,0</v>
      </c>
      <c r="M919" s="17" t="str">
        <f t="shared" ca="1" si="81"/>
        <v>C2</v>
      </c>
      <c r="N919" s="17" t="str">
        <f t="shared" ca="1" si="82"/>
        <v>C2</v>
      </c>
    </row>
    <row r="920" spans="1:14" ht="39.950000000000003" customHeight="1" thickBot="1" x14ac:dyDescent="0.25">
      <c r="A920" s="145"/>
      <c r="B920" s="226" t="str">
        <f>B865</f>
        <v>I</v>
      </c>
      <c r="C920" s="317" t="str">
        <f>C865</f>
        <v>NEIGHBOURHOOD GREENWAY:  SCOTIA STREET FROM ANDERSON AVENUE TO ARMSTRONG AVENUE</v>
      </c>
      <c r="D920" s="318"/>
      <c r="E920" s="318"/>
      <c r="F920" s="319"/>
      <c r="G920" s="200" t="s">
        <v>1649</v>
      </c>
      <c r="H920" s="200">
        <f>SUM(H865:H919)</f>
        <v>0</v>
      </c>
      <c r="I920" s="24" t="str">
        <f t="shared" ca="1" si="79"/>
        <v>LOCKED</v>
      </c>
      <c r="J920" s="15" t="str">
        <f t="shared" si="83"/>
        <v>NEIGHBOURHOOD GREENWAY: SCOTIA STREET FROM ANDERSON AVENUE TO ARMSTRONG AVENUE</v>
      </c>
      <c r="K920" s="16" t="e">
        <f>MATCH(J920,'Pay Items'!$K$1:$K$649,0)</f>
        <v>#N/A</v>
      </c>
      <c r="L920" s="17" t="str">
        <f t="shared" ca="1" si="80"/>
        <v>G</v>
      </c>
      <c r="M920" s="17" t="str">
        <f t="shared" ca="1" si="81"/>
        <v>C2</v>
      </c>
      <c r="N920" s="17" t="str">
        <f t="shared" ca="1" si="82"/>
        <v>C2</v>
      </c>
    </row>
    <row r="921" spans="1:14" ht="30" customHeight="1" thickTop="1" x14ac:dyDescent="0.2">
      <c r="A921" s="154"/>
      <c r="B921" s="153" t="s">
        <v>1957</v>
      </c>
      <c r="C921" s="314" t="s">
        <v>1958</v>
      </c>
      <c r="D921" s="315"/>
      <c r="E921" s="315"/>
      <c r="F921" s="316"/>
      <c r="G921" s="152"/>
      <c r="H921" s="154"/>
      <c r="I921" s="24" t="str">
        <f t="shared" ca="1" si="79"/>
        <v>LOCKED</v>
      </c>
      <c r="J921" s="15" t="str">
        <f t="shared" si="83"/>
        <v>WATER AND WASTE WORK</v>
      </c>
      <c r="K921" s="16" t="e">
        <f>MATCH(J921,'Pay Items'!$K$1:$K$649,0)</f>
        <v>#N/A</v>
      </c>
      <c r="L921" s="17" t="str">
        <f t="shared" ca="1" si="80"/>
        <v>G</v>
      </c>
      <c r="M921" s="17" t="str">
        <f t="shared" ca="1" si="81"/>
        <v>C2</v>
      </c>
      <c r="N921" s="17" t="str">
        <f t="shared" ca="1" si="82"/>
        <v>C2</v>
      </c>
    </row>
    <row r="922" spans="1:14" ht="30" customHeight="1" x14ac:dyDescent="0.2">
      <c r="A922" s="227"/>
      <c r="B922" s="228"/>
      <c r="C922" s="229" t="s">
        <v>1959</v>
      </c>
      <c r="D922" s="230"/>
      <c r="E922" s="231" t="s">
        <v>173</v>
      </c>
      <c r="F922" s="293" t="s">
        <v>173</v>
      </c>
      <c r="G922" s="160" t="s">
        <v>173</v>
      </c>
      <c r="H922" s="160"/>
      <c r="I922" s="24" t="str">
        <f t="shared" ca="1" si="79"/>
        <v>LOCKED</v>
      </c>
      <c r="J922" s="15" t="str">
        <f t="shared" si="83"/>
        <v>LIPTON ST - SEWER REPAIR (MA20014996)</v>
      </c>
      <c r="K922" s="16" t="e">
        <f>MATCH(J922,'Pay Items'!$K$1:$K$649,0)</f>
        <v>#N/A</v>
      </c>
      <c r="L922" s="17" t="str">
        <f t="shared" ca="1" si="80"/>
        <v>,0</v>
      </c>
      <c r="M922" s="17" t="str">
        <f t="shared" ca="1" si="81"/>
        <v>C2</v>
      </c>
      <c r="N922" s="17" t="str">
        <f t="shared" ca="1" si="82"/>
        <v>C2</v>
      </c>
    </row>
    <row r="923" spans="1:14" ht="30" customHeight="1" x14ac:dyDescent="0.2">
      <c r="A923" s="232" t="s">
        <v>61</v>
      </c>
      <c r="B923" s="233" t="s">
        <v>1960</v>
      </c>
      <c r="C923" s="234" t="s">
        <v>597</v>
      </c>
      <c r="D923" s="235" t="s">
        <v>11</v>
      </c>
      <c r="E923" s="236"/>
      <c r="F923" s="293" t="s">
        <v>173</v>
      </c>
      <c r="G923" s="160" t="s">
        <v>173</v>
      </c>
      <c r="H923" s="160"/>
      <c r="I923" s="24" t="str">
        <f t="shared" ca="1" si="79"/>
        <v>LOCKED</v>
      </c>
      <c r="J923" s="15" t="str">
        <f t="shared" si="83"/>
        <v>E017Sewer Repair - Up to 3.0 Meters LongCW 2130-R12</v>
      </c>
      <c r="K923" s="16">
        <f>MATCH(J923,'Pay Items'!$K$1:$K$649,0)</f>
        <v>468</v>
      </c>
      <c r="L923" s="17" t="str">
        <f t="shared" ca="1" si="80"/>
        <v>,0</v>
      </c>
      <c r="M923" s="17" t="str">
        <f t="shared" ca="1" si="81"/>
        <v>C2</v>
      </c>
      <c r="N923" s="17" t="str">
        <f t="shared" ca="1" si="82"/>
        <v>C2</v>
      </c>
    </row>
    <row r="924" spans="1:14" ht="30" customHeight="1" x14ac:dyDescent="0.2">
      <c r="A924" s="237" t="s">
        <v>1021</v>
      </c>
      <c r="B924" s="238" t="s">
        <v>350</v>
      </c>
      <c r="C924" s="234" t="s">
        <v>1961</v>
      </c>
      <c r="D924" s="235"/>
      <c r="E924" s="236"/>
      <c r="F924" s="293" t="s">
        <v>173</v>
      </c>
      <c r="G924" s="160" t="s">
        <v>173</v>
      </c>
      <c r="H924" s="160"/>
      <c r="I924" s="24" t="str">
        <f t="shared" ca="1" si="79"/>
        <v>LOCKED</v>
      </c>
      <c r="J924" s="15" t="str">
        <f t="shared" si="83"/>
        <v>E017G300 mm, CS</v>
      </c>
      <c r="K924" s="16" t="e">
        <f>MATCH(J924,'Pay Items'!$K$1:$K$649,0)</f>
        <v>#N/A</v>
      </c>
      <c r="L924" s="17" t="str">
        <f t="shared" ca="1" si="80"/>
        <v>,0</v>
      </c>
      <c r="M924" s="17" t="str">
        <f t="shared" ca="1" si="81"/>
        <v>C2</v>
      </c>
      <c r="N924" s="17" t="str">
        <f t="shared" ca="1" si="82"/>
        <v>C2</v>
      </c>
    </row>
    <row r="925" spans="1:14" ht="30" customHeight="1" x14ac:dyDescent="0.2">
      <c r="A925" s="237" t="s">
        <v>1022</v>
      </c>
      <c r="B925" s="239" t="s">
        <v>700</v>
      </c>
      <c r="C925" s="240" t="s">
        <v>1962</v>
      </c>
      <c r="D925" s="241"/>
      <c r="E925" s="242" t="s">
        <v>181</v>
      </c>
      <c r="F925" s="298">
        <v>1</v>
      </c>
      <c r="G925" s="243"/>
      <c r="H925" s="244">
        <f>ROUND(G925*F925,2)</f>
        <v>0</v>
      </c>
      <c r="I925" s="24" t="str">
        <f t="shared" ca="1" si="79"/>
        <v/>
      </c>
      <c r="J925" s="15" t="str">
        <f t="shared" si="83"/>
        <v>E017HClass 3 Backfilleach</v>
      </c>
      <c r="K925" s="16" t="e">
        <f>MATCH(J925,'Pay Items'!$K$1:$K$649,0)</f>
        <v>#N/A</v>
      </c>
      <c r="L925" s="17" t="str">
        <f t="shared" ca="1" si="80"/>
        <v>,0</v>
      </c>
      <c r="M925" s="17" t="str">
        <f t="shared" ca="1" si="81"/>
        <v>C2</v>
      </c>
      <c r="N925" s="17" t="str">
        <f t="shared" ca="1" si="82"/>
        <v>C2</v>
      </c>
    </row>
    <row r="926" spans="1:14" ht="30" customHeight="1" x14ac:dyDescent="0.2">
      <c r="A926" s="232" t="s">
        <v>1001</v>
      </c>
      <c r="B926" s="233" t="s">
        <v>1963</v>
      </c>
      <c r="C926" s="245" t="s">
        <v>1964</v>
      </c>
      <c r="D926" s="246" t="s">
        <v>1965</v>
      </c>
      <c r="E926" s="242"/>
      <c r="F926" s="293" t="s">
        <v>173</v>
      </c>
      <c r="G926" s="160"/>
      <c r="H926" s="160"/>
      <c r="I926" s="24" t="str">
        <f t="shared" ca="1" si="79"/>
        <v>LOCKED</v>
      </c>
      <c r="J926" s="15" t="str">
        <f t="shared" si="83"/>
        <v>E022ASewer Inspection (following repair)CW2145-R5</v>
      </c>
      <c r="K926" s="16" t="e">
        <f>MATCH(J926,'Pay Items'!$K$1:$K$649,0)</f>
        <v>#N/A</v>
      </c>
      <c r="L926" s="17" t="str">
        <f t="shared" ca="1" si="80"/>
        <v>,0</v>
      </c>
      <c r="M926" s="17" t="str">
        <f t="shared" ca="1" si="81"/>
        <v>C2</v>
      </c>
      <c r="N926" s="17" t="str">
        <f t="shared" ca="1" si="82"/>
        <v>C2</v>
      </c>
    </row>
    <row r="927" spans="1:14" ht="30" customHeight="1" x14ac:dyDescent="0.2">
      <c r="A927" s="237" t="s">
        <v>1037</v>
      </c>
      <c r="B927" s="238" t="s">
        <v>350</v>
      </c>
      <c r="C927" s="234" t="s">
        <v>1961</v>
      </c>
      <c r="D927" s="241"/>
      <c r="E927" s="242" t="s">
        <v>182</v>
      </c>
      <c r="F927" s="298">
        <v>78</v>
      </c>
      <c r="G927" s="243"/>
      <c r="H927" s="244">
        <f>ROUND(G927*F927,2)</f>
        <v>0</v>
      </c>
      <c r="I927" s="24" t="str">
        <f t="shared" ca="1" si="79"/>
        <v/>
      </c>
      <c r="J927" s="15" t="str">
        <f t="shared" si="83"/>
        <v>E022E300 mm, CSm</v>
      </c>
      <c r="K927" s="16" t="e">
        <f>MATCH(J927,'Pay Items'!$K$1:$K$649,0)</f>
        <v>#N/A</v>
      </c>
      <c r="L927" s="17" t="str">
        <f t="shared" ca="1" si="80"/>
        <v>,0</v>
      </c>
      <c r="M927" s="17" t="str">
        <f t="shared" ca="1" si="81"/>
        <v>C2</v>
      </c>
      <c r="N927" s="17" t="str">
        <f t="shared" ca="1" si="82"/>
        <v>C2</v>
      </c>
    </row>
    <row r="928" spans="1:14" ht="30" customHeight="1" x14ac:dyDescent="0.2">
      <c r="A928" s="227"/>
      <c r="B928" s="228"/>
      <c r="C928" s="229" t="s">
        <v>1966</v>
      </c>
      <c r="D928" s="230"/>
      <c r="E928" s="231" t="s">
        <v>173</v>
      </c>
      <c r="F928" s="293" t="s">
        <v>173</v>
      </c>
      <c r="G928" s="160"/>
      <c r="H928" s="160"/>
      <c r="I928" s="24" t="str">
        <f t="shared" ca="1" si="79"/>
        <v>LOCKED</v>
      </c>
      <c r="J928" s="15" t="str">
        <f t="shared" si="83"/>
        <v>LIPTON ST - SEWER REPAIR (MA20015147)</v>
      </c>
      <c r="K928" s="16" t="e">
        <f>MATCH(J928,'Pay Items'!$K$1:$K$649,0)</f>
        <v>#N/A</v>
      </c>
      <c r="L928" s="17" t="str">
        <f t="shared" ca="1" si="80"/>
        <v>,0</v>
      </c>
      <c r="M928" s="17" t="str">
        <f t="shared" ca="1" si="81"/>
        <v>C2</v>
      </c>
      <c r="N928" s="17" t="str">
        <f t="shared" ca="1" si="82"/>
        <v>C2</v>
      </c>
    </row>
    <row r="929" spans="1:14" ht="30" customHeight="1" x14ac:dyDescent="0.2">
      <c r="A929" s="232" t="s">
        <v>61</v>
      </c>
      <c r="B929" s="233" t="s">
        <v>1967</v>
      </c>
      <c r="C929" s="234" t="s">
        <v>597</v>
      </c>
      <c r="D929" s="235" t="s">
        <v>11</v>
      </c>
      <c r="E929" s="236"/>
      <c r="F929" s="293" t="s">
        <v>173</v>
      </c>
      <c r="G929" s="160"/>
      <c r="H929" s="160"/>
      <c r="I929" s="24" t="str">
        <f t="shared" ca="1" si="79"/>
        <v>LOCKED</v>
      </c>
      <c r="J929" s="15" t="str">
        <f t="shared" si="83"/>
        <v>E017Sewer Repair - Up to 3.0 Meters LongCW 2130-R12</v>
      </c>
      <c r="K929" s="16">
        <f>MATCH(J929,'Pay Items'!$K$1:$K$649,0)</f>
        <v>468</v>
      </c>
      <c r="L929" s="17" t="str">
        <f t="shared" ca="1" si="80"/>
        <v>,0</v>
      </c>
      <c r="M929" s="17" t="str">
        <f t="shared" ca="1" si="81"/>
        <v>C2</v>
      </c>
      <c r="N929" s="17" t="str">
        <f t="shared" ca="1" si="82"/>
        <v>C2</v>
      </c>
    </row>
    <row r="930" spans="1:14" ht="30" customHeight="1" x14ac:dyDescent="0.2">
      <c r="A930" s="237" t="s">
        <v>1021</v>
      </c>
      <c r="B930" s="238" t="s">
        <v>350</v>
      </c>
      <c r="C930" s="234" t="s">
        <v>1961</v>
      </c>
      <c r="D930" s="235"/>
      <c r="E930" s="236"/>
      <c r="F930" s="293" t="s">
        <v>173</v>
      </c>
      <c r="G930" s="160"/>
      <c r="H930" s="160"/>
      <c r="I930" s="24" t="str">
        <f t="shared" ca="1" si="79"/>
        <v>LOCKED</v>
      </c>
      <c r="J930" s="15" t="str">
        <f t="shared" si="83"/>
        <v>E017G300 mm, CS</v>
      </c>
      <c r="K930" s="16" t="e">
        <f>MATCH(J930,'Pay Items'!$K$1:$K$649,0)</f>
        <v>#N/A</v>
      </c>
      <c r="L930" s="17" t="str">
        <f t="shared" ca="1" si="80"/>
        <v>,0</v>
      </c>
      <c r="M930" s="17" t="str">
        <f t="shared" ca="1" si="81"/>
        <v>C2</v>
      </c>
      <c r="N930" s="17" t="str">
        <f t="shared" ca="1" si="82"/>
        <v>C2</v>
      </c>
    </row>
    <row r="931" spans="1:14" ht="30" customHeight="1" x14ac:dyDescent="0.2">
      <c r="A931" s="237" t="s">
        <v>1022</v>
      </c>
      <c r="B931" s="239" t="s">
        <v>700</v>
      </c>
      <c r="C931" s="240" t="s">
        <v>1962</v>
      </c>
      <c r="D931" s="241"/>
      <c r="E931" s="242" t="s">
        <v>181</v>
      </c>
      <c r="F931" s="298">
        <v>2</v>
      </c>
      <c r="G931" s="243"/>
      <c r="H931" s="244">
        <f>ROUND(G931*F931,2)</f>
        <v>0</v>
      </c>
      <c r="I931" s="24" t="str">
        <f t="shared" ca="1" si="79"/>
        <v/>
      </c>
      <c r="J931" s="15" t="str">
        <f t="shared" si="83"/>
        <v>E017HClass 3 Backfilleach</v>
      </c>
      <c r="K931" s="16" t="e">
        <f>MATCH(J931,'Pay Items'!$K$1:$K$649,0)</f>
        <v>#N/A</v>
      </c>
      <c r="L931" s="17" t="str">
        <f t="shared" ca="1" si="80"/>
        <v>,0</v>
      </c>
      <c r="M931" s="17" t="str">
        <f t="shared" ca="1" si="81"/>
        <v>C2</v>
      </c>
      <c r="N931" s="17" t="str">
        <f t="shared" ca="1" si="82"/>
        <v>C2</v>
      </c>
    </row>
    <row r="932" spans="1:14" ht="39.950000000000003" customHeight="1" x14ac:dyDescent="0.2">
      <c r="A932" s="237" t="s">
        <v>84</v>
      </c>
      <c r="B932" s="247" t="s">
        <v>1968</v>
      </c>
      <c r="C932" s="248" t="s">
        <v>727</v>
      </c>
      <c r="D932" s="249" t="s">
        <v>11</v>
      </c>
      <c r="E932" s="242"/>
      <c r="F932" s="293" t="s">
        <v>173</v>
      </c>
      <c r="G932" s="160"/>
      <c r="H932" s="160"/>
      <c r="I932" s="24" t="str">
        <f t="shared" ca="1" si="79"/>
        <v>LOCKED</v>
      </c>
      <c r="J932" s="15" t="str">
        <f t="shared" si="83"/>
        <v>E042Connecting New Sewer Service to Existing Sewer ServiceCW 2130-R12</v>
      </c>
      <c r="K932" s="16">
        <f>MATCH(J932,'Pay Items'!$K$1:$K$649,0)</f>
        <v>548</v>
      </c>
      <c r="L932" s="17" t="str">
        <f t="shared" ca="1" si="80"/>
        <v>,0</v>
      </c>
      <c r="M932" s="17" t="str">
        <f t="shared" ca="1" si="81"/>
        <v>C2</v>
      </c>
      <c r="N932" s="17" t="str">
        <f t="shared" ca="1" si="82"/>
        <v>C2</v>
      </c>
    </row>
    <row r="933" spans="1:14" ht="30" customHeight="1" x14ac:dyDescent="0.2">
      <c r="A933" s="237" t="s">
        <v>85</v>
      </c>
      <c r="B933" s="250" t="s">
        <v>350</v>
      </c>
      <c r="C933" s="248" t="s">
        <v>888</v>
      </c>
      <c r="D933" s="249"/>
      <c r="E933" s="242" t="s">
        <v>181</v>
      </c>
      <c r="F933" s="298">
        <v>3</v>
      </c>
      <c r="G933" s="243"/>
      <c r="H933" s="244">
        <f>ROUND(G933*F933,2)</f>
        <v>0</v>
      </c>
      <c r="I933" s="24" t="str">
        <f t="shared" ca="1" si="79"/>
        <v/>
      </c>
      <c r="J933" s="15" t="str">
        <f t="shared" si="83"/>
        <v>E043150 mmeach</v>
      </c>
      <c r="K933" s="16" t="e">
        <f>MATCH(J933,'Pay Items'!$K$1:$K$649,0)</f>
        <v>#N/A</v>
      </c>
      <c r="L933" s="17" t="str">
        <f t="shared" ca="1" si="80"/>
        <v>,0</v>
      </c>
      <c r="M933" s="17" t="str">
        <f t="shared" ca="1" si="81"/>
        <v>C2</v>
      </c>
      <c r="N933" s="17" t="str">
        <f t="shared" ca="1" si="82"/>
        <v>C2</v>
      </c>
    </row>
    <row r="934" spans="1:14" ht="30" customHeight="1" x14ac:dyDescent="0.2">
      <c r="A934" s="232" t="s">
        <v>1001</v>
      </c>
      <c r="B934" s="233" t="s">
        <v>1969</v>
      </c>
      <c r="C934" s="245" t="s">
        <v>1964</v>
      </c>
      <c r="D934" s="246" t="s">
        <v>1965</v>
      </c>
      <c r="E934" s="242"/>
      <c r="F934" s="293" t="s">
        <v>173</v>
      </c>
      <c r="G934" s="160"/>
      <c r="H934" s="160"/>
      <c r="I934" s="24" t="str">
        <f t="shared" ca="1" si="79"/>
        <v>LOCKED</v>
      </c>
      <c r="J934" s="15" t="str">
        <f t="shared" si="83"/>
        <v>E022ASewer Inspection (following repair)CW2145-R5</v>
      </c>
      <c r="K934" s="16" t="e">
        <f>MATCH(J934,'Pay Items'!$K$1:$K$649,0)</f>
        <v>#N/A</v>
      </c>
      <c r="L934" s="17" t="str">
        <f t="shared" ca="1" si="80"/>
        <v>,0</v>
      </c>
      <c r="M934" s="17" t="str">
        <f t="shared" ca="1" si="81"/>
        <v>C2</v>
      </c>
      <c r="N934" s="17" t="str">
        <f t="shared" ca="1" si="82"/>
        <v>C2</v>
      </c>
    </row>
    <row r="935" spans="1:14" ht="30" customHeight="1" x14ac:dyDescent="0.2">
      <c r="A935" s="237" t="s">
        <v>1037</v>
      </c>
      <c r="B935" s="238" t="s">
        <v>350</v>
      </c>
      <c r="C935" s="234" t="s">
        <v>1961</v>
      </c>
      <c r="D935" s="241"/>
      <c r="E935" s="242" t="s">
        <v>182</v>
      </c>
      <c r="F935" s="298">
        <v>87</v>
      </c>
      <c r="G935" s="243"/>
      <c r="H935" s="244">
        <f>ROUND(G935*F935,2)</f>
        <v>0</v>
      </c>
      <c r="I935" s="24" t="str">
        <f t="shared" ca="1" si="79"/>
        <v/>
      </c>
      <c r="J935" s="15" t="str">
        <f t="shared" si="83"/>
        <v>E022E300 mm, CSm</v>
      </c>
      <c r="K935" s="16" t="e">
        <f>MATCH(J935,'Pay Items'!$K$1:$K$649,0)</f>
        <v>#N/A</v>
      </c>
      <c r="L935" s="17" t="str">
        <f t="shared" ca="1" si="80"/>
        <v>,0</v>
      </c>
      <c r="M935" s="17" t="str">
        <f t="shared" ca="1" si="81"/>
        <v>C2</v>
      </c>
      <c r="N935" s="17" t="str">
        <f t="shared" ca="1" si="82"/>
        <v>C2</v>
      </c>
    </row>
    <row r="936" spans="1:14" ht="30" customHeight="1" x14ac:dyDescent="0.2">
      <c r="A936" s="227"/>
      <c r="B936" s="228"/>
      <c r="C936" s="229" t="s">
        <v>1970</v>
      </c>
      <c r="D936" s="230"/>
      <c r="E936" s="231" t="s">
        <v>173</v>
      </c>
      <c r="F936" s="293" t="s">
        <v>173</v>
      </c>
      <c r="G936" s="160"/>
      <c r="H936" s="160"/>
      <c r="I936" s="24" t="str">
        <f t="shared" ca="1" si="79"/>
        <v>LOCKED</v>
      </c>
      <c r="J936" s="15" t="str">
        <f t="shared" si="83"/>
        <v>LIPTON ST - MANHOLE REPAIR (MH20012511)</v>
      </c>
      <c r="K936" s="16" t="e">
        <f>MATCH(J936,'Pay Items'!$K$1:$K$649,0)</f>
        <v>#N/A</v>
      </c>
      <c r="L936" s="17" t="str">
        <f t="shared" ca="1" si="80"/>
        <v>,0</v>
      </c>
      <c r="M936" s="17" t="str">
        <f t="shared" ca="1" si="81"/>
        <v>C2</v>
      </c>
      <c r="N936" s="17" t="str">
        <f t="shared" ca="1" si="82"/>
        <v>C2</v>
      </c>
    </row>
    <row r="937" spans="1:14" ht="30" customHeight="1" x14ac:dyDescent="0.2">
      <c r="A937" s="232"/>
      <c r="B937" s="233" t="s">
        <v>1971</v>
      </c>
      <c r="C937" s="234" t="s">
        <v>1972</v>
      </c>
      <c r="D937" s="235" t="s">
        <v>11</v>
      </c>
      <c r="E937" s="236"/>
      <c r="F937" s="293" t="s">
        <v>173</v>
      </c>
      <c r="G937" s="160"/>
      <c r="H937" s="160"/>
      <c r="I937" s="24" t="str">
        <f t="shared" ca="1" si="79"/>
        <v>LOCKED</v>
      </c>
      <c r="J937" s="15" t="str">
        <f t="shared" si="83"/>
        <v>Replace Existing ManholeCW 2130-R12</v>
      </c>
      <c r="K937" s="16" t="e">
        <f>MATCH(J937,'Pay Items'!$K$1:$K$649,0)</f>
        <v>#N/A</v>
      </c>
      <c r="L937" s="17" t="str">
        <f t="shared" ca="1" si="80"/>
        <v>,0</v>
      </c>
      <c r="M937" s="17" t="str">
        <f t="shared" ca="1" si="81"/>
        <v>C2</v>
      </c>
      <c r="N937" s="17" t="str">
        <f t="shared" ca="1" si="82"/>
        <v>C2</v>
      </c>
    </row>
    <row r="938" spans="1:14" ht="30" customHeight="1" x14ac:dyDescent="0.2">
      <c r="A938" s="232"/>
      <c r="B938" s="238" t="s">
        <v>350</v>
      </c>
      <c r="C938" s="234" t="s">
        <v>1973</v>
      </c>
      <c r="D938" s="235"/>
      <c r="E938" s="236" t="s">
        <v>183</v>
      </c>
      <c r="F938" s="303">
        <v>3.4</v>
      </c>
      <c r="G938" s="243"/>
      <c r="H938" s="244">
        <f>ROUND(G938*F938,2)</f>
        <v>0</v>
      </c>
      <c r="I938" s="24" t="str">
        <f t="shared" ca="1" si="79"/>
        <v/>
      </c>
      <c r="J938" s="15" t="str">
        <f t="shared" si="83"/>
        <v>Pre-cast Concrete Base and Risersvert. m</v>
      </c>
      <c r="K938" s="16" t="e">
        <f>MATCH(J938,'Pay Items'!$K$1:$K$649,0)</f>
        <v>#N/A</v>
      </c>
      <c r="L938" s="17" t="str">
        <f t="shared" ca="1" si="80"/>
        <v>,2</v>
      </c>
      <c r="M938" s="17" t="str">
        <f t="shared" ca="1" si="81"/>
        <v>C2</v>
      </c>
      <c r="N938" s="17" t="str">
        <f t="shared" ca="1" si="82"/>
        <v>C2</v>
      </c>
    </row>
    <row r="939" spans="1:14" ht="30" customHeight="1" x14ac:dyDescent="0.2">
      <c r="A939" s="232"/>
      <c r="B939" s="233" t="s">
        <v>1974</v>
      </c>
      <c r="C939" s="251" t="s">
        <v>1975</v>
      </c>
      <c r="D939" s="252" t="s">
        <v>1976</v>
      </c>
      <c r="E939" s="236"/>
      <c r="F939" s="293" t="s">
        <v>173</v>
      </c>
      <c r="G939" s="160"/>
      <c r="H939" s="160"/>
      <c r="I939" s="24" t="str">
        <f t="shared" ca="1" si="79"/>
        <v>LOCKED</v>
      </c>
      <c r="J939" s="15" t="str">
        <f t="shared" si="83"/>
        <v>Manhole Inspection (following repair)CW 2145-R5</v>
      </c>
      <c r="K939" s="16" t="e">
        <f>MATCH(J939,'Pay Items'!$K$1:$K$649,0)</f>
        <v>#N/A</v>
      </c>
      <c r="L939" s="17" t="str">
        <f t="shared" ca="1" si="80"/>
        <v>,0</v>
      </c>
      <c r="M939" s="17" t="str">
        <f t="shared" ca="1" si="81"/>
        <v>C2</v>
      </c>
      <c r="N939" s="17" t="str">
        <f t="shared" ca="1" si="82"/>
        <v>C2</v>
      </c>
    </row>
    <row r="940" spans="1:14" ht="30" customHeight="1" x14ac:dyDescent="0.2">
      <c r="A940" s="232"/>
      <c r="B940" s="238" t="s">
        <v>350</v>
      </c>
      <c r="C940" s="234" t="s">
        <v>1977</v>
      </c>
      <c r="D940" s="235"/>
      <c r="E940" s="236" t="s">
        <v>181</v>
      </c>
      <c r="F940" s="298">
        <v>1</v>
      </c>
      <c r="G940" s="243"/>
      <c r="H940" s="244">
        <f>ROUND(G940*F940,2)</f>
        <v>0</v>
      </c>
      <c r="I940" s="24" t="str">
        <f t="shared" ca="1" si="79"/>
        <v/>
      </c>
      <c r="J940" s="15" t="str">
        <f t="shared" si="83"/>
        <v>Manhole Inspectioneach</v>
      </c>
      <c r="K940" s="16" t="e">
        <f>MATCH(J940,'Pay Items'!$K$1:$K$649,0)</f>
        <v>#N/A</v>
      </c>
      <c r="L940" s="17" t="str">
        <f t="shared" ca="1" si="80"/>
        <v>,0</v>
      </c>
      <c r="M940" s="17" t="str">
        <f t="shared" ca="1" si="81"/>
        <v>C2</v>
      </c>
      <c r="N940" s="17" t="str">
        <f t="shared" ca="1" si="82"/>
        <v>C2</v>
      </c>
    </row>
    <row r="941" spans="1:14" ht="30" customHeight="1" x14ac:dyDescent="0.2">
      <c r="A941" s="227"/>
      <c r="B941" s="228"/>
      <c r="C941" s="229" t="s">
        <v>1978</v>
      </c>
      <c r="D941" s="230"/>
      <c r="E941" s="231" t="s">
        <v>173</v>
      </c>
      <c r="F941" s="293" t="s">
        <v>173</v>
      </c>
      <c r="G941" s="160"/>
      <c r="H941" s="160"/>
      <c r="I941" s="24" t="str">
        <f t="shared" ca="1" si="79"/>
        <v>LOCKED</v>
      </c>
      <c r="J941" s="15" t="str">
        <f t="shared" si="83"/>
        <v>LIPTON ST - MANHOLE REPAIR (MH20013654)</v>
      </c>
      <c r="K941" s="16" t="e">
        <f>MATCH(J941,'Pay Items'!$K$1:$K$649,0)</f>
        <v>#N/A</v>
      </c>
      <c r="L941" s="17" t="str">
        <f t="shared" ca="1" si="80"/>
        <v>,0</v>
      </c>
      <c r="M941" s="17" t="str">
        <f t="shared" ca="1" si="81"/>
        <v>C2</v>
      </c>
      <c r="N941" s="17" t="str">
        <f t="shared" ca="1" si="82"/>
        <v>C2</v>
      </c>
    </row>
    <row r="942" spans="1:14" ht="30" customHeight="1" x14ac:dyDescent="0.2">
      <c r="A942" s="232" t="s">
        <v>231</v>
      </c>
      <c r="B942" s="233" t="s">
        <v>1979</v>
      </c>
      <c r="C942" s="234" t="s">
        <v>684</v>
      </c>
      <c r="D942" s="235" t="s">
        <v>11</v>
      </c>
      <c r="E942" s="236"/>
      <c r="F942" s="293" t="s">
        <v>173</v>
      </c>
      <c r="G942" s="160"/>
      <c r="H942" s="160"/>
      <c r="I942" s="24" t="str">
        <f t="shared" ca="1" si="79"/>
        <v>LOCKED</v>
      </c>
      <c r="J942" s="15" t="str">
        <f t="shared" si="83"/>
        <v>F002Replacing Existing RisersCW 2130-R12</v>
      </c>
      <c r="K942" s="16">
        <f>MATCH(J942,'Pay Items'!$K$1:$K$649,0)</f>
        <v>591</v>
      </c>
      <c r="L942" s="17" t="str">
        <f t="shared" ca="1" si="80"/>
        <v>,0</v>
      </c>
      <c r="M942" s="17" t="str">
        <f t="shared" ca="1" si="81"/>
        <v>C2</v>
      </c>
      <c r="N942" s="17" t="str">
        <f t="shared" ca="1" si="82"/>
        <v>C2</v>
      </c>
    </row>
    <row r="943" spans="1:14" ht="30" customHeight="1" x14ac:dyDescent="0.2">
      <c r="A943" s="232" t="s">
        <v>685</v>
      </c>
      <c r="B943" s="238" t="s">
        <v>350</v>
      </c>
      <c r="C943" s="234" t="s">
        <v>695</v>
      </c>
      <c r="D943" s="235"/>
      <c r="E943" s="236" t="s">
        <v>183</v>
      </c>
      <c r="F943" s="303">
        <v>0.9</v>
      </c>
      <c r="G943" s="243"/>
      <c r="H943" s="244">
        <f>ROUND(G943*F943,2)</f>
        <v>0</v>
      </c>
      <c r="I943" s="24" t="str">
        <f t="shared" ca="1" si="79"/>
        <v/>
      </c>
      <c r="J943" s="15" t="str">
        <f t="shared" si="83"/>
        <v>F002APre-cast Concrete Risersvert. m</v>
      </c>
      <c r="K943" s="16">
        <f>MATCH(J943,'Pay Items'!$K$1:$K$649,0)</f>
        <v>592</v>
      </c>
      <c r="L943" s="17" t="str">
        <f t="shared" ca="1" si="80"/>
        <v>,2</v>
      </c>
      <c r="M943" s="17" t="str">
        <f t="shared" ca="1" si="81"/>
        <v>C2</v>
      </c>
      <c r="N943" s="17" t="str">
        <f t="shared" ca="1" si="82"/>
        <v>C2</v>
      </c>
    </row>
    <row r="944" spans="1:14" ht="30" customHeight="1" x14ac:dyDescent="0.2">
      <c r="A944" s="232"/>
      <c r="B944" s="233" t="s">
        <v>1980</v>
      </c>
      <c r="C944" s="234" t="s">
        <v>1981</v>
      </c>
      <c r="D944" s="235" t="s">
        <v>11</v>
      </c>
      <c r="E944" s="236"/>
      <c r="F944" s="293" t="s">
        <v>173</v>
      </c>
      <c r="G944" s="160"/>
      <c r="H944" s="160"/>
      <c r="I944" s="24" t="str">
        <f t="shared" ca="1" si="79"/>
        <v>LOCKED</v>
      </c>
      <c r="J944" s="15" t="str">
        <f t="shared" si="83"/>
        <v>Repair cracks on wallCW 2130-R12</v>
      </c>
      <c r="K944" s="16" t="e">
        <f>MATCH(J944,'Pay Items'!$K$1:$K$649,0)</f>
        <v>#N/A</v>
      </c>
      <c r="L944" s="17" t="str">
        <f t="shared" ca="1" si="80"/>
        <v>,0</v>
      </c>
      <c r="M944" s="17" t="str">
        <f t="shared" ca="1" si="81"/>
        <v>C2</v>
      </c>
      <c r="N944" s="17" t="str">
        <f t="shared" ca="1" si="82"/>
        <v>C2</v>
      </c>
    </row>
    <row r="945" spans="1:14" ht="30" customHeight="1" x14ac:dyDescent="0.2">
      <c r="A945" s="232"/>
      <c r="B945" s="238" t="s">
        <v>350</v>
      </c>
      <c r="C945" s="234" t="s">
        <v>1982</v>
      </c>
      <c r="D945" s="235"/>
      <c r="E945" s="236" t="s">
        <v>183</v>
      </c>
      <c r="F945" s="303">
        <v>2.7</v>
      </c>
      <c r="G945" s="243"/>
      <c r="H945" s="244">
        <f>ROUND(G945*F945,2)</f>
        <v>0</v>
      </c>
      <c r="I945" s="24" t="str">
        <f t="shared" ca="1" si="79"/>
        <v/>
      </c>
      <c r="J945" s="15" t="str">
        <f t="shared" si="83"/>
        <v>Grout cracks and crevicesvert. m</v>
      </c>
      <c r="K945" s="16" t="e">
        <f>MATCH(J945,'Pay Items'!$K$1:$K$649,0)</f>
        <v>#N/A</v>
      </c>
      <c r="L945" s="17" t="str">
        <f t="shared" ca="1" si="80"/>
        <v>,2</v>
      </c>
      <c r="M945" s="17" t="str">
        <f t="shared" ca="1" si="81"/>
        <v>C2</v>
      </c>
      <c r="N945" s="17" t="str">
        <f t="shared" ca="1" si="82"/>
        <v>C2</v>
      </c>
    </row>
    <row r="946" spans="1:14" ht="30" customHeight="1" x14ac:dyDescent="0.2">
      <c r="A946" s="232"/>
      <c r="B946" s="233" t="s">
        <v>1983</v>
      </c>
      <c r="C946" s="234" t="s">
        <v>1984</v>
      </c>
      <c r="D946" s="235" t="s">
        <v>11</v>
      </c>
      <c r="E946" s="236"/>
      <c r="F946" s="293" t="s">
        <v>173</v>
      </c>
      <c r="G946" s="160"/>
      <c r="H946" s="160"/>
      <c r="I946" s="24" t="str">
        <f t="shared" ca="1" si="79"/>
        <v>LOCKED</v>
      </c>
      <c r="J946" s="15" t="str">
        <f t="shared" si="83"/>
        <v>Repair benchingCW 2130-R12</v>
      </c>
      <c r="K946" s="16" t="e">
        <f>MATCH(J946,'Pay Items'!$K$1:$K$649,0)</f>
        <v>#N/A</v>
      </c>
      <c r="L946" s="17" t="str">
        <f t="shared" ca="1" si="80"/>
        <v>,0</v>
      </c>
      <c r="M946" s="17" t="str">
        <f t="shared" ca="1" si="81"/>
        <v>C2</v>
      </c>
      <c r="N946" s="17" t="str">
        <f t="shared" ca="1" si="82"/>
        <v>C2</v>
      </c>
    </row>
    <row r="947" spans="1:14" ht="30" customHeight="1" x14ac:dyDescent="0.2">
      <c r="A947" s="232"/>
      <c r="B947" s="238" t="s">
        <v>350</v>
      </c>
      <c r="C947" s="234" t="s">
        <v>1985</v>
      </c>
      <c r="D947" s="235"/>
      <c r="E947" s="236" t="s">
        <v>181</v>
      </c>
      <c r="F947" s="298">
        <v>1</v>
      </c>
      <c r="G947" s="243"/>
      <c r="H947" s="244">
        <f>ROUND(G947*F947,2)</f>
        <v>0</v>
      </c>
      <c r="I947" s="24" t="str">
        <f t="shared" ca="1" si="79"/>
        <v/>
      </c>
      <c r="J947" s="15" t="str">
        <f t="shared" si="83"/>
        <v>Concrete benchingeach</v>
      </c>
      <c r="K947" s="16" t="e">
        <f>MATCH(J947,'Pay Items'!$K$1:$K$649,0)</f>
        <v>#N/A</v>
      </c>
      <c r="L947" s="17" t="str">
        <f t="shared" ca="1" si="80"/>
        <v>,0</v>
      </c>
      <c r="M947" s="17" t="str">
        <f t="shared" ca="1" si="81"/>
        <v>C2</v>
      </c>
      <c r="N947" s="17" t="str">
        <f t="shared" ca="1" si="82"/>
        <v>C2</v>
      </c>
    </row>
    <row r="948" spans="1:14" ht="30" customHeight="1" x14ac:dyDescent="0.2">
      <c r="A948" s="232"/>
      <c r="B948" s="233" t="s">
        <v>1986</v>
      </c>
      <c r="C948" s="251" t="s">
        <v>1975</v>
      </c>
      <c r="D948" s="252" t="s">
        <v>1976</v>
      </c>
      <c r="E948" s="236"/>
      <c r="F948" s="293" t="s">
        <v>173</v>
      </c>
      <c r="G948" s="160"/>
      <c r="H948" s="160"/>
      <c r="I948" s="24" t="str">
        <f t="shared" ca="1" si="79"/>
        <v>LOCKED</v>
      </c>
      <c r="J948" s="15" t="str">
        <f t="shared" si="83"/>
        <v>Manhole Inspection (following repair)CW 2145-R5</v>
      </c>
      <c r="K948" s="16" t="e">
        <f>MATCH(J948,'Pay Items'!$K$1:$K$649,0)</f>
        <v>#N/A</v>
      </c>
      <c r="L948" s="17" t="str">
        <f t="shared" ca="1" si="80"/>
        <v>,0</v>
      </c>
      <c r="M948" s="17" t="str">
        <f t="shared" ca="1" si="81"/>
        <v>C2</v>
      </c>
      <c r="N948" s="17" t="str">
        <f t="shared" ca="1" si="82"/>
        <v>C2</v>
      </c>
    </row>
    <row r="949" spans="1:14" ht="30" customHeight="1" x14ac:dyDescent="0.2">
      <c r="A949" s="232"/>
      <c r="B949" s="238" t="s">
        <v>350</v>
      </c>
      <c r="C949" s="234" t="s">
        <v>1977</v>
      </c>
      <c r="D949" s="235"/>
      <c r="E949" s="236" t="s">
        <v>181</v>
      </c>
      <c r="F949" s="298">
        <v>1</v>
      </c>
      <c r="G949" s="243"/>
      <c r="H949" s="244">
        <f>ROUND(G949*F949,2)</f>
        <v>0</v>
      </c>
      <c r="I949" s="24" t="str">
        <f t="shared" ca="1" si="79"/>
        <v/>
      </c>
      <c r="J949" s="15" t="str">
        <f t="shared" si="83"/>
        <v>Manhole Inspectioneach</v>
      </c>
      <c r="K949" s="16" t="e">
        <f>MATCH(J949,'Pay Items'!$K$1:$K$649,0)</f>
        <v>#N/A</v>
      </c>
      <c r="L949" s="17" t="str">
        <f t="shared" ca="1" si="80"/>
        <v>,0</v>
      </c>
      <c r="M949" s="17" t="str">
        <f t="shared" ca="1" si="81"/>
        <v>C2</v>
      </c>
      <c r="N949" s="17" t="str">
        <f t="shared" ca="1" si="82"/>
        <v>C2</v>
      </c>
    </row>
    <row r="950" spans="1:14" ht="8.25" customHeight="1" x14ac:dyDescent="0.2">
      <c r="A950" s="152"/>
      <c r="B950" s="253"/>
      <c r="C950" s="157"/>
      <c r="D950" s="158"/>
      <c r="E950" s="146"/>
      <c r="F950" s="293" t="s">
        <v>173</v>
      </c>
      <c r="G950" s="160" t="s">
        <v>173</v>
      </c>
      <c r="H950" s="160"/>
      <c r="I950" s="24" t="str">
        <f t="shared" ca="1" si="79"/>
        <v>LOCKED</v>
      </c>
      <c r="J950" s="15" t="str">
        <f t="shared" si="83"/>
        <v/>
      </c>
      <c r="K950" s="16" t="e">
        <f>MATCH(J950,'Pay Items'!$K$1:$K$649,0)</f>
        <v>#N/A</v>
      </c>
      <c r="L950" s="17" t="str">
        <f t="shared" ca="1" si="80"/>
        <v>,0</v>
      </c>
      <c r="M950" s="17" t="str">
        <f t="shared" ca="1" si="81"/>
        <v>C2</v>
      </c>
      <c r="N950" s="17" t="str">
        <f t="shared" ca="1" si="82"/>
        <v>C2</v>
      </c>
    </row>
    <row r="951" spans="1:14" ht="30" customHeight="1" thickBot="1" x14ac:dyDescent="0.25">
      <c r="A951" s="254"/>
      <c r="B951" s="226" t="str">
        <f>B921</f>
        <v>J</v>
      </c>
      <c r="C951" s="317" t="str">
        <f>C921</f>
        <v>WATER AND WASTE WORK</v>
      </c>
      <c r="D951" s="318"/>
      <c r="E951" s="318"/>
      <c r="F951" s="319"/>
      <c r="G951" s="200" t="s">
        <v>1649</v>
      </c>
      <c r="H951" s="200">
        <f>SUM(H921:H950)</f>
        <v>0</v>
      </c>
      <c r="I951" s="24" t="str">
        <f t="shared" ca="1" si="79"/>
        <v>LOCKED</v>
      </c>
      <c r="J951" s="15" t="str">
        <f t="shared" si="83"/>
        <v>WATER AND WASTE WORK</v>
      </c>
      <c r="K951" s="16" t="e">
        <f>MATCH(J951,'Pay Items'!$K$1:$K$649,0)</f>
        <v>#N/A</v>
      </c>
      <c r="L951" s="17" t="str">
        <f t="shared" ca="1" si="80"/>
        <v>G</v>
      </c>
      <c r="M951" s="17" t="str">
        <f t="shared" ca="1" si="81"/>
        <v>C2</v>
      </c>
      <c r="N951" s="17" t="str">
        <f t="shared" ca="1" si="82"/>
        <v>C2</v>
      </c>
    </row>
    <row r="952" spans="1:14" ht="60" customHeight="1" thickTop="1" x14ac:dyDescent="0.2">
      <c r="A952" s="255"/>
      <c r="B952" s="332" t="s">
        <v>1987</v>
      </c>
      <c r="C952" s="333"/>
      <c r="D952" s="333"/>
      <c r="E952" s="333"/>
      <c r="F952" s="333"/>
      <c r="G952" s="334"/>
      <c r="H952" s="149"/>
      <c r="I952" s="24" t="str">
        <f t="shared" ca="1" si="79"/>
        <v>LOCKED</v>
      </c>
      <c r="J952" s="15" t="str">
        <f t="shared" si="83"/>
        <v/>
      </c>
      <c r="K952" s="16" t="e">
        <f>MATCH(J952,'Pay Items'!$K$1:$K$649,0)</f>
        <v>#N/A</v>
      </c>
      <c r="L952" s="17" t="str">
        <f t="shared" ca="1" si="80"/>
        <v>G</v>
      </c>
      <c r="M952" s="17" t="str">
        <f t="shared" ca="1" si="81"/>
        <v>G</v>
      </c>
      <c r="N952" s="17" t="str">
        <f t="shared" ca="1" si="82"/>
        <v>G</v>
      </c>
    </row>
    <row r="953" spans="1:14" ht="39.950000000000003" customHeight="1" x14ac:dyDescent="0.2">
      <c r="A953" s="160"/>
      <c r="B953" s="153" t="s">
        <v>1988</v>
      </c>
      <c r="C953" s="314" t="s">
        <v>1989</v>
      </c>
      <c r="D953" s="315"/>
      <c r="E953" s="315"/>
      <c r="F953" s="316"/>
      <c r="G953" s="152"/>
      <c r="H953" s="154"/>
      <c r="I953" s="24" t="str">
        <f t="shared" ca="1" si="79"/>
        <v>LOCKED</v>
      </c>
      <c r="J953" s="15" t="str">
        <f t="shared" si="83"/>
        <v>STREET LIGHTING INSTALLATION AND ASSOCIATED WORK: LIPTON STREET FROM PALMERSTON AVENUE TO PORTAGE AVENUE</v>
      </c>
      <c r="K953" s="16" t="e">
        <f>MATCH(J953,'Pay Items'!$K$1:$K$649,0)</f>
        <v>#N/A</v>
      </c>
      <c r="L953" s="17" t="str">
        <f t="shared" ca="1" si="80"/>
        <v>G</v>
      </c>
      <c r="M953" s="17" t="str">
        <f t="shared" ca="1" si="81"/>
        <v>C2</v>
      </c>
      <c r="N953" s="17" t="str">
        <f t="shared" ca="1" si="82"/>
        <v>C2</v>
      </c>
    </row>
    <row r="954" spans="1:14" ht="84.95" customHeight="1" x14ac:dyDescent="0.2">
      <c r="A954" s="160"/>
      <c r="B954" s="162" t="s">
        <v>1990</v>
      </c>
      <c r="C954" s="163" t="s">
        <v>1991</v>
      </c>
      <c r="D954" s="164" t="s">
        <v>5</v>
      </c>
      <c r="E954" s="165" t="s">
        <v>181</v>
      </c>
      <c r="F954" s="295">
        <v>13</v>
      </c>
      <c r="G954" s="120"/>
      <c r="H954" s="182">
        <f t="shared" ref="H954:H962" si="84">ROUND(G954*F954,2)</f>
        <v>0</v>
      </c>
      <c r="I954" s="24" t="str">
        <f t="shared" ca="1" si="79"/>
        <v/>
      </c>
      <c r="J954" s="15" t="str">
        <f t="shared" si="83"/>
        <v>Removal of 25'/35' street light pole and precast, poured in place concrete, steel power installed base or direct buried including davit arm, luminaire and appurtenances.each</v>
      </c>
      <c r="K954" s="16" t="e">
        <f>MATCH(J954,'Pay Items'!$K$1:$K$649,0)</f>
        <v>#N/A</v>
      </c>
      <c r="L954" s="17" t="str">
        <f t="shared" ca="1" si="80"/>
        <v>,0</v>
      </c>
      <c r="M954" s="17" t="str">
        <f t="shared" ca="1" si="81"/>
        <v>C2</v>
      </c>
      <c r="N954" s="17" t="str">
        <f t="shared" ca="1" si="82"/>
        <v>C2</v>
      </c>
    </row>
    <row r="955" spans="1:14" ht="60" customHeight="1" x14ac:dyDescent="0.2">
      <c r="A955" s="160"/>
      <c r="B955" s="162" t="s">
        <v>1992</v>
      </c>
      <c r="C955" s="163" t="s">
        <v>1993</v>
      </c>
      <c r="D955" s="164" t="s">
        <v>5</v>
      </c>
      <c r="E955" s="165" t="s">
        <v>181</v>
      </c>
      <c r="F955" s="295">
        <v>900</v>
      </c>
      <c r="G955" s="120"/>
      <c r="H955" s="182">
        <f t="shared" si="84"/>
        <v>0</v>
      </c>
      <c r="I955" s="24" t="str">
        <f t="shared" ca="1" si="79"/>
        <v/>
      </c>
      <c r="J955" s="15" t="str">
        <f t="shared" si="83"/>
        <v>Installation of 50 mm conduit(s) by boring method complete with cable insertion (#4 AL C/N or 1/0 AL Triplex).each</v>
      </c>
      <c r="K955" s="16" t="e">
        <f>MATCH(J955,'Pay Items'!$K$1:$K$649,0)</f>
        <v>#N/A</v>
      </c>
      <c r="L955" s="17" t="str">
        <f t="shared" ca="1" si="80"/>
        <v>,0</v>
      </c>
      <c r="M955" s="17" t="str">
        <f t="shared" ca="1" si="81"/>
        <v>C2</v>
      </c>
      <c r="N955" s="17" t="str">
        <f t="shared" ca="1" si="82"/>
        <v>C2</v>
      </c>
    </row>
    <row r="956" spans="1:14" ht="60" customHeight="1" x14ac:dyDescent="0.2">
      <c r="A956" s="160"/>
      <c r="B956" s="162" t="s">
        <v>1994</v>
      </c>
      <c r="C956" s="163" t="s">
        <v>1995</v>
      </c>
      <c r="D956" s="164" t="s">
        <v>5</v>
      </c>
      <c r="E956" s="165" t="s">
        <v>181</v>
      </c>
      <c r="F956" s="295">
        <v>16</v>
      </c>
      <c r="G956" s="120"/>
      <c r="H956" s="182">
        <f t="shared" si="84"/>
        <v>0</v>
      </c>
      <c r="I956" s="24" t="str">
        <f t="shared" ca="1" si="79"/>
        <v/>
      </c>
      <c r="J956" s="15" t="str">
        <f t="shared" si="83"/>
        <v>Installation of 25'/35' pole, davit arm and precast concrete base including luminaire and appurtenances.each</v>
      </c>
      <c r="K956" s="16" t="e">
        <f>MATCH(J956,'Pay Items'!$K$1:$K$649,0)</f>
        <v>#N/A</v>
      </c>
      <c r="L956" s="17" t="str">
        <f t="shared" ca="1" si="80"/>
        <v>,0</v>
      </c>
      <c r="M956" s="17" t="str">
        <f t="shared" ca="1" si="81"/>
        <v>C2</v>
      </c>
      <c r="N956" s="17" t="str">
        <f t="shared" ca="1" si="82"/>
        <v>C2</v>
      </c>
    </row>
    <row r="957" spans="1:14" ht="122.25" customHeight="1" x14ac:dyDescent="0.2">
      <c r="A957" s="160"/>
      <c r="B957" s="162" t="s">
        <v>1996</v>
      </c>
      <c r="C957" s="163" t="s">
        <v>1997</v>
      </c>
      <c r="D957" s="164" t="s">
        <v>5</v>
      </c>
      <c r="E957" s="165" t="s">
        <v>181</v>
      </c>
      <c r="F957" s="295">
        <v>8</v>
      </c>
      <c r="G957" s="120"/>
      <c r="H957" s="182">
        <f t="shared" ref="H957" si="85">ROUND(G957*F957,2)</f>
        <v>0</v>
      </c>
      <c r="I957" s="24" t="str">
        <f t="shared" ca="1" si="79"/>
        <v/>
      </c>
      <c r="J957" s="15" t="str">
        <f t="shared" si="83"/>
        <v>Installation of one (1) 10' ground rod at every 3rd street light, at the end of every street light circuit and anywhere else as shown on the design drawings. Trench #4 ground wire up to 1 m from rod location to new street light and connect (hammerlock) to top of the ground rod.each</v>
      </c>
      <c r="K957" s="16" t="e">
        <f>MATCH(J957,'Pay Items'!$K$1:$K$649,0)</f>
        <v>#VALUE!</v>
      </c>
      <c r="L957" s="17" t="str">
        <f t="shared" ca="1" si="80"/>
        <v>,0</v>
      </c>
      <c r="M957" s="17" t="str">
        <f t="shared" ca="1" si="81"/>
        <v>C2</v>
      </c>
      <c r="N957" s="17" t="str">
        <f t="shared" ca="1" si="82"/>
        <v>C2</v>
      </c>
    </row>
    <row r="958" spans="1:14" ht="60" customHeight="1" x14ac:dyDescent="0.2">
      <c r="A958" s="160"/>
      <c r="B958" s="162" t="s">
        <v>1998</v>
      </c>
      <c r="C958" s="163" t="s">
        <v>1999</v>
      </c>
      <c r="D958" s="164" t="s">
        <v>5</v>
      </c>
      <c r="E958" s="165" t="s">
        <v>181</v>
      </c>
      <c r="F958" s="295">
        <v>1</v>
      </c>
      <c r="G958" s="120"/>
      <c r="H958" s="182">
        <f t="shared" si="84"/>
        <v>0</v>
      </c>
      <c r="I958" s="24" t="str">
        <f t="shared" ca="1" si="79"/>
        <v/>
      </c>
      <c r="J958" s="15" t="str">
        <f t="shared" si="83"/>
        <v>Install lower 3 m of Cable Guard, ground lug, cable up pole, and first 3 m section of ground rod per Standard CD 315-5.each</v>
      </c>
      <c r="K958" s="16" t="e">
        <f>MATCH(J958,'Pay Items'!$K$1:$K$649,0)</f>
        <v>#N/A</v>
      </c>
      <c r="L958" s="17" t="str">
        <f t="shared" ca="1" si="80"/>
        <v>,0</v>
      </c>
      <c r="M958" s="17" t="str">
        <f t="shared" ca="1" si="81"/>
        <v>C2</v>
      </c>
      <c r="N958" s="17" t="str">
        <f t="shared" ca="1" si="82"/>
        <v>C2</v>
      </c>
    </row>
    <row r="959" spans="1:14" ht="39.950000000000003" customHeight="1" x14ac:dyDescent="0.2">
      <c r="A959" s="160"/>
      <c r="B959" s="162" t="s">
        <v>2000</v>
      </c>
      <c r="C959" s="163" t="s">
        <v>2001</v>
      </c>
      <c r="D959" s="164" t="s">
        <v>5</v>
      </c>
      <c r="E959" s="165" t="s">
        <v>181</v>
      </c>
      <c r="F959" s="295">
        <v>1</v>
      </c>
      <c r="G959" s="120"/>
      <c r="H959" s="182">
        <f t="shared" si="84"/>
        <v>0</v>
      </c>
      <c r="I959" s="24" t="str">
        <f t="shared" ca="1" si="79"/>
        <v/>
      </c>
      <c r="J959" s="15" t="str">
        <f t="shared" si="83"/>
        <v>Install fused disconnect for temporary feed and maintain during construction.each</v>
      </c>
      <c r="K959" s="16" t="e">
        <f>MATCH(J959,'Pay Items'!$K$1:$K$649,0)</f>
        <v>#N/A</v>
      </c>
      <c r="L959" s="17" t="str">
        <f t="shared" ca="1" si="80"/>
        <v>,0</v>
      </c>
      <c r="M959" s="17" t="str">
        <f t="shared" ca="1" si="81"/>
        <v>C2</v>
      </c>
      <c r="N959" s="17" t="str">
        <f t="shared" ca="1" si="82"/>
        <v>C2</v>
      </c>
    </row>
    <row r="960" spans="1:14" ht="60" customHeight="1" x14ac:dyDescent="0.2">
      <c r="A960" s="160"/>
      <c r="B960" s="162" t="s">
        <v>2002</v>
      </c>
      <c r="C960" s="163" t="s">
        <v>2003</v>
      </c>
      <c r="D960" s="164" t="s">
        <v>5</v>
      </c>
      <c r="E960" s="165" t="s">
        <v>181</v>
      </c>
      <c r="F960" s="295">
        <v>2</v>
      </c>
      <c r="G960" s="120"/>
      <c r="H960" s="182">
        <f t="shared" si="84"/>
        <v>0</v>
      </c>
      <c r="I960" s="24" t="str">
        <f t="shared" ca="1" si="79"/>
        <v/>
      </c>
      <c r="J960" s="15" t="str">
        <f t="shared" si="83"/>
        <v>Installation and connection of externally-mounted relay and PEC per Standards CD 315-12 and CD 315-13.each</v>
      </c>
      <c r="K960" s="16" t="e">
        <f>MATCH(J960,'Pay Items'!$K$1:$K$649,0)</f>
        <v>#N/A</v>
      </c>
      <c r="L960" s="17" t="str">
        <f t="shared" ca="1" si="80"/>
        <v>,0</v>
      </c>
      <c r="M960" s="17" t="str">
        <f t="shared" ca="1" si="81"/>
        <v>C2</v>
      </c>
      <c r="N960" s="17" t="str">
        <f t="shared" ca="1" si="82"/>
        <v>C2</v>
      </c>
    </row>
    <row r="961" spans="1:14" ht="75" customHeight="1" x14ac:dyDescent="0.2">
      <c r="A961" s="160"/>
      <c r="B961" s="162" t="s">
        <v>2004</v>
      </c>
      <c r="C961" s="163" t="s">
        <v>2005</v>
      </c>
      <c r="D961" s="164" t="s">
        <v>5</v>
      </c>
      <c r="E961" s="165" t="s">
        <v>181</v>
      </c>
      <c r="F961" s="295">
        <v>16</v>
      </c>
      <c r="G961" s="120"/>
      <c r="H961" s="182">
        <f t="shared" si="84"/>
        <v>0</v>
      </c>
      <c r="I961" s="24" t="str">
        <f t="shared" ca="1" si="79"/>
        <v/>
      </c>
      <c r="J961" s="15" t="str">
        <f t="shared" si="83"/>
        <v>Installation of overhead span of #6 duplex between new or existing streetlight poles and connect luminaire to provide temporary Overhead Feed.each</v>
      </c>
      <c r="K961" s="16" t="e">
        <f>MATCH(J961,'Pay Items'!$K$1:$K$649,0)</f>
        <v>#N/A</v>
      </c>
      <c r="L961" s="17" t="str">
        <f t="shared" ca="1" si="80"/>
        <v>,0</v>
      </c>
      <c r="M961" s="17" t="str">
        <f t="shared" ca="1" si="81"/>
        <v>C2</v>
      </c>
      <c r="N961" s="17" t="str">
        <f t="shared" ca="1" si="82"/>
        <v>C2</v>
      </c>
    </row>
    <row r="962" spans="1:14" ht="60" customHeight="1" x14ac:dyDescent="0.2">
      <c r="A962" s="160"/>
      <c r="B962" s="162" t="s">
        <v>2006</v>
      </c>
      <c r="C962" s="163" t="s">
        <v>2007</v>
      </c>
      <c r="D962" s="164" t="s">
        <v>5</v>
      </c>
      <c r="E962" s="165" t="s">
        <v>181</v>
      </c>
      <c r="F962" s="295">
        <v>16</v>
      </c>
      <c r="G962" s="120"/>
      <c r="H962" s="182">
        <f t="shared" si="84"/>
        <v>0</v>
      </c>
      <c r="I962" s="24" t="str">
        <f t="shared" ca="1" si="79"/>
        <v/>
      </c>
      <c r="J962" s="15" t="str">
        <f t="shared" si="83"/>
        <v>Removal of overhead span of #6 duplex between new or existing streetlight poles to remove temporary Overhead Feed.each</v>
      </c>
      <c r="K962" s="16" t="e">
        <f>MATCH(J962,'Pay Items'!$K$1:$K$649,0)</f>
        <v>#N/A</v>
      </c>
      <c r="L962" s="17" t="str">
        <f t="shared" ca="1" si="80"/>
        <v>,0</v>
      </c>
      <c r="M962" s="17" t="str">
        <f t="shared" ca="1" si="81"/>
        <v>C2</v>
      </c>
      <c r="N962" s="17" t="str">
        <f t="shared" ca="1" si="82"/>
        <v>C2</v>
      </c>
    </row>
    <row r="963" spans="1:14" ht="37.15" customHeight="1" thickBot="1" x14ac:dyDescent="0.25">
      <c r="A963" s="160"/>
      <c r="B963" s="226" t="str">
        <f>B953</f>
        <v>K</v>
      </c>
      <c r="C963" s="317" t="str">
        <f>C953</f>
        <v>STREET LIGHTING INSTALLATION AND ASSOCIATED WORK:  LIPTON STREET FROM PALMERSTON AVENUE TO PORTAGE AVENUE</v>
      </c>
      <c r="D963" s="318"/>
      <c r="E963" s="318"/>
      <c r="F963" s="319"/>
      <c r="G963" s="200" t="s">
        <v>1649</v>
      </c>
      <c r="H963" s="200">
        <f>SUM(H954:H962)</f>
        <v>0</v>
      </c>
      <c r="I963" s="24" t="str">
        <f t="shared" ca="1" si="79"/>
        <v>LOCKED</v>
      </c>
      <c r="J963" s="15" t="str">
        <f t="shared" si="83"/>
        <v>STREET LIGHTING INSTALLATION AND ASSOCIATED WORK: LIPTON STREET FROM PALMERSTON AVENUE TO PORTAGE AVENUE</v>
      </c>
      <c r="K963" s="16" t="e">
        <f>MATCH(J963,'Pay Items'!$K$1:$K$649,0)</f>
        <v>#N/A</v>
      </c>
      <c r="L963" s="17" t="str">
        <f t="shared" ca="1" si="80"/>
        <v>G</v>
      </c>
      <c r="M963" s="17" t="str">
        <f t="shared" ca="1" si="81"/>
        <v>C2</v>
      </c>
      <c r="N963" s="17" t="str">
        <f t="shared" ca="1" si="82"/>
        <v>C2</v>
      </c>
    </row>
    <row r="964" spans="1:14" ht="30" customHeight="1" thickTop="1" x14ac:dyDescent="0.2">
      <c r="A964" s="160"/>
      <c r="B964" s="256" t="s">
        <v>2008</v>
      </c>
      <c r="C964" s="314" t="s">
        <v>2009</v>
      </c>
      <c r="D964" s="315"/>
      <c r="E964" s="315"/>
      <c r="F964" s="316"/>
      <c r="G964" s="152"/>
      <c r="H964" s="257"/>
      <c r="I964" s="24" t="str">
        <f t="shared" ca="1" si="79"/>
        <v>LOCKED</v>
      </c>
      <c r="J964" s="15" t="str">
        <f t="shared" si="83"/>
        <v>MOBILIZATION /DEMOBILIZATION</v>
      </c>
      <c r="K964" s="16" t="e">
        <f>MATCH(J964,'Pay Items'!$K$1:$K$649,0)</f>
        <v>#N/A</v>
      </c>
      <c r="L964" s="17" t="str">
        <f t="shared" ca="1" si="80"/>
        <v>G</v>
      </c>
      <c r="M964" s="17" t="str">
        <f t="shared" ca="1" si="81"/>
        <v>C2</v>
      </c>
      <c r="N964" s="17" t="str">
        <f t="shared" ca="1" si="82"/>
        <v>C2</v>
      </c>
    </row>
    <row r="965" spans="1:14" ht="30" customHeight="1" x14ac:dyDescent="0.2">
      <c r="A965" s="160"/>
      <c r="B965" s="162" t="s">
        <v>2010</v>
      </c>
      <c r="C965" s="163" t="s">
        <v>2011</v>
      </c>
      <c r="D965" s="83" t="s">
        <v>2012</v>
      </c>
      <c r="E965" s="165" t="s">
        <v>2013</v>
      </c>
      <c r="F965" s="298">
        <v>1</v>
      </c>
      <c r="G965" s="258"/>
      <c r="H965" s="259">
        <f>ROUND(G965*F965,2)</f>
        <v>0</v>
      </c>
      <c r="I965" s="24" t="str">
        <f t="shared" ref="I965:I985" ca="1" si="86">IF(CELL("protect",$G965)=1, "LOCKED", "")</f>
        <v/>
      </c>
      <c r="J965" s="15" t="str">
        <f t="shared" si="83"/>
        <v>Mobilization/DemobilizationL. sum</v>
      </c>
      <c r="K965" s="16" t="e">
        <f>MATCH(J965,'Pay Items'!$K$1:$K$649,0)</f>
        <v>#N/A</v>
      </c>
      <c r="L965" s="17" t="str">
        <f t="shared" ref="L965:L985" ca="1" si="87">CELL("format",$F965)</f>
        <v>,0</v>
      </c>
      <c r="M965" s="17" t="str">
        <f t="shared" ref="M965:M985" ca="1" si="88">CELL("format",$G965)</f>
        <v>C2</v>
      </c>
      <c r="N965" s="17" t="str">
        <f t="shared" ref="N965:N985" ca="1" si="89">CELL("format",$H965)</f>
        <v>C2</v>
      </c>
    </row>
    <row r="966" spans="1:14" ht="30" customHeight="1" thickBot="1" x14ac:dyDescent="0.25">
      <c r="A966" s="154"/>
      <c r="B966" s="260" t="str">
        <f>B964</f>
        <v>L</v>
      </c>
      <c r="C966" s="317" t="str">
        <f>C964</f>
        <v>MOBILIZATION /DEMOBILIZATION</v>
      </c>
      <c r="D966" s="318"/>
      <c r="E966" s="318"/>
      <c r="F966" s="319"/>
      <c r="G966" s="200" t="s">
        <v>1649</v>
      </c>
      <c r="H966" s="261">
        <f>H965</f>
        <v>0</v>
      </c>
      <c r="I966" s="24" t="str">
        <f t="shared" ca="1" si="86"/>
        <v>LOCKED</v>
      </c>
      <c r="J966" s="15" t="str">
        <f t="shared" ref="J966:J985" si="90">CLEAN(CONCATENATE(TRIM($A966),TRIM($C966),IF(LEFT($D966)&lt;&gt;"E",TRIM($D966),),TRIM($E966)))</f>
        <v>MOBILIZATION /DEMOBILIZATION</v>
      </c>
      <c r="K966" s="16" t="e">
        <f>MATCH(J966,'Pay Items'!$K$1:$K$649,0)</f>
        <v>#N/A</v>
      </c>
      <c r="L966" s="17" t="str">
        <f t="shared" ca="1" si="87"/>
        <v>G</v>
      </c>
      <c r="M966" s="17" t="str">
        <f t="shared" ca="1" si="88"/>
        <v>C2</v>
      </c>
      <c r="N966" s="17" t="str">
        <f t="shared" ca="1" si="89"/>
        <v>C2</v>
      </c>
    </row>
    <row r="967" spans="1:14" ht="30" customHeight="1" thickTop="1" x14ac:dyDescent="0.3">
      <c r="A967" s="160"/>
      <c r="B967" s="262"/>
      <c r="C967" s="263" t="s">
        <v>2014</v>
      </c>
      <c r="D967" s="264"/>
      <c r="E967" s="264"/>
      <c r="F967" s="299"/>
      <c r="G967" s="264"/>
      <c r="H967" s="265"/>
      <c r="I967" s="24" t="str">
        <f t="shared" ca="1" si="86"/>
        <v>LOCKED</v>
      </c>
      <c r="J967" s="15" t="str">
        <f t="shared" si="90"/>
        <v>SUMMARY</v>
      </c>
      <c r="K967" s="16" t="e">
        <f>MATCH(J967,'Pay Items'!$K$1:$K$649,0)</f>
        <v>#N/A</v>
      </c>
      <c r="L967" s="17" t="str">
        <f t="shared" ca="1" si="87"/>
        <v>,0</v>
      </c>
      <c r="M967" s="17" t="str">
        <f t="shared" ca="1" si="88"/>
        <v>G</v>
      </c>
      <c r="N967" s="17" t="str">
        <f t="shared" ca="1" si="89"/>
        <v>G</v>
      </c>
    </row>
    <row r="968" spans="1:14" ht="30" customHeight="1" x14ac:dyDescent="0.2">
      <c r="A968" s="160"/>
      <c r="B968" s="320" t="str">
        <f>B7</f>
        <v>PART 1      CITY FUNDED WORK</v>
      </c>
      <c r="C968" s="321"/>
      <c r="D968" s="321"/>
      <c r="E968" s="321"/>
      <c r="F968" s="321"/>
      <c r="G968" s="266"/>
      <c r="H968" s="267"/>
      <c r="I968" s="24" t="str">
        <f t="shared" ca="1" si="86"/>
        <v>LOCKED</v>
      </c>
      <c r="J968" s="15" t="str">
        <f t="shared" si="90"/>
        <v/>
      </c>
      <c r="K968" s="16" t="e">
        <f>MATCH(J968,'Pay Items'!$K$1:$K$649,0)</f>
        <v>#N/A</v>
      </c>
      <c r="L968" s="17" t="str">
        <f t="shared" ca="1" si="87"/>
        <v>G</v>
      </c>
      <c r="M968" s="17" t="str">
        <f t="shared" ca="1" si="88"/>
        <v>G</v>
      </c>
      <c r="N968" s="17" t="str">
        <f t="shared" ca="1" si="89"/>
        <v>G</v>
      </c>
    </row>
    <row r="969" spans="1:14" ht="45" customHeight="1" thickBot="1" x14ac:dyDescent="0.25">
      <c r="A969" s="160"/>
      <c r="B969" s="226" t="str">
        <f>B8</f>
        <v>A</v>
      </c>
      <c r="C969" s="322" t="str">
        <f>C8</f>
        <v>ASPHALT RECONSTRUCTION:  LIPTON STREET FROM PALMERSTON AVENUE TO PORTAGE AVENUE</v>
      </c>
      <c r="D969" s="318"/>
      <c r="E969" s="318"/>
      <c r="F969" s="319"/>
      <c r="G969" s="193" t="s">
        <v>1649</v>
      </c>
      <c r="H969" s="193">
        <f>H104</f>
        <v>0</v>
      </c>
      <c r="I969" s="24" t="str">
        <f t="shared" ca="1" si="86"/>
        <v>LOCKED</v>
      </c>
      <c r="J969" s="15" t="str">
        <f t="shared" si="90"/>
        <v>ASPHALT RECONSTRUCTION: LIPTON STREET FROM PALMERSTON AVENUE TO PORTAGE AVENUE</v>
      </c>
      <c r="K969" s="16" t="e">
        <f>MATCH(J969,'Pay Items'!$K$1:$K$649,0)</f>
        <v>#N/A</v>
      </c>
      <c r="L969" s="17" t="str">
        <f t="shared" ca="1" si="87"/>
        <v>G</v>
      </c>
      <c r="M969" s="17" t="str">
        <f t="shared" ca="1" si="88"/>
        <v>C2</v>
      </c>
      <c r="N969" s="17" t="str">
        <f t="shared" ca="1" si="89"/>
        <v>C2</v>
      </c>
    </row>
    <row r="970" spans="1:14" ht="45" customHeight="1" thickTop="1" thickBot="1" x14ac:dyDescent="0.25">
      <c r="A970" s="145"/>
      <c r="B970" s="226" t="str">
        <f>B105</f>
        <v>B</v>
      </c>
      <c r="C970" s="304" t="str">
        <f>C105</f>
        <v>CONCRETE RECONSTRUCTION:  CARLTON STREET / HARGRAVE STREET ALLEY - BOUNDED BY QU'APPELLE AVENUE AND CUMBERLAND AVENUE</v>
      </c>
      <c r="D970" s="305"/>
      <c r="E970" s="305"/>
      <c r="F970" s="306"/>
      <c r="G970" s="193" t="s">
        <v>1649</v>
      </c>
      <c r="H970" s="193">
        <f>H152</f>
        <v>0</v>
      </c>
      <c r="I970" s="24" t="str">
        <f t="shared" ca="1" si="86"/>
        <v>LOCKED</v>
      </c>
      <c r="J970" s="15" t="str">
        <f t="shared" si="90"/>
        <v>CONCRETE RECONSTRUCTION: CARLTON STREET / HARGRAVE STREET ALLEY - BOUNDED BY QU'APPELLE AVENUE AND CUMBERLAND AVENUE</v>
      </c>
      <c r="K970" s="16" t="e">
        <f>MATCH(J970,'Pay Items'!$K$1:$K$649,0)</f>
        <v>#N/A</v>
      </c>
      <c r="L970" s="17" t="str">
        <f t="shared" ca="1" si="87"/>
        <v>G</v>
      </c>
      <c r="M970" s="17" t="str">
        <f t="shared" ca="1" si="88"/>
        <v>C2</v>
      </c>
      <c r="N970" s="17" t="str">
        <f t="shared" ca="1" si="89"/>
        <v>C2</v>
      </c>
    </row>
    <row r="971" spans="1:14" ht="45" customHeight="1" thickTop="1" thickBot="1" x14ac:dyDescent="0.25">
      <c r="A971" s="145"/>
      <c r="B971" s="226" t="str">
        <f>B153</f>
        <v>C</v>
      </c>
      <c r="C971" s="304" t="str">
        <f>C153</f>
        <v>CONCRETE RECONSTRUCTION: DONALD STREET / SMITH STREET ALLEY - BOUNDED BY ELLICE AVENUE AND DONALD STREET</v>
      </c>
      <c r="D971" s="305"/>
      <c r="E971" s="305"/>
      <c r="F971" s="306"/>
      <c r="G971" s="193" t="s">
        <v>1649</v>
      </c>
      <c r="H971" s="193">
        <f>H208</f>
        <v>0</v>
      </c>
      <c r="I971" s="24" t="str">
        <f t="shared" ca="1" si="86"/>
        <v>LOCKED</v>
      </c>
      <c r="J971" s="15" t="str">
        <f t="shared" si="90"/>
        <v>CONCRETE RECONSTRUCTION: DONALD STREET / SMITH STREET ALLEY - BOUNDED BY ELLICE AVENUE AND DONALD STREET</v>
      </c>
      <c r="K971" s="16" t="e">
        <f>MATCH(J971,'Pay Items'!$K$1:$K$649,0)</f>
        <v>#N/A</v>
      </c>
      <c r="L971" s="17" t="str">
        <f t="shared" ca="1" si="87"/>
        <v>G</v>
      </c>
      <c r="M971" s="17" t="str">
        <f t="shared" ca="1" si="88"/>
        <v>C2</v>
      </c>
      <c r="N971" s="17" t="str">
        <f t="shared" ca="1" si="89"/>
        <v>C2</v>
      </c>
    </row>
    <row r="972" spans="1:14" ht="45" customHeight="1" thickTop="1" thickBot="1" x14ac:dyDescent="0.25">
      <c r="B972" s="226" t="str">
        <f>B209</f>
        <v>D</v>
      </c>
      <c r="C972" s="304" t="str">
        <f>C209</f>
        <v>ASPHALT RECONSTRUCTION:  HARGRAVE STREET / DONALD STREET ALLEY - BOUNDED BY ELLICE AVENUE AND CUMBERLAND AVENUE</v>
      </c>
      <c r="D972" s="305"/>
      <c r="E972" s="305"/>
      <c r="F972" s="306"/>
      <c r="G972" s="193" t="s">
        <v>1649</v>
      </c>
      <c r="H972" s="193">
        <f>H275</f>
        <v>0</v>
      </c>
      <c r="I972" s="24" t="str">
        <f t="shared" ca="1" si="86"/>
        <v>LOCKED</v>
      </c>
      <c r="J972" s="15" t="str">
        <f t="shared" si="90"/>
        <v>ASPHALT RECONSTRUCTION: HARGRAVE STREET / DONALD STREET ALLEY - BOUNDED BY ELLICE AVENUE AND CUMBERLAND AVENUE</v>
      </c>
      <c r="K972" s="16" t="e">
        <f>MATCH(J972,'Pay Items'!$K$1:$K$649,0)</f>
        <v>#N/A</v>
      </c>
      <c r="L972" s="17" t="str">
        <f t="shared" ca="1" si="87"/>
        <v>G</v>
      </c>
      <c r="M972" s="17" t="str">
        <f t="shared" ca="1" si="88"/>
        <v>C2</v>
      </c>
      <c r="N972" s="17" t="str">
        <f t="shared" ca="1" si="89"/>
        <v>C2</v>
      </c>
    </row>
    <row r="973" spans="1:14" ht="45" customHeight="1" thickTop="1" thickBot="1" x14ac:dyDescent="0.25">
      <c r="B973" s="226" t="str">
        <f>B276</f>
        <v>E</v>
      </c>
      <c r="C973" s="304" t="str">
        <f>C276</f>
        <v>ASPHALT RECONSTRUCTION:  NOTRE DAME AVENUE / CUMBERLAND AVENUE ALLEY - BOUNDED BY CARLTON STREET AND HARGRAVE STREET</v>
      </c>
      <c r="D973" s="305"/>
      <c r="E973" s="305"/>
      <c r="F973" s="306"/>
      <c r="G973" s="193" t="s">
        <v>1649</v>
      </c>
      <c r="H973" s="193">
        <f>H327</f>
        <v>0</v>
      </c>
      <c r="I973" s="24" t="str">
        <f t="shared" ca="1" si="86"/>
        <v>LOCKED</v>
      </c>
      <c r="J973" s="15" t="str">
        <f t="shared" si="90"/>
        <v>ASPHALT RECONSTRUCTION: NOTRE DAME AVENUE / CUMBERLAND AVENUE ALLEY - BOUNDED BY CARLTON STREET AND HARGRAVE STREET</v>
      </c>
      <c r="K973" s="16" t="e">
        <f>MATCH(J973,'Pay Items'!$K$1:$K$649,0)</f>
        <v>#N/A</v>
      </c>
      <c r="L973" s="17" t="str">
        <f t="shared" ca="1" si="87"/>
        <v>G</v>
      </c>
      <c r="M973" s="17" t="str">
        <f t="shared" ca="1" si="88"/>
        <v>C2</v>
      </c>
      <c r="N973" s="17" t="str">
        <f t="shared" ca="1" si="89"/>
        <v>C2</v>
      </c>
    </row>
    <row r="974" spans="1:14" ht="45" customHeight="1" thickTop="1" thickBot="1" x14ac:dyDescent="0.25">
      <c r="B974" s="226" t="str">
        <f>B328</f>
        <v>F</v>
      </c>
      <c r="C974" s="304" t="str">
        <f>C328</f>
        <v>TRAFFIC CALMING:  WOLSELEY AVENUE FROM RAGLAN ROAD TO MARYLAND STREET</v>
      </c>
      <c r="D974" s="305"/>
      <c r="E974" s="305"/>
      <c r="F974" s="306"/>
      <c r="G974" s="193" t="s">
        <v>1649</v>
      </c>
      <c r="H974" s="193">
        <f>H788</f>
        <v>0</v>
      </c>
      <c r="I974" s="24" t="str">
        <f t="shared" ca="1" si="86"/>
        <v>LOCKED</v>
      </c>
      <c r="J974" s="15" t="str">
        <f t="shared" si="90"/>
        <v>TRAFFIC CALMING: WOLSELEY AVENUE FROM RAGLAN ROAD TO MARYLAND STREET</v>
      </c>
      <c r="K974" s="16" t="e">
        <f>MATCH(J974,'Pay Items'!$K$1:$K$649,0)</f>
        <v>#N/A</v>
      </c>
      <c r="L974" s="17" t="str">
        <f t="shared" ca="1" si="87"/>
        <v>G</v>
      </c>
      <c r="M974" s="17" t="str">
        <f t="shared" ca="1" si="88"/>
        <v>C2</v>
      </c>
      <c r="N974" s="17" t="str">
        <f t="shared" ca="1" si="89"/>
        <v>C2</v>
      </c>
    </row>
    <row r="975" spans="1:14" ht="45" customHeight="1" thickTop="1" thickBot="1" x14ac:dyDescent="0.25">
      <c r="B975" s="226" t="str">
        <f>B789</f>
        <v>G</v>
      </c>
      <c r="C975" s="304" t="str">
        <f>C789</f>
        <v>NEIGHBOURHOOD GREENWAY:  ALEXANDER AVENUE FROM ARLINGTON STREET TO PRINCESS STREET</v>
      </c>
      <c r="D975" s="305"/>
      <c r="E975" s="305"/>
      <c r="F975" s="306"/>
      <c r="G975" s="193" t="s">
        <v>1649</v>
      </c>
      <c r="H975" s="193">
        <f>H832</f>
        <v>0</v>
      </c>
      <c r="I975" s="24" t="str">
        <f t="shared" ca="1" si="86"/>
        <v>LOCKED</v>
      </c>
      <c r="J975" s="15" t="str">
        <f t="shared" si="90"/>
        <v>NEIGHBOURHOOD GREENWAY: ALEXANDER AVENUE FROM ARLINGTON STREET TO PRINCESS STREET</v>
      </c>
      <c r="K975" s="16" t="e">
        <f>MATCH(J975,'Pay Items'!$K$1:$K$649,0)</f>
        <v>#N/A</v>
      </c>
      <c r="L975" s="17" t="str">
        <f t="shared" ca="1" si="87"/>
        <v>G</v>
      </c>
      <c r="M975" s="17" t="str">
        <f t="shared" ca="1" si="88"/>
        <v>C2</v>
      </c>
      <c r="N975" s="17" t="str">
        <f t="shared" ca="1" si="89"/>
        <v>C2</v>
      </c>
    </row>
    <row r="976" spans="1:14" ht="45" customHeight="1" thickTop="1" thickBot="1" x14ac:dyDescent="0.25">
      <c r="B976" s="226" t="str">
        <f>B833</f>
        <v>H</v>
      </c>
      <c r="C976" s="304" t="str">
        <f>C833</f>
        <v>NEIGHBOURHOOD GREENWAY:  RUBY STREET / BANNING STREET FROM PALMERSTON AVENUE TO NOTRE DAME AVENUE</v>
      </c>
      <c r="D976" s="305"/>
      <c r="E976" s="305"/>
      <c r="F976" s="306"/>
      <c r="G976" s="193" t="s">
        <v>1649</v>
      </c>
      <c r="H976" s="193">
        <f>H864</f>
        <v>0</v>
      </c>
      <c r="I976" s="24" t="str">
        <f t="shared" ca="1" si="86"/>
        <v>LOCKED</v>
      </c>
      <c r="J976" s="15" t="str">
        <f t="shared" si="90"/>
        <v>NEIGHBOURHOOD GREENWAY: RUBY STREET / BANNING STREET FROM PALMERSTON AVENUE TO NOTRE DAME AVENUE</v>
      </c>
      <c r="K976" s="16" t="e">
        <f>MATCH(J976,'Pay Items'!$K$1:$K$649,0)</f>
        <v>#N/A</v>
      </c>
      <c r="L976" s="17" t="str">
        <f t="shared" ca="1" si="87"/>
        <v>G</v>
      </c>
      <c r="M976" s="17" t="str">
        <f t="shared" ca="1" si="88"/>
        <v>C2</v>
      </c>
      <c r="N976" s="17" t="str">
        <f t="shared" ca="1" si="89"/>
        <v>C2</v>
      </c>
    </row>
    <row r="977" spans="2:14" ht="45" customHeight="1" thickTop="1" thickBot="1" x14ac:dyDescent="0.25">
      <c r="B977" s="226" t="str">
        <f>B865</f>
        <v>I</v>
      </c>
      <c r="C977" s="304" t="str">
        <f>C865</f>
        <v>NEIGHBOURHOOD GREENWAY:  SCOTIA STREET FROM ANDERSON AVENUE TO ARMSTRONG AVENUE</v>
      </c>
      <c r="D977" s="305"/>
      <c r="E977" s="305"/>
      <c r="F977" s="306"/>
      <c r="G977" s="193" t="s">
        <v>1649</v>
      </c>
      <c r="H977" s="193">
        <f>H920</f>
        <v>0</v>
      </c>
      <c r="I977" s="24" t="str">
        <f t="shared" ca="1" si="86"/>
        <v>LOCKED</v>
      </c>
      <c r="J977" s="15" t="str">
        <f t="shared" si="90"/>
        <v>NEIGHBOURHOOD GREENWAY: SCOTIA STREET FROM ANDERSON AVENUE TO ARMSTRONG AVENUE</v>
      </c>
      <c r="K977" s="16" t="e">
        <f>MATCH(J977,'Pay Items'!$K$1:$K$649,0)</f>
        <v>#N/A</v>
      </c>
      <c r="L977" s="17" t="str">
        <f t="shared" ca="1" si="87"/>
        <v>G</v>
      </c>
      <c r="M977" s="17" t="str">
        <f t="shared" ca="1" si="88"/>
        <v>C2</v>
      </c>
      <c r="N977" s="17" t="str">
        <f t="shared" ca="1" si="89"/>
        <v>C2</v>
      </c>
    </row>
    <row r="978" spans="2:14" ht="30" customHeight="1" thickTop="1" thickBot="1" x14ac:dyDescent="0.25">
      <c r="B978" s="226" t="str">
        <f>B921</f>
        <v>J</v>
      </c>
      <c r="C978" s="304" t="str">
        <f>C921</f>
        <v>WATER AND WASTE WORK</v>
      </c>
      <c r="D978" s="305"/>
      <c r="E978" s="305"/>
      <c r="F978" s="306"/>
      <c r="G978" s="193" t="s">
        <v>1649</v>
      </c>
      <c r="H978" s="193">
        <f>H951</f>
        <v>0</v>
      </c>
      <c r="I978" s="24" t="str">
        <f t="shared" ca="1" si="86"/>
        <v>LOCKED</v>
      </c>
      <c r="J978" s="15" t="str">
        <f t="shared" si="90"/>
        <v>WATER AND WASTE WORK</v>
      </c>
      <c r="K978" s="16" t="e">
        <f>MATCH(J978,'Pay Items'!$K$1:$K$649,0)</f>
        <v>#N/A</v>
      </c>
      <c r="L978" s="17" t="str">
        <f t="shared" ca="1" si="87"/>
        <v>G</v>
      </c>
      <c r="M978" s="17" t="str">
        <f t="shared" ca="1" si="88"/>
        <v>C2</v>
      </c>
      <c r="N978" s="17" t="str">
        <f t="shared" ca="1" si="89"/>
        <v>C2</v>
      </c>
    </row>
    <row r="979" spans="2:14" ht="30" customHeight="1" thickTop="1" x14ac:dyDescent="0.25">
      <c r="B979" s="269"/>
      <c r="C979" s="270"/>
      <c r="D979" s="271"/>
      <c r="E979" s="272"/>
      <c r="F979" s="300"/>
      <c r="G979" s="273" t="s">
        <v>2015</v>
      </c>
      <c r="H979" s="274">
        <f>SUM(H969:H978)</f>
        <v>0</v>
      </c>
      <c r="I979" s="24" t="str">
        <f t="shared" ca="1" si="86"/>
        <v>LOCKED</v>
      </c>
      <c r="J979" s="15" t="str">
        <f t="shared" si="90"/>
        <v/>
      </c>
      <c r="K979" s="16" t="e">
        <f>MATCH(J979,'Pay Items'!$K$1:$K$649,0)</f>
        <v>#N/A</v>
      </c>
      <c r="L979" s="17" t="str">
        <f t="shared" ca="1" si="87"/>
        <v>,0</v>
      </c>
      <c r="M979" s="17" t="str">
        <f t="shared" ca="1" si="88"/>
        <v>C2</v>
      </c>
      <c r="N979" s="17" t="str">
        <f t="shared" ca="1" si="89"/>
        <v>C2</v>
      </c>
    </row>
    <row r="980" spans="2:14" ht="45.6" customHeight="1" thickBot="1" x14ac:dyDescent="0.25">
      <c r="B980" s="307" t="str">
        <f>B952</f>
        <v>PART 2      MANITOBA HYDRO FUNDED WORK
                 (See B9.6, B17.2.1, B18.6, D3.3-5, D15.2-3, D17.4)</v>
      </c>
      <c r="C980" s="308"/>
      <c r="D980" s="308"/>
      <c r="E980" s="308"/>
      <c r="F980" s="308"/>
      <c r="G980" s="309"/>
      <c r="H980" s="275"/>
      <c r="I980" s="24" t="str">
        <f t="shared" ca="1" si="86"/>
        <v>LOCKED</v>
      </c>
      <c r="J980" s="15" t="str">
        <f t="shared" si="90"/>
        <v/>
      </c>
      <c r="K980" s="16" t="e">
        <f>MATCH(J980,'Pay Items'!$K$1:$K$649,0)</f>
        <v>#N/A</v>
      </c>
      <c r="L980" s="17" t="str">
        <f t="shared" ca="1" si="87"/>
        <v>G</v>
      </c>
      <c r="M980" s="17" t="str">
        <f t="shared" ca="1" si="88"/>
        <v>G</v>
      </c>
      <c r="N980" s="17" t="str">
        <f t="shared" ca="1" si="89"/>
        <v>C2</v>
      </c>
    </row>
    <row r="981" spans="2:14" ht="45" customHeight="1" thickTop="1" thickBot="1" x14ac:dyDescent="0.25">
      <c r="B981" s="226" t="str">
        <f>B953</f>
        <v>K</v>
      </c>
      <c r="C981" s="304" t="str">
        <f>C953</f>
        <v>STREET LIGHTING INSTALLATION AND ASSOCIATED WORK:  LIPTON STREET FROM PALMERSTON AVENUE TO PORTAGE AVENUE</v>
      </c>
      <c r="D981" s="305"/>
      <c r="E981" s="305"/>
      <c r="F981" s="306"/>
      <c r="G981" s="276" t="s">
        <v>1649</v>
      </c>
      <c r="H981" s="276">
        <f>H963</f>
        <v>0</v>
      </c>
      <c r="I981" s="24" t="str">
        <f t="shared" ca="1" si="86"/>
        <v>LOCKED</v>
      </c>
      <c r="J981" s="15" t="str">
        <f t="shared" si="90"/>
        <v>STREET LIGHTING INSTALLATION AND ASSOCIATED WORK: LIPTON STREET FROM PALMERSTON AVENUE TO PORTAGE AVENUE</v>
      </c>
      <c r="K981" s="16" t="e">
        <f>MATCH(J981,'Pay Items'!$K$1:$K$649,0)</f>
        <v>#N/A</v>
      </c>
      <c r="L981" s="17" t="str">
        <f t="shared" ca="1" si="87"/>
        <v>G</v>
      </c>
      <c r="M981" s="17" t="str">
        <f t="shared" ca="1" si="88"/>
        <v>C2</v>
      </c>
      <c r="N981" s="17" t="str">
        <f t="shared" ca="1" si="89"/>
        <v>C2</v>
      </c>
    </row>
    <row r="982" spans="2:14" ht="30" customHeight="1" thickTop="1" thickBot="1" x14ac:dyDescent="0.3">
      <c r="B982" s="277"/>
      <c r="C982" s="270"/>
      <c r="D982" s="271"/>
      <c r="E982" s="272"/>
      <c r="F982" s="300"/>
      <c r="G982" s="278" t="s">
        <v>2016</v>
      </c>
      <c r="H982" s="150">
        <f>SUM(H981:H981)</f>
        <v>0</v>
      </c>
      <c r="I982" s="24" t="str">
        <f t="shared" ca="1" si="86"/>
        <v>LOCKED</v>
      </c>
      <c r="J982" s="15" t="str">
        <f t="shared" si="90"/>
        <v/>
      </c>
      <c r="K982" s="16" t="e">
        <f>MATCH(J982,'Pay Items'!$K$1:$K$649,0)</f>
        <v>#N/A</v>
      </c>
      <c r="L982" s="17" t="str">
        <f t="shared" ca="1" si="87"/>
        <v>,0</v>
      </c>
      <c r="M982" s="17" t="str">
        <f t="shared" ca="1" si="88"/>
        <v>C2</v>
      </c>
      <c r="N982" s="17" t="str">
        <f t="shared" ca="1" si="89"/>
        <v>C2</v>
      </c>
    </row>
    <row r="983" spans="2:14" ht="30" customHeight="1" thickTop="1" thickBot="1" x14ac:dyDescent="0.3">
      <c r="B983" s="279" t="str">
        <f>B964</f>
        <v>L</v>
      </c>
      <c r="C983" s="304" t="str">
        <f>C964</f>
        <v>MOBILIZATION /DEMOBILIZATION</v>
      </c>
      <c r="D983" s="305"/>
      <c r="E983" s="305"/>
      <c r="F983" s="306"/>
      <c r="G983" s="280" t="s">
        <v>2017</v>
      </c>
      <c r="H983" s="281">
        <f>H966</f>
        <v>0</v>
      </c>
      <c r="I983" s="24" t="str">
        <f t="shared" ca="1" si="86"/>
        <v>LOCKED</v>
      </c>
      <c r="J983" s="15" t="str">
        <f t="shared" si="90"/>
        <v>MOBILIZATION /DEMOBILIZATION</v>
      </c>
      <c r="K983" s="16" t="e">
        <f>MATCH(J983,'Pay Items'!$K$1:$K$649,0)</f>
        <v>#N/A</v>
      </c>
      <c r="L983" s="17" t="str">
        <f t="shared" ca="1" si="87"/>
        <v>G</v>
      </c>
      <c r="M983" s="17" t="str">
        <f t="shared" ca="1" si="88"/>
        <v>C2</v>
      </c>
      <c r="N983" s="17" t="str">
        <f t="shared" ca="1" si="89"/>
        <v>C2</v>
      </c>
    </row>
    <row r="984" spans="2:14" ht="30" customHeight="1" thickTop="1" x14ac:dyDescent="0.2">
      <c r="B984" s="310" t="s">
        <v>2018</v>
      </c>
      <c r="C984" s="311"/>
      <c r="D984" s="311"/>
      <c r="E984" s="311"/>
      <c r="F984" s="311"/>
      <c r="G984" s="312">
        <f>H979+H982+H983</f>
        <v>0</v>
      </c>
      <c r="H984" s="313"/>
      <c r="I984" s="24" t="str">
        <f t="shared" ca="1" si="86"/>
        <v>LOCKED</v>
      </c>
      <c r="J984" s="15" t="str">
        <f t="shared" si="90"/>
        <v/>
      </c>
      <c r="K984" s="16" t="e">
        <f>MATCH(J984,'Pay Items'!$K$1:$K$649,0)</f>
        <v>#N/A</v>
      </c>
      <c r="L984" s="17" t="str">
        <f t="shared" ca="1" si="87"/>
        <v>G</v>
      </c>
      <c r="M984" s="17" t="str">
        <f t="shared" ca="1" si="88"/>
        <v>C2</v>
      </c>
      <c r="N984" s="17" t="str">
        <f t="shared" ca="1" si="89"/>
        <v>G</v>
      </c>
    </row>
    <row r="985" spans="2:14" ht="30" customHeight="1" x14ac:dyDescent="0.2">
      <c r="B985" s="282"/>
      <c r="C985" s="283"/>
      <c r="D985" s="284"/>
      <c r="E985" s="283"/>
      <c r="F985" s="301"/>
      <c r="G985" s="285"/>
      <c r="H985" s="286"/>
      <c r="I985" s="24" t="str">
        <f t="shared" ca="1" si="86"/>
        <v>LOCKED</v>
      </c>
      <c r="J985" s="15" t="str">
        <f t="shared" si="90"/>
        <v/>
      </c>
      <c r="K985" s="16" t="e">
        <f>MATCH(J985,'Pay Items'!$K$1:$K$649,0)</f>
        <v>#N/A</v>
      </c>
      <c r="L985" s="17" t="str">
        <f t="shared" ca="1" si="87"/>
        <v>,0</v>
      </c>
      <c r="M985" s="17" t="str">
        <f t="shared" ca="1" si="88"/>
        <v>C2</v>
      </c>
      <c r="N985" s="17" t="str">
        <f t="shared" ca="1" si="89"/>
        <v>G</v>
      </c>
    </row>
    <row r="986" spans="2:14" ht="30" customHeight="1" x14ac:dyDescent="0.2"/>
  </sheetData>
  <sheetProtection algorithmName="SHA-512" hashValue="bjkJeZ6uKmwITIdaJUvGCMdqOK/FZ4uC2D1DxD3CLyaUdepw6/8vaQ09OmG4My8+M9f6h1FCEbycECTfXpkRTA==" saltValue="OOJddtxpTRgPrYdbjMJndA==" spinCount="100000" sheet="1" objects="1" scenarios="1" selectLockedCells="1"/>
  <mergeCells count="42">
    <mergeCell ref="C328:F328"/>
    <mergeCell ref="B7:F7"/>
    <mergeCell ref="C8:F8"/>
    <mergeCell ref="C104:F104"/>
    <mergeCell ref="C105:F105"/>
    <mergeCell ref="C152:F152"/>
    <mergeCell ref="C153:F153"/>
    <mergeCell ref="C208:F208"/>
    <mergeCell ref="C209:F209"/>
    <mergeCell ref="C275:F275"/>
    <mergeCell ref="C276:F276"/>
    <mergeCell ref="C327:F327"/>
    <mergeCell ref="C963:F963"/>
    <mergeCell ref="C788:F788"/>
    <mergeCell ref="C789:F789"/>
    <mergeCell ref="C832:F832"/>
    <mergeCell ref="C833:F833"/>
    <mergeCell ref="C864:F864"/>
    <mergeCell ref="C865:F865"/>
    <mergeCell ref="C920:F920"/>
    <mergeCell ref="C921:F921"/>
    <mergeCell ref="C951:F951"/>
    <mergeCell ref="B952:G952"/>
    <mergeCell ref="C953:F953"/>
    <mergeCell ref="C977:F977"/>
    <mergeCell ref="C964:F964"/>
    <mergeCell ref="C966:F966"/>
    <mergeCell ref="B968:F968"/>
    <mergeCell ref="C969:F969"/>
    <mergeCell ref="C970:F970"/>
    <mergeCell ref="C971:F971"/>
    <mergeCell ref="C972:F972"/>
    <mergeCell ref="C973:F973"/>
    <mergeCell ref="C974:F974"/>
    <mergeCell ref="C975:F975"/>
    <mergeCell ref="C976:F976"/>
    <mergeCell ref="C978:F978"/>
    <mergeCell ref="B980:G980"/>
    <mergeCell ref="C981:F981"/>
    <mergeCell ref="C983:F983"/>
    <mergeCell ref="B984:F984"/>
    <mergeCell ref="G984:H984"/>
  </mergeCells>
  <conditionalFormatting sqref="D10:D12 D107:D117 D223:D235 D272:D274 D278:D287 D377:D381 D493:D497 D550:D554 D604:D608 D709:D713 D783:D784 D796:D805 D835:D836 D863 D840:D841 D14:D20 D147 D302:D312 D715:D718 D778:D781 T796:T814 AB796:AB814 AJ796:AJ814 AR796:AR814 AZ796:AZ814 BH796:BH814 BP796:BP814 BX796:BX814 CF796:CF814 CN796:CN814 CV796:CV814 DD796:DD814 DL796:DL814 DT796:DT814 EB796:EB814 EJ796:EJ814 ER796:ER814 EZ796:EZ814 FH796:FH814 FP796:FP814 FX796:FX814 GF796:GF814 GN796:GN814 GV796:GV814 HD796:HD814 HL796:HL814 HT796:HT814 IB796:IB814 IJ796:IJ814 IR796:IR814 IZ796:IZ814 JH796:JH814 JP796:JP814 JX796:JX814 KF796:KF814 KN796:KN814 KV796:KV814 LD796:LD814 LL796:LL814 LT796:LT814 MB796:MB814 MJ796:MJ814 MR796:MR814 MZ796:MZ814 NH796:NH814 NP796:NP814 NX796:NX814 OF796:OF814 ON796:ON814 OV796:OV814 PD796:PD814 PL796:PL814 PT796:PT814 QB796:QB814 QJ796:QJ814 QR796:QR814 QZ796:QZ814 RH796:RH814 RP796:RP814 RX796:RX814 SF796:SF814 SN796:SN814 SV796:SV814 TD796:TD814 TL796:TL814 TT796:TT814 UB796:UB814 UJ796:UJ814 UR796:UR814 UZ796:UZ814 VH796:VH814 VP796:VP814 VX796:VX814 WF796:WF814 WN796:WN814 WV796:WV814 XD796:XD814 XL796:XL814 XT796:XT814 YB796:YB814 YJ796:YJ814 YR796:YR814 YZ796:YZ814 ZH796:ZH814 ZP796:ZP814 ZX796:ZX814 AAF796:AAF814 AAN796:AAN814 AAV796:AAV814 ABD796:ABD814 ABL796:ABL814 ABT796:ABT814 ACB796:ACB814 ACJ796:ACJ814 ACR796:ACR814 ACZ796:ACZ814 ADH796:ADH814 ADP796:ADP814 ADX796:ADX814 AEF796:AEF814 AEN796:AEN814 AEV796:AEV814 AFD796:AFD814 AFL796:AFL814 AFT796:AFT814 AGB796:AGB814 AGJ796:AGJ814 AGR796:AGR814 AGZ796:AGZ814 AHH796:AHH814 AHP796:AHP814 AHX796:AHX814 AIF796:AIF814 AIN796:AIN814 AIV796:AIV814 AJD796:AJD814 AJL796:AJL814 AJT796:AJT814 AKB796:AKB814 AKJ796:AKJ814 AKR796:AKR814 AKZ796:AKZ814 ALH796:ALH814 ALP796:ALP814 ALX796:ALX814 AMF796:AMF814 AMN796:AMN814 AMV796:AMV814 AND796:AND814 ANL796:ANL814 ANT796:ANT814 AOB796:AOB814 AOJ796:AOJ814 AOR796:AOR814 AOZ796:AOZ814 APH796:APH814 APP796:APP814 APX796:APX814 AQF796:AQF814 AQN796:AQN814 AQV796:AQV814 ARD796:ARD814 ARL796:ARL814 ART796:ART814 ASB796:ASB814 ASJ796:ASJ814 ASR796:ASR814 ASZ796:ASZ814 ATH796:ATH814 ATP796:ATP814 ATX796:ATX814 AUF796:AUF814 AUN796:AUN814 AUV796:AUV814 AVD796:AVD814 AVL796:AVL814 AVT796:AVT814 AWB796:AWB814 AWJ796:AWJ814 AWR796:AWR814 AWZ796:AWZ814 AXH796:AXH814 AXP796:AXP814 AXX796:AXX814 AYF796:AYF814 AYN796:AYN814 AYV796:AYV814 AZD796:AZD814 AZL796:AZL814 AZT796:AZT814 BAB796:BAB814 BAJ796:BAJ814 BAR796:BAR814 BAZ796:BAZ814 BBH796:BBH814 BBP796:BBP814 BBX796:BBX814 BCF796:BCF814 BCN796:BCN814 BCV796:BCV814 BDD796:BDD814 BDL796:BDL814 BDT796:BDT814 BEB796:BEB814 BEJ796:BEJ814 BER796:BER814 BEZ796:BEZ814 BFH796:BFH814 BFP796:BFP814 BFX796:BFX814 BGF796:BGF814 BGN796:BGN814 BGV796:BGV814 BHD796:BHD814 BHL796:BHL814 BHT796:BHT814 BIB796:BIB814 BIJ796:BIJ814 BIR796:BIR814 BIZ796:BIZ814 BJH796:BJH814 BJP796:BJP814 BJX796:BJX814 BKF796:BKF814 BKN796:BKN814 BKV796:BKV814 BLD796:BLD814 BLL796:BLL814 BLT796:BLT814 BMB796:BMB814 BMJ796:BMJ814 BMR796:BMR814 BMZ796:BMZ814 BNH796:BNH814 BNP796:BNP814 BNX796:BNX814 BOF796:BOF814 BON796:BON814 BOV796:BOV814 BPD796:BPD814 BPL796:BPL814 BPT796:BPT814 BQB796:BQB814 BQJ796:BQJ814 BQR796:BQR814 BQZ796:BQZ814 BRH796:BRH814 BRP796:BRP814 BRX796:BRX814 BSF796:BSF814 BSN796:BSN814 BSV796:BSV814 BTD796:BTD814 BTL796:BTL814 BTT796:BTT814 BUB796:BUB814 BUJ796:BUJ814 BUR796:BUR814 BUZ796:BUZ814 BVH796:BVH814 BVP796:BVP814 BVX796:BVX814 BWF796:BWF814 BWN796:BWN814 BWV796:BWV814 BXD796:BXD814 BXL796:BXL814 BXT796:BXT814 BYB796:BYB814 BYJ796:BYJ814 BYR796:BYR814 BYZ796:BYZ814 BZH796:BZH814 BZP796:BZP814 BZX796:BZX814 CAF796:CAF814 CAN796:CAN814 CAV796:CAV814 CBD796:CBD814 CBL796:CBL814 CBT796:CBT814 CCB796:CCB814 CCJ796:CCJ814 CCR796:CCR814 CCZ796:CCZ814 CDH796:CDH814 CDP796:CDP814 CDX796:CDX814 CEF796:CEF814 CEN796:CEN814 CEV796:CEV814 CFD796:CFD814 CFL796:CFL814 CFT796:CFT814 CGB796:CGB814 CGJ796:CGJ814 CGR796:CGR814 CGZ796:CGZ814 CHH796:CHH814 CHP796:CHP814 CHX796:CHX814 CIF796:CIF814 CIN796:CIN814 CIV796:CIV814 CJD796:CJD814 CJL796:CJL814 CJT796:CJT814 CKB796:CKB814 CKJ796:CKJ814 CKR796:CKR814 CKZ796:CKZ814 CLH796:CLH814 CLP796:CLP814 CLX796:CLX814 CMF796:CMF814 CMN796:CMN814 CMV796:CMV814 CND796:CND814 CNL796:CNL814 CNT796:CNT814 COB796:COB814 COJ796:COJ814 COR796:COR814 COZ796:COZ814 CPH796:CPH814 CPP796:CPP814 CPX796:CPX814 CQF796:CQF814 CQN796:CQN814 CQV796:CQV814 CRD796:CRD814 CRL796:CRL814 CRT796:CRT814 CSB796:CSB814 CSJ796:CSJ814 CSR796:CSR814 CSZ796:CSZ814 CTH796:CTH814 CTP796:CTP814 CTX796:CTX814 CUF796:CUF814 CUN796:CUN814 CUV796:CUV814 CVD796:CVD814 CVL796:CVL814 CVT796:CVT814 CWB796:CWB814 CWJ796:CWJ814 CWR796:CWR814 CWZ796:CWZ814 CXH796:CXH814 CXP796:CXP814 CXX796:CXX814 CYF796:CYF814 CYN796:CYN814 CYV796:CYV814 CZD796:CZD814 CZL796:CZL814 CZT796:CZT814 DAB796:DAB814 DAJ796:DAJ814 DAR796:DAR814 DAZ796:DAZ814 DBH796:DBH814 DBP796:DBP814 DBX796:DBX814 DCF796:DCF814 DCN796:DCN814 DCV796:DCV814 DDD796:DDD814 DDL796:DDL814 DDT796:DDT814 DEB796:DEB814 DEJ796:DEJ814 DER796:DER814 DEZ796:DEZ814 DFH796:DFH814 DFP796:DFP814 DFX796:DFX814 DGF796:DGF814 DGN796:DGN814 DGV796:DGV814 DHD796:DHD814 DHL796:DHL814 DHT796:DHT814 DIB796:DIB814 DIJ796:DIJ814 DIR796:DIR814 DIZ796:DIZ814 DJH796:DJH814 DJP796:DJP814 DJX796:DJX814 DKF796:DKF814 DKN796:DKN814 DKV796:DKV814 DLD796:DLD814 DLL796:DLL814 DLT796:DLT814 DMB796:DMB814 DMJ796:DMJ814 DMR796:DMR814 DMZ796:DMZ814 DNH796:DNH814 DNP796:DNP814 DNX796:DNX814 DOF796:DOF814 DON796:DON814 DOV796:DOV814 DPD796:DPD814 DPL796:DPL814 DPT796:DPT814 DQB796:DQB814 DQJ796:DQJ814 DQR796:DQR814 DQZ796:DQZ814 DRH796:DRH814 DRP796:DRP814 DRX796:DRX814 DSF796:DSF814 DSN796:DSN814 DSV796:DSV814 DTD796:DTD814 DTL796:DTL814 DTT796:DTT814 DUB796:DUB814 DUJ796:DUJ814 DUR796:DUR814 DUZ796:DUZ814 DVH796:DVH814 DVP796:DVP814 DVX796:DVX814 DWF796:DWF814 DWN796:DWN814 DWV796:DWV814 DXD796:DXD814 DXL796:DXL814 DXT796:DXT814 DYB796:DYB814 DYJ796:DYJ814 DYR796:DYR814 DYZ796:DYZ814 DZH796:DZH814 DZP796:DZP814 DZX796:DZX814 EAF796:EAF814 EAN796:EAN814 EAV796:EAV814 EBD796:EBD814 EBL796:EBL814 EBT796:EBT814 ECB796:ECB814 ECJ796:ECJ814 ECR796:ECR814 ECZ796:ECZ814 EDH796:EDH814 EDP796:EDP814 EDX796:EDX814 EEF796:EEF814 EEN796:EEN814 EEV796:EEV814 EFD796:EFD814 EFL796:EFL814 EFT796:EFT814 EGB796:EGB814 EGJ796:EGJ814 EGR796:EGR814 EGZ796:EGZ814 EHH796:EHH814 EHP796:EHP814 EHX796:EHX814 EIF796:EIF814 EIN796:EIN814 EIV796:EIV814 EJD796:EJD814 EJL796:EJL814 EJT796:EJT814 EKB796:EKB814 EKJ796:EKJ814 EKR796:EKR814 EKZ796:EKZ814 ELH796:ELH814 ELP796:ELP814 ELX796:ELX814 EMF796:EMF814 EMN796:EMN814 EMV796:EMV814 END796:END814 ENL796:ENL814 ENT796:ENT814 EOB796:EOB814 EOJ796:EOJ814 EOR796:EOR814 EOZ796:EOZ814 EPH796:EPH814 EPP796:EPP814 EPX796:EPX814 EQF796:EQF814 EQN796:EQN814 EQV796:EQV814 ERD796:ERD814 ERL796:ERL814 ERT796:ERT814 ESB796:ESB814 ESJ796:ESJ814 ESR796:ESR814 ESZ796:ESZ814 ETH796:ETH814 ETP796:ETP814 ETX796:ETX814 EUF796:EUF814 EUN796:EUN814 EUV796:EUV814 EVD796:EVD814 EVL796:EVL814 EVT796:EVT814 EWB796:EWB814 EWJ796:EWJ814 EWR796:EWR814 EWZ796:EWZ814 EXH796:EXH814 EXP796:EXP814 EXX796:EXX814 EYF796:EYF814 EYN796:EYN814 EYV796:EYV814 EZD796:EZD814 EZL796:EZL814 EZT796:EZT814 FAB796:FAB814 FAJ796:FAJ814 FAR796:FAR814 FAZ796:FAZ814 FBH796:FBH814 FBP796:FBP814 FBX796:FBX814 FCF796:FCF814 FCN796:FCN814 FCV796:FCV814 FDD796:FDD814 FDL796:FDL814 FDT796:FDT814 FEB796:FEB814 FEJ796:FEJ814 FER796:FER814 FEZ796:FEZ814 FFH796:FFH814 FFP796:FFP814 FFX796:FFX814 FGF796:FGF814 FGN796:FGN814 FGV796:FGV814 FHD796:FHD814 FHL796:FHL814 FHT796:FHT814 FIB796:FIB814 FIJ796:FIJ814 FIR796:FIR814 FIZ796:FIZ814 FJH796:FJH814 FJP796:FJP814 FJX796:FJX814 FKF796:FKF814 FKN796:FKN814 FKV796:FKV814 FLD796:FLD814 FLL796:FLL814 FLT796:FLT814 FMB796:FMB814 FMJ796:FMJ814 FMR796:FMR814 FMZ796:FMZ814 FNH796:FNH814 FNP796:FNP814 FNX796:FNX814 FOF796:FOF814 FON796:FON814 FOV796:FOV814 FPD796:FPD814 FPL796:FPL814 FPT796:FPT814 FQB796:FQB814 FQJ796:FQJ814 FQR796:FQR814 FQZ796:FQZ814 FRH796:FRH814 FRP796:FRP814 FRX796:FRX814 FSF796:FSF814 FSN796:FSN814 FSV796:FSV814 FTD796:FTD814 FTL796:FTL814 FTT796:FTT814 FUB796:FUB814 FUJ796:FUJ814 FUR796:FUR814 FUZ796:FUZ814 FVH796:FVH814 FVP796:FVP814 FVX796:FVX814 FWF796:FWF814 FWN796:FWN814 FWV796:FWV814 FXD796:FXD814 FXL796:FXL814 FXT796:FXT814 FYB796:FYB814 FYJ796:FYJ814 FYR796:FYR814 FYZ796:FYZ814 FZH796:FZH814 FZP796:FZP814 FZX796:FZX814 GAF796:GAF814 GAN796:GAN814 GAV796:GAV814 GBD796:GBD814 GBL796:GBL814 GBT796:GBT814 GCB796:GCB814 GCJ796:GCJ814 GCR796:GCR814 GCZ796:GCZ814 GDH796:GDH814 GDP796:GDP814 GDX796:GDX814 GEF796:GEF814 GEN796:GEN814 GEV796:GEV814 GFD796:GFD814 GFL796:GFL814 GFT796:GFT814 GGB796:GGB814 GGJ796:GGJ814 GGR796:GGR814 GGZ796:GGZ814 GHH796:GHH814 GHP796:GHP814 GHX796:GHX814 GIF796:GIF814 GIN796:GIN814 GIV796:GIV814 GJD796:GJD814 GJL796:GJL814 GJT796:GJT814 GKB796:GKB814 GKJ796:GKJ814 GKR796:GKR814 GKZ796:GKZ814 GLH796:GLH814 GLP796:GLP814 GLX796:GLX814 GMF796:GMF814 GMN796:GMN814 GMV796:GMV814 GND796:GND814 GNL796:GNL814 GNT796:GNT814 GOB796:GOB814 GOJ796:GOJ814 GOR796:GOR814 GOZ796:GOZ814 GPH796:GPH814 GPP796:GPP814 GPX796:GPX814 GQF796:GQF814 GQN796:GQN814 GQV796:GQV814 GRD796:GRD814 GRL796:GRL814 GRT796:GRT814 GSB796:GSB814 GSJ796:GSJ814 GSR796:GSR814 GSZ796:GSZ814 GTH796:GTH814 GTP796:GTP814 GTX796:GTX814 GUF796:GUF814 GUN796:GUN814 GUV796:GUV814 GVD796:GVD814 GVL796:GVL814 GVT796:GVT814 GWB796:GWB814 GWJ796:GWJ814 GWR796:GWR814 GWZ796:GWZ814 GXH796:GXH814 GXP796:GXP814 GXX796:GXX814 GYF796:GYF814 GYN796:GYN814 GYV796:GYV814 GZD796:GZD814 GZL796:GZL814 GZT796:GZT814 HAB796:HAB814 HAJ796:HAJ814 HAR796:HAR814 HAZ796:HAZ814 HBH796:HBH814 HBP796:HBP814 HBX796:HBX814 HCF796:HCF814 HCN796:HCN814 HCV796:HCV814 HDD796:HDD814 HDL796:HDL814 HDT796:HDT814 HEB796:HEB814 HEJ796:HEJ814 HER796:HER814 HEZ796:HEZ814 HFH796:HFH814 HFP796:HFP814 HFX796:HFX814 HGF796:HGF814 HGN796:HGN814 HGV796:HGV814 HHD796:HHD814 HHL796:HHL814 HHT796:HHT814 HIB796:HIB814 HIJ796:HIJ814 HIR796:HIR814 HIZ796:HIZ814 HJH796:HJH814 HJP796:HJP814 HJX796:HJX814 HKF796:HKF814 HKN796:HKN814 HKV796:HKV814 HLD796:HLD814 HLL796:HLL814 HLT796:HLT814 HMB796:HMB814 HMJ796:HMJ814 HMR796:HMR814 HMZ796:HMZ814 HNH796:HNH814 HNP796:HNP814 HNX796:HNX814 HOF796:HOF814 HON796:HON814 HOV796:HOV814 HPD796:HPD814 HPL796:HPL814 HPT796:HPT814 HQB796:HQB814 HQJ796:HQJ814 HQR796:HQR814 HQZ796:HQZ814 HRH796:HRH814 HRP796:HRP814 HRX796:HRX814 HSF796:HSF814 HSN796:HSN814 HSV796:HSV814 HTD796:HTD814 HTL796:HTL814 HTT796:HTT814 HUB796:HUB814 HUJ796:HUJ814 HUR796:HUR814 HUZ796:HUZ814 HVH796:HVH814 HVP796:HVP814 HVX796:HVX814 HWF796:HWF814 HWN796:HWN814 HWV796:HWV814 HXD796:HXD814 HXL796:HXL814 HXT796:HXT814 HYB796:HYB814 HYJ796:HYJ814 HYR796:HYR814 HYZ796:HYZ814 HZH796:HZH814 HZP796:HZP814 HZX796:HZX814 IAF796:IAF814 IAN796:IAN814 IAV796:IAV814 IBD796:IBD814 IBL796:IBL814 IBT796:IBT814 ICB796:ICB814 ICJ796:ICJ814 ICR796:ICR814 ICZ796:ICZ814 IDH796:IDH814 IDP796:IDP814 IDX796:IDX814 IEF796:IEF814 IEN796:IEN814 IEV796:IEV814 IFD796:IFD814 IFL796:IFL814 IFT796:IFT814 IGB796:IGB814 IGJ796:IGJ814 IGR796:IGR814 IGZ796:IGZ814 IHH796:IHH814 IHP796:IHP814 IHX796:IHX814 IIF796:IIF814 IIN796:IIN814 IIV796:IIV814 IJD796:IJD814 IJL796:IJL814 IJT796:IJT814 IKB796:IKB814 IKJ796:IKJ814 IKR796:IKR814 IKZ796:IKZ814 ILH796:ILH814 ILP796:ILP814 ILX796:ILX814 IMF796:IMF814 IMN796:IMN814 IMV796:IMV814 IND796:IND814 INL796:INL814 INT796:INT814 IOB796:IOB814 IOJ796:IOJ814 IOR796:IOR814 IOZ796:IOZ814 IPH796:IPH814 IPP796:IPP814 IPX796:IPX814 IQF796:IQF814 IQN796:IQN814 IQV796:IQV814 IRD796:IRD814 IRL796:IRL814 IRT796:IRT814 ISB796:ISB814 ISJ796:ISJ814 ISR796:ISR814 ISZ796:ISZ814 ITH796:ITH814 ITP796:ITP814 ITX796:ITX814 IUF796:IUF814 IUN796:IUN814 IUV796:IUV814 IVD796:IVD814 IVL796:IVL814 IVT796:IVT814 IWB796:IWB814 IWJ796:IWJ814 IWR796:IWR814 IWZ796:IWZ814 IXH796:IXH814 IXP796:IXP814 IXX796:IXX814 IYF796:IYF814 IYN796:IYN814 IYV796:IYV814 IZD796:IZD814 IZL796:IZL814 IZT796:IZT814 JAB796:JAB814 JAJ796:JAJ814 JAR796:JAR814 JAZ796:JAZ814 JBH796:JBH814 JBP796:JBP814 JBX796:JBX814 JCF796:JCF814 JCN796:JCN814 JCV796:JCV814 JDD796:JDD814 JDL796:JDL814 JDT796:JDT814 JEB796:JEB814 JEJ796:JEJ814 JER796:JER814 JEZ796:JEZ814 JFH796:JFH814 JFP796:JFP814 JFX796:JFX814 JGF796:JGF814 JGN796:JGN814 JGV796:JGV814 JHD796:JHD814 JHL796:JHL814 JHT796:JHT814 JIB796:JIB814 JIJ796:JIJ814 JIR796:JIR814 JIZ796:JIZ814 JJH796:JJH814 JJP796:JJP814 JJX796:JJX814 JKF796:JKF814 JKN796:JKN814 JKV796:JKV814 JLD796:JLD814 JLL796:JLL814 JLT796:JLT814 JMB796:JMB814 JMJ796:JMJ814 JMR796:JMR814 JMZ796:JMZ814 JNH796:JNH814 JNP796:JNP814 JNX796:JNX814 JOF796:JOF814 JON796:JON814 JOV796:JOV814 JPD796:JPD814 JPL796:JPL814 JPT796:JPT814 JQB796:JQB814 JQJ796:JQJ814 JQR796:JQR814 JQZ796:JQZ814 JRH796:JRH814 JRP796:JRP814 JRX796:JRX814 JSF796:JSF814 JSN796:JSN814 JSV796:JSV814 JTD796:JTD814 JTL796:JTL814 JTT796:JTT814 JUB796:JUB814 JUJ796:JUJ814 JUR796:JUR814 JUZ796:JUZ814 JVH796:JVH814 JVP796:JVP814 JVX796:JVX814 JWF796:JWF814 JWN796:JWN814 JWV796:JWV814 JXD796:JXD814 JXL796:JXL814 JXT796:JXT814 JYB796:JYB814 JYJ796:JYJ814 JYR796:JYR814 JYZ796:JYZ814 JZH796:JZH814 JZP796:JZP814 JZX796:JZX814 KAF796:KAF814 KAN796:KAN814 KAV796:KAV814 KBD796:KBD814 KBL796:KBL814 KBT796:KBT814 KCB796:KCB814 KCJ796:KCJ814 KCR796:KCR814 KCZ796:KCZ814 KDH796:KDH814 KDP796:KDP814 KDX796:KDX814 KEF796:KEF814 KEN796:KEN814 KEV796:KEV814 KFD796:KFD814 KFL796:KFL814 KFT796:KFT814 KGB796:KGB814 KGJ796:KGJ814 KGR796:KGR814 KGZ796:KGZ814 KHH796:KHH814 KHP796:KHP814 KHX796:KHX814 KIF796:KIF814 KIN796:KIN814 KIV796:KIV814 KJD796:KJD814 KJL796:KJL814 KJT796:KJT814 KKB796:KKB814 KKJ796:KKJ814 KKR796:KKR814 KKZ796:KKZ814 KLH796:KLH814 KLP796:KLP814 KLX796:KLX814 KMF796:KMF814 KMN796:KMN814 KMV796:KMV814 KND796:KND814 KNL796:KNL814 KNT796:KNT814 KOB796:KOB814 KOJ796:KOJ814 KOR796:KOR814 KOZ796:KOZ814 KPH796:KPH814 KPP796:KPP814 KPX796:KPX814 KQF796:KQF814 KQN796:KQN814 KQV796:KQV814 KRD796:KRD814 KRL796:KRL814 KRT796:KRT814 KSB796:KSB814 KSJ796:KSJ814 KSR796:KSR814 KSZ796:KSZ814 KTH796:KTH814 KTP796:KTP814 KTX796:KTX814 KUF796:KUF814 KUN796:KUN814 KUV796:KUV814 KVD796:KVD814 KVL796:KVL814 KVT796:KVT814 KWB796:KWB814 KWJ796:KWJ814 KWR796:KWR814 KWZ796:KWZ814 KXH796:KXH814 KXP796:KXP814 KXX796:KXX814 KYF796:KYF814 KYN796:KYN814 KYV796:KYV814 KZD796:KZD814 KZL796:KZL814 KZT796:KZT814 LAB796:LAB814 LAJ796:LAJ814 LAR796:LAR814 LAZ796:LAZ814 LBH796:LBH814 LBP796:LBP814 LBX796:LBX814 LCF796:LCF814 LCN796:LCN814 LCV796:LCV814 LDD796:LDD814 LDL796:LDL814 LDT796:LDT814 LEB796:LEB814 LEJ796:LEJ814 LER796:LER814 LEZ796:LEZ814 LFH796:LFH814 LFP796:LFP814 LFX796:LFX814 LGF796:LGF814 LGN796:LGN814 LGV796:LGV814 LHD796:LHD814 LHL796:LHL814 LHT796:LHT814 LIB796:LIB814 LIJ796:LIJ814 LIR796:LIR814 LIZ796:LIZ814 LJH796:LJH814 LJP796:LJP814 LJX796:LJX814 LKF796:LKF814 LKN796:LKN814 LKV796:LKV814 LLD796:LLD814 LLL796:LLL814 LLT796:LLT814 LMB796:LMB814 LMJ796:LMJ814 LMR796:LMR814 LMZ796:LMZ814 LNH796:LNH814 LNP796:LNP814 LNX796:LNX814 LOF796:LOF814 LON796:LON814 LOV796:LOV814 LPD796:LPD814 LPL796:LPL814 LPT796:LPT814 LQB796:LQB814 LQJ796:LQJ814 LQR796:LQR814 LQZ796:LQZ814 LRH796:LRH814 LRP796:LRP814 LRX796:LRX814 LSF796:LSF814 LSN796:LSN814 LSV796:LSV814 LTD796:LTD814 LTL796:LTL814 LTT796:LTT814 LUB796:LUB814 LUJ796:LUJ814 LUR796:LUR814 LUZ796:LUZ814 LVH796:LVH814 LVP796:LVP814 LVX796:LVX814 LWF796:LWF814 LWN796:LWN814 LWV796:LWV814 LXD796:LXD814 LXL796:LXL814 LXT796:LXT814 LYB796:LYB814 LYJ796:LYJ814 LYR796:LYR814 LYZ796:LYZ814 LZH796:LZH814 LZP796:LZP814 LZX796:LZX814 MAF796:MAF814 MAN796:MAN814 MAV796:MAV814 MBD796:MBD814 MBL796:MBL814 MBT796:MBT814 MCB796:MCB814 MCJ796:MCJ814 MCR796:MCR814 MCZ796:MCZ814 MDH796:MDH814 MDP796:MDP814 MDX796:MDX814 MEF796:MEF814 MEN796:MEN814 MEV796:MEV814 MFD796:MFD814 MFL796:MFL814 MFT796:MFT814 MGB796:MGB814 MGJ796:MGJ814 MGR796:MGR814 MGZ796:MGZ814 MHH796:MHH814 MHP796:MHP814 MHX796:MHX814 MIF796:MIF814 MIN796:MIN814 MIV796:MIV814 MJD796:MJD814 MJL796:MJL814 MJT796:MJT814 MKB796:MKB814 MKJ796:MKJ814 MKR796:MKR814 MKZ796:MKZ814 MLH796:MLH814 MLP796:MLP814 MLX796:MLX814 MMF796:MMF814 MMN796:MMN814 MMV796:MMV814 MND796:MND814 MNL796:MNL814 MNT796:MNT814 MOB796:MOB814 MOJ796:MOJ814 MOR796:MOR814 MOZ796:MOZ814 MPH796:MPH814 MPP796:MPP814 MPX796:MPX814 MQF796:MQF814 MQN796:MQN814 MQV796:MQV814 MRD796:MRD814 MRL796:MRL814 MRT796:MRT814 MSB796:MSB814 MSJ796:MSJ814 MSR796:MSR814 MSZ796:MSZ814 MTH796:MTH814 MTP796:MTP814 MTX796:MTX814 MUF796:MUF814 MUN796:MUN814 MUV796:MUV814 MVD796:MVD814 MVL796:MVL814 MVT796:MVT814 MWB796:MWB814 MWJ796:MWJ814 MWR796:MWR814 MWZ796:MWZ814 MXH796:MXH814 MXP796:MXP814 MXX796:MXX814 MYF796:MYF814 MYN796:MYN814 MYV796:MYV814 MZD796:MZD814 MZL796:MZL814 MZT796:MZT814 NAB796:NAB814 NAJ796:NAJ814 NAR796:NAR814 NAZ796:NAZ814 NBH796:NBH814 NBP796:NBP814 NBX796:NBX814 NCF796:NCF814 NCN796:NCN814 NCV796:NCV814 NDD796:NDD814 NDL796:NDL814 NDT796:NDT814 NEB796:NEB814 NEJ796:NEJ814 NER796:NER814 NEZ796:NEZ814 NFH796:NFH814 NFP796:NFP814 NFX796:NFX814 NGF796:NGF814 NGN796:NGN814 NGV796:NGV814 NHD796:NHD814 NHL796:NHL814 NHT796:NHT814 NIB796:NIB814 NIJ796:NIJ814 NIR796:NIR814 NIZ796:NIZ814 NJH796:NJH814 NJP796:NJP814 NJX796:NJX814 NKF796:NKF814 NKN796:NKN814 NKV796:NKV814 NLD796:NLD814 NLL796:NLL814 NLT796:NLT814 NMB796:NMB814 NMJ796:NMJ814 NMR796:NMR814 NMZ796:NMZ814 NNH796:NNH814 NNP796:NNP814 NNX796:NNX814 NOF796:NOF814 NON796:NON814 NOV796:NOV814 NPD796:NPD814 NPL796:NPL814 NPT796:NPT814 NQB796:NQB814 NQJ796:NQJ814 NQR796:NQR814 NQZ796:NQZ814 NRH796:NRH814 NRP796:NRP814 NRX796:NRX814 NSF796:NSF814 NSN796:NSN814 NSV796:NSV814 NTD796:NTD814 NTL796:NTL814 NTT796:NTT814 NUB796:NUB814 NUJ796:NUJ814 NUR796:NUR814 NUZ796:NUZ814 NVH796:NVH814 NVP796:NVP814 NVX796:NVX814 NWF796:NWF814 NWN796:NWN814 NWV796:NWV814 NXD796:NXD814 NXL796:NXL814 NXT796:NXT814 NYB796:NYB814 NYJ796:NYJ814 NYR796:NYR814 NYZ796:NYZ814 NZH796:NZH814 NZP796:NZP814 NZX796:NZX814 OAF796:OAF814 OAN796:OAN814 OAV796:OAV814 OBD796:OBD814 OBL796:OBL814 OBT796:OBT814 OCB796:OCB814 OCJ796:OCJ814 OCR796:OCR814 OCZ796:OCZ814 ODH796:ODH814 ODP796:ODP814 ODX796:ODX814 OEF796:OEF814 OEN796:OEN814 OEV796:OEV814 OFD796:OFD814 OFL796:OFL814 OFT796:OFT814 OGB796:OGB814 OGJ796:OGJ814 OGR796:OGR814 OGZ796:OGZ814 OHH796:OHH814 OHP796:OHP814 OHX796:OHX814 OIF796:OIF814 OIN796:OIN814 OIV796:OIV814 OJD796:OJD814 OJL796:OJL814 OJT796:OJT814 OKB796:OKB814 OKJ796:OKJ814 OKR796:OKR814 OKZ796:OKZ814 OLH796:OLH814 OLP796:OLP814 OLX796:OLX814 OMF796:OMF814 OMN796:OMN814 OMV796:OMV814 OND796:OND814 ONL796:ONL814 ONT796:ONT814 OOB796:OOB814 OOJ796:OOJ814 OOR796:OOR814 OOZ796:OOZ814 OPH796:OPH814 OPP796:OPP814 OPX796:OPX814 OQF796:OQF814 OQN796:OQN814 OQV796:OQV814 ORD796:ORD814 ORL796:ORL814 ORT796:ORT814 OSB796:OSB814 OSJ796:OSJ814 OSR796:OSR814 OSZ796:OSZ814 OTH796:OTH814 OTP796:OTP814 OTX796:OTX814 OUF796:OUF814 OUN796:OUN814 OUV796:OUV814 OVD796:OVD814 OVL796:OVL814 OVT796:OVT814 OWB796:OWB814 OWJ796:OWJ814 OWR796:OWR814 OWZ796:OWZ814 OXH796:OXH814 OXP796:OXP814 OXX796:OXX814 OYF796:OYF814 OYN796:OYN814 OYV796:OYV814 OZD796:OZD814 OZL796:OZL814 OZT796:OZT814 PAB796:PAB814 PAJ796:PAJ814 PAR796:PAR814 PAZ796:PAZ814 PBH796:PBH814 PBP796:PBP814 PBX796:PBX814 PCF796:PCF814 PCN796:PCN814 PCV796:PCV814 PDD796:PDD814 PDL796:PDL814 PDT796:PDT814 PEB796:PEB814 PEJ796:PEJ814 PER796:PER814 PEZ796:PEZ814 PFH796:PFH814 PFP796:PFP814 PFX796:PFX814 PGF796:PGF814 PGN796:PGN814 PGV796:PGV814 PHD796:PHD814 PHL796:PHL814 PHT796:PHT814 PIB796:PIB814 PIJ796:PIJ814 PIR796:PIR814 PIZ796:PIZ814 PJH796:PJH814 PJP796:PJP814 PJX796:PJX814 PKF796:PKF814 PKN796:PKN814 PKV796:PKV814 PLD796:PLD814 PLL796:PLL814 PLT796:PLT814 PMB796:PMB814 PMJ796:PMJ814 PMR796:PMR814 PMZ796:PMZ814 PNH796:PNH814 PNP796:PNP814 PNX796:PNX814 POF796:POF814 PON796:PON814 POV796:POV814 PPD796:PPD814 PPL796:PPL814 PPT796:PPT814 PQB796:PQB814 PQJ796:PQJ814 PQR796:PQR814 PQZ796:PQZ814 PRH796:PRH814 PRP796:PRP814 PRX796:PRX814 PSF796:PSF814 PSN796:PSN814 PSV796:PSV814 PTD796:PTD814 PTL796:PTL814 PTT796:PTT814 PUB796:PUB814 PUJ796:PUJ814 PUR796:PUR814 PUZ796:PUZ814 PVH796:PVH814 PVP796:PVP814 PVX796:PVX814 PWF796:PWF814 PWN796:PWN814 PWV796:PWV814 PXD796:PXD814 PXL796:PXL814 PXT796:PXT814 PYB796:PYB814 PYJ796:PYJ814 PYR796:PYR814 PYZ796:PYZ814 PZH796:PZH814 PZP796:PZP814 PZX796:PZX814 QAF796:QAF814 QAN796:QAN814 QAV796:QAV814 QBD796:QBD814 QBL796:QBL814 QBT796:QBT814 QCB796:QCB814 QCJ796:QCJ814 QCR796:QCR814 QCZ796:QCZ814 QDH796:QDH814 QDP796:QDP814 QDX796:QDX814 QEF796:QEF814 QEN796:QEN814 QEV796:QEV814 QFD796:QFD814 QFL796:QFL814 QFT796:QFT814 QGB796:QGB814 QGJ796:QGJ814 QGR796:QGR814 QGZ796:QGZ814 QHH796:QHH814 QHP796:QHP814 QHX796:QHX814 QIF796:QIF814 QIN796:QIN814 QIV796:QIV814 QJD796:QJD814 QJL796:QJL814 QJT796:QJT814 QKB796:QKB814 QKJ796:QKJ814 QKR796:QKR814 QKZ796:QKZ814 QLH796:QLH814 QLP796:QLP814 QLX796:QLX814 QMF796:QMF814 QMN796:QMN814 QMV796:QMV814 QND796:QND814 QNL796:QNL814 QNT796:QNT814 QOB796:QOB814 QOJ796:QOJ814 QOR796:QOR814 QOZ796:QOZ814 QPH796:QPH814 QPP796:QPP814 QPX796:QPX814 QQF796:QQF814 QQN796:QQN814 QQV796:QQV814 QRD796:QRD814 QRL796:QRL814 QRT796:QRT814 QSB796:QSB814 QSJ796:QSJ814 QSR796:QSR814 QSZ796:QSZ814 QTH796:QTH814 QTP796:QTP814 QTX796:QTX814 QUF796:QUF814 QUN796:QUN814 QUV796:QUV814 QVD796:QVD814 QVL796:QVL814 QVT796:QVT814 QWB796:QWB814 QWJ796:QWJ814 QWR796:QWR814 QWZ796:QWZ814 QXH796:QXH814 QXP796:QXP814 QXX796:QXX814 QYF796:QYF814 QYN796:QYN814 QYV796:QYV814 QZD796:QZD814 QZL796:QZL814 QZT796:QZT814 RAB796:RAB814 RAJ796:RAJ814 RAR796:RAR814 RAZ796:RAZ814 RBH796:RBH814 RBP796:RBP814 RBX796:RBX814 RCF796:RCF814 RCN796:RCN814 RCV796:RCV814 RDD796:RDD814 RDL796:RDL814 RDT796:RDT814 REB796:REB814 REJ796:REJ814 RER796:RER814 REZ796:REZ814 RFH796:RFH814 RFP796:RFP814 RFX796:RFX814 RGF796:RGF814 RGN796:RGN814 RGV796:RGV814 RHD796:RHD814 RHL796:RHL814 RHT796:RHT814 RIB796:RIB814 RIJ796:RIJ814 RIR796:RIR814 RIZ796:RIZ814 RJH796:RJH814 RJP796:RJP814 RJX796:RJX814 RKF796:RKF814 RKN796:RKN814 RKV796:RKV814 RLD796:RLD814 RLL796:RLL814 RLT796:RLT814 RMB796:RMB814 RMJ796:RMJ814 RMR796:RMR814 RMZ796:RMZ814 RNH796:RNH814 RNP796:RNP814 RNX796:RNX814 ROF796:ROF814 RON796:RON814 ROV796:ROV814 RPD796:RPD814 RPL796:RPL814 RPT796:RPT814 RQB796:RQB814 RQJ796:RQJ814 RQR796:RQR814 RQZ796:RQZ814 RRH796:RRH814 RRP796:RRP814 RRX796:RRX814 RSF796:RSF814 RSN796:RSN814 RSV796:RSV814 RTD796:RTD814 RTL796:RTL814 RTT796:RTT814 RUB796:RUB814 RUJ796:RUJ814 RUR796:RUR814 RUZ796:RUZ814 RVH796:RVH814 RVP796:RVP814 RVX796:RVX814 RWF796:RWF814 RWN796:RWN814 RWV796:RWV814 RXD796:RXD814 RXL796:RXL814 RXT796:RXT814 RYB796:RYB814 RYJ796:RYJ814 RYR796:RYR814 RYZ796:RYZ814 RZH796:RZH814 RZP796:RZP814 RZX796:RZX814 SAF796:SAF814 SAN796:SAN814 SAV796:SAV814 SBD796:SBD814 SBL796:SBL814 SBT796:SBT814 SCB796:SCB814 SCJ796:SCJ814 SCR796:SCR814 SCZ796:SCZ814 SDH796:SDH814 SDP796:SDP814 SDX796:SDX814 SEF796:SEF814 SEN796:SEN814 SEV796:SEV814 SFD796:SFD814 SFL796:SFL814 SFT796:SFT814 SGB796:SGB814 SGJ796:SGJ814 SGR796:SGR814 SGZ796:SGZ814 SHH796:SHH814 SHP796:SHP814 SHX796:SHX814 SIF796:SIF814 SIN796:SIN814 SIV796:SIV814 SJD796:SJD814 SJL796:SJL814 SJT796:SJT814 SKB796:SKB814 SKJ796:SKJ814 SKR796:SKR814 SKZ796:SKZ814 SLH796:SLH814 SLP796:SLP814 SLX796:SLX814 SMF796:SMF814 SMN796:SMN814 SMV796:SMV814 SND796:SND814 SNL796:SNL814 SNT796:SNT814 SOB796:SOB814 SOJ796:SOJ814 SOR796:SOR814 SOZ796:SOZ814 SPH796:SPH814 SPP796:SPP814 SPX796:SPX814 SQF796:SQF814 SQN796:SQN814 SQV796:SQV814 SRD796:SRD814 SRL796:SRL814 SRT796:SRT814 SSB796:SSB814 SSJ796:SSJ814 SSR796:SSR814 SSZ796:SSZ814 STH796:STH814 STP796:STP814 STX796:STX814 SUF796:SUF814 SUN796:SUN814 SUV796:SUV814 SVD796:SVD814 SVL796:SVL814 SVT796:SVT814 SWB796:SWB814 SWJ796:SWJ814 SWR796:SWR814 SWZ796:SWZ814 SXH796:SXH814 SXP796:SXP814 SXX796:SXX814 SYF796:SYF814 SYN796:SYN814 SYV796:SYV814 SZD796:SZD814 SZL796:SZL814 SZT796:SZT814 TAB796:TAB814 TAJ796:TAJ814 TAR796:TAR814 TAZ796:TAZ814 TBH796:TBH814 TBP796:TBP814 TBX796:TBX814 TCF796:TCF814 TCN796:TCN814 TCV796:TCV814 TDD796:TDD814 TDL796:TDL814 TDT796:TDT814 TEB796:TEB814 TEJ796:TEJ814 TER796:TER814 TEZ796:TEZ814 TFH796:TFH814 TFP796:TFP814 TFX796:TFX814 TGF796:TGF814 TGN796:TGN814 TGV796:TGV814 THD796:THD814 THL796:THL814 THT796:THT814 TIB796:TIB814 TIJ796:TIJ814 TIR796:TIR814 TIZ796:TIZ814 TJH796:TJH814 TJP796:TJP814 TJX796:TJX814 TKF796:TKF814 TKN796:TKN814 TKV796:TKV814 TLD796:TLD814 TLL796:TLL814 TLT796:TLT814 TMB796:TMB814 TMJ796:TMJ814 TMR796:TMR814 TMZ796:TMZ814 TNH796:TNH814 TNP796:TNP814 TNX796:TNX814 TOF796:TOF814 TON796:TON814 TOV796:TOV814 TPD796:TPD814 TPL796:TPL814 TPT796:TPT814 TQB796:TQB814 TQJ796:TQJ814 TQR796:TQR814 TQZ796:TQZ814 TRH796:TRH814 TRP796:TRP814 TRX796:TRX814 TSF796:TSF814 TSN796:TSN814 TSV796:TSV814 TTD796:TTD814 TTL796:TTL814 TTT796:TTT814 TUB796:TUB814 TUJ796:TUJ814 TUR796:TUR814 TUZ796:TUZ814 TVH796:TVH814 TVP796:TVP814 TVX796:TVX814 TWF796:TWF814 TWN796:TWN814 TWV796:TWV814 TXD796:TXD814 TXL796:TXL814 TXT796:TXT814 TYB796:TYB814 TYJ796:TYJ814 TYR796:TYR814 TYZ796:TYZ814 TZH796:TZH814 TZP796:TZP814 TZX796:TZX814 UAF796:UAF814 UAN796:UAN814 UAV796:UAV814 UBD796:UBD814 UBL796:UBL814 UBT796:UBT814 UCB796:UCB814 UCJ796:UCJ814 UCR796:UCR814 UCZ796:UCZ814 UDH796:UDH814 UDP796:UDP814 UDX796:UDX814 UEF796:UEF814 UEN796:UEN814 UEV796:UEV814 UFD796:UFD814 UFL796:UFL814 UFT796:UFT814 UGB796:UGB814 UGJ796:UGJ814 UGR796:UGR814 UGZ796:UGZ814 UHH796:UHH814 UHP796:UHP814 UHX796:UHX814 UIF796:UIF814 UIN796:UIN814 UIV796:UIV814 UJD796:UJD814 UJL796:UJL814 UJT796:UJT814 UKB796:UKB814 UKJ796:UKJ814 UKR796:UKR814 UKZ796:UKZ814 ULH796:ULH814 ULP796:ULP814 ULX796:ULX814 UMF796:UMF814 UMN796:UMN814 UMV796:UMV814 UND796:UND814 UNL796:UNL814 UNT796:UNT814 UOB796:UOB814 UOJ796:UOJ814 UOR796:UOR814 UOZ796:UOZ814 UPH796:UPH814 UPP796:UPP814 UPX796:UPX814 UQF796:UQF814 UQN796:UQN814 UQV796:UQV814 URD796:URD814 URL796:URL814 URT796:URT814 USB796:USB814 USJ796:USJ814 USR796:USR814 USZ796:USZ814 UTH796:UTH814 UTP796:UTP814 UTX796:UTX814 UUF796:UUF814 UUN796:UUN814 UUV796:UUV814 UVD796:UVD814 UVL796:UVL814 UVT796:UVT814 UWB796:UWB814 UWJ796:UWJ814 UWR796:UWR814 UWZ796:UWZ814 UXH796:UXH814 UXP796:UXP814 UXX796:UXX814 UYF796:UYF814 UYN796:UYN814 UYV796:UYV814 UZD796:UZD814 UZL796:UZL814 UZT796:UZT814 VAB796:VAB814 VAJ796:VAJ814 VAR796:VAR814 VAZ796:VAZ814 VBH796:VBH814 VBP796:VBP814 VBX796:VBX814 VCF796:VCF814 VCN796:VCN814 VCV796:VCV814 VDD796:VDD814 VDL796:VDL814 VDT796:VDT814 VEB796:VEB814 VEJ796:VEJ814 VER796:VER814 VEZ796:VEZ814 VFH796:VFH814 VFP796:VFP814 VFX796:VFX814 VGF796:VGF814 VGN796:VGN814 VGV796:VGV814 VHD796:VHD814 VHL796:VHL814 VHT796:VHT814 VIB796:VIB814 VIJ796:VIJ814 VIR796:VIR814 VIZ796:VIZ814 VJH796:VJH814 VJP796:VJP814 VJX796:VJX814 VKF796:VKF814 VKN796:VKN814 VKV796:VKV814 VLD796:VLD814 VLL796:VLL814 VLT796:VLT814 VMB796:VMB814 VMJ796:VMJ814 VMR796:VMR814 VMZ796:VMZ814 VNH796:VNH814 VNP796:VNP814 VNX796:VNX814 VOF796:VOF814 VON796:VON814 VOV796:VOV814 VPD796:VPD814 VPL796:VPL814 VPT796:VPT814 VQB796:VQB814 VQJ796:VQJ814 VQR796:VQR814 VQZ796:VQZ814 VRH796:VRH814 VRP796:VRP814 VRX796:VRX814 VSF796:VSF814 VSN796:VSN814 VSV796:VSV814 VTD796:VTD814 VTL796:VTL814 VTT796:VTT814 VUB796:VUB814 VUJ796:VUJ814 VUR796:VUR814 VUZ796:VUZ814 VVH796:VVH814 VVP796:VVP814 VVX796:VVX814 VWF796:VWF814 VWN796:VWN814 VWV796:VWV814 VXD796:VXD814 VXL796:VXL814 VXT796:VXT814 VYB796:VYB814 VYJ796:VYJ814 VYR796:VYR814 VYZ796:VYZ814 VZH796:VZH814 VZP796:VZP814 VZX796:VZX814 WAF796:WAF814 WAN796:WAN814 WAV796:WAV814 WBD796:WBD814 WBL796:WBL814 WBT796:WBT814 WCB796:WCB814 WCJ796:WCJ814 WCR796:WCR814 WCZ796:WCZ814 WDH796:WDH814 WDP796:WDP814 WDX796:WDX814 WEF796:WEF814 WEN796:WEN814 WEV796:WEV814 WFD796:WFD814 WFL796:WFL814 WFT796:WFT814 WGB796:WGB814 WGJ796:WGJ814 WGR796:WGR814 WGZ796:WGZ814 WHH796:WHH814 WHP796:WHP814 WHX796:WHX814 WIF796:WIF814 WIN796:WIN814 WIV796:WIV814 WJD796:WJD814 WJL796:WJL814 WJT796:WJT814 WKB796:WKB814 WKJ796:WKJ814 WKR796:WKR814 WKZ796:WKZ814 WLH796:WLH814 WLP796:WLP814 WLX796:WLX814 WMF796:WMF814 WMN796:WMN814 WMV796:WMV814 WND796:WND814 WNL796:WNL814 WNT796:WNT814 WOB796:WOB814 WOJ796:WOJ814 WOR796:WOR814 WOZ796:WOZ814 WPH796:WPH814 WPP796:WPP814 WPX796:WPX814 WQF796:WQF814 WQN796:WQN814 WQV796:WQV814 WRD796:WRD814 WRL796:WRL814 WRT796:WRT814 WSB796:WSB814 WSJ796:WSJ814 WSR796:WSR814 WSZ796:WSZ814 WTH796:WTH814 WTP796:WTP814 WTX796:WTX814 WUF796:WUF814 WUN796:WUN814 WUV796:WUV814 WVD796:WVD814 WVL796:WVL814 WVT796:WVT814 WWB796:WWB814 WWJ796:WWJ814 WWR796:WWR814 WWZ796:WWZ814 WXH796:WXH814 WXP796:WXP814 WXX796:WXX814 WYF796:WYF814 WYN796:WYN814 WYV796:WYV814 WZD796:WZD814 WZL796:WZL814 WZT796:WZT814 XAB796:XAB814 XAJ796:XAJ814 XAR796:XAR814 XAZ796:XAZ814 XBH796:XBH814 XBP796:XBP814 XBX796:XBX814 XCF796:XCF814 XCN796:XCN814 XCV796:XCV814 XDD796:XDD814 XDL796:XDL814 XDT796:XDT814 XEB796:XEB814 XEJ796:XEJ814 XER796:XER814 XEZ796:XEZ814 D807:D814 D448:D451 D383:D386 D499:D502 D556:D559 D666:D669 D433:D435">
    <cfRule type="cellIs" dxfId="520" priority="514" stopIfTrue="1" operator="equal">
      <formula>"CW 3240-R7"</formula>
    </cfRule>
    <cfRule type="cellIs" dxfId="519" priority="513" stopIfTrue="1" operator="equal">
      <formula>"CW 3120-R2"</formula>
    </cfRule>
  </conditionalFormatting>
  <conditionalFormatting sqref="D13 D910:D913 D22:D28 D33:D45 D119:D129 D954:D962 D31 D823:D826 T823:T826 AB823:AB826 AJ823:AJ826 AR823:AR826 AZ823:AZ826 BH823:BH826 BP823:BP826 BX823:BX826 CF823:CF826 CN823:CN826 CV823:CV826 DD823:DD826 DL823:DL826 DT823:DT826 EB823:EB826 EJ823:EJ826 ER823:ER826 EZ823:EZ826 FH823:FH826 FP823:FP826 FX823:FX826 GF823:GF826 GN823:GN826 GV823:GV826 HD823:HD826 HL823:HL826 HT823:HT826 IB823:IB826 IJ823:IJ826 IR823:IR826 IZ823:IZ826 JH823:JH826 JP823:JP826 JX823:JX826 KF823:KF826 KN823:KN826 KV823:KV826 LD823:LD826 LL823:LL826 LT823:LT826 MB823:MB826 MJ823:MJ826 MR823:MR826 MZ823:MZ826 NH823:NH826 NP823:NP826 NX823:NX826 OF823:OF826 ON823:ON826 OV823:OV826 PD823:PD826 PL823:PL826 PT823:PT826 QB823:QB826 QJ823:QJ826 QR823:QR826 QZ823:QZ826 RH823:RH826 RP823:RP826 RX823:RX826 SF823:SF826 SN823:SN826 SV823:SV826 TD823:TD826 TL823:TL826 TT823:TT826 UB823:UB826 UJ823:UJ826 UR823:UR826 UZ823:UZ826 VH823:VH826 VP823:VP826 VX823:VX826 WF823:WF826 WN823:WN826 WV823:WV826 XD823:XD826 XL823:XL826 XT823:XT826 YB823:YB826 YJ823:YJ826 YR823:YR826 YZ823:YZ826 ZH823:ZH826 ZP823:ZP826 ZX823:ZX826 AAF823:AAF826 AAN823:AAN826 AAV823:AAV826 ABD823:ABD826 ABL823:ABL826 ABT823:ABT826 ACB823:ACB826 ACJ823:ACJ826 ACR823:ACR826 ACZ823:ACZ826 ADH823:ADH826 ADP823:ADP826 ADX823:ADX826 AEF823:AEF826 AEN823:AEN826 AEV823:AEV826 AFD823:AFD826 AFL823:AFL826 AFT823:AFT826 AGB823:AGB826 AGJ823:AGJ826 AGR823:AGR826 AGZ823:AGZ826 AHH823:AHH826 AHP823:AHP826 AHX823:AHX826 AIF823:AIF826 AIN823:AIN826 AIV823:AIV826 AJD823:AJD826 AJL823:AJL826 AJT823:AJT826 AKB823:AKB826 AKJ823:AKJ826 AKR823:AKR826 AKZ823:AKZ826 ALH823:ALH826 ALP823:ALP826 ALX823:ALX826 AMF823:AMF826 AMN823:AMN826 AMV823:AMV826 AND823:AND826 ANL823:ANL826 ANT823:ANT826 AOB823:AOB826 AOJ823:AOJ826 AOR823:AOR826 AOZ823:AOZ826 APH823:APH826 APP823:APP826 APX823:APX826 AQF823:AQF826 AQN823:AQN826 AQV823:AQV826 ARD823:ARD826 ARL823:ARL826 ART823:ART826 ASB823:ASB826 ASJ823:ASJ826 ASR823:ASR826 ASZ823:ASZ826 ATH823:ATH826 ATP823:ATP826 ATX823:ATX826 AUF823:AUF826 AUN823:AUN826 AUV823:AUV826 AVD823:AVD826 AVL823:AVL826 AVT823:AVT826 AWB823:AWB826 AWJ823:AWJ826 AWR823:AWR826 AWZ823:AWZ826 AXH823:AXH826 AXP823:AXP826 AXX823:AXX826 AYF823:AYF826 AYN823:AYN826 AYV823:AYV826 AZD823:AZD826 AZL823:AZL826 AZT823:AZT826 BAB823:BAB826 BAJ823:BAJ826 BAR823:BAR826 BAZ823:BAZ826 BBH823:BBH826 BBP823:BBP826 BBX823:BBX826 BCF823:BCF826 BCN823:BCN826 BCV823:BCV826 BDD823:BDD826 BDL823:BDL826 BDT823:BDT826 BEB823:BEB826 BEJ823:BEJ826 BER823:BER826 BEZ823:BEZ826 BFH823:BFH826 BFP823:BFP826 BFX823:BFX826 BGF823:BGF826 BGN823:BGN826 BGV823:BGV826 BHD823:BHD826 BHL823:BHL826 BHT823:BHT826 BIB823:BIB826 BIJ823:BIJ826 BIR823:BIR826 BIZ823:BIZ826 BJH823:BJH826 BJP823:BJP826 BJX823:BJX826 BKF823:BKF826 BKN823:BKN826 BKV823:BKV826 BLD823:BLD826 BLL823:BLL826 BLT823:BLT826 BMB823:BMB826 BMJ823:BMJ826 BMR823:BMR826 BMZ823:BMZ826 BNH823:BNH826 BNP823:BNP826 BNX823:BNX826 BOF823:BOF826 BON823:BON826 BOV823:BOV826 BPD823:BPD826 BPL823:BPL826 BPT823:BPT826 BQB823:BQB826 BQJ823:BQJ826 BQR823:BQR826 BQZ823:BQZ826 BRH823:BRH826 BRP823:BRP826 BRX823:BRX826 BSF823:BSF826 BSN823:BSN826 BSV823:BSV826 BTD823:BTD826 BTL823:BTL826 BTT823:BTT826 BUB823:BUB826 BUJ823:BUJ826 BUR823:BUR826 BUZ823:BUZ826 BVH823:BVH826 BVP823:BVP826 BVX823:BVX826 BWF823:BWF826 BWN823:BWN826 BWV823:BWV826 BXD823:BXD826 BXL823:BXL826 BXT823:BXT826 BYB823:BYB826 BYJ823:BYJ826 BYR823:BYR826 BYZ823:BYZ826 BZH823:BZH826 BZP823:BZP826 BZX823:BZX826 CAF823:CAF826 CAN823:CAN826 CAV823:CAV826 CBD823:CBD826 CBL823:CBL826 CBT823:CBT826 CCB823:CCB826 CCJ823:CCJ826 CCR823:CCR826 CCZ823:CCZ826 CDH823:CDH826 CDP823:CDP826 CDX823:CDX826 CEF823:CEF826 CEN823:CEN826 CEV823:CEV826 CFD823:CFD826 CFL823:CFL826 CFT823:CFT826 CGB823:CGB826 CGJ823:CGJ826 CGR823:CGR826 CGZ823:CGZ826 CHH823:CHH826 CHP823:CHP826 CHX823:CHX826 CIF823:CIF826 CIN823:CIN826 CIV823:CIV826 CJD823:CJD826 CJL823:CJL826 CJT823:CJT826 CKB823:CKB826 CKJ823:CKJ826 CKR823:CKR826 CKZ823:CKZ826 CLH823:CLH826 CLP823:CLP826 CLX823:CLX826 CMF823:CMF826 CMN823:CMN826 CMV823:CMV826 CND823:CND826 CNL823:CNL826 CNT823:CNT826 COB823:COB826 COJ823:COJ826 COR823:COR826 COZ823:COZ826 CPH823:CPH826 CPP823:CPP826 CPX823:CPX826 CQF823:CQF826 CQN823:CQN826 CQV823:CQV826 CRD823:CRD826 CRL823:CRL826 CRT823:CRT826 CSB823:CSB826 CSJ823:CSJ826 CSR823:CSR826 CSZ823:CSZ826 CTH823:CTH826 CTP823:CTP826 CTX823:CTX826 CUF823:CUF826 CUN823:CUN826 CUV823:CUV826 CVD823:CVD826 CVL823:CVL826 CVT823:CVT826 CWB823:CWB826 CWJ823:CWJ826 CWR823:CWR826 CWZ823:CWZ826 CXH823:CXH826 CXP823:CXP826 CXX823:CXX826 CYF823:CYF826 CYN823:CYN826 CYV823:CYV826 CZD823:CZD826 CZL823:CZL826 CZT823:CZT826 DAB823:DAB826 DAJ823:DAJ826 DAR823:DAR826 DAZ823:DAZ826 DBH823:DBH826 DBP823:DBP826 DBX823:DBX826 DCF823:DCF826 DCN823:DCN826 DCV823:DCV826 DDD823:DDD826 DDL823:DDL826 DDT823:DDT826 DEB823:DEB826 DEJ823:DEJ826 DER823:DER826 DEZ823:DEZ826 DFH823:DFH826 DFP823:DFP826 DFX823:DFX826 DGF823:DGF826 DGN823:DGN826 DGV823:DGV826 DHD823:DHD826 DHL823:DHL826 DHT823:DHT826 DIB823:DIB826 DIJ823:DIJ826 DIR823:DIR826 DIZ823:DIZ826 DJH823:DJH826 DJP823:DJP826 DJX823:DJX826 DKF823:DKF826 DKN823:DKN826 DKV823:DKV826 DLD823:DLD826 DLL823:DLL826 DLT823:DLT826 DMB823:DMB826 DMJ823:DMJ826 DMR823:DMR826 DMZ823:DMZ826 DNH823:DNH826 DNP823:DNP826 DNX823:DNX826 DOF823:DOF826 DON823:DON826 DOV823:DOV826 DPD823:DPD826 DPL823:DPL826 DPT823:DPT826 DQB823:DQB826 DQJ823:DQJ826 DQR823:DQR826 DQZ823:DQZ826 DRH823:DRH826 DRP823:DRP826 DRX823:DRX826 DSF823:DSF826 DSN823:DSN826 DSV823:DSV826 DTD823:DTD826 DTL823:DTL826 DTT823:DTT826 DUB823:DUB826 DUJ823:DUJ826 DUR823:DUR826 DUZ823:DUZ826 DVH823:DVH826 DVP823:DVP826 DVX823:DVX826 DWF823:DWF826 DWN823:DWN826 DWV823:DWV826 DXD823:DXD826 DXL823:DXL826 DXT823:DXT826 DYB823:DYB826 DYJ823:DYJ826 DYR823:DYR826 DYZ823:DYZ826 DZH823:DZH826 DZP823:DZP826 DZX823:DZX826 EAF823:EAF826 EAN823:EAN826 EAV823:EAV826 EBD823:EBD826 EBL823:EBL826 EBT823:EBT826 ECB823:ECB826 ECJ823:ECJ826 ECR823:ECR826 ECZ823:ECZ826 EDH823:EDH826 EDP823:EDP826 EDX823:EDX826 EEF823:EEF826 EEN823:EEN826 EEV823:EEV826 EFD823:EFD826 EFL823:EFL826 EFT823:EFT826 EGB823:EGB826 EGJ823:EGJ826 EGR823:EGR826 EGZ823:EGZ826 EHH823:EHH826 EHP823:EHP826 EHX823:EHX826 EIF823:EIF826 EIN823:EIN826 EIV823:EIV826 EJD823:EJD826 EJL823:EJL826 EJT823:EJT826 EKB823:EKB826 EKJ823:EKJ826 EKR823:EKR826 EKZ823:EKZ826 ELH823:ELH826 ELP823:ELP826 ELX823:ELX826 EMF823:EMF826 EMN823:EMN826 EMV823:EMV826 END823:END826 ENL823:ENL826 ENT823:ENT826 EOB823:EOB826 EOJ823:EOJ826 EOR823:EOR826 EOZ823:EOZ826 EPH823:EPH826 EPP823:EPP826 EPX823:EPX826 EQF823:EQF826 EQN823:EQN826 EQV823:EQV826 ERD823:ERD826 ERL823:ERL826 ERT823:ERT826 ESB823:ESB826 ESJ823:ESJ826 ESR823:ESR826 ESZ823:ESZ826 ETH823:ETH826 ETP823:ETP826 ETX823:ETX826 EUF823:EUF826 EUN823:EUN826 EUV823:EUV826 EVD823:EVD826 EVL823:EVL826 EVT823:EVT826 EWB823:EWB826 EWJ823:EWJ826 EWR823:EWR826 EWZ823:EWZ826 EXH823:EXH826 EXP823:EXP826 EXX823:EXX826 EYF823:EYF826 EYN823:EYN826 EYV823:EYV826 EZD823:EZD826 EZL823:EZL826 EZT823:EZT826 FAB823:FAB826 FAJ823:FAJ826 FAR823:FAR826 FAZ823:FAZ826 FBH823:FBH826 FBP823:FBP826 FBX823:FBX826 FCF823:FCF826 FCN823:FCN826 FCV823:FCV826 FDD823:FDD826 FDL823:FDL826 FDT823:FDT826 FEB823:FEB826 FEJ823:FEJ826 FER823:FER826 FEZ823:FEZ826 FFH823:FFH826 FFP823:FFP826 FFX823:FFX826 FGF823:FGF826 FGN823:FGN826 FGV823:FGV826 FHD823:FHD826 FHL823:FHL826 FHT823:FHT826 FIB823:FIB826 FIJ823:FIJ826 FIR823:FIR826 FIZ823:FIZ826 FJH823:FJH826 FJP823:FJP826 FJX823:FJX826 FKF823:FKF826 FKN823:FKN826 FKV823:FKV826 FLD823:FLD826 FLL823:FLL826 FLT823:FLT826 FMB823:FMB826 FMJ823:FMJ826 FMR823:FMR826 FMZ823:FMZ826 FNH823:FNH826 FNP823:FNP826 FNX823:FNX826 FOF823:FOF826 FON823:FON826 FOV823:FOV826 FPD823:FPD826 FPL823:FPL826 FPT823:FPT826 FQB823:FQB826 FQJ823:FQJ826 FQR823:FQR826 FQZ823:FQZ826 FRH823:FRH826 FRP823:FRP826 FRX823:FRX826 FSF823:FSF826 FSN823:FSN826 FSV823:FSV826 FTD823:FTD826 FTL823:FTL826 FTT823:FTT826 FUB823:FUB826 FUJ823:FUJ826 FUR823:FUR826 FUZ823:FUZ826 FVH823:FVH826 FVP823:FVP826 FVX823:FVX826 FWF823:FWF826 FWN823:FWN826 FWV823:FWV826 FXD823:FXD826 FXL823:FXL826 FXT823:FXT826 FYB823:FYB826 FYJ823:FYJ826 FYR823:FYR826 FYZ823:FYZ826 FZH823:FZH826 FZP823:FZP826 FZX823:FZX826 GAF823:GAF826 GAN823:GAN826 GAV823:GAV826 GBD823:GBD826 GBL823:GBL826 GBT823:GBT826 GCB823:GCB826 GCJ823:GCJ826 GCR823:GCR826 GCZ823:GCZ826 GDH823:GDH826 GDP823:GDP826 GDX823:GDX826 GEF823:GEF826 GEN823:GEN826 GEV823:GEV826 GFD823:GFD826 GFL823:GFL826 GFT823:GFT826 GGB823:GGB826 GGJ823:GGJ826 GGR823:GGR826 GGZ823:GGZ826 GHH823:GHH826 GHP823:GHP826 GHX823:GHX826 GIF823:GIF826 GIN823:GIN826 GIV823:GIV826 GJD823:GJD826 GJL823:GJL826 GJT823:GJT826 GKB823:GKB826 GKJ823:GKJ826 GKR823:GKR826 GKZ823:GKZ826 GLH823:GLH826 GLP823:GLP826 GLX823:GLX826 GMF823:GMF826 GMN823:GMN826 GMV823:GMV826 GND823:GND826 GNL823:GNL826 GNT823:GNT826 GOB823:GOB826 GOJ823:GOJ826 GOR823:GOR826 GOZ823:GOZ826 GPH823:GPH826 GPP823:GPP826 GPX823:GPX826 GQF823:GQF826 GQN823:GQN826 GQV823:GQV826 GRD823:GRD826 GRL823:GRL826 GRT823:GRT826 GSB823:GSB826 GSJ823:GSJ826 GSR823:GSR826 GSZ823:GSZ826 GTH823:GTH826 GTP823:GTP826 GTX823:GTX826 GUF823:GUF826 GUN823:GUN826 GUV823:GUV826 GVD823:GVD826 GVL823:GVL826 GVT823:GVT826 GWB823:GWB826 GWJ823:GWJ826 GWR823:GWR826 GWZ823:GWZ826 GXH823:GXH826 GXP823:GXP826 GXX823:GXX826 GYF823:GYF826 GYN823:GYN826 GYV823:GYV826 GZD823:GZD826 GZL823:GZL826 GZT823:GZT826 HAB823:HAB826 HAJ823:HAJ826 HAR823:HAR826 HAZ823:HAZ826 HBH823:HBH826 HBP823:HBP826 HBX823:HBX826 HCF823:HCF826 HCN823:HCN826 HCV823:HCV826 HDD823:HDD826 HDL823:HDL826 HDT823:HDT826 HEB823:HEB826 HEJ823:HEJ826 HER823:HER826 HEZ823:HEZ826 HFH823:HFH826 HFP823:HFP826 HFX823:HFX826 HGF823:HGF826 HGN823:HGN826 HGV823:HGV826 HHD823:HHD826 HHL823:HHL826 HHT823:HHT826 HIB823:HIB826 HIJ823:HIJ826 HIR823:HIR826 HIZ823:HIZ826 HJH823:HJH826 HJP823:HJP826 HJX823:HJX826 HKF823:HKF826 HKN823:HKN826 HKV823:HKV826 HLD823:HLD826 HLL823:HLL826 HLT823:HLT826 HMB823:HMB826 HMJ823:HMJ826 HMR823:HMR826 HMZ823:HMZ826 HNH823:HNH826 HNP823:HNP826 HNX823:HNX826 HOF823:HOF826 HON823:HON826 HOV823:HOV826 HPD823:HPD826 HPL823:HPL826 HPT823:HPT826 HQB823:HQB826 HQJ823:HQJ826 HQR823:HQR826 HQZ823:HQZ826 HRH823:HRH826 HRP823:HRP826 HRX823:HRX826 HSF823:HSF826 HSN823:HSN826 HSV823:HSV826 HTD823:HTD826 HTL823:HTL826 HTT823:HTT826 HUB823:HUB826 HUJ823:HUJ826 HUR823:HUR826 HUZ823:HUZ826 HVH823:HVH826 HVP823:HVP826 HVX823:HVX826 HWF823:HWF826 HWN823:HWN826 HWV823:HWV826 HXD823:HXD826 HXL823:HXL826 HXT823:HXT826 HYB823:HYB826 HYJ823:HYJ826 HYR823:HYR826 HYZ823:HYZ826 HZH823:HZH826 HZP823:HZP826 HZX823:HZX826 IAF823:IAF826 IAN823:IAN826 IAV823:IAV826 IBD823:IBD826 IBL823:IBL826 IBT823:IBT826 ICB823:ICB826 ICJ823:ICJ826 ICR823:ICR826 ICZ823:ICZ826 IDH823:IDH826 IDP823:IDP826 IDX823:IDX826 IEF823:IEF826 IEN823:IEN826 IEV823:IEV826 IFD823:IFD826 IFL823:IFL826 IFT823:IFT826 IGB823:IGB826 IGJ823:IGJ826 IGR823:IGR826 IGZ823:IGZ826 IHH823:IHH826 IHP823:IHP826 IHX823:IHX826 IIF823:IIF826 IIN823:IIN826 IIV823:IIV826 IJD823:IJD826 IJL823:IJL826 IJT823:IJT826 IKB823:IKB826 IKJ823:IKJ826 IKR823:IKR826 IKZ823:IKZ826 ILH823:ILH826 ILP823:ILP826 ILX823:ILX826 IMF823:IMF826 IMN823:IMN826 IMV823:IMV826 IND823:IND826 INL823:INL826 INT823:INT826 IOB823:IOB826 IOJ823:IOJ826 IOR823:IOR826 IOZ823:IOZ826 IPH823:IPH826 IPP823:IPP826 IPX823:IPX826 IQF823:IQF826 IQN823:IQN826 IQV823:IQV826 IRD823:IRD826 IRL823:IRL826 IRT823:IRT826 ISB823:ISB826 ISJ823:ISJ826 ISR823:ISR826 ISZ823:ISZ826 ITH823:ITH826 ITP823:ITP826 ITX823:ITX826 IUF823:IUF826 IUN823:IUN826 IUV823:IUV826 IVD823:IVD826 IVL823:IVL826 IVT823:IVT826 IWB823:IWB826 IWJ823:IWJ826 IWR823:IWR826 IWZ823:IWZ826 IXH823:IXH826 IXP823:IXP826 IXX823:IXX826 IYF823:IYF826 IYN823:IYN826 IYV823:IYV826 IZD823:IZD826 IZL823:IZL826 IZT823:IZT826 JAB823:JAB826 JAJ823:JAJ826 JAR823:JAR826 JAZ823:JAZ826 JBH823:JBH826 JBP823:JBP826 JBX823:JBX826 JCF823:JCF826 JCN823:JCN826 JCV823:JCV826 JDD823:JDD826 JDL823:JDL826 JDT823:JDT826 JEB823:JEB826 JEJ823:JEJ826 JER823:JER826 JEZ823:JEZ826 JFH823:JFH826 JFP823:JFP826 JFX823:JFX826 JGF823:JGF826 JGN823:JGN826 JGV823:JGV826 JHD823:JHD826 JHL823:JHL826 JHT823:JHT826 JIB823:JIB826 JIJ823:JIJ826 JIR823:JIR826 JIZ823:JIZ826 JJH823:JJH826 JJP823:JJP826 JJX823:JJX826 JKF823:JKF826 JKN823:JKN826 JKV823:JKV826 JLD823:JLD826 JLL823:JLL826 JLT823:JLT826 JMB823:JMB826 JMJ823:JMJ826 JMR823:JMR826 JMZ823:JMZ826 JNH823:JNH826 JNP823:JNP826 JNX823:JNX826 JOF823:JOF826 JON823:JON826 JOV823:JOV826 JPD823:JPD826 JPL823:JPL826 JPT823:JPT826 JQB823:JQB826 JQJ823:JQJ826 JQR823:JQR826 JQZ823:JQZ826 JRH823:JRH826 JRP823:JRP826 JRX823:JRX826 JSF823:JSF826 JSN823:JSN826 JSV823:JSV826 JTD823:JTD826 JTL823:JTL826 JTT823:JTT826 JUB823:JUB826 JUJ823:JUJ826 JUR823:JUR826 JUZ823:JUZ826 JVH823:JVH826 JVP823:JVP826 JVX823:JVX826 JWF823:JWF826 JWN823:JWN826 JWV823:JWV826 JXD823:JXD826 JXL823:JXL826 JXT823:JXT826 JYB823:JYB826 JYJ823:JYJ826 JYR823:JYR826 JYZ823:JYZ826 JZH823:JZH826 JZP823:JZP826 JZX823:JZX826 KAF823:KAF826 KAN823:KAN826 KAV823:KAV826 KBD823:KBD826 KBL823:KBL826 KBT823:KBT826 KCB823:KCB826 KCJ823:KCJ826 KCR823:KCR826 KCZ823:KCZ826 KDH823:KDH826 KDP823:KDP826 KDX823:KDX826 KEF823:KEF826 KEN823:KEN826 KEV823:KEV826 KFD823:KFD826 KFL823:KFL826 KFT823:KFT826 KGB823:KGB826 KGJ823:KGJ826 KGR823:KGR826 KGZ823:KGZ826 KHH823:KHH826 KHP823:KHP826 KHX823:KHX826 KIF823:KIF826 KIN823:KIN826 KIV823:KIV826 KJD823:KJD826 KJL823:KJL826 KJT823:KJT826 KKB823:KKB826 KKJ823:KKJ826 KKR823:KKR826 KKZ823:KKZ826 KLH823:KLH826 KLP823:KLP826 KLX823:KLX826 KMF823:KMF826 KMN823:KMN826 KMV823:KMV826 KND823:KND826 KNL823:KNL826 KNT823:KNT826 KOB823:KOB826 KOJ823:KOJ826 KOR823:KOR826 KOZ823:KOZ826 KPH823:KPH826 KPP823:KPP826 KPX823:KPX826 KQF823:KQF826 KQN823:KQN826 KQV823:KQV826 KRD823:KRD826 KRL823:KRL826 KRT823:KRT826 KSB823:KSB826 KSJ823:KSJ826 KSR823:KSR826 KSZ823:KSZ826 KTH823:KTH826 KTP823:KTP826 KTX823:KTX826 KUF823:KUF826 KUN823:KUN826 KUV823:KUV826 KVD823:KVD826 KVL823:KVL826 KVT823:KVT826 KWB823:KWB826 KWJ823:KWJ826 KWR823:KWR826 KWZ823:KWZ826 KXH823:KXH826 KXP823:KXP826 KXX823:KXX826 KYF823:KYF826 KYN823:KYN826 KYV823:KYV826 KZD823:KZD826 KZL823:KZL826 KZT823:KZT826 LAB823:LAB826 LAJ823:LAJ826 LAR823:LAR826 LAZ823:LAZ826 LBH823:LBH826 LBP823:LBP826 LBX823:LBX826 LCF823:LCF826 LCN823:LCN826 LCV823:LCV826 LDD823:LDD826 LDL823:LDL826 LDT823:LDT826 LEB823:LEB826 LEJ823:LEJ826 LER823:LER826 LEZ823:LEZ826 LFH823:LFH826 LFP823:LFP826 LFX823:LFX826 LGF823:LGF826 LGN823:LGN826 LGV823:LGV826 LHD823:LHD826 LHL823:LHL826 LHT823:LHT826 LIB823:LIB826 LIJ823:LIJ826 LIR823:LIR826 LIZ823:LIZ826 LJH823:LJH826 LJP823:LJP826 LJX823:LJX826 LKF823:LKF826 LKN823:LKN826 LKV823:LKV826 LLD823:LLD826 LLL823:LLL826 LLT823:LLT826 LMB823:LMB826 LMJ823:LMJ826 LMR823:LMR826 LMZ823:LMZ826 LNH823:LNH826 LNP823:LNP826 LNX823:LNX826 LOF823:LOF826 LON823:LON826 LOV823:LOV826 LPD823:LPD826 LPL823:LPL826 LPT823:LPT826 LQB823:LQB826 LQJ823:LQJ826 LQR823:LQR826 LQZ823:LQZ826 LRH823:LRH826 LRP823:LRP826 LRX823:LRX826 LSF823:LSF826 LSN823:LSN826 LSV823:LSV826 LTD823:LTD826 LTL823:LTL826 LTT823:LTT826 LUB823:LUB826 LUJ823:LUJ826 LUR823:LUR826 LUZ823:LUZ826 LVH823:LVH826 LVP823:LVP826 LVX823:LVX826 LWF823:LWF826 LWN823:LWN826 LWV823:LWV826 LXD823:LXD826 LXL823:LXL826 LXT823:LXT826 LYB823:LYB826 LYJ823:LYJ826 LYR823:LYR826 LYZ823:LYZ826 LZH823:LZH826 LZP823:LZP826 LZX823:LZX826 MAF823:MAF826 MAN823:MAN826 MAV823:MAV826 MBD823:MBD826 MBL823:MBL826 MBT823:MBT826 MCB823:MCB826 MCJ823:MCJ826 MCR823:MCR826 MCZ823:MCZ826 MDH823:MDH826 MDP823:MDP826 MDX823:MDX826 MEF823:MEF826 MEN823:MEN826 MEV823:MEV826 MFD823:MFD826 MFL823:MFL826 MFT823:MFT826 MGB823:MGB826 MGJ823:MGJ826 MGR823:MGR826 MGZ823:MGZ826 MHH823:MHH826 MHP823:MHP826 MHX823:MHX826 MIF823:MIF826 MIN823:MIN826 MIV823:MIV826 MJD823:MJD826 MJL823:MJL826 MJT823:MJT826 MKB823:MKB826 MKJ823:MKJ826 MKR823:MKR826 MKZ823:MKZ826 MLH823:MLH826 MLP823:MLP826 MLX823:MLX826 MMF823:MMF826 MMN823:MMN826 MMV823:MMV826 MND823:MND826 MNL823:MNL826 MNT823:MNT826 MOB823:MOB826 MOJ823:MOJ826 MOR823:MOR826 MOZ823:MOZ826 MPH823:MPH826 MPP823:MPP826 MPX823:MPX826 MQF823:MQF826 MQN823:MQN826 MQV823:MQV826 MRD823:MRD826 MRL823:MRL826 MRT823:MRT826 MSB823:MSB826 MSJ823:MSJ826 MSR823:MSR826 MSZ823:MSZ826 MTH823:MTH826 MTP823:MTP826 MTX823:MTX826 MUF823:MUF826 MUN823:MUN826 MUV823:MUV826 MVD823:MVD826 MVL823:MVL826 MVT823:MVT826 MWB823:MWB826 MWJ823:MWJ826 MWR823:MWR826 MWZ823:MWZ826 MXH823:MXH826 MXP823:MXP826 MXX823:MXX826 MYF823:MYF826 MYN823:MYN826 MYV823:MYV826 MZD823:MZD826 MZL823:MZL826 MZT823:MZT826 NAB823:NAB826 NAJ823:NAJ826 NAR823:NAR826 NAZ823:NAZ826 NBH823:NBH826 NBP823:NBP826 NBX823:NBX826 NCF823:NCF826 NCN823:NCN826 NCV823:NCV826 NDD823:NDD826 NDL823:NDL826 NDT823:NDT826 NEB823:NEB826 NEJ823:NEJ826 NER823:NER826 NEZ823:NEZ826 NFH823:NFH826 NFP823:NFP826 NFX823:NFX826 NGF823:NGF826 NGN823:NGN826 NGV823:NGV826 NHD823:NHD826 NHL823:NHL826 NHT823:NHT826 NIB823:NIB826 NIJ823:NIJ826 NIR823:NIR826 NIZ823:NIZ826 NJH823:NJH826 NJP823:NJP826 NJX823:NJX826 NKF823:NKF826 NKN823:NKN826 NKV823:NKV826 NLD823:NLD826 NLL823:NLL826 NLT823:NLT826 NMB823:NMB826 NMJ823:NMJ826 NMR823:NMR826 NMZ823:NMZ826 NNH823:NNH826 NNP823:NNP826 NNX823:NNX826 NOF823:NOF826 NON823:NON826 NOV823:NOV826 NPD823:NPD826 NPL823:NPL826 NPT823:NPT826 NQB823:NQB826 NQJ823:NQJ826 NQR823:NQR826 NQZ823:NQZ826 NRH823:NRH826 NRP823:NRP826 NRX823:NRX826 NSF823:NSF826 NSN823:NSN826 NSV823:NSV826 NTD823:NTD826 NTL823:NTL826 NTT823:NTT826 NUB823:NUB826 NUJ823:NUJ826 NUR823:NUR826 NUZ823:NUZ826 NVH823:NVH826 NVP823:NVP826 NVX823:NVX826 NWF823:NWF826 NWN823:NWN826 NWV823:NWV826 NXD823:NXD826 NXL823:NXL826 NXT823:NXT826 NYB823:NYB826 NYJ823:NYJ826 NYR823:NYR826 NYZ823:NYZ826 NZH823:NZH826 NZP823:NZP826 NZX823:NZX826 OAF823:OAF826 OAN823:OAN826 OAV823:OAV826 OBD823:OBD826 OBL823:OBL826 OBT823:OBT826 OCB823:OCB826 OCJ823:OCJ826 OCR823:OCR826 OCZ823:OCZ826 ODH823:ODH826 ODP823:ODP826 ODX823:ODX826 OEF823:OEF826 OEN823:OEN826 OEV823:OEV826 OFD823:OFD826 OFL823:OFL826 OFT823:OFT826 OGB823:OGB826 OGJ823:OGJ826 OGR823:OGR826 OGZ823:OGZ826 OHH823:OHH826 OHP823:OHP826 OHX823:OHX826 OIF823:OIF826 OIN823:OIN826 OIV823:OIV826 OJD823:OJD826 OJL823:OJL826 OJT823:OJT826 OKB823:OKB826 OKJ823:OKJ826 OKR823:OKR826 OKZ823:OKZ826 OLH823:OLH826 OLP823:OLP826 OLX823:OLX826 OMF823:OMF826 OMN823:OMN826 OMV823:OMV826 OND823:OND826 ONL823:ONL826 ONT823:ONT826 OOB823:OOB826 OOJ823:OOJ826 OOR823:OOR826 OOZ823:OOZ826 OPH823:OPH826 OPP823:OPP826 OPX823:OPX826 OQF823:OQF826 OQN823:OQN826 OQV823:OQV826 ORD823:ORD826 ORL823:ORL826 ORT823:ORT826 OSB823:OSB826 OSJ823:OSJ826 OSR823:OSR826 OSZ823:OSZ826 OTH823:OTH826 OTP823:OTP826 OTX823:OTX826 OUF823:OUF826 OUN823:OUN826 OUV823:OUV826 OVD823:OVD826 OVL823:OVL826 OVT823:OVT826 OWB823:OWB826 OWJ823:OWJ826 OWR823:OWR826 OWZ823:OWZ826 OXH823:OXH826 OXP823:OXP826 OXX823:OXX826 OYF823:OYF826 OYN823:OYN826 OYV823:OYV826 OZD823:OZD826 OZL823:OZL826 OZT823:OZT826 PAB823:PAB826 PAJ823:PAJ826 PAR823:PAR826 PAZ823:PAZ826 PBH823:PBH826 PBP823:PBP826 PBX823:PBX826 PCF823:PCF826 PCN823:PCN826 PCV823:PCV826 PDD823:PDD826 PDL823:PDL826 PDT823:PDT826 PEB823:PEB826 PEJ823:PEJ826 PER823:PER826 PEZ823:PEZ826 PFH823:PFH826 PFP823:PFP826 PFX823:PFX826 PGF823:PGF826 PGN823:PGN826 PGV823:PGV826 PHD823:PHD826 PHL823:PHL826 PHT823:PHT826 PIB823:PIB826 PIJ823:PIJ826 PIR823:PIR826 PIZ823:PIZ826 PJH823:PJH826 PJP823:PJP826 PJX823:PJX826 PKF823:PKF826 PKN823:PKN826 PKV823:PKV826 PLD823:PLD826 PLL823:PLL826 PLT823:PLT826 PMB823:PMB826 PMJ823:PMJ826 PMR823:PMR826 PMZ823:PMZ826 PNH823:PNH826 PNP823:PNP826 PNX823:PNX826 POF823:POF826 PON823:PON826 POV823:POV826 PPD823:PPD826 PPL823:PPL826 PPT823:PPT826 PQB823:PQB826 PQJ823:PQJ826 PQR823:PQR826 PQZ823:PQZ826 PRH823:PRH826 PRP823:PRP826 PRX823:PRX826 PSF823:PSF826 PSN823:PSN826 PSV823:PSV826 PTD823:PTD826 PTL823:PTL826 PTT823:PTT826 PUB823:PUB826 PUJ823:PUJ826 PUR823:PUR826 PUZ823:PUZ826 PVH823:PVH826 PVP823:PVP826 PVX823:PVX826 PWF823:PWF826 PWN823:PWN826 PWV823:PWV826 PXD823:PXD826 PXL823:PXL826 PXT823:PXT826 PYB823:PYB826 PYJ823:PYJ826 PYR823:PYR826 PYZ823:PYZ826 PZH823:PZH826 PZP823:PZP826 PZX823:PZX826 QAF823:QAF826 QAN823:QAN826 QAV823:QAV826 QBD823:QBD826 QBL823:QBL826 QBT823:QBT826 QCB823:QCB826 QCJ823:QCJ826 QCR823:QCR826 QCZ823:QCZ826 QDH823:QDH826 QDP823:QDP826 QDX823:QDX826 QEF823:QEF826 QEN823:QEN826 QEV823:QEV826 QFD823:QFD826 QFL823:QFL826 QFT823:QFT826 QGB823:QGB826 QGJ823:QGJ826 QGR823:QGR826 QGZ823:QGZ826 QHH823:QHH826 QHP823:QHP826 QHX823:QHX826 QIF823:QIF826 QIN823:QIN826 QIV823:QIV826 QJD823:QJD826 QJL823:QJL826 QJT823:QJT826 QKB823:QKB826 QKJ823:QKJ826 QKR823:QKR826 QKZ823:QKZ826 QLH823:QLH826 QLP823:QLP826 QLX823:QLX826 QMF823:QMF826 QMN823:QMN826 QMV823:QMV826 QND823:QND826 QNL823:QNL826 QNT823:QNT826 QOB823:QOB826 QOJ823:QOJ826 QOR823:QOR826 QOZ823:QOZ826 QPH823:QPH826 QPP823:QPP826 QPX823:QPX826 QQF823:QQF826 QQN823:QQN826 QQV823:QQV826 QRD823:QRD826 QRL823:QRL826 QRT823:QRT826 QSB823:QSB826 QSJ823:QSJ826 QSR823:QSR826 QSZ823:QSZ826 QTH823:QTH826 QTP823:QTP826 QTX823:QTX826 QUF823:QUF826 QUN823:QUN826 QUV823:QUV826 QVD823:QVD826 QVL823:QVL826 QVT823:QVT826 QWB823:QWB826 QWJ823:QWJ826 QWR823:QWR826 QWZ823:QWZ826 QXH823:QXH826 QXP823:QXP826 QXX823:QXX826 QYF823:QYF826 QYN823:QYN826 QYV823:QYV826 QZD823:QZD826 QZL823:QZL826 QZT823:QZT826 RAB823:RAB826 RAJ823:RAJ826 RAR823:RAR826 RAZ823:RAZ826 RBH823:RBH826 RBP823:RBP826 RBX823:RBX826 RCF823:RCF826 RCN823:RCN826 RCV823:RCV826 RDD823:RDD826 RDL823:RDL826 RDT823:RDT826 REB823:REB826 REJ823:REJ826 RER823:RER826 REZ823:REZ826 RFH823:RFH826 RFP823:RFP826 RFX823:RFX826 RGF823:RGF826 RGN823:RGN826 RGV823:RGV826 RHD823:RHD826 RHL823:RHL826 RHT823:RHT826 RIB823:RIB826 RIJ823:RIJ826 RIR823:RIR826 RIZ823:RIZ826 RJH823:RJH826 RJP823:RJP826 RJX823:RJX826 RKF823:RKF826 RKN823:RKN826 RKV823:RKV826 RLD823:RLD826 RLL823:RLL826 RLT823:RLT826 RMB823:RMB826 RMJ823:RMJ826 RMR823:RMR826 RMZ823:RMZ826 RNH823:RNH826 RNP823:RNP826 RNX823:RNX826 ROF823:ROF826 RON823:RON826 ROV823:ROV826 RPD823:RPD826 RPL823:RPL826 RPT823:RPT826 RQB823:RQB826 RQJ823:RQJ826 RQR823:RQR826 RQZ823:RQZ826 RRH823:RRH826 RRP823:RRP826 RRX823:RRX826 RSF823:RSF826 RSN823:RSN826 RSV823:RSV826 RTD823:RTD826 RTL823:RTL826 RTT823:RTT826 RUB823:RUB826 RUJ823:RUJ826 RUR823:RUR826 RUZ823:RUZ826 RVH823:RVH826 RVP823:RVP826 RVX823:RVX826 RWF823:RWF826 RWN823:RWN826 RWV823:RWV826 RXD823:RXD826 RXL823:RXL826 RXT823:RXT826 RYB823:RYB826 RYJ823:RYJ826 RYR823:RYR826 RYZ823:RYZ826 RZH823:RZH826 RZP823:RZP826 RZX823:RZX826 SAF823:SAF826 SAN823:SAN826 SAV823:SAV826 SBD823:SBD826 SBL823:SBL826 SBT823:SBT826 SCB823:SCB826 SCJ823:SCJ826 SCR823:SCR826 SCZ823:SCZ826 SDH823:SDH826 SDP823:SDP826 SDX823:SDX826 SEF823:SEF826 SEN823:SEN826 SEV823:SEV826 SFD823:SFD826 SFL823:SFL826 SFT823:SFT826 SGB823:SGB826 SGJ823:SGJ826 SGR823:SGR826 SGZ823:SGZ826 SHH823:SHH826 SHP823:SHP826 SHX823:SHX826 SIF823:SIF826 SIN823:SIN826 SIV823:SIV826 SJD823:SJD826 SJL823:SJL826 SJT823:SJT826 SKB823:SKB826 SKJ823:SKJ826 SKR823:SKR826 SKZ823:SKZ826 SLH823:SLH826 SLP823:SLP826 SLX823:SLX826 SMF823:SMF826 SMN823:SMN826 SMV823:SMV826 SND823:SND826 SNL823:SNL826 SNT823:SNT826 SOB823:SOB826 SOJ823:SOJ826 SOR823:SOR826 SOZ823:SOZ826 SPH823:SPH826 SPP823:SPP826 SPX823:SPX826 SQF823:SQF826 SQN823:SQN826 SQV823:SQV826 SRD823:SRD826 SRL823:SRL826 SRT823:SRT826 SSB823:SSB826 SSJ823:SSJ826 SSR823:SSR826 SSZ823:SSZ826 STH823:STH826 STP823:STP826 STX823:STX826 SUF823:SUF826 SUN823:SUN826 SUV823:SUV826 SVD823:SVD826 SVL823:SVL826 SVT823:SVT826 SWB823:SWB826 SWJ823:SWJ826 SWR823:SWR826 SWZ823:SWZ826 SXH823:SXH826 SXP823:SXP826 SXX823:SXX826 SYF823:SYF826 SYN823:SYN826 SYV823:SYV826 SZD823:SZD826 SZL823:SZL826 SZT823:SZT826 TAB823:TAB826 TAJ823:TAJ826 TAR823:TAR826 TAZ823:TAZ826 TBH823:TBH826 TBP823:TBP826 TBX823:TBX826 TCF823:TCF826 TCN823:TCN826 TCV823:TCV826 TDD823:TDD826 TDL823:TDL826 TDT823:TDT826 TEB823:TEB826 TEJ823:TEJ826 TER823:TER826 TEZ823:TEZ826 TFH823:TFH826 TFP823:TFP826 TFX823:TFX826 TGF823:TGF826 TGN823:TGN826 TGV823:TGV826 THD823:THD826 THL823:THL826 THT823:THT826 TIB823:TIB826 TIJ823:TIJ826 TIR823:TIR826 TIZ823:TIZ826 TJH823:TJH826 TJP823:TJP826 TJX823:TJX826 TKF823:TKF826 TKN823:TKN826 TKV823:TKV826 TLD823:TLD826 TLL823:TLL826 TLT823:TLT826 TMB823:TMB826 TMJ823:TMJ826 TMR823:TMR826 TMZ823:TMZ826 TNH823:TNH826 TNP823:TNP826 TNX823:TNX826 TOF823:TOF826 TON823:TON826 TOV823:TOV826 TPD823:TPD826 TPL823:TPL826 TPT823:TPT826 TQB823:TQB826 TQJ823:TQJ826 TQR823:TQR826 TQZ823:TQZ826 TRH823:TRH826 TRP823:TRP826 TRX823:TRX826 TSF823:TSF826 TSN823:TSN826 TSV823:TSV826 TTD823:TTD826 TTL823:TTL826 TTT823:TTT826 TUB823:TUB826 TUJ823:TUJ826 TUR823:TUR826 TUZ823:TUZ826 TVH823:TVH826 TVP823:TVP826 TVX823:TVX826 TWF823:TWF826 TWN823:TWN826 TWV823:TWV826 TXD823:TXD826 TXL823:TXL826 TXT823:TXT826 TYB823:TYB826 TYJ823:TYJ826 TYR823:TYR826 TYZ823:TYZ826 TZH823:TZH826 TZP823:TZP826 TZX823:TZX826 UAF823:UAF826 UAN823:UAN826 UAV823:UAV826 UBD823:UBD826 UBL823:UBL826 UBT823:UBT826 UCB823:UCB826 UCJ823:UCJ826 UCR823:UCR826 UCZ823:UCZ826 UDH823:UDH826 UDP823:UDP826 UDX823:UDX826 UEF823:UEF826 UEN823:UEN826 UEV823:UEV826 UFD823:UFD826 UFL823:UFL826 UFT823:UFT826 UGB823:UGB826 UGJ823:UGJ826 UGR823:UGR826 UGZ823:UGZ826 UHH823:UHH826 UHP823:UHP826 UHX823:UHX826 UIF823:UIF826 UIN823:UIN826 UIV823:UIV826 UJD823:UJD826 UJL823:UJL826 UJT823:UJT826 UKB823:UKB826 UKJ823:UKJ826 UKR823:UKR826 UKZ823:UKZ826 ULH823:ULH826 ULP823:ULP826 ULX823:ULX826 UMF823:UMF826 UMN823:UMN826 UMV823:UMV826 UND823:UND826 UNL823:UNL826 UNT823:UNT826 UOB823:UOB826 UOJ823:UOJ826 UOR823:UOR826 UOZ823:UOZ826 UPH823:UPH826 UPP823:UPP826 UPX823:UPX826 UQF823:UQF826 UQN823:UQN826 UQV823:UQV826 URD823:URD826 URL823:URL826 URT823:URT826 USB823:USB826 USJ823:USJ826 USR823:USR826 USZ823:USZ826 UTH823:UTH826 UTP823:UTP826 UTX823:UTX826 UUF823:UUF826 UUN823:UUN826 UUV823:UUV826 UVD823:UVD826 UVL823:UVL826 UVT823:UVT826 UWB823:UWB826 UWJ823:UWJ826 UWR823:UWR826 UWZ823:UWZ826 UXH823:UXH826 UXP823:UXP826 UXX823:UXX826 UYF823:UYF826 UYN823:UYN826 UYV823:UYV826 UZD823:UZD826 UZL823:UZL826 UZT823:UZT826 VAB823:VAB826 VAJ823:VAJ826 VAR823:VAR826 VAZ823:VAZ826 VBH823:VBH826 VBP823:VBP826 VBX823:VBX826 VCF823:VCF826 VCN823:VCN826 VCV823:VCV826 VDD823:VDD826 VDL823:VDL826 VDT823:VDT826 VEB823:VEB826 VEJ823:VEJ826 VER823:VER826 VEZ823:VEZ826 VFH823:VFH826 VFP823:VFP826 VFX823:VFX826 VGF823:VGF826 VGN823:VGN826 VGV823:VGV826 VHD823:VHD826 VHL823:VHL826 VHT823:VHT826 VIB823:VIB826 VIJ823:VIJ826 VIR823:VIR826 VIZ823:VIZ826 VJH823:VJH826 VJP823:VJP826 VJX823:VJX826 VKF823:VKF826 VKN823:VKN826 VKV823:VKV826 VLD823:VLD826 VLL823:VLL826 VLT823:VLT826 VMB823:VMB826 VMJ823:VMJ826 VMR823:VMR826 VMZ823:VMZ826 VNH823:VNH826 VNP823:VNP826 VNX823:VNX826 VOF823:VOF826 VON823:VON826 VOV823:VOV826 VPD823:VPD826 VPL823:VPL826 VPT823:VPT826 VQB823:VQB826 VQJ823:VQJ826 VQR823:VQR826 VQZ823:VQZ826 VRH823:VRH826 VRP823:VRP826 VRX823:VRX826 VSF823:VSF826 VSN823:VSN826 VSV823:VSV826 VTD823:VTD826 VTL823:VTL826 VTT823:VTT826 VUB823:VUB826 VUJ823:VUJ826 VUR823:VUR826 VUZ823:VUZ826 VVH823:VVH826 VVP823:VVP826 VVX823:VVX826 VWF823:VWF826 VWN823:VWN826 VWV823:VWV826 VXD823:VXD826 VXL823:VXL826 VXT823:VXT826 VYB823:VYB826 VYJ823:VYJ826 VYR823:VYR826 VYZ823:VYZ826 VZH823:VZH826 VZP823:VZP826 VZX823:VZX826 WAF823:WAF826 WAN823:WAN826 WAV823:WAV826 WBD823:WBD826 WBL823:WBL826 WBT823:WBT826 WCB823:WCB826 WCJ823:WCJ826 WCR823:WCR826 WCZ823:WCZ826 WDH823:WDH826 WDP823:WDP826 WDX823:WDX826 WEF823:WEF826 WEN823:WEN826 WEV823:WEV826 WFD823:WFD826 WFL823:WFL826 WFT823:WFT826 WGB823:WGB826 WGJ823:WGJ826 WGR823:WGR826 WGZ823:WGZ826 WHH823:WHH826 WHP823:WHP826 WHX823:WHX826 WIF823:WIF826 WIN823:WIN826 WIV823:WIV826 WJD823:WJD826 WJL823:WJL826 WJT823:WJT826 WKB823:WKB826 WKJ823:WKJ826 WKR823:WKR826 WKZ823:WKZ826 WLH823:WLH826 WLP823:WLP826 WLX823:WLX826 WMF823:WMF826 WMN823:WMN826 WMV823:WMV826 WND823:WND826 WNL823:WNL826 WNT823:WNT826 WOB823:WOB826 WOJ823:WOJ826 WOR823:WOR826 WOZ823:WOZ826 WPH823:WPH826 WPP823:WPP826 WPX823:WPX826 WQF823:WQF826 WQN823:WQN826 WQV823:WQV826 WRD823:WRD826 WRL823:WRL826 WRT823:WRT826 WSB823:WSB826 WSJ823:WSJ826 WSR823:WSR826 WSZ823:WSZ826 WTH823:WTH826 WTP823:WTP826 WTX823:WTX826 WUF823:WUF826 WUN823:WUN826 WUV823:WUV826 WVD823:WVD826 WVL823:WVL826 WVT823:WVT826 WWB823:WWB826 WWJ823:WWJ826 WWR823:WWR826 WWZ823:WWZ826 WXH823:WXH826 WXP823:WXP826 WXX823:WXX826 WYF823:WYF826 WYN823:WYN826 WYV823:WYV826 WZD823:WZD826 WZL823:WZL826 WZT823:WZT826 XAB823:XAB826 XAJ823:XAJ826 XAR823:XAR826 XAZ823:XAZ826 XBH823:XBH826 XBP823:XBP826 XBX823:XBX826 XCF823:XCF826 XCN823:XCN826 XCV823:XCV826 XDD823:XDD826 XDL823:XDL826 XDT823:XDT826 XEB823:XEB826 XEJ823:XEJ826 XER823:XER826 XEZ823:XEZ826 D610:D618">
    <cfRule type="cellIs" dxfId="518" priority="144" stopIfTrue="1" operator="equal">
      <formula>"CW 3240-R7"</formula>
    </cfRule>
    <cfRule type="cellIs" dxfId="517" priority="143" stopIfTrue="1" operator="equal">
      <formula>"CW 3120-R2"</formula>
    </cfRule>
    <cfRule type="cellIs" dxfId="516" priority="142" stopIfTrue="1" operator="equal">
      <formula>"CW 2130-R11"</formula>
    </cfRule>
  </conditionalFormatting>
  <conditionalFormatting sqref="D29">
    <cfRule type="cellIs" dxfId="515" priority="122" stopIfTrue="1" operator="equal">
      <formula>"CW 2130-R11"</formula>
    </cfRule>
    <cfRule type="cellIs" dxfId="514" priority="123" stopIfTrue="1" operator="equal">
      <formula>"CW 3120-R2"</formula>
    </cfRule>
    <cfRule type="cellIs" dxfId="513" priority="124" stopIfTrue="1" operator="equal">
      <formula>"CW 3240-R7"</formula>
    </cfRule>
  </conditionalFormatting>
  <conditionalFormatting sqref="D30">
    <cfRule type="cellIs" dxfId="512" priority="119" stopIfTrue="1" operator="equal">
      <formula>"CW 2130-R11"</formula>
    </cfRule>
    <cfRule type="cellIs" dxfId="511" priority="120" stopIfTrue="1" operator="equal">
      <formula>"CW 3120-R2"</formula>
    </cfRule>
    <cfRule type="cellIs" dxfId="510" priority="121" stopIfTrue="1" operator="equal">
      <formula>"CW 3240-R7"</formula>
    </cfRule>
  </conditionalFormatting>
  <conditionalFormatting sqref="D32">
    <cfRule type="cellIs" dxfId="509" priority="127" stopIfTrue="1" operator="equal">
      <formula>"CW 3240-R7"</formula>
    </cfRule>
    <cfRule type="cellIs" dxfId="508" priority="125" stopIfTrue="1" operator="equal">
      <formula>"CW 2130-R11"</formula>
    </cfRule>
    <cfRule type="cellIs" dxfId="507" priority="126" stopIfTrue="1" operator="equal">
      <formula>"CW 3120-R2"</formula>
    </cfRule>
  </conditionalFormatting>
  <conditionalFormatting sqref="D47 D49:D50 D52:D65">
    <cfRule type="cellIs" dxfId="506" priority="479" stopIfTrue="1" operator="equal">
      <formula>"CW 3120-R2"</formula>
    </cfRule>
    <cfRule type="cellIs" dxfId="505" priority="478" stopIfTrue="1" operator="equal">
      <formula>"CW 2130-R11"</formula>
    </cfRule>
    <cfRule type="cellIs" dxfId="504" priority="480" stopIfTrue="1" operator="equal">
      <formula>"CW 3240-R7"</formula>
    </cfRule>
  </conditionalFormatting>
  <conditionalFormatting sqref="D48">
    <cfRule type="cellIs" dxfId="503" priority="152" stopIfTrue="1" operator="equal">
      <formula>"CW 3240-R7"</formula>
    </cfRule>
    <cfRule type="cellIs" dxfId="502" priority="151" stopIfTrue="1" operator="equal">
      <formula>"CW 3120-R2"</formula>
    </cfRule>
    <cfRule type="cellIs" dxfId="501" priority="150" stopIfTrue="1" operator="equal">
      <formula>"CW 2130-R11"</formula>
    </cfRule>
  </conditionalFormatting>
  <conditionalFormatting sqref="D51">
    <cfRule type="cellIs" dxfId="500" priority="149" stopIfTrue="1" operator="equal">
      <formula>"CW 3240-R7"</formula>
    </cfRule>
    <cfRule type="cellIs" dxfId="499" priority="148" stopIfTrue="1" operator="equal">
      <formula>"CW 3120-R2"</formula>
    </cfRule>
    <cfRule type="cellIs" dxfId="498" priority="147" stopIfTrue="1" operator="equal">
      <formula>"CW 2130-R11"</formula>
    </cfRule>
  </conditionalFormatting>
  <conditionalFormatting sqref="D67">
    <cfRule type="cellIs" dxfId="497" priority="509" stopIfTrue="1" operator="equal">
      <formula>"CW 2130-R11"</formula>
    </cfRule>
    <cfRule type="cellIs" dxfId="496" priority="510" stopIfTrue="1" operator="equal">
      <formula>"CW 3120-R2"</formula>
    </cfRule>
    <cfRule type="cellIs" dxfId="495" priority="511" stopIfTrue="1" operator="equal">
      <formula>"CW 3240-R7"</formula>
    </cfRule>
  </conditionalFormatting>
  <conditionalFormatting sqref="D69:D70 D90:D98 D372:D374 D489:D491 D546:D548 D600:D602 D705:D707">
    <cfRule type="cellIs" dxfId="494" priority="516" stopIfTrue="1" operator="equal">
      <formula>"CW 3120-R2"</formula>
    </cfRule>
    <cfRule type="cellIs" dxfId="493" priority="517" stopIfTrue="1" operator="equal">
      <formula>"CW 3240-R7"</formula>
    </cfRule>
  </conditionalFormatting>
  <conditionalFormatting sqref="D71:D76">
    <cfRule type="cellIs" dxfId="492" priority="507" stopIfTrue="1" operator="equal">
      <formula>"CW 3120-R2"</formula>
    </cfRule>
    <cfRule type="cellIs" dxfId="491" priority="508" stopIfTrue="1" operator="equal">
      <formula>"CW 3240-R7"</formula>
    </cfRule>
  </conditionalFormatting>
  <conditionalFormatting sqref="D75:D76 D302:D312 D383:D386 D448:D451 D499:D502 D556:D559 D666:D669 D715:D718 D778:D781 T796:T814 AB796:AB814 AJ796:AJ814 AR796:AR814 AZ796:AZ814 BH796:BH814 BP796:BP814 BX796:BX814 CF796:CF814 CN796:CN814 CV796:CV814 DD796:DD814 DL796:DL814 DT796:DT814 EB796:EB814 EJ796:EJ814 ER796:ER814 EZ796:EZ814 FH796:FH814 FP796:FP814 FX796:FX814 GF796:GF814 GN796:GN814 GV796:GV814 HD796:HD814 HL796:HL814 HT796:HT814 IB796:IB814 IJ796:IJ814 IR796:IR814 IZ796:IZ814 JH796:JH814 JP796:JP814 JX796:JX814 KF796:KF814 KN796:KN814 KV796:KV814 LD796:LD814 LL796:LL814 LT796:LT814 MB796:MB814 MJ796:MJ814 MR796:MR814 MZ796:MZ814 NH796:NH814 NP796:NP814 NX796:NX814 OF796:OF814 ON796:ON814 OV796:OV814 PD796:PD814 PL796:PL814 PT796:PT814 QB796:QB814 QJ796:QJ814 QR796:QR814 QZ796:QZ814 RH796:RH814 RP796:RP814 RX796:RX814 SF796:SF814 SN796:SN814 SV796:SV814 TD796:TD814 TL796:TL814 TT796:TT814 UB796:UB814 UJ796:UJ814 UR796:UR814 UZ796:UZ814 VH796:VH814 VP796:VP814 VX796:VX814 WF796:WF814 WN796:WN814 WV796:WV814 XD796:XD814 XL796:XL814 XT796:XT814 YB796:YB814 YJ796:YJ814 YR796:YR814 YZ796:YZ814 ZH796:ZH814 ZP796:ZP814 ZX796:ZX814 AAF796:AAF814 AAN796:AAN814 AAV796:AAV814 ABD796:ABD814 ABL796:ABL814 ABT796:ABT814 ACB796:ACB814 ACJ796:ACJ814 ACR796:ACR814 ACZ796:ACZ814 ADH796:ADH814 ADP796:ADP814 ADX796:ADX814 AEF796:AEF814 AEN796:AEN814 AEV796:AEV814 AFD796:AFD814 AFL796:AFL814 AFT796:AFT814 AGB796:AGB814 AGJ796:AGJ814 AGR796:AGR814 AGZ796:AGZ814 AHH796:AHH814 AHP796:AHP814 AHX796:AHX814 AIF796:AIF814 AIN796:AIN814 AIV796:AIV814 AJD796:AJD814 AJL796:AJL814 AJT796:AJT814 AKB796:AKB814 AKJ796:AKJ814 AKR796:AKR814 AKZ796:AKZ814 ALH796:ALH814 ALP796:ALP814 ALX796:ALX814 AMF796:AMF814 AMN796:AMN814 AMV796:AMV814 AND796:AND814 ANL796:ANL814 ANT796:ANT814 AOB796:AOB814 AOJ796:AOJ814 AOR796:AOR814 AOZ796:AOZ814 APH796:APH814 APP796:APP814 APX796:APX814 AQF796:AQF814 AQN796:AQN814 AQV796:AQV814 ARD796:ARD814 ARL796:ARL814 ART796:ART814 ASB796:ASB814 ASJ796:ASJ814 ASR796:ASR814 ASZ796:ASZ814 ATH796:ATH814 ATP796:ATP814 ATX796:ATX814 AUF796:AUF814 AUN796:AUN814 AUV796:AUV814 AVD796:AVD814 AVL796:AVL814 AVT796:AVT814 AWB796:AWB814 AWJ796:AWJ814 AWR796:AWR814 AWZ796:AWZ814 AXH796:AXH814 AXP796:AXP814 AXX796:AXX814 AYF796:AYF814 AYN796:AYN814 AYV796:AYV814 AZD796:AZD814 AZL796:AZL814 AZT796:AZT814 BAB796:BAB814 BAJ796:BAJ814 BAR796:BAR814 BAZ796:BAZ814 BBH796:BBH814 BBP796:BBP814 BBX796:BBX814 BCF796:BCF814 BCN796:BCN814 BCV796:BCV814 BDD796:BDD814 BDL796:BDL814 BDT796:BDT814 BEB796:BEB814 BEJ796:BEJ814 BER796:BER814 BEZ796:BEZ814 BFH796:BFH814 BFP796:BFP814 BFX796:BFX814 BGF796:BGF814 BGN796:BGN814 BGV796:BGV814 BHD796:BHD814 BHL796:BHL814 BHT796:BHT814 BIB796:BIB814 BIJ796:BIJ814 BIR796:BIR814 BIZ796:BIZ814 BJH796:BJH814 BJP796:BJP814 BJX796:BJX814 BKF796:BKF814 BKN796:BKN814 BKV796:BKV814 BLD796:BLD814 BLL796:BLL814 BLT796:BLT814 BMB796:BMB814 BMJ796:BMJ814 BMR796:BMR814 BMZ796:BMZ814 BNH796:BNH814 BNP796:BNP814 BNX796:BNX814 BOF796:BOF814 BON796:BON814 BOV796:BOV814 BPD796:BPD814 BPL796:BPL814 BPT796:BPT814 BQB796:BQB814 BQJ796:BQJ814 BQR796:BQR814 BQZ796:BQZ814 BRH796:BRH814 BRP796:BRP814 BRX796:BRX814 BSF796:BSF814 BSN796:BSN814 BSV796:BSV814 BTD796:BTD814 BTL796:BTL814 BTT796:BTT814 BUB796:BUB814 BUJ796:BUJ814 BUR796:BUR814 BUZ796:BUZ814 BVH796:BVH814 BVP796:BVP814 BVX796:BVX814 BWF796:BWF814 BWN796:BWN814 BWV796:BWV814 BXD796:BXD814 BXL796:BXL814 BXT796:BXT814 BYB796:BYB814 BYJ796:BYJ814 BYR796:BYR814 BYZ796:BYZ814 BZH796:BZH814 BZP796:BZP814 BZX796:BZX814 CAF796:CAF814 CAN796:CAN814 CAV796:CAV814 CBD796:CBD814 CBL796:CBL814 CBT796:CBT814 CCB796:CCB814 CCJ796:CCJ814 CCR796:CCR814 CCZ796:CCZ814 CDH796:CDH814 CDP796:CDP814 CDX796:CDX814 CEF796:CEF814 CEN796:CEN814 CEV796:CEV814 CFD796:CFD814 CFL796:CFL814 CFT796:CFT814 CGB796:CGB814 CGJ796:CGJ814 CGR796:CGR814 CGZ796:CGZ814 CHH796:CHH814 CHP796:CHP814 CHX796:CHX814 CIF796:CIF814 CIN796:CIN814 CIV796:CIV814 CJD796:CJD814 CJL796:CJL814 CJT796:CJT814 CKB796:CKB814 CKJ796:CKJ814 CKR796:CKR814 CKZ796:CKZ814 CLH796:CLH814 CLP796:CLP814 CLX796:CLX814 CMF796:CMF814 CMN796:CMN814 CMV796:CMV814 CND796:CND814 CNL796:CNL814 CNT796:CNT814 COB796:COB814 COJ796:COJ814 COR796:COR814 COZ796:COZ814 CPH796:CPH814 CPP796:CPP814 CPX796:CPX814 CQF796:CQF814 CQN796:CQN814 CQV796:CQV814 CRD796:CRD814 CRL796:CRL814 CRT796:CRT814 CSB796:CSB814 CSJ796:CSJ814 CSR796:CSR814 CSZ796:CSZ814 CTH796:CTH814 CTP796:CTP814 CTX796:CTX814 CUF796:CUF814 CUN796:CUN814 CUV796:CUV814 CVD796:CVD814 CVL796:CVL814 CVT796:CVT814 CWB796:CWB814 CWJ796:CWJ814 CWR796:CWR814 CWZ796:CWZ814 CXH796:CXH814 CXP796:CXP814 CXX796:CXX814 CYF796:CYF814 CYN796:CYN814 CYV796:CYV814 CZD796:CZD814 CZL796:CZL814 CZT796:CZT814 DAB796:DAB814 DAJ796:DAJ814 DAR796:DAR814 DAZ796:DAZ814 DBH796:DBH814 DBP796:DBP814 DBX796:DBX814 DCF796:DCF814 DCN796:DCN814 DCV796:DCV814 DDD796:DDD814 DDL796:DDL814 DDT796:DDT814 DEB796:DEB814 DEJ796:DEJ814 DER796:DER814 DEZ796:DEZ814 DFH796:DFH814 DFP796:DFP814 DFX796:DFX814 DGF796:DGF814 DGN796:DGN814 DGV796:DGV814 DHD796:DHD814 DHL796:DHL814 DHT796:DHT814 DIB796:DIB814 DIJ796:DIJ814 DIR796:DIR814 DIZ796:DIZ814 DJH796:DJH814 DJP796:DJP814 DJX796:DJX814 DKF796:DKF814 DKN796:DKN814 DKV796:DKV814 DLD796:DLD814 DLL796:DLL814 DLT796:DLT814 DMB796:DMB814 DMJ796:DMJ814 DMR796:DMR814 DMZ796:DMZ814 DNH796:DNH814 DNP796:DNP814 DNX796:DNX814 DOF796:DOF814 DON796:DON814 DOV796:DOV814 DPD796:DPD814 DPL796:DPL814 DPT796:DPT814 DQB796:DQB814 DQJ796:DQJ814 DQR796:DQR814 DQZ796:DQZ814 DRH796:DRH814 DRP796:DRP814 DRX796:DRX814 DSF796:DSF814 DSN796:DSN814 DSV796:DSV814 DTD796:DTD814 DTL796:DTL814 DTT796:DTT814 DUB796:DUB814 DUJ796:DUJ814 DUR796:DUR814 DUZ796:DUZ814 DVH796:DVH814 DVP796:DVP814 DVX796:DVX814 DWF796:DWF814 DWN796:DWN814 DWV796:DWV814 DXD796:DXD814 DXL796:DXL814 DXT796:DXT814 DYB796:DYB814 DYJ796:DYJ814 DYR796:DYR814 DYZ796:DYZ814 DZH796:DZH814 DZP796:DZP814 DZX796:DZX814 EAF796:EAF814 EAN796:EAN814 EAV796:EAV814 EBD796:EBD814 EBL796:EBL814 EBT796:EBT814 ECB796:ECB814 ECJ796:ECJ814 ECR796:ECR814 ECZ796:ECZ814 EDH796:EDH814 EDP796:EDP814 EDX796:EDX814 EEF796:EEF814 EEN796:EEN814 EEV796:EEV814 EFD796:EFD814 EFL796:EFL814 EFT796:EFT814 EGB796:EGB814 EGJ796:EGJ814 EGR796:EGR814 EGZ796:EGZ814 EHH796:EHH814 EHP796:EHP814 EHX796:EHX814 EIF796:EIF814 EIN796:EIN814 EIV796:EIV814 EJD796:EJD814 EJL796:EJL814 EJT796:EJT814 EKB796:EKB814 EKJ796:EKJ814 EKR796:EKR814 EKZ796:EKZ814 ELH796:ELH814 ELP796:ELP814 ELX796:ELX814 EMF796:EMF814 EMN796:EMN814 EMV796:EMV814 END796:END814 ENL796:ENL814 ENT796:ENT814 EOB796:EOB814 EOJ796:EOJ814 EOR796:EOR814 EOZ796:EOZ814 EPH796:EPH814 EPP796:EPP814 EPX796:EPX814 EQF796:EQF814 EQN796:EQN814 EQV796:EQV814 ERD796:ERD814 ERL796:ERL814 ERT796:ERT814 ESB796:ESB814 ESJ796:ESJ814 ESR796:ESR814 ESZ796:ESZ814 ETH796:ETH814 ETP796:ETP814 ETX796:ETX814 EUF796:EUF814 EUN796:EUN814 EUV796:EUV814 EVD796:EVD814 EVL796:EVL814 EVT796:EVT814 EWB796:EWB814 EWJ796:EWJ814 EWR796:EWR814 EWZ796:EWZ814 EXH796:EXH814 EXP796:EXP814 EXX796:EXX814 EYF796:EYF814 EYN796:EYN814 EYV796:EYV814 EZD796:EZD814 EZL796:EZL814 EZT796:EZT814 FAB796:FAB814 FAJ796:FAJ814 FAR796:FAR814 FAZ796:FAZ814 FBH796:FBH814 FBP796:FBP814 FBX796:FBX814 FCF796:FCF814 FCN796:FCN814 FCV796:FCV814 FDD796:FDD814 FDL796:FDL814 FDT796:FDT814 FEB796:FEB814 FEJ796:FEJ814 FER796:FER814 FEZ796:FEZ814 FFH796:FFH814 FFP796:FFP814 FFX796:FFX814 FGF796:FGF814 FGN796:FGN814 FGV796:FGV814 FHD796:FHD814 FHL796:FHL814 FHT796:FHT814 FIB796:FIB814 FIJ796:FIJ814 FIR796:FIR814 FIZ796:FIZ814 FJH796:FJH814 FJP796:FJP814 FJX796:FJX814 FKF796:FKF814 FKN796:FKN814 FKV796:FKV814 FLD796:FLD814 FLL796:FLL814 FLT796:FLT814 FMB796:FMB814 FMJ796:FMJ814 FMR796:FMR814 FMZ796:FMZ814 FNH796:FNH814 FNP796:FNP814 FNX796:FNX814 FOF796:FOF814 FON796:FON814 FOV796:FOV814 FPD796:FPD814 FPL796:FPL814 FPT796:FPT814 FQB796:FQB814 FQJ796:FQJ814 FQR796:FQR814 FQZ796:FQZ814 FRH796:FRH814 FRP796:FRP814 FRX796:FRX814 FSF796:FSF814 FSN796:FSN814 FSV796:FSV814 FTD796:FTD814 FTL796:FTL814 FTT796:FTT814 FUB796:FUB814 FUJ796:FUJ814 FUR796:FUR814 FUZ796:FUZ814 FVH796:FVH814 FVP796:FVP814 FVX796:FVX814 FWF796:FWF814 FWN796:FWN814 FWV796:FWV814 FXD796:FXD814 FXL796:FXL814 FXT796:FXT814 FYB796:FYB814 FYJ796:FYJ814 FYR796:FYR814 FYZ796:FYZ814 FZH796:FZH814 FZP796:FZP814 FZX796:FZX814 GAF796:GAF814 GAN796:GAN814 GAV796:GAV814 GBD796:GBD814 GBL796:GBL814 GBT796:GBT814 GCB796:GCB814 GCJ796:GCJ814 GCR796:GCR814 GCZ796:GCZ814 GDH796:GDH814 GDP796:GDP814 GDX796:GDX814 GEF796:GEF814 GEN796:GEN814 GEV796:GEV814 GFD796:GFD814 GFL796:GFL814 GFT796:GFT814 GGB796:GGB814 GGJ796:GGJ814 GGR796:GGR814 GGZ796:GGZ814 GHH796:GHH814 GHP796:GHP814 GHX796:GHX814 GIF796:GIF814 GIN796:GIN814 GIV796:GIV814 GJD796:GJD814 GJL796:GJL814 GJT796:GJT814 GKB796:GKB814 GKJ796:GKJ814 GKR796:GKR814 GKZ796:GKZ814 GLH796:GLH814 GLP796:GLP814 GLX796:GLX814 GMF796:GMF814 GMN796:GMN814 GMV796:GMV814 GND796:GND814 GNL796:GNL814 GNT796:GNT814 GOB796:GOB814 GOJ796:GOJ814 GOR796:GOR814 GOZ796:GOZ814 GPH796:GPH814 GPP796:GPP814 GPX796:GPX814 GQF796:GQF814 GQN796:GQN814 GQV796:GQV814 GRD796:GRD814 GRL796:GRL814 GRT796:GRT814 GSB796:GSB814 GSJ796:GSJ814 GSR796:GSR814 GSZ796:GSZ814 GTH796:GTH814 GTP796:GTP814 GTX796:GTX814 GUF796:GUF814 GUN796:GUN814 GUV796:GUV814 GVD796:GVD814 GVL796:GVL814 GVT796:GVT814 GWB796:GWB814 GWJ796:GWJ814 GWR796:GWR814 GWZ796:GWZ814 GXH796:GXH814 GXP796:GXP814 GXX796:GXX814 GYF796:GYF814 GYN796:GYN814 GYV796:GYV814 GZD796:GZD814 GZL796:GZL814 GZT796:GZT814 HAB796:HAB814 HAJ796:HAJ814 HAR796:HAR814 HAZ796:HAZ814 HBH796:HBH814 HBP796:HBP814 HBX796:HBX814 HCF796:HCF814 HCN796:HCN814 HCV796:HCV814 HDD796:HDD814 HDL796:HDL814 HDT796:HDT814 HEB796:HEB814 HEJ796:HEJ814 HER796:HER814 HEZ796:HEZ814 HFH796:HFH814 HFP796:HFP814 HFX796:HFX814 HGF796:HGF814 HGN796:HGN814 HGV796:HGV814 HHD796:HHD814 HHL796:HHL814 HHT796:HHT814 HIB796:HIB814 HIJ796:HIJ814 HIR796:HIR814 HIZ796:HIZ814 HJH796:HJH814 HJP796:HJP814 HJX796:HJX814 HKF796:HKF814 HKN796:HKN814 HKV796:HKV814 HLD796:HLD814 HLL796:HLL814 HLT796:HLT814 HMB796:HMB814 HMJ796:HMJ814 HMR796:HMR814 HMZ796:HMZ814 HNH796:HNH814 HNP796:HNP814 HNX796:HNX814 HOF796:HOF814 HON796:HON814 HOV796:HOV814 HPD796:HPD814 HPL796:HPL814 HPT796:HPT814 HQB796:HQB814 HQJ796:HQJ814 HQR796:HQR814 HQZ796:HQZ814 HRH796:HRH814 HRP796:HRP814 HRX796:HRX814 HSF796:HSF814 HSN796:HSN814 HSV796:HSV814 HTD796:HTD814 HTL796:HTL814 HTT796:HTT814 HUB796:HUB814 HUJ796:HUJ814 HUR796:HUR814 HUZ796:HUZ814 HVH796:HVH814 HVP796:HVP814 HVX796:HVX814 HWF796:HWF814 HWN796:HWN814 HWV796:HWV814 HXD796:HXD814 HXL796:HXL814 HXT796:HXT814 HYB796:HYB814 HYJ796:HYJ814 HYR796:HYR814 HYZ796:HYZ814 HZH796:HZH814 HZP796:HZP814 HZX796:HZX814 IAF796:IAF814 IAN796:IAN814 IAV796:IAV814 IBD796:IBD814 IBL796:IBL814 IBT796:IBT814 ICB796:ICB814 ICJ796:ICJ814 ICR796:ICR814 ICZ796:ICZ814 IDH796:IDH814 IDP796:IDP814 IDX796:IDX814 IEF796:IEF814 IEN796:IEN814 IEV796:IEV814 IFD796:IFD814 IFL796:IFL814 IFT796:IFT814 IGB796:IGB814 IGJ796:IGJ814 IGR796:IGR814 IGZ796:IGZ814 IHH796:IHH814 IHP796:IHP814 IHX796:IHX814 IIF796:IIF814 IIN796:IIN814 IIV796:IIV814 IJD796:IJD814 IJL796:IJL814 IJT796:IJT814 IKB796:IKB814 IKJ796:IKJ814 IKR796:IKR814 IKZ796:IKZ814 ILH796:ILH814 ILP796:ILP814 ILX796:ILX814 IMF796:IMF814 IMN796:IMN814 IMV796:IMV814 IND796:IND814 INL796:INL814 INT796:INT814 IOB796:IOB814 IOJ796:IOJ814 IOR796:IOR814 IOZ796:IOZ814 IPH796:IPH814 IPP796:IPP814 IPX796:IPX814 IQF796:IQF814 IQN796:IQN814 IQV796:IQV814 IRD796:IRD814 IRL796:IRL814 IRT796:IRT814 ISB796:ISB814 ISJ796:ISJ814 ISR796:ISR814 ISZ796:ISZ814 ITH796:ITH814 ITP796:ITP814 ITX796:ITX814 IUF796:IUF814 IUN796:IUN814 IUV796:IUV814 IVD796:IVD814 IVL796:IVL814 IVT796:IVT814 IWB796:IWB814 IWJ796:IWJ814 IWR796:IWR814 IWZ796:IWZ814 IXH796:IXH814 IXP796:IXP814 IXX796:IXX814 IYF796:IYF814 IYN796:IYN814 IYV796:IYV814 IZD796:IZD814 IZL796:IZL814 IZT796:IZT814 JAB796:JAB814 JAJ796:JAJ814 JAR796:JAR814 JAZ796:JAZ814 JBH796:JBH814 JBP796:JBP814 JBX796:JBX814 JCF796:JCF814 JCN796:JCN814 JCV796:JCV814 JDD796:JDD814 JDL796:JDL814 JDT796:JDT814 JEB796:JEB814 JEJ796:JEJ814 JER796:JER814 JEZ796:JEZ814 JFH796:JFH814 JFP796:JFP814 JFX796:JFX814 JGF796:JGF814 JGN796:JGN814 JGV796:JGV814 JHD796:JHD814 JHL796:JHL814 JHT796:JHT814 JIB796:JIB814 JIJ796:JIJ814 JIR796:JIR814 JIZ796:JIZ814 JJH796:JJH814 JJP796:JJP814 JJX796:JJX814 JKF796:JKF814 JKN796:JKN814 JKV796:JKV814 JLD796:JLD814 JLL796:JLL814 JLT796:JLT814 JMB796:JMB814 JMJ796:JMJ814 JMR796:JMR814 JMZ796:JMZ814 JNH796:JNH814 JNP796:JNP814 JNX796:JNX814 JOF796:JOF814 JON796:JON814 JOV796:JOV814 JPD796:JPD814 JPL796:JPL814 JPT796:JPT814 JQB796:JQB814 JQJ796:JQJ814 JQR796:JQR814 JQZ796:JQZ814 JRH796:JRH814 JRP796:JRP814 JRX796:JRX814 JSF796:JSF814 JSN796:JSN814 JSV796:JSV814 JTD796:JTD814 JTL796:JTL814 JTT796:JTT814 JUB796:JUB814 JUJ796:JUJ814 JUR796:JUR814 JUZ796:JUZ814 JVH796:JVH814 JVP796:JVP814 JVX796:JVX814 JWF796:JWF814 JWN796:JWN814 JWV796:JWV814 JXD796:JXD814 JXL796:JXL814 JXT796:JXT814 JYB796:JYB814 JYJ796:JYJ814 JYR796:JYR814 JYZ796:JYZ814 JZH796:JZH814 JZP796:JZP814 JZX796:JZX814 KAF796:KAF814 KAN796:KAN814 KAV796:KAV814 KBD796:KBD814 KBL796:KBL814 KBT796:KBT814 KCB796:KCB814 KCJ796:KCJ814 KCR796:KCR814 KCZ796:KCZ814 KDH796:KDH814 KDP796:KDP814 KDX796:KDX814 KEF796:KEF814 KEN796:KEN814 KEV796:KEV814 KFD796:KFD814 KFL796:KFL814 KFT796:KFT814 KGB796:KGB814 KGJ796:KGJ814 KGR796:KGR814 KGZ796:KGZ814 KHH796:KHH814 KHP796:KHP814 KHX796:KHX814 KIF796:KIF814 KIN796:KIN814 KIV796:KIV814 KJD796:KJD814 KJL796:KJL814 KJT796:KJT814 KKB796:KKB814 KKJ796:KKJ814 KKR796:KKR814 KKZ796:KKZ814 KLH796:KLH814 KLP796:KLP814 KLX796:KLX814 KMF796:KMF814 KMN796:KMN814 KMV796:KMV814 KND796:KND814 KNL796:KNL814 KNT796:KNT814 KOB796:KOB814 KOJ796:KOJ814 KOR796:KOR814 KOZ796:KOZ814 KPH796:KPH814 KPP796:KPP814 KPX796:KPX814 KQF796:KQF814 KQN796:KQN814 KQV796:KQV814 KRD796:KRD814 KRL796:KRL814 KRT796:KRT814 KSB796:KSB814 KSJ796:KSJ814 KSR796:KSR814 KSZ796:KSZ814 KTH796:KTH814 KTP796:KTP814 KTX796:KTX814 KUF796:KUF814 KUN796:KUN814 KUV796:KUV814 KVD796:KVD814 KVL796:KVL814 KVT796:KVT814 KWB796:KWB814 KWJ796:KWJ814 KWR796:KWR814 KWZ796:KWZ814 KXH796:KXH814 KXP796:KXP814 KXX796:KXX814 KYF796:KYF814 KYN796:KYN814 KYV796:KYV814 KZD796:KZD814 KZL796:KZL814 KZT796:KZT814 LAB796:LAB814 LAJ796:LAJ814 LAR796:LAR814 LAZ796:LAZ814 LBH796:LBH814 LBP796:LBP814 LBX796:LBX814 LCF796:LCF814 LCN796:LCN814 LCV796:LCV814 LDD796:LDD814 LDL796:LDL814 LDT796:LDT814 LEB796:LEB814 LEJ796:LEJ814 LER796:LER814 LEZ796:LEZ814 LFH796:LFH814 LFP796:LFP814 LFX796:LFX814 LGF796:LGF814 LGN796:LGN814 LGV796:LGV814 LHD796:LHD814 LHL796:LHL814 LHT796:LHT814 LIB796:LIB814 LIJ796:LIJ814 LIR796:LIR814 LIZ796:LIZ814 LJH796:LJH814 LJP796:LJP814 LJX796:LJX814 LKF796:LKF814 LKN796:LKN814 LKV796:LKV814 LLD796:LLD814 LLL796:LLL814 LLT796:LLT814 LMB796:LMB814 LMJ796:LMJ814 LMR796:LMR814 LMZ796:LMZ814 LNH796:LNH814 LNP796:LNP814 LNX796:LNX814 LOF796:LOF814 LON796:LON814 LOV796:LOV814 LPD796:LPD814 LPL796:LPL814 LPT796:LPT814 LQB796:LQB814 LQJ796:LQJ814 LQR796:LQR814 LQZ796:LQZ814 LRH796:LRH814 LRP796:LRP814 LRX796:LRX814 LSF796:LSF814 LSN796:LSN814 LSV796:LSV814 LTD796:LTD814 LTL796:LTL814 LTT796:LTT814 LUB796:LUB814 LUJ796:LUJ814 LUR796:LUR814 LUZ796:LUZ814 LVH796:LVH814 LVP796:LVP814 LVX796:LVX814 LWF796:LWF814 LWN796:LWN814 LWV796:LWV814 LXD796:LXD814 LXL796:LXL814 LXT796:LXT814 LYB796:LYB814 LYJ796:LYJ814 LYR796:LYR814 LYZ796:LYZ814 LZH796:LZH814 LZP796:LZP814 LZX796:LZX814 MAF796:MAF814 MAN796:MAN814 MAV796:MAV814 MBD796:MBD814 MBL796:MBL814 MBT796:MBT814 MCB796:MCB814 MCJ796:MCJ814 MCR796:MCR814 MCZ796:MCZ814 MDH796:MDH814 MDP796:MDP814 MDX796:MDX814 MEF796:MEF814 MEN796:MEN814 MEV796:MEV814 MFD796:MFD814 MFL796:MFL814 MFT796:MFT814 MGB796:MGB814 MGJ796:MGJ814 MGR796:MGR814 MGZ796:MGZ814 MHH796:MHH814 MHP796:MHP814 MHX796:MHX814 MIF796:MIF814 MIN796:MIN814 MIV796:MIV814 MJD796:MJD814 MJL796:MJL814 MJT796:MJT814 MKB796:MKB814 MKJ796:MKJ814 MKR796:MKR814 MKZ796:MKZ814 MLH796:MLH814 MLP796:MLP814 MLX796:MLX814 MMF796:MMF814 MMN796:MMN814 MMV796:MMV814 MND796:MND814 MNL796:MNL814 MNT796:MNT814 MOB796:MOB814 MOJ796:MOJ814 MOR796:MOR814 MOZ796:MOZ814 MPH796:MPH814 MPP796:MPP814 MPX796:MPX814 MQF796:MQF814 MQN796:MQN814 MQV796:MQV814 MRD796:MRD814 MRL796:MRL814 MRT796:MRT814 MSB796:MSB814 MSJ796:MSJ814 MSR796:MSR814 MSZ796:MSZ814 MTH796:MTH814 MTP796:MTP814 MTX796:MTX814 MUF796:MUF814 MUN796:MUN814 MUV796:MUV814 MVD796:MVD814 MVL796:MVL814 MVT796:MVT814 MWB796:MWB814 MWJ796:MWJ814 MWR796:MWR814 MWZ796:MWZ814 MXH796:MXH814 MXP796:MXP814 MXX796:MXX814 MYF796:MYF814 MYN796:MYN814 MYV796:MYV814 MZD796:MZD814 MZL796:MZL814 MZT796:MZT814 NAB796:NAB814 NAJ796:NAJ814 NAR796:NAR814 NAZ796:NAZ814 NBH796:NBH814 NBP796:NBP814 NBX796:NBX814 NCF796:NCF814 NCN796:NCN814 NCV796:NCV814 NDD796:NDD814 NDL796:NDL814 NDT796:NDT814 NEB796:NEB814 NEJ796:NEJ814 NER796:NER814 NEZ796:NEZ814 NFH796:NFH814 NFP796:NFP814 NFX796:NFX814 NGF796:NGF814 NGN796:NGN814 NGV796:NGV814 NHD796:NHD814 NHL796:NHL814 NHT796:NHT814 NIB796:NIB814 NIJ796:NIJ814 NIR796:NIR814 NIZ796:NIZ814 NJH796:NJH814 NJP796:NJP814 NJX796:NJX814 NKF796:NKF814 NKN796:NKN814 NKV796:NKV814 NLD796:NLD814 NLL796:NLL814 NLT796:NLT814 NMB796:NMB814 NMJ796:NMJ814 NMR796:NMR814 NMZ796:NMZ814 NNH796:NNH814 NNP796:NNP814 NNX796:NNX814 NOF796:NOF814 NON796:NON814 NOV796:NOV814 NPD796:NPD814 NPL796:NPL814 NPT796:NPT814 NQB796:NQB814 NQJ796:NQJ814 NQR796:NQR814 NQZ796:NQZ814 NRH796:NRH814 NRP796:NRP814 NRX796:NRX814 NSF796:NSF814 NSN796:NSN814 NSV796:NSV814 NTD796:NTD814 NTL796:NTL814 NTT796:NTT814 NUB796:NUB814 NUJ796:NUJ814 NUR796:NUR814 NUZ796:NUZ814 NVH796:NVH814 NVP796:NVP814 NVX796:NVX814 NWF796:NWF814 NWN796:NWN814 NWV796:NWV814 NXD796:NXD814 NXL796:NXL814 NXT796:NXT814 NYB796:NYB814 NYJ796:NYJ814 NYR796:NYR814 NYZ796:NYZ814 NZH796:NZH814 NZP796:NZP814 NZX796:NZX814 OAF796:OAF814 OAN796:OAN814 OAV796:OAV814 OBD796:OBD814 OBL796:OBL814 OBT796:OBT814 OCB796:OCB814 OCJ796:OCJ814 OCR796:OCR814 OCZ796:OCZ814 ODH796:ODH814 ODP796:ODP814 ODX796:ODX814 OEF796:OEF814 OEN796:OEN814 OEV796:OEV814 OFD796:OFD814 OFL796:OFL814 OFT796:OFT814 OGB796:OGB814 OGJ796:OGJ814 OGR796:OGR814 OGZ796:OGZ814 OHH796:OHH814 OHP796:OHP814 OHX796:OHX814 OIF796:OIF814 OIN796:OIN814 OIV796:OIV814 OJD796:OJD814 OJL796:OJL814 OJT796:OJT814 OKB796:OKB814 OKJ796:OKJ814 OKR796:OKR814 OKZ796:OKZ814 OLH796:OLH814 OLP796:OLP814 OLX796:OLX814 OMF796:OMF814 OMN796:OMN814 OMV796:OMV814 OND796:OND814 ONL796:ONL814 ONT796:ONT814 OOB796:OOB814 OOJ796:OOJ814 OOR796:OOR814 OOZ796:OOZ814 OPH796:OPH814 OPP796:OPP814 OPX796:OPX814 OQF796:OQF814 OQN796:OQN814 OQV796:OQV814 ORD796:ORD814 ORL796:ORL814 ORT796:ORT814 OSB796:OSB814 OSJ796:OSJ814 OSR796:OSR814 OSZ796:OSZ814 OTH796:OTH814 OTP796:OTP814 OTX796:OTX814 OUF796:OUF814 OUN796:OUN814 OUV796:OUV814 OVD796:OVD814 OVL796:OVL814 OVT796:OVT814 OWB796:OWB814 OWJ796:OWJ814 OWR796:OWR814 OWZ796:OWZ814 OXH796:OXH814 OXP796:OXP814 OXX796:OXX814 OYF796:OYF814 OYN796:OYN814 OYV796:OYV814 OZD796:OZD814 OZL796:OZL814 OZT796:OZT814 PAB796:PAB814 PAJ796:PAJ814 PAR796:PAR814 PAZ796:PAZ814 PBH796:PBH814 PBP796:PBP814 PBX796:PBX814 PCF796:PCF814 PCN796:PCN814 PCV796:PCV814 PDD796:PDD814 PDL796:PDL814 PDT796:PDT814 PEB796:PEB814 PEJ796:PEJ814 PER796:PER814 PEZ796:PEZ814 PFH796:PFH814 PFP796:PFP814 PFX796:PFX814 PGF796:PGF814 PGN796:PGN814 PGV796:PGV814 PHD796:PHD814 PHL796:PHL814 PHT796:PHT814 PIB796:PIB814 PIJ796:PIJ814 PIR796:PIR814 PIZ796:PIZ814 PJH796:PJH814 PJP796:PJP814 PJX796:PJX814 PKF796:PKF814 PKN796:PKN814 PKV796:PKV814 PLD796:PLD814 PLL796:PLL814 PLT796:PLT814 PMB796:PMB814 PMJ796:PMJ814 PMR796:PMR814 PMZ796:PMZ814 PNH796:PNH814 PNP796:PNP814 PNX796:PNX814 POF796:POF814 PON796:PON814 POV796:POV814 PPD796:PPD814 PPL796:PPL814 PPT796:PPT814 PQB796:PQB814 PQJ796:PQJ814 PQR796:PQR814 PQZ796:PQZ814 PRH796:PRH814 PRP796:PRP814 PRX796:PRX814 PSF796:PSF814 PSN796:PSN814 PSV796:PSV814 PTD796:PTD814 PTL796:PTL814 PTT796:PTT814 PUB796:PUB814 PUJ796:PUJ814 PUR796:PUR814 PUZ796:PUZ814 PVH796:PVH814 PVP796:PVP814 PVX796:PVX814 PWF796:PWF814 PWN796:PWN814 PWV796:PWV814 PXD796:PXD814 PXL796:PXL814 PXT796:PXT814 PYB796:PYB814 PYJ796:PYJ814 PYR796:PYR814 PYZ796:PYZ814 PZH796:PZH814 PZP796:PZP814 PZX796:PZX814 QAF796:QAF814 QAN796:QAN814 QAV796:QAV814 QBD796:QBD814 QBL796:QBL814 QBT796:QBT814 QCB796:QCB814 QCJ796:QCJ814 QCR796:QCR814 QCZ796:QCZ814 QDH796:QDH814 QDP796:QDP814 QDX796:QDX814 QEF796:QEF814 QEN796:QEN814 QEV796:QEV814 QFD796:QFD814 QFL796:QFL814 QFT796:QFT814 QGB796:QGB814 QGJ796:QGJ814 QGR796:QGR814 QGZ796:QGZ814 QHH796:QHH814 QHP796:QHP814 QHX796:QHX814 QIF796:QIF814 QIN796:QIN814 QIV796:QIV814 QJD796:QJD814 QJL796:QJL814 QJT796:QJT814 QKB796:QKB814 QKJ796:QKJ814 QKR796:QKR814 QKZ796:QKZ814 QLH796:QLH814 QLP796:QLP814 QLX796:QLX814 QMF796:QMF814 QMN796:QMN814 QMV796:QMV814 QND796:QND814 QNL796:QNL814 QNT796:QNT814 QOB796:QOB814 QOJ796:QOJ814 QOR796:QOR814 QOZ796:QOZ814 QPH796:QPH814 QPP796:QPP814 QPX796:QPX814 QQF796:QQF814 QQN796:QQN814 QQV796:QQV814 QRD796:QRD814 QRL796:QRL814 QRT796:QRT814 QSB796:QSB814 QSJ796:QSJ814 QSR796:QSR814 QSZ796:QSZ814 QTH796:QTH814 QTP796:QTP814 QTX796:QTX814 QUF796:QUF814 QUN796:QUN814 QUV796:QUV814 QVD796:QVD814 QVL796:QVL814 QVT796:QVT814 QWB796:QWB814 QWJ796:QWJ814 QWR796:QWR814 QWZ796:QWZ814 QXH796:QXH814 QXP796:QXP814 QXX796:QXX814 QYF796:QYF814 QYN796:QYN814 QYV796:QYV814 QZD796:QZD814 QZL796:QZL814 QZT796:QZT814 RAB796:RAB814 RAJ796:RAJ814 RAR796:RAR814 RAZ796:RAZ814 RBH796:RBH814 RBP796:RBP814 RBX796:RBX814 RCF796:RCF814 RCN796:RCN814 RCV796:RCV814 RDD796:RDD814 RDL796:RDL814 RDT796:RDT814 REB796:REB814 REJ796:REJ814 RER796:RER814 REZ796:REZ814 RFH796:RFH814 RFP796:RFP814 RFX796:RFX814 RGF796:RGF814 RGN796:RGN814 RGV796:RGV814 RHD796:RHD814 RHL796:RHL814 RHT796:RHT814 RIB796:RIB814 RIJ796:RIJ814 RIR796:RIR814 RIZ796:RIZ814 RJH796:RJH814 RJP796:RJP814 RJX796:RJX814 RKF796:RKF814 RKN796:RKN814 RKV796:RKV814 RLD796:RLD814 RLL796:RLL814 RLT796:RLT814 RMB796:RMB814 RMJ796:RMJ814 RMR796:RMR814 RMZ796:RMZ814 RNH796:RNH814 RNP796:RNP814 RNX796:RNX814 ROF796:ROF814 RON796:RON814 ROV796:ROV814 RPD796:RPD814 RPL796:RPL814 RPT796:RPT814 RQB796:RQB814 RQJ796:RQJ814 RQR796:RQR814 RQZ796:RQZ814 RRH796:RRH814 RRP796:RRP814 RRX796:RRX814 RSF796:RSF814 RSN796:RSN814 RSV796:RSV814 RTD796:RTD814 RTL796:RTL814 RTT796:RTT814 RUB796:RUB814 RUJ796:RUJ814 RUR796:RUR814 RUZ796:RUZ814 RVH796:RVH814 RVP796:RVP814 RVX796:RVX814 RWF796:RWF814 RWN796:RWN814 RWV796:RWV814 RXD796:RXD814 RXL796:RXL814 RXT796:RXT814 RYB796:RYB814 RYJ796:RYJ814 RYR796:RYR814 RYZ796:RYZ814 RZH796:RZH814 RZP796:RZP814 RZX796:RZX814 SAF796:SAF814 SAN796:SAN814 SAV796:SAV814 SBD796:SBD814 SBL796:SBL814 SBT796:SBT814 SCB796:SCB814 SCJ796:SCJ814 SCR796:SCR814 SCZ796:SCZ814 SDH796:SDH814 SDP796:SDP814 SDX796:SDX814 SEF796:SEF814 SEN796:SEN814 SEV796:SEV814 SFD796:SFD814 SFL796:SFL814 SFT796:SFT814 SGB796:SGB814 SGJ796:SGJ814 SGR796:SGR814 SGZ796:SGZ814 SHH796:SHH814 SHP796:SHP814 SHX796:SHX814 SIF796:SIF814 SIN796:SIN814 SIV796:SIV814 SJD796:SJD814 SJL796:SJL814 SJT796:SJT814 SKB796:SKB814 SKJ796:SKJ814 SKR796:SKR814 SKZ796:SKZ814 SLH796:SLH814 SLP796:SLP814 SLX796:SLX814 SMF796:SMF814 SMN796:SMN814 SMV796:SMV814 SND796:SND814 SNL796:SNL814 SNT796:SNT814 SOB796:SOB814 SOJ796:SOJ814 SOR796:SOR814 SOZ796:SOZ814 SPH796:SPH814 SPP796:SPP814 SPX796:SPX814 SQF796:SQF814 SQN796:SQN814 SQV796:SQV814 SRD796:SRD814 SRL796:SRL814 SRT796:SRT814 SSB796:SSB814 SSJ796:SSJ814 SSR796:SSR814 SSZ796:SSZ814 STH796:STH814 STP796:STP814 STX796:STX814 SUF796:SUF814 SUN796:SUN814 SUV796:SUV814 SVD796:SVD814 SVL796:SVL814 SVT796:SVT814 SWB796:SWB814 SWJ796:SWJ814 SWR796:SWR814 SWZ796:SWZ814 SXH796:SXH814 SXP796:SXP814 SXX796:SXX814 SYF796:SYF814 SYN796:SYN814 SYV796:SYV814 SZD796:SZD814 SZL796:SZL814 SZT796:SZT814 TAB796:TAB814 TAJ796:TAJ814 TAR796:TAR814 TAZ796:TAZ814 TBH796:TBH814 TBP796:TBP814 TBX796:TBX814 TCF796:TCF814 TCN796:TCN814 TCV796:TCV814 TDD796:TDD814 TDL796:TDL814 TDT796:TDT814 TEB796:TEB814 TEJ796:TEJ814 TER796:TER814 TEZ796:TEZ814 TFH796:TFH814 TFP796:TFP814 TFX796:TFX814 TGF796:TGF814 TGN796:TGN814 TGV796:TGV814 THD796:THD814 THL796:THL814 THT796:THT814 TIB796:TIB814 TIJ796:TIJ814 TIR796:TIR814 TIZ796:TIZ814 TJH796:TJH814 TJP796:TJP814 TJX796:TJX814 TKF796:TKF814 TKN796:TKN814 TKV796:TKV814 TLD796:TLD814 TLL796:TLL814 TLT796:TLT814 TMB796:TMB814 TMJ796:TMJ814 TMR796:TMR814 TMZ796:TMZ814 TNH796:TNH814 TNP796:TNP814 TNX796:TNX814 TOF796:TOF814 TON796:TON814 TOV796:TOV814 TPD796:TPD814 TPL796:TPL814 TPT796:TPT814 TQB796:TQB814 TQJ796:TQJ814 TQR796:TQR814 TQZ796:TQZ814 TRH796:TRH814 TRP796:TRP814 TRX796:TRX814 TSF796:TSF814 TSN796:TSN814 TSV796:TSV814 TTD796:TTD814 TTL796:TTL814 TTT796:TTT814 TUB796:TUB814 TUJ796:TUJ814 TUR796:TUR814 TUZ796:TUZ814 TVH796:TVH814 TVP796:TVP814 TVX796:TVX814 TWF796:TWF814 TWN796:TWN814 TWV796:TWV814 TXD796:TXD814 TXL796:TXL814 TXT796:TXT814 TYB796:TYB814 TYJ796:TYJ814 TYR796:TYR814 TYZ796:TYZ814 TZH796:TZH814 TZP796:TZP814 TZX796:TZX814 UAF796:UAF814 UAN796:UAN814 UAV796:UAV814 UBD796:UBD814 UBL796:UBL814 UBT796:UBT814 UCB796:UCB814 UCJ796:UCJ814 UCR796:UCR814 UCZ796:UCZ814 UDH796:UDH814 UDP796:UDP814 UDX796:UDX814 UEF796:UEF814 UEN796:UEN814 UEV796:UEV814 UFD796:UFD814 UFL796:UFL814 UFT796:UFT814 UGB796:UGB814 UGJ796:UGJ814 UGR796:UGR814 UGZ796:UGZ814 UHH796:UHH814 UHP796:UHP814 UHX796:UHX814 UIF796:UIF814 UIN796:UIN814 UIV796:UIV814 UJD796:UJD814 UJL796:UJL814 UJT796:UJT814 UKB796:UKB814 UKJ796:UKJ814 UKR796:UKR814 UKZ796:UKZ814 ULH796:ULH814 ULP796:ULP814 ULX796:ULX814 UMF796:UMF814 UMN796:UMN814 UMV796:UMV814 UND796:UND814 UNL796:UNL814 UNT796:UNT814 UOB796:UOB814 UOJ796:UOJ814 UOR796:UOR814 UOZ796:UOZ814 UPH796:UPH814 UPP796:UPP814 UPX796:UPX814 UQF796:UQF814 UQN796:UQN814 UQV796:UQV814 URD796:URD814 URL796:URL814 URT796:URT814 USB796:USB814 USJ796:USJ814 USR796:USR814 USZ796:USZ814 UTH796:UTH814 UTP796:UTP814 UTX796:UTX814 UUF796:UUF814 UUN796:UUN814 UUV796:UUV814 UVD796:UVD814 UVL796:UVL814 UVT796:UVT814 UWB796:UWB814 UWJ796:UWJ814 UWR796:UWR814 UWZ796:UWZ814 UXH796:UXH814 UXP796:UXP814 UXX796:UXX814 UYF796:UYF814 UYN796:UYN814 UYV796:UYV814 UZD796:UZD814 UZL796:UZL814 UZT796:UZT814 VAB796:VAB814 VAJ796:VAJ814 VAR796:VAR814 VAZ796:VAZ814 VBH796:VBH814 VBP796:VBP814 VBX796:VBX814 VCF796:VCF814 VCN796:VCN814 VCV796:VCV814 VDD796:VDD814 VDL796:VDL814 VDT796:VDT814 VEB796:VEB814 VEJ796:VEJ814 VER796:VER814 VEZ796:VEZ814 VFH796:VFH814 VFP796:VFP814 VFX796:VFX814 VGF796:VGF814 VGN796:VGN814 VGV796:VGV814 VHD796:VHD814 VHL796:VHL814 VHT796:VHT814 VIB796:VIB814 VIJ796:VIJ814 VIR796:VIR814 VIZ796:VIZ814 VJH796:VJH814 VJP796:VJP814 VJX796:VJX814 VKF796:VKF814 VKN796:VKN814 VKV796:VKV814 VLD796:VLD814 VLL796:VLL814 VLT796:VLT814 VMB796:VMB814 VMJ796:VMJ814 VMR796:VMR814 VMZ796:VMZ814 VNH796:VNH814 VNP796:VNP814 VNX796:VNX814 VOF796:VOF814 VON796:VON814 VOV796:VOV814 VPD796:VPD814 VPL796:VPL814 VPT796:VPT814 VQB796:VQB814 VQJ796:VQJ814 VQR796:VQR814 VQZ796:VQZ814 VRH796:VRH814 VRP796:VRP814 VRX796:VRX814 VSF796:VSF814 VSN796:VSN814 VSV796:VSV814 VTD796:VTD814 VTL796:VTL814 VTT796:VTT814 VUB796:VUB814 VUJ796:VUJ814 VUR796:VUR814 VUZ796:VUZ814 VVH796:VVH814 VVP796:VVP814 VVX796:VVX814 VWF796:VWF814 VWN796:VWN814 VWV796:VWV814 VXD796:VXD814 VXL796:VXL814 VXT796:VXT814 VYB796:VYB814 VYJ796:VYJ814 VYR796:VYR814 VYZ796:VYZ814 VZH796:VZH814 VZP796:VZP814 VZX796:VZX814 WAF796:WAF814 WAN796:WAN814 WAV796:WAV814 WBD796:WBD814 WBL796:WBL814 WBT796:WBT814 WCB796:WCB814 WCJ796:WCJ814 WCR796:WCR814 WCZ796:WCZ814 WDH796:WDH814 WDP796:WDP814 WDX796:WDX814 WEF796:WEF814 WEN796:WEN814 WEV796:WEV814 WFD796:WFD814 WFL796:WFL814 WFT796:WFT814 WGB796:WGB814 WGJ796:WGJ814 WGR796:WGR814 WGZ796:WGZ814 WHH796:WHH814 WHP796:WHP814 WHX796:WHX814 WIF796:WIF814 WIN796:WIN814 WIV796:WIV814 WJD796:WJD814 WJL796:WJL814 WJT796:WJT814 WKB796:WKB814 WKJ796:WKJ814 WKR796:WKR814 WKZ796:WKZ814 WLH796:WLH814 WLP796:WLP814 WLX796:WLX814 WMF796:WMF814 WMN796:WMN814 WMV796:WMV814 WND796:WND814 WNL796:WNL814 WNT796:WNT814 WOB796:WOB814 WOJ796:WOJ814 WOR796:WOR814 WOZ796:WOZ814 WPH796:WPH814 WPP796:WPP814 WPX796:WPX814 WQF796:WQF814 WQN796:WQN814 WQV796:WQV814 WRD796:WRD814 WRL796:WRL814 WRT796:WRT814 WSB796:WSB814 WSJ796:WSJ814 WSR796:WSR814 WSZ796:WSZ814 WTH796:WTH814 WTP796:WTP814 WTX796:WTX814 WUF796:WUF814 WUN796:WUN814 WUV796:WUV814 WVD796:WVD814 WVL796:WVL814 WVT796:WVT814 WWB796:WWB814 WWJ796:WWJ814 WWR796:WWR814 WWZ796:WWZ814 WXH796:WXH814 WXP796:WXP814 WXX796:WXX814 WYF796:WYF814 WYN796:WYN814 WYV796:WYV814 WZD796:WZD814 WZL796:WZL814 WZT796:WZT814 XAB796:XAB814 XAJ796:XAJ814 XAR796:XAR814 XAZ796:XAZ814 XBH796:XBH814 XBP796:XBP814 XBX796:XBX814 XCF796:XCF814 XCN796:XCN814 XCV796:XCV814 XDD796:XDD814 XDL796:XDL814 XDT796:XDT814 XEB796:XEB814 XEJ796:XEJ814 XER796:XER814 XEZ796:XEZ814 D807:D814">
    <cfRule type="cellIs" dxfId="490" priority="506" stopIfTrue="1" operator="equal">
      <formula>"CW 2130-R11"</formula>
    </cfRule>
  </conditionalFormatting>
  <conditionalFormatting sqref="D77">
    <cfRule type="cellIs" dxfId="489" priority="501" stopIfTrue="1" operator="equal">
      <formula>"CW 3120-R2"</formula>
    </cfRule>
    <cfRule type="cellIs" dxfId="488" priority="502" stopIfTrue="1" operator="equal">
      <formula>"CW 3240-R7"</formula>
    </cfRule>
  </conditionalFormatting>
  <conditionalFormatting sqref="D78:D79">
    <cfRule type="cellIs" dxfId="487" priority="503" stopIfTrue="1" operator="equal">
      <formula>"CW 2130-R11"</formula>
    </cfRule>
    <cfRule type="cellIs" dxfId="486" priority="505" stopIfTrue="1" operator="equal">
      <formula>"CW 3240-R7"</formula>
    </cfRule>
    <cfRule type="cellIs" dxfId="485" priority="504" stopIfTrue="1" operator="equal">
      <formula>"CW 3120-R2"</formula>
    </cfRule>
  </conditionalFormatting>
  <conditionalFormatting sqref="D80:D81">
    <cfRule type="cellIs" dxfId="484" priority="141" stopIfTrue="1" operator="equal">
      <formula>"CW 3240-R7"</formula>
    </cfRule>
    <cfRule type="cellIs" dxfId="483" priority="140" stopIfTrue="1" operator="equal">
      <formula>"CW 3120-R2"</formula>
    </cfRule>
  </conditionalFormatting>
  <conditionalFormatting sqref="D82:D88">
    <cfRule type="cellIs" dxfId="482" priority="500" stopIfTrue="1" operator="equal">
      <formula>"CW 3240-R7"</formula>
    </cfRule>
  </conditionalFormatting>
  <conditionalFormatting sqref="D84:D88">
    <cfRule type="cellIs" dxfId="481" priority="308" stopIfTrue="1" operator="equal">
      <formula>"CW 2130-R11"</formula>
    </cfRule>
  </conditionalFormatting>
  <conditionalFormatting sqref="D87:D88 D82:D83">
    <cfRule type="cellIs" dxfId="480" priority="499" stopIfTrue="1" operator="equal">
      <formula>"CW 3120-R2"</formula>
    </cfRule>
  </conditionalFormatting>
  <conditionalFormatting sqref="D90">
    <cfRule type="cellIs" dxfId="479" priority="498" stopIfTrue="1" operator="equal">
      <formula>"CW 2130-R11"</formula>
    </cfRule>
  </conditionalFormatting>
  <conditionalFormatting sqref="D100:D102">
    <cfRule type="cellIs" dxfId="478" priority="495" stopIfTrue="1" operator="equal">
      <formula>"CW 2130-R11"</formula>
    </cfRule>
    <cfRule type="cellIs" dxfId="477" priority="496" stopIfTrue="1" operator="equal">
      <formula>"CW 3120-R2"</formula>
    </cfRule>
    <cfRule type="cellIs" dxfId="476" priority="497" stopIfTrue="1" operator="equal">
      <formula>"CW 3240-R7"</formula>
    </cfRule>
  </conditionalFormatting>
  <conditionalFormatting sqref="D131:D141">
    <cfRule type="cellIs" dxfId="475" priority="446" stopIfTrue="1" operator="equal">
      <formula>"CW 3120-R2"</formula>
    </cfRule>
    <cfRule type="cellIs" dxfId="474" priority="447" stopIfTrue="1" operator="equal">
      <formula>"CW 3240-R7"</formula>
    </cfRule>
    <cfRule type="cellIs" dxfId="473" priority="445" stopIfTrue="1" operator="equal">
      <formula>"CW 2130-R11"</formula>
    </cfRule>
  </conditionalFormatting>
  <conditionalFormatting sqref="D143">
    <cfRule type="cellIs" dxfId="472" priority="486" stopIfTrue="1" operator="equal">
      <formula>"CW 3120-R2"</formula>
    </cfRule>
    <cfRule type="cellIs" dxfId="471" priority="487" stopIfTrue="1" operator="equal">
      <formula>"CW 3240-R7"</formula>
    </cfRule>
    <cfRule type="cellIs" dxfId="470" priority="485" stopIfTrue="1" operator="equal">
      <formula>"CW 2130-R11"</formula>
    </cfRule>
  </conditionalFormatting>
  <conditionalFormatting sqref="D145 D10:D12 D14:D20 D107:D117 D147 D223:D235 D272:D274 D278:D287 D377:D381 D493:D497 D550:D554 D604:D608 D709:D713 D783:D784 D796:D805 D835:D836 D840:D841 D863">
    <cfRule type="cellIs" dxfId="469" priority="512" stopIfTrue="1" operator="equal">
      <formula>"CW 2130-R11"</formula>
    </cfRule>
  </conditionalFormatting>
  <conditionalFormatting sqref="D145">
    <cfRule type="cellIs" dxfId="468" priority="484" stopIfTrue="1" operator="equal">
      <formula>"CW 3240-R7"</formula>
    </cfRule>
  </conditionalFormatting>
  <conditionalFormatting sqref="D149:D150">
    <cfRule type="cellIs" dxfId="467" priority="483" stopIfTrue="1" operator="equal">
      <formula>"CW 3240-R7"</formula>
    </cfRule>
    <cfRule type="cellIs" dxfId="466" priority="482" stopIfTrue="1" operator="equal">
      <formula>"CW 3120-R2"</formula>
    </cfRule>
    <cfRule type="cellIs" dxfId="465" priority="481" stopIfTrue="1" operator="equal">
      <formula>"CW 2130-R11"</formula>
    </cfRule>
  </conditionalFormatting>
  <conditionalFormatting sqref="D155:D164">
    <cfRule type="cellIs" dxfId="464" priority="463" stopIfTrue="1" operator="equal">
      <formula>"CW 2130-R11"</formula>
    </cfRule>
    <cfRule type="cellIs" dxfId="463" priority="464" stopIfTrue="1" operator="equal">
      <formula>"CW 3120-R2"</formula>
    </cfRule>
    <cfRule type="cellIs" dxfId="462" priority="465" stopIfTrue="1" operator="equal">
      <formula>"CW 3240-R7"</formula>
    </cfRule>
  </conditionalFormatting>
  <conditionalFormatting sqref="D166:D170 D173:D175">
    <cfRule type="cellIs" dxfId="461" priority="430" stopIfTrue="1" operator="equal">
      <formula>"CW 3240-R7"</formula>
    </cfRule>
    <cfRule type="cellIs" dxfId="460" priority="428" stopIfTrue="1" operator="equal">
      <formula>"CW 2130-R11"</formula>
    </cfRule>
    <cfRule type="cellIs" dxfId="459" priority="429" stopIfTrue="1" operator="equal">
      <formula>"CW 3120-R2"</formula>
    </cfRule>
  </conditionalFormatting>
  <conditionalFormatting sqref="D171">
    <cfRule type="cellIs" dxfId="458" priority="118" stopIfTrue="1" operator="equal">
      <formula>"CW 3240-R7"</formula>
    </cfRule>
    <cfRule type="cellIs" dxfId="457" priority="116" stopIfTrue="1" operator="equal">
      <formula>"CW 2130-R11"</formula>
    </cfRule>
    <cfRule type="cellIs" dxfId="456" priority="117" stopIfTrue="1" operator="equal">
      <formula>"CW 3120-R2"</formula>
    </cfRule>
  </conditionalFormatting>
  <conditionalFormatting sqref="D172">
    <cfRule type="cellIs" dxfId="455" priority="114" stopIfTrue="1" operator="equal">
      <formula>"CW 3120-R2"</formula>
    </cfRule>
    <cfRule type="cellIs" dxfId="454" priority="113" stopIfTrue="1" operator="equal">
      <formula>"CW 2130-R11"</formula>
    </cfRule>
    <cfRule type="cellIs" dxfId="453" priority="115" stopIfTrue="1" operator="equal">
      <formula>"CW 3240-R7"</formula>
    </cfRule>
  </conditionalFormatting>
  <conditionalFormatting sqref="D177:D187">
    <cfRule type="cellIs" dxfId="452" priority="431" stopIfTrue="1" operator="equal">
      <formula>"CW 2130-R11"</formula>
    </cfRule>
    <cfRule type="cellIs" dxfId="451" priority="433" stopIfTrue="1" operator="equal">
      <formula>"CW 3240-R7"</formula>
    </cfRule>
    <cfRule type="cellIs" dxfId="450" priority="432" stopIfTrue="1" operator="equal">
      <formula>"CW 3120-R2"</formula>
    </cfRule>
  </conditionalFormatting>
  <conditionalFormatting sqref="D189">
    <cfRule type="cellIs" dxfId="449" priority="462" stopIfTrue="1" operator="equal">
      <formula>"CW 3240-R7"</formula>
    </cfRule>
    <cfRule type="cellIs" dxfId="448" priority="461" stopIfTrue="1" operator="equal">
      <formula>"CW 3120-R2"</formula>
    </cfRule>
    <cfRule type="cellIs" dxfId="447" priority="460" stopIfTrue="1" operator="equal">
      <formula>"CW 2130-R11"</formula>
    </cfRule>
  </conditionalFormatting>
  <conditionalFormatting sqref="D191:D198">
    <cfRule type="cellIs" dxfId="446" priority="458" stopIfTrue="1" operator="equal">
      <formula>"CW 3120-R2"</formula>
    </cfRule>
    <cfRule type="cellIs" dxfId="445" priority="459" stopIfTrue="1" operator="equal">
      <formula>"CW 3240-R7"</formula>
    </cfRule>
  </conditionalFormatting>
  <conditionalFormatting sqref="D197:D198">
    <cfRule type="cellIs" dxfId="444" priority="457" stopIfTrue="1" operator="equal">
      <formula>"CW 2130-R11"</formula>
    </cfRule>
  </conditionalFormatting>
  <conditionalFormatting sqref="D199:D201">
    <cfRule type="cellIs" dxfId="443" priority="455" stopIfTrue="1" operator="equal">
      <formula>"CW 3120-R2"</formula>
    </cfRule>
    <cfRule type="cellIs" dxfId="442" priority="456" stopIfTrue="1" operator="equal">
      <formula>"CW 3240-R7"</formula>
    </cfRule>
  </conditionalFormatting>
  <conditionalFormatting sqref="D202">
    <cfRule type="cellIs" dxfId="441" priority="454" stopIfTrue="1" operator="equal">
      <formula>"CW 3240-R7"</formula>
    </cfRule>
    <cfRule type="cellIs" dxfId="440" priority="453" stopIfTrue="1" operator="equal">
      <formula>"CW 2130-R11"</formula>
    </cfRule>
  </conditionalFormatting>
  <conditionalFormatting sqref="D204:D206">
    <cfRule type="cellIs" dxfId="439" priority="450" stopIfTrue="1" operator="equal">
      <formula>"CW 2130-R11"</formula>
    </cfRule>
    <cfRule type="cellIs" dxfId="438" priority="451" stopIfTrue="1" operator="equal">
      <formula>"CW 3120-R2"</formula>
    </cfRule>
    <cfRule type="cellIs" dxfId="437" priority="452" stopIfTrue="1" operator="equal">
      <formula>"CW 3240-R7"</formula>
    </cfRule>
  </conditionalFormatting>
  <conditionalFormatting sqref="D211:D221">
    <cfRule type="cellIs" dxfId="436" priority="477" stopIfTrue="1" operator="equal">
      <formula>"CW 3240-R7"</formula>
    </cfRule>
    <cfRule type="cellIs" dxfId="435" priority="476" stopIfTrue="1" operator="equal">
      <formula>"CW 3120-R2"</formula>
    </cfRule>
    <cfRule type="cellIs" dxfId="434" priority="475" stopIfTrue="1" operator="equal">
      <formula>"CW 2130-R11"</formula>
    </cfRule>
  </conditionalFormatting>
  <conditionalFormatting sqref="D237 D239:D240 D242:D251">
    <cfRule type="cellIs" dxfId="433" priority="442" stopIfTrue="1" operator="equal">
      <formula>"CW 2130-R11"</formula>
    </cfRule>
    <cfRule type="cellIs" dxfId="432" priority="443" stopIfTrue="1" operator="equal">
      <formula>"CW 3120-R2"</formula>
    </cfRule>
    <cfRule type="cellIs" dxfId="431" priority="444" stopIfTrue="1" operator="equal">
      <formula>"CW 3240-R7"</formula>
    </cfRule>
  </conditionalFormatting>
  <conditionalFormatting sqref="D238">
    <cfRule type="cellIs" dxfId="430" priority="112" stopIfTrue="1" operator="equal">
      <formula>"CW 3240-R7"</formula>
    </cfRule>
    <cfRule type="cellIs" dxfId="429" priority="111" stopIfTrue="1" operator="equal">
      <formula>"CW 3120-R2"</formula>
    </cfRule>
    <cfRule type="cellIs" dxfId="428" priority="110" stopIfTrue="1" operator="equal">
      <formula>"CW 2130-R11"</formula>
    </cfRule>
  </conditionalFormatting>
  <conditionalFormatting sqref="D241">
    <cfRule type="cellIs" dxfId="427" priority="109" stopIfTrue="1" operator="equal">
      <formula>"CW 3240-R7"</formula>
    </cfRule>
    <cfRule type="cellIs" dxfId="426" priority="107" stopIfTrue="1" operator="equal">
      <formula>"CW 2130-R11"</formula>
    </cfRule>
    <cfRule type="cellIs" dxfId="425" priority="108" stopIfTrue="1" operator="equal">
      <formula>"CW 3120-R2"</formula>
    </cfRule>
  </conditionalFormatting>
  <conditionalFormatting sqref="D253">
    <cfRule type="cellIs" dxfId="424" priority="474" stopIfTrue="1" operator="equal">
      <formula>"CW 3240-R7"</formula>
    </cfRule>
    <cfRule type="cellIs" dxfId="423" priority="473" stopIfTrue="1" operator="equal">
      <formula>"CW 3120-R2"</formula>
    </cfRule>
    <cfRule type="cellIs" dxfId="422" priority="472" stopIfTrue="1" operator="equal">
      <formula>"CW 2130-R11"</formula>
    </cfRule>
  </conditionalFormatting>
  <conditionalFormatting sqref="D255:D256">
    <cfRule type="cellIs" dxfId="421" priority="440" stopIfTrue="1" operator="equal">
      <formula>"CW 3120-R2"</formula>
    </cfRule>
    <cfRule type="cellIs" dxfId="420" priority="441" stopIfTrue="1" operator="equal">
      <formula>"CW 3240-R7"</formula>
    </cfRule>
  </conditionalFormatting>
  <conditionalFormatting sqref="D256">
    <cfRule type="cellIs" dxfId="419" priority="439" stopIfTrue="1" operator="equal">
      <formula>"CW 2130-R11"</formula>
    </cfRule>
  </conditionalFormatting>
  <conditionalFormatting sqref="D257:D260">
    <cfRule type="cellIs" dxfId="418" priority="306" stopIfTrue="1" operator="equal">
      <formula>"CW 3120-R2"</formula>
    </cfRule>
    <cfRule type="cellIs" dxfId="417" priority="307" stopIfTrue="1" operator="equal">
      <formula>"CW 3240-R7"</formula>
    </cfRule>
  </conditionalFormatting>
  <conditionalFormatting sqref="D261:D263">
    <cfRule type="cellIs" dxfId="416" priority="470" stopIfTrue="1" operator="equal">
      <formula>"CW 3120-R2"</formula>
    </cfRule>
    <cfRule type="cellIs" dxfId="415" priority="471" stopIfTrue="1" operator="equal">
      <formula>"CW 3240-R7"</formula>
    </cfRule>
  </conditionalFormatting>
  <conditionalFormatting sqref="D262:D263">
    <cfRule type="cellIs" dxfId="414" priority="469" stopIfTrue="1" operator="equal">
      <formula>"CW 2130-R11"</formula>
    </cfRule>
  </conditionalFormatting>
  <conditionalFormatting sqref="D264">
    <cfRule type="cellIs" dxfId="413" priority="435" stopIfTrue="1" operator="equal">
      <formula>"CW 3240-R7"</formula>
    </cfRule>
    <cfRule type="cellIs" dxfId="412" priority="434" stopIfTrue="1" operator="equal">
      <formula>"CW 3120-R2"</formula>
    </cfRule>
  </conditionalFormatting>
  <conditionalFormatting sqref="D265:D266">
    <cfRule type="cellIs" dxfId="411" priority="436" stopIfTrue="1" operator="equal">
      <formula>"CW 2130-R11"</formula>
    </cfRule>
    <cfRule type="cellIs" dxfId="410" priority="437" stopIfTrue="1" operator="equal">
      <formula>"CW 3120-R2"</formula>
    </cfRule>
  </conditionalFormatting>
  <conditionalFormatting sqref="D265:D267">
    <cfRule type="cellIs" dxfId="409" priority="438" stopIfTrue="1" operator="equal">
      <formula>"CW 3240-R7"</formula>
    </cfRule>
  </conditionalFormatting>
  <conditionalFormatting sqref="D267 D70 D92:D98">
    <cfRule type="cellIs" dxfId="408" priority="515" stopIfTrue="1" operator="equal">
      <formula>"CW 2130-R11"</formula>
    </cfRule>
  </conditionalFormatting>
  <conditionalFormatting sqref="D268">
    <cfRule type="cellIs" dxfId="407" priority="146" stopIfTrue="1" operator="equal">
      <formula>"CW 3240-R7"</formula>
    </cfRule>
    <cfRule type="cellIs" dxfId="406" priority="145" stopIfTrue="1" operator="equal">
      <formula>"CW 2130-R11"</formula>
    </cfRule>
  </conditionalFormatting>
  <conditionalFormatting sqref="D270">
    <cfRule type="cellIs" dxfId="405" priority="468" stopIfTrue="1" operator="equal">
      <formula>"CW 3240-R7"</formula>
    </cfRule>
    <cfRule type="cellIs" dxfId="404" priority="467" stopIfTrue="1" operator="equal">
      <formula>"CW 3120-R2"</formula>
    </cfRule>
    <cfRule type="cellIs" dxfId="403" priority="466" stopIfTrue="1" operator="equal">
      <formula>"CW 2130-R11"</formula>
    </cfRule>
  </conditionalFormatting>
  <conditionalFormatting sqref="D289:D293 D297:D300">
    <cfRule type="cellIs" dxfId="402" priority="423" stopIfTrue="1" operator="equal">
      <formula>"CW 3120-R2"</formula>
    </cfRule>
    <cfRule type="cellIs" dxfId="401" priority="422" stopIfTrue="1" operator="equal">
      <formula>"CW 2130-R11"</formula>
    </cfRule>
    <cfRule type="cellIs" dxfId="400" priority="424" stopIfTrue="1" operator="equal">
      <formula>"CW 3240-R7"</formula>
    </cfRule>
  </conditionalFormatting>
  <conditionalFormatting sqref="D294">
    <cfRule type="cellIs" dxfId="399" priority="106" stopIfTrue="1" operator="equal">
      <formula>"CW 3240-R7"</formula>
    </cfRule>
    <cfRule type="cellIs" dxfId="398" priority="105" stopIfTrue="1" operator="equal">
      <formula>"CW 3120-R2"</formula>
    </cfRule>
    <cfRule type="cellIs" dxfId="397" priority="104" stopIfTrue="1" operator="equal">
      <formula>"CW 2130-R11"</formula>
    </cfRule>
  </conditionalFormatting>
  <conditionalFormatting sqref="D295">
    <cfRule type="cellIs" dxfId="396" priority="101" stopIfTrue="1" operator="equal">
      <formula>"CW 2130-R11"</formula>
    </cfRule>
    <cfRule type="cellIs" dxfId="395" priority="102" stopIfTrue="1" operator="equal">
      <formula>"CW 3120-R2"</formula>
    </cfRule>
    <cfRule type="cellIs" dxfId="394" priority="103" stopIfTrue="1" operator="equal">
      <formula>"CW 3240-R7"</formula>
    </cfRule>
  </conditionalFormatting>
  <conditionalFormatting sqref="D296">
    <cfRule type="cellIs" dxfId="393" priority="97" stopIfTrue="1" operator="equal">
      <formula>"CW 3240-R7"</formula>
    </cfRule>
    <cfRule type="cellIs" dxfId="392" priority="96" stopIfTrue="1" operator="equal">
      <formula>"CW 3120-R2"</formula>
    </cfRule>
    <cfRule type="cellIs" dxfId="391" priority="95" stopIfTrue="1" operator="equal">
      <formula>"CW 2130-R11"</formula>
    </cfRule>
  </conditionalFormatting>
  <conditionalFormatting sqref="D297">
    <cfRule type="cellIs" dxfId="390" priority="99" stopIfTrue="1" operator="equal">
      <formula>"CW 3120-R2"</formula>
    </cfRule>
    <cfRule type="cellIs" dxfId="389" priority="100" stopIfTrue="1" operator="equal">
      <formula>"CW 3240-R7"</formula>
    </cfRule>
    <cfRule type="cellIs" dxfId="388" priority="98" stopIfTrue="1" operator="equal">
      <formula>"CW 2130-R11"</formula>
    </cfRule>
  </conditionalFormatting>
  <conditionalFormatting sqref="D314">
    <cfRule type="cellIs" dxfId="387" priority="494" stopIfTrue="1" operator="equal">
      <formula>"CW 3240-R7"</formula>
    </cfRule>
    <cfRule type="cellIs" dxfId="386" priority="492" stopIfTrue="1" operator="equal">
      <formula>"CW 2130-R11"</formula>
    </cfRule>
    <cfRule type="cellIs" dxfId="385" priority="493" stopIfTrue="1" operator="equal">
      <formula>"CW 3120-R2"</formula>
    </cfRule>
  </conditionalFormatting>
  <conditionalFormatting sqref="D316:D318">
    <cfRule type="cellIs" dxfId="384" priority="491" stopIfTrue="1" operator="equal">
      <formula>"CW 3240-R7"</formula>
    </cfRule>
    <cfRule type="cellIs" dxfId="383" priority="490" stopIfTrue="1" operator="equal">
      <formula>"CW 3120-R2"</formula>
    </cfRule>
  </conditionalFormatting>
  <conditionalFormatting sqref="D317:D319">
    <cfRule type="cellIs" dxfId="382" priority="488" stopIfTrue="1" operator="equal">
      <formula>"CW 2130-R11"</formula>
    </cfRule>
  </conditionalFormatting>
  <conditionalFormatting sqref="D319">
    <cfRule type="cellIs" dxfId="381" priority="489" stopIfTrue="1" operator="equal">
      <formula>"CW 3240-R7"</formula>
    </cfRule>
  </conditionalFormatting>
  <conditionalFormatting sqref="D321:D325">
    <cfRule type="cellIs" dxfId="380" priority="425" stopIfTrue="1" operator="equal">
      <formula>"CW 2130-R11"</formula>
    </cfRule>
    <cfRule type="cellIs" dxfId="379" priority="426" stopIfTrue="1" operator="equal">
      <formula>"CW 3120-R2"</formula>
    </cfRule>
    <cfRule type="cellIs" dxfId="378" priority="427" stopIfTrue="1" operator="equal">
      <formula>"CW 3240-R7"</formula>
    </cfRule>
  </conditionalFormatting>
  <conditionalFormatting sqref="D331:D334">
    <cfRule type="cellIs" dxfId="377" priority="419" stopIfTrue="1" operator="equal">
      <formula>"CW 2130-R11"</formula>
    </cfRule>
    <cfRule type="cellIs" dxfId="376" priority="420" stopIfTrue="1" operator="equal">
      <formula>"CW 3120-R2"</formula>
    </cfRule>
    <cfRule type="cellIs" dxfId="375" priority="421" stopIfTrue="1" operator="equal">
      <formula>"CW 3240-R7"</formula>
    </cfRule>
  </conditionalFormatting>
  <conditionalFormatting sqref="D336:D338 D341:D355 D361:D363">
    <cfRule type="cellIs" dxfId="374" priority="412" stopIfTrue="1" operator="equal">
      <formula>"CW 2130-R11"</formula>
    </cfRule>
    <cfRule type="cellIs" dxfId="373" priority="413" stopIfTrue="1" operator="equal">
      <formula>"CW 3120-R2"</formula>
    </cfRule>
    <cfRule type="cellIs" dxfId="372" priority="414" stopIfTrue="1" operator="equal">
      <formula>"CW 3240-R7"</formula>
    </cfRule>
  </conditionalFormatting>
  <conditionalFormatting sqref="D339">
    <cfRule type="cellIs" dxfId="371" priority="89" stopIfTrue="1" operator="equal">
      <formula>"CW 2130-R11"</formula>
    </cfRule>
    <cfRule type="cellIs" dxfId="370" priority="90" stopIfTrue="1" operator="equal">
      <formula>"CW 3120-R2"</formula>
    </cfRule>
    <cfRule type="cellIs" dxfId="369" priority="91" stopIfTrue="1" operator="equal">
      <formula>"CW 3240-R7"</formula>
    </cfRule>
  </conditionalFormatting>
  <conditionalFormatting sqref="D340">
    <cfRule type="cellIs" dxfId="368" priority="87" stopIfTrue="1" operator="equal">
      <formula>"CW 3120-R2"</formula>
    </cfRule>
    <cfRule type="cellIs" dxfId="367" priority="86" stopIfTrue="1" operator="equal">
      <formula>"CW 2130-R11"</formula>
    </cfRule>
    <cfRule type="cellIs" dxfId="366" priority="88" stopIfTrue="1" operator="equal">
      <formula>"CW 3240-R7"</formula>
    </cfRule>
  </conditionalFormatting>
  <conditionalFormatting sqref="D356:D358">
    <cfRule type="cellIs" dxfId="365" priority="77" stopIfTrue="1" operator="equal">
      <formula>"CW 2130-R11"</formula>
    </cfRule>
    <cfRule type="cellIs" dxfId="364" priority="79" stopIfTrue="1" operator="equal">
      <formula>"CW 3240-R7"</formula>
    </cfRule>
    <cfRule type="cellIs" dxfId="363" priority="78" stopIfTrue="1" operator="equal">
      <formula>"CW 3120-R2"</formula>
    </cfRule>
  </conditionalFormatting>
  <conditionalFormatting sqref="D359:D360">
    <cfRule type="cellIs" dxfId="362" priority="75" stopIfTrue="1" operator="equal">
      <formula>"CW 3120-R2"</formula>
    </cfRule>
    <cfRule type="cellIs" dxfId="361" priority="76" stopIfTrue="1" operator="equal">
      <formula>"CW 3240-R7"</formula>
    </cfRule>
    <cfRule type="cellIs" dxfId="360" priority="74" stopIfTrue="1" operator="equal">
      <formula>"CW 2130-R11"</formula>
    </cfRule>
  </conditionalFormatting>
  <conditionalFormatting sqref="D365:D368">
    <cfRule type="cellIs" dxfId="359" priority="411" stopIfTrue="1" operator="equal">
      <formula>"CW 3240-R7"</formula>
    </cfRule>
    <cfRule type="cellIs" dxfId="358" priority="410" stopIfTrue="1" operator="equal">
      <formula>"CW 3120-R2"</formula>
    </cfRule>
    <cfRule type="cellIs" dxfId="357" priority="409" stopIfTrue="1" operator="equal">
      <formula>"CW 2130-R11"</formula>
    </cfRule>
  </conditionalFormatting>
  <conditionalFormatting sqref="D370">
    <cfRule type="cellIs" dxfId="356" priority="417" stopIfTrue="1" operator="equal">
      <formula>"CW 3120-R2"</formula>
    </cfRule>
    <cfRule type="cellIs" dxfId="355" priority="416" stopIfTrue="1" operator="equal">
      <formula>"CW 2130-R11"</formula>
    </cfRule>
    <cfRule type="cellIs" dxfId="354" priority="418" stopIfTrue="1" operator="equal">
      <formula>"CW 3240-R7"</formula>
    </cfRule>
  </conditionalFormatting>
  <conditionalFormatting sqref="D373:D375">
    <cfRule type="cellIs" dxfId="353" priority="415" stopIfTrue="1" operator="equal">
      <formula>"CW 2130-R11"</formula>
    </cfRule>
  </conditionalFormatting>
  <conditionalFormatting sqref="D388:D391">
    <cfRule type="cellIs" dxfId="352" priority="408" stopIfTrue="1" operator="equal">
      <formula>"CW 3240-R7"</formula>
    </cfRule>
    <cfRule type="cellIs" dxfId="351" priority="407" stopIfTrue="1" operator="equal">
      <formula>"CW 3120-R2"</formula>
    </cfRule>
    <cfRule type="cellIs" dxfId="350" priority="406" stopIfTrue="1" operator="equal">
      <formula>"CW 2130-R11"</formula>
    </cfRule>
  </conditionalFormatting>
  <conditionalFormatting sqref="D393:D395 D399:D413 D419:D421">
    <cfRule type="cellIs" dxfId="349" priority="397" stopIfTrue="1" operator="equal">
      <formula>"CW 3240-R7"</formula>
    </cfRule>
    <cfRule type="cellIs" dxfId="348" priority="396" stopIfTrue="1" operator="equal">
      <formula>"CW 3120-R2"</formula>
    </cfRule>
    <cfRule type="cellIs" dxfId="347" priority="395" stopIfTrue="1" operator="equal">
      <formula>"CW 2130-R11"</formula>
    </cfRule>
  </conditionalFormatting>
  <conditionalFormatting sqref="D396">
    <cfRule type="cellIs" dxfId="346" priority="85" stopIfTrue="1" operator="equal">
      <formula>"CW 3240-R7"</formula>
    </cfRule>
    <cfRule type="cellIs" dxfId="345" priority="83" stopIfTrue="1" operator="equal">
      <formula>"CW 2130-R11"</formula>
    </cfRule>
    <cfRule type="cellIs" dxfId="344" priority="84" stopIfTrue="1" operator="equal">
      <formula>"CW 3120-R2"</formula>
    </cfRule>
  </conditionalFormatting>
  <conditionalFormatting sqref="D397:D398">
    <cfRule type="cellIs" dxfId="343" priority="82" stopIfTrue="1" operator="equal">
      <formula>"CW 3240-R7"</formula>
    </cfRule>
    <cfRule type="cellIs" dxfId="342" priority="80" stopIfTrue="1" operator="equal">
      <formula>"CW 2130-R11"</formula>
    </cfRule>
    <cfRule type="cellIs" dxfId="341" priority="81" stopIfTrue="1" operator="equal">
      <formula>"CW 3120-R2"</formula>
    </cfRule>
  </conditionalFormatting>
  <conditionalFormatting sqref="D414:D416">
    <cfRule type="cellIs" dxfId="340" priority="72" stopIfTrue="1" operator="equal">
      <formula>"CW 3120-R2"</formula>
    </cfRule>
    <cfRule type="cellIs" dxfId="339" priority="73" stopIfTrue="1" operator="equal">
      <formula>"CW 3240-R7"</formula>
    </cfRule>
    <cfRule type="cellIs" dxfId="338" priority="71" stopIfTrue="1" operator="equal">
      <formula>"CW 2130-R11"</formula>
    </cfRule>
  </conditionalFormatting>
  <conditionalFormatting sqref="D417:D418">
    <cfRule type="cellIs" dxfId="337" priority="69" stopIfTrue="1" operator="equal">
      <formula>"CW 3120-R2"</formula>
    </cfRule>
    <cfRule type="cellIs" dxfId="336" priority="70" stopIfTrue="1" operator="equal">
      <formula>"CW 3240-R7"</formula>
    </cfRule>
    <cfRule type="cellIs" dxfId="335" priority="68" stopIfTrue="1" operator="equal">
      <formula>"CW 2130-R11"</formula>
    </cfRule>
  </conditionalFormatting>
  <conditionalFormatting sqref="D423:D426">
    <cfRule type="cellIs" dxfId="334" priority="394" stopIfTrue="1" operator="equal">
      <formula>"CW 3240-R7"</formula>
    </cfRule>
    <cfRule type="cellIs" dxfId="333" priority="393" stopIfTrue="1" operator="equal">
      <formula>"CW 3120-R2"</formula>
    </cfRule>
    <cfRule type="cellIs" dxfId="332" priority="392" stopIfTrue="1" operator="equal">
      <formula>"CW 2130-R11"</formula>
    </cfRule>
  </conditionalFormatting>
  <conditionalFormatting sqref="D428">
    <cfRule type="cellIs" dxfId="331" priority="405" stopIfTrue="1" operator="equal">
      <formula>"CW 3240-R7"</formula>
    </cfRule>
    <cfRule type="cellIs" dxfId="330" priority="404" stopIfTrue="1" operator="equal">
      <formula>"CW 3120-R2"</formula>
    </cfRule>
    <cfRule type="cellIs" dxfId="329" priority="403" stopIfTrue="1" operator="equal">
      <formula>"CW 2130-R11"</formula>
    </cfRule>
  </conditionalFormatting>
  <conditionalFormatting sqref="D430:D432">
    <cfRule type="cellIs" dxfId="328" priority="277" stopIfTrue="1" operator="equal">
      <formula>"CW 3120-R2"</formula>
    </cfRule>
    <cfRule type="cellIs" dxfId="327" priority="278" stopIfTrue="1" operator="equal">
      <formula>"CW 3240-R7"</formula>
    </cfRule>
  </conditionalFormatting>
  <conditionalFormatting sqref="D434:D435">
    <cfRule type="cellIs" dxfId="326" priority="402" stopIfTrue="1" operator="equal">
      <formula>"CW 2130-R11"</formula>
    </cfRule>
  </conditionalFormatting>
  <conditionalFormatting sqref="D436:D437">
    <cfRule type="cellIs" dxfId="325" priority="276" stopIfTrue="1" operator="equal">
      <formula>"CW 3240-R7"</formula>
    </cfRule>
    <cfRule type="cellIs" dxfId="324" priority="275" stopIfTrue="1" operator="equal">
      <formula>"CW 3120-R2"</formula>
    </cfRule>
  </conditionalFormatting>
  <conditionalFormatting sqref="D438">
    <cfRule type="cellIs" dxfId="323" priority="401" stopIfTrue="1" operator="equal">
      <formula>"CW 2130-R11"</formula>
    </cfRule>
  </conditionalFormatting>
  <conditionalFormatting sqref="D440:D446">
    <cfRule type="cellIs" dxfId="322" priority="400" stopIfTrue="1" operator="equal">
      <formula>"CW 3240-R7"</formula>
    </cfRule>
    <cfRule type="cellIs" dxfId="321" priority="398" stopIfTrue="1" operator="equal">
      <formula>"CW 2130-R11"</formula>
    </cfRule>
    <cfRule type="cellIs" dxfId="320" priority="399" stopIfTrue="1" operator="equal">
      <formula>"CW 3120-R2"</formula>
    </cfRule>
  </conditionalFormatting>
  <conditionalFormatting sqref="D453:D456">
    <cfRule type="cellIs" dxfId="319" priority="391" stopIfTrue="1" operator="equal">
      <formula>"CW 3240-R7"</formula>
    </cfRule>
    <cfRule type="cellIs" dxfId="318" priority="390" stopIfTrue="1" operator="equal">
      <formula>"CW 3120-R2"</formula>
    </cfRule>
    <cfRule type="cellIs" dxfId="317" priority="389" stopIfTrue="1" operator="equal">
      <formula>"CW 2130-R11"</formula>
    </cfRule>
  </conditionalFormatting>
  <conditionalFormatting sqref="D458:D460 D463:D477 D483:D485">
    <cfRule type="cellIs" dxfId="316" priority="382" stopIfTrue="1" operator="equal">
      <formula>"CW 2130-R11"</formula>
    </cfRule>
  </conditionalFormatting>
  <conditionalFormatting sqref="D458:D460 D483:D485 D463:D477">
    <cfRule type="cellIs" dxfId="315" priority="384" stopIfTrue="1" operator="equal">
      <formula>"CW 3240-R7"</formula>
    </cfRule>
    <cfRule type="cellIs" dxfId="314" priority="383" stopIfTrue="1" operator="equal">
      <formula>"CW 3120-R2"</formula>
    </cfRule>
  </conditionalFormatting>
  <conditionalFormatting sqref="D461">
    <cfRule type="cellIs" dxfId="313" priority="30" stopIfTrue="1" operator="equal">
      <formula>"CW 3120-R2"</formula>
    </cfRule>
    <cfRule type="cellIs" dxfId="312" priority="31" stopIfTrue="1" operator="equal">
      <formula>"CW 3240-R7"</formula>
    </cfRule>
    <cfRule type="cellIs" dxfId="311" priority="29" stopIfTrue="1" operator="equal">
      <formula>"CW 2130-R11"</formula>
    </cfRule>
  </conditionalFormatting>
  <conditionalFormatting sqref="D462">
    <cfRule type="cellIs" dxfId="310" priority="26" stopIfTrue="1" operator="equal">
      <formula>"CW 2130-R11"</formula>
    </cfRule>
    <cfRule type="cellIs" dxfId="309" priority="28" stopIfTrue="1" operator="equal">
      <formula>"CW 3240-R7"</formula>
    </cfRule>
    <cfRule type="cellIs" dxfId="308" priority="27" stopIfTrue="1" operator="equal">
      <formula>"CW 3120-R2"</formula>
    </cfRule>
  </conditionalFormatting>
  <conditionalFormatting sqref="D478:D480">
    <cfRule type="cellIs" dxfId="307" priority="66" stopIfTrue="1" operator="equal">
      <formula>"CW 3120-R2"</formula>
    </cfRule>
    <cfRule type="cellIs" dxfId="306" priority="65" stopIfTrue="1" operator="equal">
      <formula>"CW 2130-R11"</formula>
    </cfRule>
    <cfRule type="cellIs" dxfId="305" priority="67" stopIfTrue="1" operator="equal">
      <formula>"CW 3240-R7"</formula>
    </cfRule>
  </conditionalFormatting>
  <conditionalFormatting sqref="D481:D482">
    <cfRule type="cellIs" dxfId="304" priority="63" stopIfTrue="1" operator="equal">
      <formula>"CW 3120-R2"</formula>
    </cfRule>
    <cfRule type="cellIs" dxfId="303" priority="64" stopIfTrue="1" operator="equal">
      <formula>"CW 3240-R7"</formula>
    </cfRule>
    <cfRule type="cellIs" dxfId="302" priority="62" stopIfTrue="1" operator="equal">
      <formula>"CW 2130-R11"</formula>
    </cfRule>
  </conditionalFormatting>
  <conditionalFormatting sqref="D487">
    <cfRule type="cellIs" dxfId="301" priority="388" stopIfTrue="1" operator="equal">
      <formula>"CW 3240-R7"</formula>
    </cfRule>
    <cfRule type="cellIs" dxfId="300" priority="387" stopIfTrue="1" operator="equal">
      <formula>"CW 3120-R2"</formula>
    </cfRule>
    <cfRule type="cellIs" dxfId="299" priority="386" stopIfTrue="1" operator="equal">
      <formula>"CW 2130-R11"</formula>
    </cfRule>
  </conditionalFormatting>
  <conditionalFormatting sqref="D490:D491">
    <cfRule type="cellIs" dxfId="298" priority="385" stopIfTrue="1" operator="equal">
      <formula>"CW 2130-R11"</formula>
    </cfRule>
  </conditionalFormatting>
  <conditionalFormatting sqref="D504:D507">
    <cfRule type="cellIs" dxfId="297" priority="381" stopIfTrue="1" operator="equal">
      <formula>"CW 3240-R7"</formula>
    </cfRule>
    <cfRule type="cellIs" dxfId="296" priority="380" stopIfTrue="1" operator="equal">
      <formula>"CW 3120-R2"</formula>
    </cfRule>
    <cfRule type="cellIs" dxfId="295" priority="379" stopIfTrue="1" operator="equal">
      <formula>"CW 2130-R11"</formula>
    </cfRule>
  </conditionalFormatting>
  <conditionalFormatting sqref="D509:D519 D521:D527 D534:D536">
    <cfRule type="cellIs" dxfId="294" priority="372" stopIfTrue="1" operator="equal">
      <formula>"CW 2130-R11"</formula>
    </cfRule>
  </conditionalFormatting>
  <conditionalFormatting sqref="D509:D519 D534:D536 D521:D527">
    <cfRule type="cellIs" dxfId="293" priority="374" stopIfTrue="1" operator="equal">
      <formula>"CW 3240-R7"</formula>
    </cfRule>
    <cfRule type="cellIs" dxfId="292" priority="373" stopIfTrue="1" operator="equal">
      <formula>"CW 3120-R2"</formula>
    </cfRule>
  </conditionalFormatting>
  <conditionalFormatting sqref="D520">
    <cfRule type="cellIs" dxfId="291" priority="17" stopIfTrue="1" operator="equal">
      <formula>"CW 2130-R11"</formula>
    </cfRule>
    <cfRule type="cellIs" dxfId="290" priority="19" stopIfTrue="1" operator="equal">
      <formula>"CW 3240-R7"</formula>
    </cfRule>
    <cfRule type="cellIs" dxfId="289" priority="18" stopIfTrue="1" operator="equal">
      <formula>"CW 3120-R2"</formula>
    </cfRule>
  </conditionalFormatting>
  <conditionalFormatting sqref="D528">
    <cfRule type="cellIs" dxfId="288" priority="24" stopIfTrue="1" operator="equal">
      <formula>"CW 3120-R2"</formula>
    </cfRule>
    <cfRule type="cellIs" dxfId="287" priority="23" stopIfTrue="1" operator="equal">
      <formula>"CW 2130-R11"</formula>
    </cfRule>
    <cfRule type="cellIs" dxfId="286" priority="25" stopIfTrue="1" operator="equal">
      <formula>"CW 3240-R7"</formula>
    </cfRule>
  </conditionalFormatting>
  <conditionalFormatting sqref="D529:D531">
    <cfRule type="cellIs" dxfId="285" priority="61" stopIfTrue="1" operator="equal">
      <formula>"CW 3240-R7"</formula>
    </cfRule>
    <cfRule type="cellIs" dxfId="284" priority="60" stopIfTrue="1" operator="equal">
      <formula>"CW 3120-R2"</formula>
    </cfRule>
    <cfRule type="cellIs" dxfId="283" priority="59" stopIfTrue="1" operator="equal">
      <formula>"CW 2130-R11"</formula>
    </cfRule>
  </conditionalFormatting>
  <conditionalFormatting sqref="D532:D533">
    <cfRule type="cellIs" dxfId="282" priority="56" stopIfTrue="1" operator="equal">
      <formula>"CW 2130-R11"</formula>
    </cfRule>
    <cfRule type="cellIs" dxfId="281" priority="58" stopIfTrue="1" operator="equal">
      <formula>"CW 3240-R7"</formula>
    </cfRule>
    <cfRule type="cellIs" dxfId="280" priority="57" stopIfTrue="1" operator="equal">
      <formula>"CW 3120-R2"</formula>
    </cfRule>
  </conditionalFormatting>
  <conditionalFormatting sqref="D538:D541">
    <cfRule type="cellIs" dxfId="279" priority="371" stopIfTrue="1" operator="equal">
      <formula>"CW 3240-R7"</formula>
    </cfRule>
    <cfRule type="cellIs" dxfId="278" priority="369" stopIfTrue="1" operator="equal">
      <formula>"CW 2130-R11"</formula>
    </cfRule>
    <cfRule type="cellIs" dxfId="277" priority="370" stopIfTrue="1" operator="equal">
      <formula>"CW 3120-R2"</formula>
    </cfRule>
  </conditionalFormatting>
  <conditionalFormatting sqref="D542">
    <cfRule type="cellIs" dxfId="276" priority="21" stopIfTrue="1" operator="equal">
      <formula>"CW 3120-R2"</formula>
    </cfRule>
    <cfRule type="cellIs" dxfId="275" priority="22" stopIfTrue="1" operator="equal">
      <formula>"CW 3240-R7"</formula>
    </cfRule>
    <cfRule type="cellIs" dxfId="274" priority="20" stopIfTrue="1" operator="equal">
      <formula>"CW 2130-R11"</formula>
    </cfRule>
  </conditionalFormatting>
  <conditionalFormatting sqref="D544">
    <cfRule type="cellIs" dxfId="273" priority="378" stopIfTrue="1" operator="equal">
      <formula>"CW 3240-R7"</formula>
    </cfRule>
    <cfRule type="cellIs" dxfId="272" priority="376" stopIfTrue="1" operator="equal">
      <formula>"CW 2130-R11"</formula>
    </cfRule>
    <cfRule type="cellIs" dxfId="271" priority="377" stopIfTrue="1" operator="equal">
      <formula>"CW 3120-R2"</formula>
    </cfRule>
  </conditionalFormatting>
  <conditionalFormatting sqref="D547:D548">
    <cfRule type="cellIs" dxfId="270" priority="375" stopIfTrue="1" operator="equal">
      <formula>"CW 2130-R11"</formula>
    </cfRule>
  </conditionalFormatting>
  <conditionalFormatting sqref="D561:D564">
    <cfRule type="cellIs" dxfId="269" priority="366" stopIfTrue="1" operator="equal">
      <formula>"CW 2130-R11"</formula>
    </cfRule>
    <cfRule type="cellIs" dxfId="268" priority="367" stopIfTrue="1" operator="equal">
      <formula>"CW 3120-R2"</formula>
    </cfRule>
    <cfRule type="cellIs" dxfId="267" priority="368" stopIfTrue="1" operator="equal">
      <formula>"CW 3240-R7"</formula>
    </cfRule>
  </conditionalFormatting>
  <conditionalFormatting sqref="D566:D583 D589:D591">
    <cfRule type="cellIs" dxfId="266" priority="359" stopIfTrue="1" operator="equal">
      <formula>"CW 2130-R11"</formula>
    </cfRule>
    <cfRule type="cellIs" dxfId="265" priority="361" stopIfTrue="1" operator="equal">
      <formula>"CW 3240-R7"</formula>
    </cfRule>
    <cfRule type="cellIs" dxfId="264" priority="360" stopIfTrue="1" operator="equal">
      <formula>"CW 3120-R2"</formula>
    </cfRule>
  </conditionalFormatting>
  <conditionalFormatting sqref="D584:D586">
    <cfRule type="cellIs" dxfId="263" priority="53" stopIfTrue="1" operator="equal">
      <formula>"CW 2130-R11"</formula>
    </cfRule>
    <cfRule type="cellIs" dxfId="262" priority="54" stopIfTrue="1" operator="equal">
      <formula>"CW 3120-R2"</formula>
    </cfRule>
    <cfRule type="cellIs" dxfId="261" priority="55" stopIfTrue="1" operator="equal">
      <formula>"CW 3240-R7"</formula>
    </cfRule>
  </conditionalFormatting>
  <conditionalFormatting sqref="D587:D588">
    <cfRule type="cellIs" dxfId="260" priority="50" stopIfTrue="1" operator="equal">
      <formula>"CW 2130-R11"</formula>
    </cfRule>
    <cfRule type="cellIs" dxfId="259" priority="51" stopIfTrue="1" operator="equal">
      <formula>"CW 3120-R2"</formula>
    </cfRule>
    <cfRule type="cellIs" dxfId="258" priority="52" stopIfTrue="1" operator="equal">
      <formula>"CW 3240-R7"</formula>
    </cfRule>
  </conditionalFormatting>
  <conditionalFormatting sqref="D593:D596">
    <cfRule type="cellIs" dxfId="257" priority="356" stopIfTrue="1" operator="equal">
      <formula>"CW 2130-R11"</formula>
    </cfRule>
    <cfRule type="cellIs" dxfId="256" priority="357" stopIfTrue="1" operator="equal">
      <formula>"CW 3120-R2"</formula>
    </cfRule>
    <cfRule type="cellIs" dxfId="255" priority="358" stopIfTrue="1" operator="equal">
      <formula>"CW 3240-R7"</formula>
    </cfRule>
  </conditionalFormatting>
  <conditionalFormatting sqref="D598">
    <cfRule type="cellIs" dxfId="254" priority="364" stopIfTrue="1" operator="equal">
      <formula>"CW 3120-R2"</formula>
    </cfRule>
    <cfRule type="cellIs" dxfId="253" priority="365" stopIfTrue="1" operator="equal">
      <formula>"CW 3240-R7"</formula>
    </cfRule>
    <cfRule type="cellIs" dxfId="252" priority="363" stopIfTrue="1" operator="equal">
      <formula>"CW 2130-R11"</formula>
    </cfRule>
  </conditionalFormatting>
  <conditionalFormatting sqref="D601:D602">
    <cfRule type="cellIs" dxfId="251" priority="362" stopIfTrue="1" operator="equal">
      <formula>"CW 2130-R11"</formula>
    </cfRule>
  </conditionalFormatting>
  <conditionalFormatting sqref="D620:D622 D625:D639 D643:D645">
    <cfRule type="cellIs" dxfId="250" priority="345" stopIfTrue="1" operator="equal">
      <formula>"CW 2130-R11"</formula>
    </cfRule>
  </conditionalFormatting>
  <conditionalFormatting sqref="D620:D622 D643:D645 D625:D639">
    <cfRule type="cellIs" dxfId="249" priority="347" stopIfTrue="1" operator="equal">
      <formula>"CW 3240-R7"</formula>
    </cfRule>
    <cfRule type="cellIs" dxfId="248" priority="346" stopIfTrue="1" operator="equal">
      <formula>"CW 3120-R2"</formula>
    </cfRule>
  </conditionalFormatting>
  <conditionalFormatting sqref="D623">
    <cfRule type="cellIs" dxfId="247" priority="10" stopIfTrue="1" operator="equal">
      <formula>"CW 2130-R11"</formula>
    </cfRule>
    <cfRule type="cellIs" dxfId="246" priority="11" stopIfTrue="1" operator="equal">
      <formula>"CW 3120-R2"</formula>
    </cfRule>
    <cfRule type="cellIs" dxfId="245" priority="12" stopIfTrue="1" operator="equal">
      <formula>"CW 3240-R7"</formula>
    </cfRule>
  </conditionalFormatting>
  <conditionalFormatting sqref="D624">
    <cfRule type="cellIs" dxfId="244" priority="8" stopIfTrue="1" operator="equal">
      <formula>"CW 3120-R2"</formula>
    </cfRule>
    <cfRule type="cellIs" dxfId="243" priority="7" stopIfTrue="1" operator="equal">
      <formula>"CW 2130-R11"</formula>
    </cfRule>
    <cfRule type="cellIs" dxfId="242" priority="9" stopIfTrue="1" operator="equal">
      <formula>"CW 3240-R7"</formula>
    </cfRule>
  </conditionalFormatting>
  <conditionalFormatting sqref="D640">
    <cfRule type="cellIs" dxfId="241" priority="47" stopIfTrue="1" operator="equal">
      <formula>"CW 2130-R11"</formula>
    </cfRule>
    <cfRule type="cellIs" dxfId="240" priority="48" stopIfTrue="1" operator="equal">
      <formula>"CW 3120-R2"</formula>
    </cfRule>
    <cfRule type="cellIs" dxfId="239" priority="49" stopIfTrue="1" operator="equal">
      <formula>"CW 3240-R7"</formula>
    </cfRule>
  </conditionalFormatting>
  <conditionalFormatting sqref="D641:D642">
    <cfRule type="cellIs" dxfId="238" priority="45" stopIfTrue="1" operator="equal">
      <formula>"CW 3120-R2"</formula>
    </cfRule>
    <cfRule type="cellIs" dxfId="237" priority="44" stopIfTrue="1" operator="equal">
      <formula>"CW 2130-R11"</formula>
    </cfRule>
    <cfRule type="cellIs" dxfId="236" priority="46" stopIfTrue="1" operator="equal">
      <formula>"CW 3240-R7"</formula>
    </cfRule>
  </conditionalFormatting>
  <conditionalFormatting sqref="D647">
    <cfRule type="cellIs" dxfId="235" priority="355" stopIfTrue="1" operator="equal">
      <formula>"CW 3240-R7"</formula>
    </cfRule>
    <cfRule type="cellIs" dxfId="234" priority="354" stopIfTrue="1" operator="equal">
      <formula>"CW 3120-R2"</formula>
    </cfRule>
    <cfRule type="cellIs" dxfId="233" priority="353" stopIfTrue="1" operator="equal">
      <formula>"CW 2130-R11"</formula>
    </cfRule>
  </conditionalFormatting>
  <conditionalFormatting sqref="D649:D651 D375 D438 D653:D654">
    <cfRule type="cellIs" dxfId="232" priority="449" stopIfTrue="1" operator="equal">
      <formula>"CW 3240-R7"</formula>
    </cfRule>
  </conditionalFormatting>
  <conditionalFormatting sqref="D649:D651 D653">
    <cfRule type="cellIs" dxfId="231" priority="448" stopIfTrue="1" operator="equal">
      <formula>"CW 3120-R2"</formula>
    </cfRule>
  </conditionalFormatting>
  <conditionalFormatting sqref="D650:D651">
    <cfRule type="cellIs" dxfId="230" priority="352" stopIfTrue="1" operator="equal">
      <formula>"CW 2130-R11"</formula>
    </cfRule>
  </conditionalFormatting>
  <conditionalFormatting sqref="D652">
    <cfRule type="cellIs" dxfId="229" priority="14" stopIfTrue="1" operator="equal">
      <formula>"CW 3240-R7"</formula>
    </cfRule>
    <cfRule type="cellIs" dxfId="228" priority="13" stopIfTrue="1" operator="equal">
      <formula>"CW 3120-R2"</formula>
    </cfRule>
  </conditionalFormatting>
  <conditionalFormatting sqref="D654">
    <cfRule type="cellIs" dxfId="227" priority="351" stopIfTrue="1" operator="equal">
      <formula>"CW 2130-R11"</formula>
    </cfRule>
  </conditionalFormatting>
  <conditionalFormatting sqref="D655:D656">
    <cfRule type="cellIs" dxfId="226" priority="15" stopIfTrue="1" operator="equal">
      <formula>"CW 2130-R11"</formula>
    </cfRule>
    <cfRule type="cellIs" dxfId="225" priority="16" stopIfTrue="1" operator="equal">
      <formula>"CW 3240-R7"</formula>
    </cfRule>
  </conditionalFormatting>
  <conditionalFormatting sqref="D658:D664">
    <cfRule type="cellIs" dxfId="224" priority="348" stopIfTrue="1" operator="equal">
      <formula>"CW 2130-R11"</formula>
    </cfRule>
    <cfRule type="cellIs" dxfId="223" priority="349" stopIfTrue="1" operator="equal">
      <formula>"CW 3120-R2"</formula>
    </cfRule>
    <cfRule type="cellIs" dxfId="222" priority="350" stopIfTrue="1" operator="equal">
      <formula>"CW 3240-R7"</formula>
    </cfRule>
  </conditionalFormatting>
  <conditionalFormatting sqref="D671:D674">
    <cfRule type="cellIs" dxfId="221" priority="342" stopIfTrue="1" operator="equal">
      <formula>"CW 2130-R11"</formula>
    </cfRule>
    <cfRule type="cellIs" dxfId="220" priority="343" stopIfTrue="1" operator="equal">
      <formula>"CW 3120-R2"</formula>
    </cfRule>
    <cfRule type="cellIs" dxfId="219" priority="344" stopIfTrue="1" operator="equal">
      <formula>"CW 3240-R7"</formula>
    </cfRule>
  </conditionalFormatting>
  <conditionalFormatting sqref="D676:D678 D681:D695 D699:D701">
    <cfRule type="cellIs" dxfId="218" priority="335" stopIfTrue="1" operator="equal">
      <formula>"CW 2130-R11"</formula>
    </cfRule>
  </conditionalFormatting>
  <conditionalFormatting sqref="D676:D678 D699:D701 D681:D695">
    <cfRule type="cellIs" dxfId="217" priority="336" stopIfTrue="1" operator="equal">
      <formula>"CW 3120-R2"</formula>
    </cfRule>
    <cfRule type="cellIs" dxfId="216" priority="337" stopIfTrue="1" operator="equal">
      <formula>"CW 3240-R7"</formula>
    </cfRule>
  </conditionalFormatting>
  <conditionalFormatting sqref="D679">
    <cfRule type="cellIs" dxfId="215" priority="5" stopIfTrue="1" operator="equal">
      <formula>"CW 3120-R2"</formula>
    </cfRule>
    <cfRule type="cellIs" dxfId="214" priority="6" stopIfTrue="1" operator="equal">
      <formula>"CW 3240-R7"</formula>
    </cfRule>
    <cfRule type="cellIs" dxfId="213" priority="4" stopIfTrue="1" operator="equal">
      <formula>"CW 2130-R11"</formula>
    </cfRule>
  </conditionalFormatting>
  <conditionalFormatting sqref="D680">
    <cfRule type="cellIs" dxfId="212" priority="1" stopIfTrue="1" operator="equal">
      <formula>"CW 2130-R11"</formula>
    </cfRule>
    <cfRule type="cellIs" dxfId="211" priority="2" stopIfTrue="1" operator="equal">
      <formula>"CW 3120-R2"</formula>
    </cfRule>
    <cfRule type="cellIs" dxfId="210" priority="3" stopIfTrue="1" operator="equal">
      <formula>"CW 3240-R7"</formula>
    </cfRule>
  </conditionalFormatting>
  <conditionalFormatting sqref="D696">
    <cfRule type="cellIs" dxfId="209" priority="43" stopIfTrue="1" operator="equal">
      <formula>"CW 3240-R7"</formula>
    </cfRule>
    <cfRule type="cellIs" dxfId="208" priority="42" stopIfTrue="1" operator="equal">
      <formula>"CW 3120-R2"</formula>
    </cfRule>
    <cfRule type="cellIs" dxfId="207" priority="41" stopIfTrue="1" operator="equal">
      <formula>"CW 2130-R11"</formula>
    </cfRule>
  </conditionalFormatting>
  <conditionalFormatting sqref="D697:D698">
    <cfRule type="cellIs" dxfId="206" priority="38" stopIfTrue="1" operator="equal">
      <formula>"CW 2130-R11"</formula>
    </cfRule>
    <cfRule type="cellIs" dxfId="205" priority="40" stopIfTrue="1" operator="equal">
      <formula>"CW 3240-R7"</formula>
    </cfRule>
    <cfRule type="cellIs" dxfId="204" priority="39" stopIfTrue="1" operator="equal">
      <formula>"CW 3120-R2"</formula>
    </cfRule>
  </conditionalFormatting>
  <conditionalFormatting sqref="D703">
    <cfRule type="cellIs" dxfId="203" priority="340" stopIfTrue="1" operator="equal">
      <formula>"CW 3120-R2"</formula>
    </cfRule>
    <cfRule type="cellIs" dxfId="202" priority="341" stopIfTrue="1" operator="equal">
      <formula>"CW 3240-R7"</formula>
    </cfRule>
    <cfRule type="cellIs" dxfId="201" priority="339" stopIfTrue="1" operator="equal">
      <formula>"CW 2130-R11"</formula>
    </cfRule>
  </conditionalFormatting>
  <conditionalFormatting sqref="D706:D707">
    <cfRule type="cellIs" dxfId="200" priority="338" stopIfTrue="1" operator="equal">
      <formula>"CW 2130-R11"</formula>
    </cfRule>
  </conditionalFormatting>
  <conditionalFormatting sqref="D720:D723">
    <cfRule type="cellIs" dxfId="199" priority="332" stopIfTrue="1" operator="equal">
      <formula>"CW 2130-R11"</formula>
    </cfRule>
    <cfRule type="cellIs" dxfId="198" priority="333" stopIfTrue="1" operator="equal">
      <formula>"CW 3120-R2"</formula>
    </cfRule>
    <cfRule type="cellIs" dxfId="197" priority="334" stopIfTrue="1" operator="equal">
      <formula>"CW 3240-R7"</formula>
    </cfRule>
  </conditionalFormatting>
  <conditionalFormatting sqref="D725:D742 D748:D750">
    <cfRule type="cellIs" dxfId="196" priority="315" stopIfTrue="1" operator="equal">
      <formula>"CW 2130-R11"</formula>
    </cfRule>
    <cfRule type="cellIs" dxfId="195" priority="316" stopIfTrue="1" operator="equal">
      <formula>"CW 3120-R2"</formula>
    </cfRule>
    <cfRule type="cellIs" dxfId="194" priority="317" stopIfTrue="1" operator="equal">
      <formula>"CW 3240-R7"</formula>
    </cfRule>
  </conditionalFormatting>
  <conditionalFormatting sqref="D743:D745">
    <cfRule type="cellIs" dxfId="193" priority="36" stopIfTrue="1" operator="equal">
      <formula>"CW 3120-R2"</formula>
    </cfRule>
    <cfRule type="cellIs" dxfId="192" priority="37" stopIfTrue="1" operator="equal">
      <formula>"CW 3240-R7"</formula>
    </cfRule>
    <cfRule type="cellIs" dxfId="191" priority="35" stopIfTrue="1" operator="equal">
      <formula>"CW 2130-R11"</formula>
    </cfRule>
  </conditionalFormatting>
  <conditionalFormatting sqref="D746:D747">
    <cfRule type="cellIs" dxfId="190" priority="34" stopIfTrue="1" operator="equal">
      <formula>"CW 3240-R7"</formula>
    </cfRule>
    <cfRule type="cellIs" dxfId="189" priority="33" stopIfTrue="1" operator="equal">
      <formula>"CW 3120-R2"</formula>
    </cfRule>
    <cfRule type="cellIs" dxfId="188" priority="32" stopIfTrue="1" operator="equal">
      <formula>"CW 2130-R11"</formula>
    </cfRule>
  </conditionalFormatting>
  <conditionalFormatting sqref="D752:D755">
    <cfRule type="cellIs" dxfId="187" priority="313" stopIfTrue="1" operator="equal">
      <formula>"CW 3120-R2"</formula>
    </cfRule>
    <cfRule type="cellIs" dxfId="186" priority="314" stopIfTrue="1" operator="equal">
      <formula>"CW 3240-R7"</formula>
    </cfRule>
    <cfRule type="cellIs" dxfId="185" priority="312" stopIfTrue="1" operator="equal">
      <formula>"CW 2130-R11"</formula>
    </cfRule>
  </conditionalFormatting>
  <conditionalFormatting sqref="D757">
    <cfRule type="cellIs" dxfId="184" priority="329" stopIfTrue="1" operator="equal">
      <formula>"CW 2130-R11"</formula>
    </cfRule>
    <cfRule type="cellIs" dxfId="183" priority="330" stopIfTrue="1" operator="equal">
      <formula>"CW 3120-R2"</formula>
    </cfRule>
    <cfRule type="cellIs" dxfId="182" priority="331" stopIfTrue="1" operator="equal">
      <formula>"CW 3240-R7"</formula>
    </cfRule>
  </conditionalFormatting>
  <conditionalFormatting sqref="D759:D760">
    <cfRule type="cellIs" dxfId="181" priority="327" stopIfTrue="1" operator="equal">
      <formula>"CW 3120-R2"</formula>
    </cfRule>
    <cfRule type="cellIs" dxfId="180" priority="328" stopIfTrue="1" operator="equal">
      <formula>"CW 3240-R7"</formula>
    </cfRule>
  </conditionalFormatting>
  <conditionalFormatting sqref="D760">
    <cfRule type="cellIs" dxfId="179" priority="326" stopIfTrue="1" operator="equal">
      <formula>"CW 2130-R11"</formula>
    </cfRule>
  </conditionalFormatting>
  <conditionalFormatting sqref="D761:D762">
    <cfRule type="cellIs" dxfId="178" priority="321" stopIfTrue="1" operator="equal">
      <formula>"CW 3120-R2"</formula>
    </cfRule>
    <cfRule type="cellIs" dxfId="177" priority="322" stopIfTrue="1" operator="equal">
      <formula>"CW 3240-R7"</formula>
    </cfRule>
  </conditionalFormatting>
  <conditionalFormatting sqref="D763:D766">
    <cfRule type="cellIs" dxfId="176" priority="324" stopIfTrue="1" operator="equal">
      <formula>"CW 3120-R2"</formula>
    </cfRule>
    <cfRule type="cellIs" dxfId="175" priority="325" stopIfTrue="1" operator="equal">
      <formula>"CW 3240-R7"</formula>
    </cfRule>
  </conditionalFormatting>
  <conditionalFormatting sqref="D765:D766">
    <cfRule type="cellIs" dxfId="174" priority="323" stopIfTrue="1" operator="equal">
      <formula>"CW 2130-R11"</formula>
    </cfRule>
  </conditionalFormatting>
  <conditionalFormatting sqref="D767:D768">
    <cfRule type="cellIs" dxfId="173" priority="273" stopIfTrue="1" operator="equal">
      <formula>"CW 3120-R2"</formula>
    </cfRule>
    <cfRule type="cellIs" dxfId="172" priority="274" stopIfTrue="1" operator="equal">
      <formula>"CW 3240-R7"</formula>
    </cfRule>
  </conditionalFormatting>
  <conditionalFormatting sqref="D770:D776">
    <cfRule type="cellIs" dxfId="171" priority="318" stopIfTrue="1" operator="equal">
      <formula>"CW 2130-R11"</formula>
    </cfRule>
    <cfRule type="cellIs" dxfId="170" priority="319" stopIfTrue="1" operator="equal">
      <formula>"CW 3120-R2"</formula>
    </cfRule>
    <cfRule type="cellIs" dxfId="169" priority="320" stopIfTrue="1" operator="equal">
      <formula>"CW 3240-R7"</formula>
    </cfRule>
  </conditionalFormatting>
  <conditionalFormatting sqref="D786:D787">
    <cfRule type="cellIs" dxfId="168" priority="310" stopIfTrue="1" operator="equal">
      <formula>"CW 3120-R2"</formula>
    </cfRule>
    <cfRule type="cellIs" dxfId="167" priority="311" stopIfTrue="1" operator="equal">
      <formula>"CW 3240-R7"</formula>
    </cfRule>
    <cfRule type="cellIs" dxfId="166" priority="309" stopIfTrue="1" operator="equal">
      <formula>"CW 2130-R11"</formula>
    </cfRule>
  </conditionalFormatting>
  <conditionalFormatting sqref="D791:D794">
    <cfRule type="cellIs" dxfId="165" priority="260" stopIfTrue="1" operator="equal">
      <formula>"CW 3240-R7"</formula>
    </cfRule>
    <cfRule type="cellIs" dxfId="164" priority="259" stopIfTrue="1" operator="equal">
      <formula>"CW 3120-R2"</formula>
    </cfRule>
    <cfRule type="cellIs" dxfId="163" priority="258" stopIfTrue="1" operator="equal">
      <formula>"CW 2130-R11"</formula>
    </cfRule>
  </conditionalFormatting>
  <conditionalFormatting sqref="D806">
    <cfRule type="cellIs" dxfId="162" priority="252" stopIfTrue="1" operator="equal">
      <formula>"CW 2130-R11"</formula>
    </cfRule>
    <cfRule type="cellIs" dxfId="161" priority="253" stopIfTrue="1" operator="equal">
      <formula>"CW 3120-R2"</formula>
    </cfRule>
    <cfRule type="cellIs" dxfId="160" priority="254" stopIfTrue="1" operator="equal">
      <formula>"CW 3240-R7"</formula>
    </cfRule>
  </conditionalFormatting>
  <conditionalFormatting sqref="D816 D818">
    <cfRule type="cellIs" dxfId="159" priority="257" stopIfTrue="1" operator="equal">
      <formula>"CW 3240-R7"</formula>
    </cfRule>
    <cfRule type="cellIs" dxfId="158" priority="256" stopIfTrue="1" operator="equal">
      <formula>"CW 3120-R2"</formula>
    </cfRule>
    <cfRule type="cellIs" dxfId="157" priority="255" stopIfTrue="1" operator="equal">
      <formula>"CW 2130-R11"</formula>
    </cfRule>
  </conditionalFormatting>
  <conditionalFormatting sqref="D817">
    <cfRule type="cellIs" dxfId="156" priority="249" stopIfTrue="1" operator="equal">
      <formula>"CW 2130-R11"</formula>
    </cfRule>
    <cfRule type="cellIs" dxfId="155" priority="250" stopIfTrue="1" operator="equal">
      <formula>"CW 3120-R2"</formula>
    </cfRule>
    <cfRule type="cellIs" dxfId="154" priority="251" stopIfTrue="1" operator="equal">
      <formula>"CW 3240-R7"</formula>
    </cfRule>
  </conditionalFormatting>
  <conditionalFormatting sqref="D819">
    <cfRule type="cellIs" dxfId="153" priority="246" stopIfTrue="1" operator="equal">
      <formula>"CW 2130-R11"</formula>
    </cfRule>
    <cfRule type="cellIs" dxfId="152" priority="247" stopIfTrue="1" operator="equal">
      <formula>"CW 3120-R2"</formula>
    </cfRule>
    <cfRule type="cellIs" dxfId="151" priority="248" stopIfTrue="1" operator="equal">
      <formula>"CW 3240-R7"</formula>
    </cfRule>
  </conditionalFormatting>
  <conditionalFormatting sqref="D820:D821">
    <cfRule type="cellIs" dxfId="150" priority="244" stopIfTrue="1" operator="equal">
      <formula>"CW 3120-R2"</formula>
    </cfRule>
    <cfRule type="cellIs" dxfId="149" priority="243" stopIfTrue="1" operator="equal">
      <formula>"CW 2130-R11"</formula>
    </cfRule>
    <cfRule type="cellIs" dxfId="148" priority="245" stopIfTrue="1" operator="equal">
      <formula>"CW 3240-R7"</formula>
    </cfRule>
  </conditionalFormatting>
  <conditionalFormatting sqref="D828:D831">
    <cfRule type="cellIs" dxfId="147" priority="262" stopIfTrue="1" operator="equal">
      <formula>"CW 3120-R2"</formula>
    </cfRule>
    <cfRule type="cellIs" dxfId="146" priority="263" stopIfTrue="1" operator="equal">
      <formula>"CW 3240-R7"</formula>
    </cfRule>
    <cfRule type="cellIs" dxfId="145" priority="261" stopIfTrue="1" operator="equal">
      <formula>"CW 2130-R11"</formula>
    </cfRule>
  </conditionalFormatting>
  <conditionalFormatting sqref="D838">
    <cfRule type="cellIs" dxfId="144" priority="210" stopIfTrue="1" operator="equal">
      <formula>"CW 2130-R11"</formula>
    </cfRule>
    <cfRule type="cellIs" dxfId="143" priority="211" stopIfTrue="1" operator="equal">
      <formula>"CW 3120-R2"</formula>
    </cfRule>
    <cfRule type="cellIs" dxfId="142" priority="212" stopIfTrue="1" operator="equal">
      <formula>"CW 3240-R7"</formula>
    </cfRule>
  </conditionalFormatting>
  <conditionalFormatting sqref="D839">
    <cfRule type="cellIs" dxfId="141" priority="199" stopIfTrue="1" operator="equal">
      <formula>"CW 3120-R2"</formula>
    </cfRule>
    <cfRule type="cellIs" dxfId="140" priority="198" stopIfTrue="1" operator="equal">
      <formula>"CW 2130-R11"</formula>
    </cfRule>
    <cfRule type="cellIs" dxfId="139" priority="200" stopIfTrue="1" operator="equal">
      <formula>"CW 3240-R7"</formula>
    </cfRule>
  </conditionalFormatting>
  <conditionalFormatting sqref="D842">
    <cfRule type="cellIs" dxfId="138" priority="177" stopIfTrue="1" operator="equal">
      <formula>"CW 2130-R11"</formula>
    </cfRule>
    <cfRule type="cellIs" dxfId="137" priority="179" stopIfTrue="1" operator="equal">
      <formula>"CW 3240-R7"</formula>
    </cfRule>
    <cfRule type="cellIs" dxfId="136" priority="178" stopIfTrue="1" operator="equal">
      <formula>"CW 3120-R2"</formula>
    </cfRule>
  </conditionalFormatting>
  <conditionalFormatting sqref="D843">
    <cfRule type="cellIs" dxfId="135" priority="175" stopIfTrue="1" operator="equal">
      <formula>"CW 3120-R2"</formula>
    </cfRule>
    <cfRule type="cellIs" dxfId="134" priority="176" stopIfTrue="1" operator="equal">
      <formula>"CW 3240-R7"</formula>
    </cfRule>
    <cfRule type="cellIs" dxfId="133" priority="174" stopIfTrue="1" operator="equal">
      <formula>"CW 2130-R11"</formula>
    </cfRule>
  </conditionalFormatting>
  <conditionalFormatting sqref="D844">
    <cfRule type="cellIs" dxfId="132" priority="171" stopIfTrue="1" operator="equal">
      <formula>"CW 2130-R11"</formula>
    </cfRule>
    <cfRule type="cellIs" dxfId="131" priority="173" stopIfTrue="1" operator="equal">
      <formula>"CW 3240-R7"</formula>
    </cfRule>
    <cfRule type="cellIs" dxfId="130" priority="172" stopIfTrue="1" operator="equal">
      <formula>"CW 3120-R2"</formula>
    </cfRule>
  </conditionalFormatting>
  <conditionalFormatting sqref="D845">
    <cfRule type="cellIs" dxfId="129" priority="170" stopIfTrue="1" operator="equal">
      <formula>"CW 3240-R7"</formula>
    </cfRule>
    <cfRule type="cellIs" dxfId="128" priority="169" stopIfTrue="1" operator="equal">
      <formula>"CW 3120-R2"</formula>
    </cfRule>
    <cfRule type="cellIs" dxfId="127" priority="168" stopIfTrue="1" operator="equal">
      <formula>"CW 2130-R11"</formula>
    </cfRule>
  </conditionalFormatting>
  <conditionalFormatting sqref="D846">
    <cfRule type="cellIs" dxfId="126" priority="167" stopIfTrue="1" operator="equal">
      <formula>"CW 3240-R7"</formula>
    </cfRule>
    <cfRule type="cellIs" dxfId="125" priority="166" stopIfTrue="1" operator="equal">
      <formula>"CW 3120-R2"</formula>
    </cfRule>
    <cfRule type="cellIs" dxfId="124" priority="165" stopIfTrue="1" operator="equal">
      <formula>"CW 2130-R11"</formula>
    </cfRule>
  </conditionalFormatting>
  <conditionalFormatting sqref="D847">
    <cfRule type="cellIs" dxfId="123" priority="187" stopIfTrue="1" operator="equal">
      <formula>"CW 3120-R2"</formula>
    </cfRule>
    <cfRule type="cellIs" dxfId="122" priority="186" stopIfTrue="1" operator="equal">
      <formula>"CW 2130-R11"</formula>
    </cfRule>
    <cfRule type="cellIs" dxfId="121" priority="188" stopIfTrue="1" operator="equal">
      <formula>"CW 3240-R7"</formula>
    </cfRule>
  </conditionalFormatting>
  <conditionalFormatting sqref="D848">
    <cfRule type="cellIs" dxfId="120" priority="183" stopIfTrue="1" operator="equal">
      <formula>"CW 2130-R11"</formula>
    </cfRule>
    <cfRule type="cellIs" dxfId="119" priority="185" stopIfTrue="1" operator="equal">
      <formula>"CW 3240-R7"</formula>
    </cfRule>
    <cfRule type="cellIs" dxfId="118" priority="184" stopIfTrue="1" operator="equal">
      <formula>"CW 3120-R2"</formula>
    </cfRule>
  </conditionalFormatting>
  <conditionalFormatting sqref="D849">
    <cfRule type="cellIs" dxfId="117" priority="180" stopIfTrue="1" operator="equal">
      <formula>"CW 2130-R11"</formula>
    </cfRule>
    <cfRule type="cellIs" dxfId="116" priority="181" stopIfTrue="1" operator="equal">
      <formula>"CW 3120-R2"</formula>
    </cfRule>
    <cfRule type="cellIs" dxfId="115" priority="182" stopIfTrue="1" operator="equal">
      <formula>"CW 3240-R7"</formula>
    </cfRule>
  </conditionalFormatting>
  <conditionalFormatting sqref="D850 D854">
    <cfRule type="cellIs" dxfId="114" priority="196" stopIfTrue="1" operator="equal">
      <formula>"CW 3120-R2"</formula>
    </cfRule>
    <cfRule type="cellIs" dxfId="113" priority="197" stopIfTrue="1" operator="equal">
      <formula>"CW 3240-R7"</formula>
    </cfRule>
    <cfRule type="cellIs" dxfId="112" priority="195" stopIfTrue="1" operator="equal">
      <formula>"CW 2130-R11"</formula>
    </cfRule>
  </conditionalFormatting>
  <conditionalFormatting sqref="D851">
    <cfRule type="cellIs" dxfId="111" priority="164" stopIfTrue="1" operator="equal">
      <formula>"CW 3240-R7"</formula>
    </cfRule>
    <cfRule type="cellIs" dxfId="110" priority="163" stopIfTrue="1" operator="equal">
      <formula>"CW 3120-R2"</formula>
    </cfRule>
    <cfRule type="cellIs" dxfId="109" priority="162" stopIfTrue="1" operator="equal">
      <formula>"CW 2130-R11"</formula>
    </cfRule>
  </conditionalFormatting>
  <conditionalFormatting sqref="D852">
    <cfRule type="cellIs" dxfId="108" priority="161" stopIfTrue="1" operator="equal">
      <formula>"CW 3240-R7"</formula>
    </cfRule>
    <cfRule type="cellIs" dxfId="107" priority="160" stopIfTrue="1" operator="equal">
      <formula>"CW 3120-R2"</formula>
    </cfRule>
    <cfRule type="cellIs" dxfId="106" priority="159" stopIfTrue="1" operator="equal">
      <formula>"CW 2130-R11"</formula>
    </cfRule>
  </conditionalFormatting>
  <conditionalFormatting sqref="D853">
    <cfRule type="cellIs" dxfId="105" priority="156" stopIfTrue="1" operator="equal">
      <formula>"CW 2130-R11"</formula>
    </cfRule>
    <cfRule type="cellIs" dxfId="104" priority="157" stopIfTrue="1" operator="equal">
      <formula>"CW 3120-R2"</formula>
    </cfRule>
    <cfRule type="cellIs" dxfId="103" priority="158" stopIfTrue="1" operator="equal">
      <formula>"CW 3240-R7"</formula>
    </cfRule>
  </conditionalFormatting>
  <conditionalFormatting sqref="D856">
    <cfRule type="cellIs" dxfId="102" priority="206" stopIfTrue="1" operator="equal">
      <formula>"CW 3240-R7"</formula>
    </cfRule>
    <cfRule type="cellIs" dxfId="101" priority="204" stopIfTrue="1" operator="equal">
      <formula>"CW 2130-R11"</formula>
    </cfRule>
    <cfRule type="cellIs" dxfId="100" priority="205" stopIfTrue="1" operator="equal">
      <formula>"CW 3120-R2"</formula>
    </cfRule>
  </conditionalFormatting>
  <conditionalFormatting sqref="D857">
    <cfRule type="cellIs" dxfId="99" priority="192" stopIfTrue="1" operator="equal">
      <formula>"CW 2130-R11"</formula>
    </cfRule>
    <cfRule type="cellIs" dxfId="98" priority="194" stopIfTrue="1" operator="equal">
      <formula>"CW 3240-R7"</formula>
    </cfRule>
    <cfRule type="cellIs" dxfId="97" priority="193" stopIfTrue="1" operator="equal">
      <formula>"CW 3120-R2"</formula>
    </cfRule>
  </conditionalFormatting>
  <conditionalFormatting sqref="D858">
    <cfRule type="cellIs" dxfId="96" priority="190" stopIfTrue="1" operator="equal">
      <formula>"CW 3120-R2"</formula>
    </cfRule>
    <cfRule type="cellIs" dxfId="95" priority="189" stopIfTrue="1" operator="equal">
      <formula>"CW 2130-R11"</formula>
    </cfRule>
    <cfRule type="cellIs" dxfId="94" priority="191" stopIfTrue="1" operator="equal">
      <formula>"CW 3240-R7"</formula>
    </cfRule>
  </conditionalFormatting>
  <conditionalFormatting sqref="D859:D860">
    <cfRule type="cellIs" dxfId="93" priority="202" stopIfTrue="1" operator="equal">
      <formula>"CW 3120-R2"</formula>
    </cfRule>
    <cfRule type="cellIs" dxfId="92" priority="201" stopIfTrue="1" operator="equal">
      <formula>"CW 2130-R11"</formula>
    </cfRule>
    <cfRule type="cellIs" dxfId="91" priority="203" stopIfTrue="1" operator="equal">
      <formula>"CW 3240-R7"</formula>
    </cfRule>
  </conditionalFormatting>
  <conditionalFormatting sqref="D862">
    <cfRule type="cellIs" dxfId="90" priority="208" stopIfTrue="1" operator="equal">
      <formula>"CW 3120-R2"</formula>
    </cfRule>
    <cfRule type="cellIs" dxfId="89" priority="209" stopIfTrue="1" operator="equal">
      <formula>"CW 3240-R7"</formula>
    </cfRule>
    <cfRule type="cellIs" dxfId="88" priority="207" stopIfTrue="1" operator="equal">
      <formula>"CW 2130-R11"</formula>
    </cfRule>
  </conditionalFormatting>
  <conditionalFormatting sqref="D867:D870">
    <cfRule type="cellIs" dxfId="87" priority="235" stopIfTrue="1" operator="equal">
      <formula>"CW 3120-R2"</formula>
    </cfRule>
    <cfRule type="cellIs" dxfId="86" priority="236" stopIfTrue="1" operator="equal">
      <formula>"CW 3240-R7"</formula>
    </cfRule>
    <cfRule type="cellIs" dxfId="85" priority="234" stopIfTrue="1" operator="equal">
      <formula>"CW 2130-R11"</formula>
    </cfRule>
  </conditionalFormatting>
  <conditionalFormatting sqref="D872:D873 D885:D891 D882 D895 D875:D880">
    <cfRule type="cellIs" dxfId="84" priority="242" stopIfTrue="1" operator="equal">
      <formula>"CW 3240-R7"</formula>
    </cfRule>
    <cfRule type="cellIs" dxfId="83" priority="241" stopIfTrue="1" operator="equal">
      <formula>"CW 3120-R2"</formula>
    </cfRule>
    <cfRule type="cellIs" dxfId="82" priority="240" stopIfTrue="1" operator="equal">
      <formula>"CW 2130-R11"</formula>
    </cfRule>
  </conditionalFormatting>
  <conditionalFormatting sqref="D874">
    <cfRule type="cellIs" dxfId="81" priority="93" stopIfTrue="1" operator="equal">
      <formula>"CW 3120-R2"</formula>
    </cfRule>
    <cfRule type="cellIs" dxfId="80" priority="94" stopIfTrue="1" operator="equal">
      <formula>"CW 3240-R7"</formula>
    </cfRule>
    <cfRule type="cellIs" dxfId="79" priority="92" stopIfTrue="1" operator="equal">
      <formula>"CW 2130-R11"</formula>
    </cfRule>
  </conditionalFormatting>
  <conditionalFormatting sqref="D881">
    <cfRule type="cellIs" dxfId="78" priority="139" stopIfTrue="1" operator="equal">
      <formula>"CW 3240-R7"</formula>
    </cfRule>
    <cfRule type="cellIs" dxfId="77" priority="138" stopIfTrue="1" operator="equal">
      <formula>"CW 3120-R2"</formula>
    </cfRule>
    <cfRule type="cellIs" dxfId="76" priority="137" stopIfTrue="1" operator="equal">
      <formula>"CW 2130-R11"</formula>
    </cfRule>
  </conditionalFormatting>
  <conditionalFormatting sqref="D883">
    <cfRule type="cellIs" dxfId="75" priority="218" stopIfTrue="1" operator="equal">
      <formula>"CW 3240-R7"</formula>
    </cfRule>
    <cfRule type="cellIs" dxfId="74" priority="217" stopIfTrue="1" operator="equal">
      <formula>"CW 3120-R2"</formula>
    </cfRule>
    <cfRule type="cellIs" dxfId="73" priority="216" stopIfTrue="1" operator="equal">
      <formula>"CW 2130-R11"</formula>
    </cfRule>
  </conditionalFormatting>
  <conditionalFormatting sqref="D884">
    <cfRule type="cellIs" dxfId="72" priority="229" stopIfTrue="1" operator="equal">
      <formula>"CW 3120-R2"</formula>
    </cfRule>
    <cfRule type="cellIs" dxfId="71" priority="228" stopIfTrue="1" operator="equal">
      <formula>"CW 2130-R11"</formula>
    </cfRule>
    <cfRule type="cellIs" dxfId="70" priority="230" stopIfTrue="1" operator="equal">
      <formula>"CW 3240-R7"</formula>
    </cfRule>
  </conditionalFormatting>
  <conditionalFormatting sqref="D892">
    <cfRule type="cellIs" dxfId="69" priority="136" stopIfTrue="1" operator="equal">
      <formula>"CW 3240-R7"</formula>
    </cfRule>
    <cfRule type="cellIs" dxfId="68" priority="135" stopIfTrue="1" operator="equal">
      <formula>"CW 3120-R2"</formula>
    </cfRule>
    <cfRule type="cellIs" dxfId="67" priority="134" stopIfTrue="1" operator="equal">
      <formula>"CW 2130-R11"</formula>
    </cfRule>
  </conditionalFormatting>
  <conditionalFormatting sqref="D893">
    <cfRule type="cellIs" dxfId="66" priority="133" stopIfTrue="1" operator="equal">
      <formula>"CW 3240-R7"</formula>
    </cfRule>
    <cfRule type="cellIs" dxfId="65" priority="132" stopIfTrue="1" operator="equal">
      <formula>"CW 3120-R2"</formula>
    </cfRule>
    <cfRule type="cellIs" dxfId="64" priority="131" stopIfTrue="1" operator="equal">
      <formula>"CW 2130-R11"</formula>
    </cfRule>
  </conditionalFormatting>
  <conditionalFormatting sqref="D894">
    <cfRule type="cellIs" dxfId="63" priority="130" stopIfTrue="1" operator="equal">
      <formula>"CW 3240-R7"</formula>
    </cfRule>
    <cfRule type="cellIs" dxfId="62" priority="128" stopIfTrue="1" operator="equal">
      <formula>"CW 2130-R11"</formula>
    </cfRule>
    <cfRule type="cellIs" dxfId="61" priority="129" stopIfTrue="1" operator="equal">
      <formula>"CW 3120-R2"</formula>
    </cfRule>
  </conditionalFormatting>
  <conditionalFormatting sqref="D897 D899">
    <cfRule type="cellIs" dxfId="60" priority="233" stopIfTrue="1" operator="equal">
      <formula>"CW 3240-R7"</formula>
    </cfRule>
    <cfRule type="cellIs" dxfId="59" priority="232" stopIfTrue="1" operator="equal">
      <formula>"CW 3120-R2"</formula>
    </cfRule>
    <cfRule type="cellIs" dxfId="58" priority="231" stopIfTrue="1" operator="equal">
      <formula>"CW 2130-R11"</formula>
    </cfRule>
  </conditionalFormatting>
  <conditionalFormatting sqref="D898">
    <cfRule type="cellIs" dxfId="57" priority="225" stopIfTrue="1" operator="equal">
      <formula>"CW 2130-R11"</formula>
    </cfRule>
    <cfRule type="cellIs" dxfId="56" priority="226" stopIfTrue="1" operator="equal">
      <formula>"CW 3120-R2"</formula>
    </cfRule>
    <cfRule type="cellIs" dxfId="55" priority="227" stopIfTrue="1" operator="equal">
      <formula>"CW 3240-R7"</formula>
    </cfRule>
  </conditionalFormatting>
  <conditionalFormatting sqref="D900">
    <cfRule type="cellIs" dxfId="54" priority="224" stopIfTrue="1" operator="equal">
      <formula>"CW 3240-R7"</formula>
    </cfRule>
    <cfRule type="cellIs" dxfId="53" priority="222" stopIfTrue="1" operator="equal">
      <formula>"CW 2130-R11"</formula>
    </cfRule>
    <cfRule type="cellIs" dxfId="52" priority="223" stopIfTrue="1" operator="equal">
      <formula>"CW 3120-R2"</formula>
    </cfRule>
  </conditionalFormatting>
  <conditionalFormatting sqref="D901:D906">
    <cfRule type="cellIs" dxfId="51" priority="219" stopIfTrue="1" operator="equal">
      <formula>"CW 2130-R11"</formula>
    </cfRule>
    <cfRule type="cellIs" dxfId="50" priority="220" stopIfTrue="1" operator="equal">
      <formula>"CW 3120-R2"</formula>
    </cfRule>
    <cfRule type="cellIs" dxfId="49" priority="221" stopIfTrue="1" operator="equal">
      <formula>"CW 3240-R7"</formula>
    </cfRule>
  </conditionalFormatting>
  <conditionalFormatting sqref="D908">
    <cfRule type="cellIs" dxfId="48" priority="213" stopIfTrue="1" operator="equal">
      <formula>"CW 2130-R11"</formula>
    </cfRule>
    <cfRule type="cellIs" dxfId="47" priority="215" stopIfTrue="1" operator="equal">
      <formula>"CW 3240-R7"</formula>
    </cfRule>
    <cfRule type="cellIs" dxfId="46" priority="214" stopIfTrue="1" operator="equal">
      <formula>"CW 3120-R2"</formula>
    </cfRule>
  </conditionalFormatting>
  <conditionalFormatting sqref="D915:D917 D919">
    <cfRule type="cellIs" dxfId="45" priority="237" stopIfTrue="1" operator="equal">
      <formula>"CW 2130-R11"</formula>
    </cfRule>
    <cfRule type="cellIs" dxfId="44" priority="239" stopIfTrue="1" operator="equal">
      <formula>"CW 3240-R7"</formula>
    </cfRule>
    <cfRule type="cellIs" dxfId="43" priority="238" stopIfTrue="1" operator="equal">
      <formula>"CW 3120-R2"</formula>
    </cfRule>
  </conditionalFormatting>
  <conditionalFormatting sqref="D918">
    <cfRule type="cellIs" dxfId="42" priority="154" stopIfTrue="1" operator="equal">
      <formula>"CW 3120-R2"</formula>
    </cfRule>
    <cfRule type="cellIs" dxfId="41" priority="153" stopIfTrue="1" operator="equal">
      <formula>"CW 2130-R11"</formula>
    </cfRule>
    <cfRule type="cellIs" dxfId="40" priority="155" stopIfTrue="1" operator="equal">
      <formula>"CW 3240-R7"</formula>
    </cfRule>
  </conditionalFormatting>
  <conditionalFormatting sqref="D923:D924">
    <cfRule type="cellIs" dxfId="39" priority="304" stopIfTrue="1" operator="equal">
      <formula>"CW 3120-R2"</formula>
    </cfRule>
    <cfRule type="cellIs" dxfId="38" priority="305" stopIfTrue="1" operator="equal">
      <formula>"CW 3240-R7"</formula>
    </cfRule>
  </conditionalFormatting>
  <conditionalFormatting sqref="D924">
    <cfRule type="cellIs" dxfId="37" priority="303" stopIfTrue="1" operator="equal">
      <formula>"CW 2130-R11"</formula>
    </cfRule>
  </conditionalFormatting>
  <conditionalFormatting sqref="D925">
    <cfRule type="cellIs" dxfId="36" priority="299" stopIfTrue="1" operator="equal">
      <formula>"CW 3120-R2"</formula>
    </cfRule>
    <cfRule type="cellIs" dxfId="35" priority="300" stopIfTrue="1" operator="equal">
      <formula>"CW 3240-R7"</formula>
    </cfRule>
  </conditionalFormatting>
  <conditionalFormatting sqref="D927">
    <cfRule type="cellIs" dxfId="34" priority="301" stopIfTrue="1" operator="equal">
      <formula>"CW 3120-R2"</formula>
    </cfRule>
    <cfRule type="cellIs" dxfId="33" priority="302" stopIfTrue="1" operator="equal">
      <formula>"CW 3240-R7"</formula>
    </cfRule>
  </conditionalFormatting>
  <conditionalFormatting sqref="D929:D930">
    <cfRule type="cellIs" dxfId="32" priority="297" stopIfTrue="1" operator="equal">
      <formula>"CW 3120-R2"</formula>
    </cfRule>
    <cfRule type="cellIs" dxfId="31" priority="298" stopIfTrue="1" operator="equal">
      <formula>"CW 3240-R7"</formula>
    </cfRule>
  </conditionalFormatting>
  <conditionalFormatting sqref="D930">
    <cfRule type="cellIs" dxfId="30" priority="296" stopIfTrue="1" operator="equal">
      <formula>"CW 2130-R11"</formula>
    </cfRule>
  </conditionalFormatting>
  <conditionalFormatting sqref="D931:D933">
    <cfRule type="cellIs" dxfId="29" priority="293" stopIfTrue="1" operator="equal">
      <formula>"CW 3240-R7"</formula>
    </cfRule>
    <cfRule type="cellIs" dxfId="28" priority="292" stopIfTrue="1" operator="equal">
      <formula>"CW 3120-R2"</formula>
    </cfRule>
  </conditionalFormatting>
  <conditionalFormatting sqref="D935">
    <cfRule type="cellIs" dxfId="27" priority="294" stopIfTrue="1" operator="equal">
      <formula>"CW 3120-R2"</formula>
    </cfRule>
    <cfRule type="cellIs" dxfId="26" priority="295" stopIfTrue="1" operator="equal">
      <formula>"CW 3240-R7"</formula>
    </cfRule>
  </conditionalFormatting>
  <conditionalFormatting sqref="D937:D938">
    <cfRule type="cellIs" dxfId="25" priority="288" stopIfTrue="1" operator="equal">
      <formula>"CW 3120-R2"</formula>
    </cfRule>
    <cfRule type="cellIs" dxfId="24" priority="289" stopIfTrue="1" operator="equal">
      <formula>"CW 3240-R7"</formula>
    </cfRule>
  </conditionalFormatting>
  <conditionalFormatting sqref="D938">
    <cfRule type="cellIs" dxfId="23" priority="287" stopIfTrue="1" operator="equal">
      <formula>"CW 2130-R11"</formula>
    </cfRule>
  </conditionalFormatting>
  <conditionalFormatting sqref="D940">
    <cfRule type="cellIs" dxfId="22" priority="290" stopIfTrue="1" operator="equal">
      <formula>"CW 3120-R2"</formula>
    </cfRule>
    <cfRule type="cellIs" dxfId="21" priority="291" stopIfTrue="1" operator="equal">
      <formula>"CW 3240-R7"</formula>
    </cfRule>
  </conditionalFormatting>
  <conditionalFormatting sqref="D942:D943">
    <cfRule type="cellIs" dxfId="20" priority="285" stopIfTrue="1" operator="equal">
      <formula>"CW 3120-R2"</formula>
    </cfRule>
    <cfRule type="cellIs" dxfId="19" priority="286" stopIfTrue="1" operator="equal">
      <formula>"CW 3240-R7"</formula>
    </cfRule>
  </conditionalFormatting>
  <conditionalFormatting sqref="D943">
    <cfRule type="cellIs" dxfId="18" priority="284" stopIfTrue="1" operator="equal">
      <formula>"CW 2130-R11"</formula>
    </cfRule>
  </conditionalFormatting>
  <conditionalFormatting sqref="D944:D947">
    <cfRule type="cellIs" dxfId="17" priority="280" stopIfTrue="1" operator="equal">
      <formula>"CW 3120-R2"</formula>
    </cfRule>
    <cfRule type="cellIs" dxfId="16" priority="281" stopIfTrue="1" operator="equal">
      <formula>"CW 3240-R7"</formula>
    </cfRule>
  </conditionalFormatting>
  <conditionalFormatting sqref="D945 D947">
    <cfRule type="cellIs" dxfId="15" priority="279" stopIfTrue="1" operator="equal">
      <formula>"CW 2130-R11"</formula>
    </cfRule>
  </conditionalFormatting>
  <conditionalFormatting sqref="D949">
    <cfRule type="cellIs" dxfId="14" priority="282" stopIfTrue="1" operator="equal">
      <formula>"CW 3120-R2"</formula>
    </cfRule>
    <cfRule type="cellIs" dxfId="13" priority="283" stopIfTrue="1" operator="equal">
      <formula>"CW 3240-R7"</formula>
    </cfRule>
  </conditionalFormatting>
  <conditionalFormatting sqref="D965">
    <cfRule type="cellIs" dxfId="12" priority="519" stopIfTrue="1" operator="equal">
      <formula>"CW 2130-R11"</formula>
    </cfRule>
    <cfRule type="cellIs" dxfId="11" priority="520" stopIfTrue="1" operator="equal">
      <formula>"CW 3120-R2"</formula>
    </cfRule>
    <cfRule type="cellIs" dxfId="10" priority="521" stopIfTrue="1" operator="equal">
      <formula>"CW 3240-R7"</formula>
    </cfRule>
  </conditionalFormatting>
  <conditionalFormatting sqref="G965">
    <cfRule type="expression" dxfId="9" priority="518">
      <formula>G965&gt;G984*0.05</formula>
    </cfRule>
  </conditionalFormatting>
  <conditionalFormatting sqref="T791:T794 AB791:AB794 AJ791:AJ794 AR791:AR794 AZ791:AZ794 BH791:BH794 BP791:BP794 BX791:BX794 CF791:CF794 CN791:CN794 CV791:CV794 DD791:DD794 DL791:DL794 DT791:DT794 EB791:EB794 EJ791:EJ794 ER791:ER794 EZ791:EZ794 FH791:FH794 FP791:FP794 FX791:FX794 GF791:GF794 GN791:GN794 GV791:GV794 HD791:HD794 HL791:HL794 HT791:HT794 IB791:IB794 IJ791:IJ794 IR791:IR794 IZ791:IZ794 JH791:JH794 JP791:JP794 JX791:JX794 KF791:KF794 KN791:KN794 KV791:KV794 LD791:LD794 LL791:LL794 LT791:LT794 MB791:MB794 MJ791:MJ794 MR791:MR794 MZ791:MZ794 NH791:NH794 NP791:NP794 NX791:NX794 OF791:OF794 ON791:ON794 OV791:OV794 PD791:PD794 PL791:PL794 PT791:PT794 QB791:QB794 QJ791:QJ794 QR791:QR794 QZ791:QZ794 RH791:RH794 RP791:RP794 RX791:RX794 SF791:SF794 SN791:SN794 SV791:SV794 TD791:TD794 TL791:TL794 TT791:TT794 UB791:UB794 UJ791:UJ794 UR791:UR794 UZ791:UZ794 VH791:VH794 VP791:VP794 VX791:VX794 WF791:WF794 WN791:WN794 WV791:WV794 XD791:XD794 XL791:XL794 XT791:XT794 YB791:YB794 YJ791:YJ794 YR791:YR794 YZ791:YZ794 ZH791:ZH794 ZP791:ZP794 ZX791:ZX794 AAF791:AAF794 AAN791:AAN794 AAV791:AAV794 ABD791:ABD794 ABL791:ABL794 ABT791:ABT794 ACB791:ACB794 ACJ791:ACJ794 ACR791:ACR794 ACZ791:ACZ794 ADH791:ADH794 ADP791:ADP794 ADX791:ADX794 AEF791:AEF794 AEN791:AEN794 AEV791:AEV794 AFD791:AFD794 AFL791:AFL794 AFT791:AFT794 AGB791:AGB794 AGJ791:AGJ794 AGR791:AGR794 AGZ791:AGZ794 AHH791:AHH794 AHP791:AHP794 AHX791:AHX794 AIF791:AIF794 AIN791:AIN794 AIV791:AIV794 AJD791:AJD794 AJL791:AJL794 AJT791:AJT794 AKB791:AKB794 AKJ791:AKJ794 AKR791:AKR794 AKZ791:AKZ794 ALH791:ALH794 ALP791:ALP794 ALX791:ALX794 AMF791:AMF794 AMN791:AMN794 AMV791:AMV794 AND791:AND794 ANL791:ANL794 ANT791:ANT794 AOB791:AOB794 AOJ791:AOJ794 AOR791:AOR794 AOZ791:AOZ794 APH791:APH794 APP791:APP794 APX791:APX794 AQF791:AQF794 AQN791:AQN794 AQV791:AQV794 ARD791:ARD794 ARL791:ARL794 ART791:ART794 ASB791:ASB794 ASJ791:ASJ794 ASR791:ASR794 ASZ791:ASZ794 ATH791:ATH794 ATP791:ATP794 ATX791:ATX794 AUF791:AUF794 AUN791:AUN794 AUV791:AUV794 AVD791:AVD794 AVL791:AVL794 AVT791:AVT794 AWB791:AWB794 AWJ791:AWJ794 AWR791:AWR794 AWZ791:AWZ794 AXH791:AXH794 AXP791:AXP794 AXX791:AXX794 AYF791:AYF794 AYN791:AYN794 AYV791:AYV794 AZD791:AZD794 AZL791:AZL794 AZT791:AZT794 BAB791:BAB794 BAJ791:BAJ794 BAR791:BAR794 BAZ791:BAZ794 BBH791:BBH794 BBP791:BBP794 BBX791:BBX794 BCF791:BCF794 BCN791:BCN794 BCV791:BCV794 BDD791:BDD794 BDL791:BDL794 BDT791:BDT794 BEB791:BEB794 BEJ791:BEJ794 BER791:BER794 BEZ791:BEZ794 BFH791:BFH794 BFP791:BFP794 BFX791:BFX794 BGF791:BGF794 BGN791:BGN794 BGV791:BGV794 BHD791:BHD794 BHL791:BHL794 BHT791:BHT794 BIB791:BIB794 BIJ791:BIJ794 BIR791:BIR794 BIZ791:BIZ794 BJH791:BJH794 BJP791:BJP794 BJX791:BJX794 BKF791:BKF794 BKN791:BKN794 BKV791:BKV794 BLD791:BLD794 BLL791:BLL794 BLT791:BLT794 BMB791:BMB794 BMJ791:BMJ794 BMR791:BMR794 BMZ791:BMZ794 BNH791:BNH794 BNP791:BNP794 BNX791:BNX794 BOF791:BOF794 BON791:BON794 BOV791:BOV794 BPD791:BPD794 BPL791:BPL794 BPT791:BPT794 BQB791:BQB794 BQJ791:BQJ794 BQR791:BQR794 BQZ791:BQZ794 BRH791:BRH794 BRP791:BRP794 BRX791:BRX794 BSF791:BSF794 BSN791:BSN794 BSV791:BSV794 BTD791:BTD794 BTL791:BTL794 BTT791:BTT794 BUB791:BUB794 BUJ791:BUJ794 BUR791:BUR794 BUZ791:BUZ794 BVH791:BVH794 BVP791:BVP794 BVX791:BVX794 BWF791:BWF794 BWN791:BWN794 BWV791:BWV794 BXD791:BXD794 BXL791:BXL794 BXT791:BXT794 BYB791:BYB794 BYJ791:BYJ794 BYR791:BYR794 BYZ791:BYZ794 BZH791:BZH794 BZP791:BZP794 BZX791:BZX794 CAF791:CAF794 CAN791:CAN794 CAV791:CAV794 CBD791:CBD794 CBL791:CBL794 CBT791:CBT794 CCB791:CCB794 CCJ791:CCJ794 CCR791:CCR794 CCZ791:CCZ794 CDH791:CDH794 CDP791:CDP794 CDX791:CDX794 CEF791:CEF794 CEN791:CEN794 CEV791:CEV794 CFD791:CFD794 CFL791:CFL794 CFT791:CFT794 CGB791:CGB794 CGJ791:CGJ794 CGR791:CGR794 CGZ791:CGZ794 CHH791:CHH794 CHP791:CHP794 CHX791:CHX794 CIF791:CIF794 CIN791:CIN794 CIV791:CIV794 CJD791:CJD794 CJL791:CJL794 CJT791:CJT794 CKB791:CKB794 CKJ791:CKJ794 CKR791:CKR794 CKZ791:CKZ794 CLH791:CLH794 CLP791:CLP794 CLX791:CLX794 CMF791:CMF794 CMN791:CMN794 CMV791:CMV794 CND791:CND794 CNL791:CNL794 CNT791:CNT794 COB791:COB794 COJ791:COJ794 COR791:COR794 COZ791:COZ794 CPH791:CPH794 CPP791:CPP794 CPX791:CPX794 CQF791:CQF794 CQN791:CQN794 CQV791:CQV794 CRD791:CRD794 CRL791:CRL794 CRT791:CRT794 CSB791:CSB794 CSJ791:CSJ794 CSR791:CSR794 CSZ791:CSZ794 CTH791:CTH794 CTP791:CTP794 CTX791:CTX794 CUF791:CUF794 CUN791:CUN794 CUV791:CUV794 CVD791:CVD794 CVL791:CVL794 CVT791:CVT794 CWB791:CWB794 CWJ791:CWJ794 CWR791:CWR794 CWZ791:CWZ794 CXH791:CXH794 CXP791:CXP794 CXX791:CXX794 CYF791:CYF794 CYN791:CYN794 CYV791:CYV794 CZD791:CZD794 CZL791:CZL794 CZT791:CZT794 DAB791:DAB794 DAJ791:DAJ794 DAR791:DAR794 DAZ791:DAZ794 DBH791:DBH794 DBP791:DBP794 DBX791:DBX794 DCF791:DCF794 DCN791:DCN794 DCV791:DCV794 DDD791:DDD794 DDL791:DDL794 DDT791:DDT794 DEB791:DEB794 DEJ791:DEJ794 DER791:DER794 DEZ791:DEZ794 DFH791:DFH794 DFP791:DFP794 DFX791:DFX794 DGF791:DGF794 DGN791:DGN794 DGV791:DGV794 DHD791:DHD794 DHL791:DHL794 DHT791:DHT794 DIB791:DIB794 DIJ791:DIJ794 DIR791:DIR794 DIZ791:DIZ794 DJH791:DJH794 DJP791:DJP794 DJX791:DJX794 DKF791:DKF794 DKN791:DKN794 DKV791:DKV794 DLD791:DLD794 DLL791:DLL794 DLT791:DLT794 DMB791:DMB794 DMJ791:DMJ794 DMR791:DMR794 DMZ791:DMZ794 DNH791:DNH794 DNP791:DNP794 DNX791:DNX794 DOF791:DOF794 DON791:DON794 DOV791:DOV794 DPD791:DPD794 DPL791:DPL794 DPT791:DPT794 DQB791:DQB794 DQJ791:DQJ794 DQR791:DQR794 DQZ791:DQZ794 DRH791:DRH794 DRP791:DRP794 DRX791:DRX794 DSF791:DSF794 DSN791:DSN794 DSV791:DSV794 DTD791:DTD794 DTL791:DTL794 DTT791:DTT794 DUB791:DUB794 DUJ791:DUJ794 DUR791:DUR794 DUZ791:DUZ794 DVH791:DVH794 DVP791:DVP794 DVX791:DVX794 DWF791:DWF794 DWN791:DWN794 DWV791:DWV794 DXD791:DXD794 DXL791:DXL794 DXT791:DXT794 DYB791:DYB794 DYJ791:DYJ794 DYR791:DYR794 DYZ791:DYZ794 DZH791:DZH794 DZP791:DZP794 DZX791:DZX794 EAF791:EAF794 EAN791:EAN794 EAV791:EAV794 EBD791:EBD794 EBL791:EBL794 EBT791:EBT794 ECB791:ECB794 ECJ791:ECJ794 ECR791:ECR794 ECZ791:ECZ794 EDH791:EDH794 EDP791:EDP794 EDX791:EDX794 EEF791:EEF794 EEN791:EEN794 EEV791:EEV794 EFD791:EFD794 EFL791:EFL794 EFT791:EFT794 EGB791:EGB794 EGJ791:EGJ794 EGR791:EGR794 EGZ791:EGZ794 EHH791:EHH794 EHP791:EHP794 EHX791:EHX794 EIF791:EIF794 EIN791:EIN794 EIV791:EIV794 EJD791:EJD794 EJL791:EJL794 EJT791:EJT794 EKB791:EKB794 EKJ791:EKJ794 EKR791:EKR794 EKZ791:EKZ794 ELH791:ELH794 ELP791:ELP794 ELX791:ELX794 EMF791:EMF794 EMN791:EMN794 EMV791:EMV794 END791:END794 ENL791:ENL794 ENT791:ENT794 EOB791:EOB794 EOJ791:EOJ794 EOR791:EOR794 EOZ791:EOZ794 EPH791:EPH794 EPP791:EPP794 EPX791:EPX794 EQF791:EQF794 EQN791:EQN794 EQV791:EQV794 ERD791:ERD794 ERL791:ERL794 ERT791:ERT794 ESB791:ESB794 ESJ791:ESJ794 ESR791:ESR794 ESZ791:ESZ794 ETH791:ETH794 ETP791:ETP794 ETX791:ETX794 EUF791:EUF794 EUN791:EUN794 EUV791:EUV794 EVD791:EVD794 EVL791:EVL794 EVT791:EVT794 EWB791:EWB794 EWJ791:EWJ794 EWR791:EWR794 EWZ791:EWZ794 EXH791:EXH794 EXP791:EXP794 EXX791:EXX794 EYF791:EYF794 EYN791:EYN794 EYV791:EYV794 EZD791:EZD794 EZL791:EZL794 EZT791:EZT794 FAB791:FAB794 FAJ791:FAJ794 FAR791:FAR794 FAZ791:FAZ794 FBH791:FBH794 FBP791:FBP794 FBX791:FBX794 FCF791:FCF794 FCN791:FCN794 FCV791:FCV794 FDD791:FDD794 FDL791:FDL794 FDT791:FDT794 FEB791:FEB794 FEJ791:FEJ794 FER791:FER794 FEZ791:FEZ794 FFH791:FFH794 FFP791:FFP794 FFX791:FFX794 FGF791:FGF794 FGN791:FGN794 FGV791:FGV794 FHD791:FHD794 FHL791:FHL794 FHT791:FHT794 FIB791:FIB794 FIJ791:FIJ794 FIR791:FIR794 FIZ791:FIZ794 FJH791:FJH794 FJP791:FJP794 FJX791:FJX794 FKF791:FKF794 FKN791:FKN794 FKV791:FKV794 FLD791:FLD794 FLL791:FLL794 FLT791:FLT794 FMB791:FMB794 FMJ791:FMJ794 FMR791:FMR794 FMZ791:FMZ794 FNH791:FNH794 FNP791:FNP794 FNX791:FNX794 FOF791:FOF794 FON791:FON794 FOV791:FOV794 FPD791:FPD794 FPL791:FPL794 FPT791:FPT794 FQB791:FQB794 FQJ791:FQJ794 FQR791:FQR794 FQZ791:FQZ794 FRH791:FRH794 FRP791:FRP794 FRX791:FRX794 FSF791:FSF794 FSN791:FSN794 FSV791:FSV794 FTD791:FTD794 FTL791:FTL794 FTT791:FTT794 FUB791:FUB794 FUJ791:FUJ794 FUR791:FUR794 FUZ791:FUZ794 FVH791:FVH794 FVP791:FVP794 FVX791:FVX794 FWF791:FWF794 FWN791:FWN794 FWV791:FWV794 FXD791:FXD794 FXL791:FXL794 FXT791:FXT794 FYB791:FYB794 FYJ791:FYJ794 FYR791:FYR794 FYZ791:FYZ794 FZH791:FZH794 FZP791:FZP794 FZX791:FZX794 GAF791:GAF794 GAN791:GAN794 GAV791:GAV794 GBD791:GBD794 GBL791:GBL794 GBT791:GBT794 GCB791:GCB794 GCJ791:GCJ794 GCR791:GCR794 GCZ791:GCZ794 GDH791:GDH794 GDP791:GDP794 GDX791:GDX794 GEF791:GEF794 GEN791:GEN794 GEV791:GEV794 GFD791:GFD794 GFL791:GFL794 GFT791:GFT794 GGB791:GGB794 GGJ791:GGJ794 GGR791:GGR794 GGZ791:GGZ794 GHH791:GHH794 GHP791:GHP794 GHX791:GHX794 GIF791:GIF794 GIN791:GIN794 GIV791:GIV794 GJD791:GJD794 GJL791:GJL794 GJT791:GJT794 GKB791:GKB794 GKJ791:GKJ794 GKR791:GKR794 GKZ791:GKZ794 GLH791:GLH794 GLP791:GLP794 GLX791:GLX794 GMF791:GMF794 GMN791:GMN794 GMV791:GMV794 GND791:GND794 GNL791:GNL794 GNT791:GNT794 GOB791:GOB794 GOJ791:GOJ794 GOR791:GOR794 GOZ791:GOZ794 GPH791:GPH794 GPP791:GPP794 GPX791:GPX794 GQF791:GQF794 GQN791:GQN794 GQV791:GQV794 GRD791:GRD794 GRL791:GRL794 GRT791:GRT794 GSB791:GSB794 GSJ791:GSJ794 GSR791:GSR794 GSZ791:GSZ794 GTH791:GTH794 GTP791:GTP794 GTX791:GTX794 GUF791:GUF794 GUN791:GUN794 GUV791:GUV794 GVD791:GVD794 GVL791:GVL794 GVT791:GVT794 GWB791:GWB794 GWJ791:GWJ794 GWR791:GWR794 GWZ791:GWZ794 GXH791:GXH794 GXP791:GXP794 GXX791:GXX794 GYF791:GYF794 GYN791:GYN794 GYV791:GYV794 GZD791:GZD794 GZL791:GZL794 GZT791:GZT794 HAB791:HAB794 HAJ791:HAJ794 HAR791:HAR794 HAZ791:HAZ794 HBH791:HBH794 HBP791:HBP794 HBX791:HBX794 HCF791:HCF794 HCN791:HCN794 HCV791:HCV794 HDD791:HDD794 HDL791:HDL794 HDT791:HDT794 HEB791:HEB794 HEJ791:HEJ794 HER791:HER794 HEZ791:HEZ794 HFH791:HFH794 HFP791:HFP794 HFX791:HFX794 HGF791:HGF794 HGN791:HGN794 HGV791:HGV794 HHD791:HHD794 HHL791:HHL794 HHT791:HHT794 HIB791:HIB794 HIJ791:HIJ794 HIR791:HIR794 HIZ791:HIZ794 HJH791:HJH794 HJP791:HJP794 HJX791:HJX794 HKF791:HKF794 HKN791:HKN794 HKV791:HKV794 HLD791:HLD794 HLL791:HLL794 HLT791:HLT794 HMB791:HMB794 HMJ791:HMJ794 HMR791:HMR794 HMZ791:HMZ794 HNH791:HNH794 HNP791:HNP794 HNX791:HNX794 HOF791:HOF794 HON791:HON794 HOV791:HOV794 HPD791:HPD794 HPL791:HPL794 HPT791:HPT794 HQB791:HQB794 HQJ791:HQJ794 HQR791:HQR794 HQZ791:HQZ794 HRH791:HRH794 HRP791:HRP794 HRX791:HRX794 HSF791:HSF794 HSN791:HSN794 HSV791:HSV794 HTD791:HTD794 HTL791:HTL794 HTT791:HTT794 HUB791:HUB794 HUJ791:HUJ794 HUR791:HUR794 HUZ791:HUZ794 HVH791:HVH794 HVP791:HVP794 HVX791:HVX794 HWF791:HWF794 HWN791:HWN794 HWV791:HWV794 HXD791:HXD794 HXL791:HXL794 HXT791:HXT794 HYB791:HYB794 HYJ791:HYJ794 HYR791:HYR794 HYZ791:HYZ794 HZH791:HZH794 HZP791:HZP794 HZX791:HZX794 IAF791:IAF794 IAN791:IAN794 IAV791:IAV794 IBD791:IBD794 IBL791:IBL794 IBT791:IBT794 ICB791:ICB794 ICJ791:ICJ794 ICR791:ICR794 ICZ791:ICZ794 IDH791:IDH794 IDP791:IDP794 IDX791:IDX794 IEF791:IEF794 IEN791:IEN794 IEV791:IEV794 IFD791:IFD794 IFL791:IFL794 IFT791:IFT794 IGB791:IGB794 IGJ791:IGJ794 IGR791:IGR794 IGZ791:IGZ794 IHH791:IHH794 IHP791:IHP794 IHX791:IHX794 IIF791:IIF794 IIN791:IIN794 IIV791:IIV794 IJD791:IJD794 IJL791:IJL794 IJT791:IJT794 IKB791:IKB794 IKJ791:IKJ794 IKR791:IKR794 IKZ791:IKZ794 ILH791:ILH794 ILP791:ILP794 ILX791:ILX794 IMF791:IMF794 IMN791:IMN794 IMV791:IMV794 IND791:IND794 INL791:INL794 INT791:INT794 IOB791:IOB794 IOJ791:IOJ794 IOR791:IOR794 IOZ791:IOZ794 IPH791:IPH794 IPP791:IPP794 IPX791:IPX794 IQF791:IQF794 IQN791:IQN794 IQV791:IQV794 IRD791:IRD794 IRL791:IRL794 IRT791:IRT794 ISB791:ISB794 ISJ791:ISJ794 ISR791:ISR794 ISZ791:ISZ794 ITH791:ITH794 ITP791:ITP794 ITX791:ITX794 IUF791:IUF794 IUN791:IUN794 IUV791:IUV794 IVD791:IVD794 IVL791:IVL794 IVT791:IVT794 IWB791:IWB794 IWJ791:IWJ794 IWR791:IWR794 IWZ791:IWZ794 IXH791:IXH794 IXP791:IXP794 IXX791:IXX794 IYF791:IYF794 IYN791:IYN794 IYV791:IYV794 IZD791:IZD794 IZL791:IZL794 IZT791:IZT794 JAB791:JAB794 JAJ791:JAJ794 JAR791:JAR794 JAZ791:JAZ794 JBH791:JBH794 JBP791:JBP794 JBX791:JBX794 JCF791:JCF794 JCN791:JCN794 JCV791:JCV794 JDD791:JDD794 JDL791:JDL794 JDT791:JDT794 JEB791:JEB794 JEJ791:JEJ794 JER791:JER794 JEZ791:JEZ794 JFH791:JFH794 JFP791:JFP794 JFX791:JFX794 JGF791:JGF794 JGN791:JGN794 JGV791:JGV794 JHD791:JHD794 JHL791:JHL794 JHT791:JHT794 JIB791:JIB794 JIJ791:JIJ794 JIR791:JIR794 JIZ791:JIZ794 JJH791:JJH794 JJP791:JJP794 JJX791:JJX794 JKF791:JKF794 JKN791:JKN794 JKV791:JKV794 JLD791:JLD794 JLL791:JLL794 JLT791:JLT794 JMB791:JMB794 JMJ791:JMJ794 JMR791:JMR794 JMZ791:JMZ794 JNH791:JNH794 JNP791:JNP794 JNX791:JNX794 JOF791:JOF794 JON791:JON794 JOV791:JOV794 JPD791:JPD794 JPL791:JPL794 JPT791:JPT794 JQB791:JQB794 JQJ791:JQJ794 JQR791:JQR794 JQZ791:JQZ794 JRH791:JRH794 JRP791:JRP794 JRX791:JRX794 JSF791:JSF794 JSN791:JSN794 JSV791:JSV794 JTD791:JTD794 JTL791:JTL794 JTT791:JTT794 JUB791:JUB794 JUJ791:JUJ794 JUR791:JUR794 JUZ791:JUZ794 JVH791:JVH794 JVP791:JVP794 JVX791:JVX794 JWF791:JWF794 JWN791:JWN794 JWV791:JWV794 JXD791:JXD794 JXL791:JXL794 JXT791:JXT794 JYB791:JYB794 JYJ791:JYJ794 JYR791:JYR794 JYZ791:JYZ794 JZH791:JZH794 JZP791:JZP794 JZX791:JZX794 KAF791:KAF794 KAN791:KAN794 KAV791:KAV794 KBD791:KBD794 KBL791:KBL794 KBT791:KBT794 KCB791:KCB794 KCJ791:KCJ794 KCR791:KCR794 KCZ791:KCZ794 KDH791:KDH794 KDP791:KDP794 KDX791:KDX794 KEF791:KEF794 KEN791:KEN794 KEV791:KEV794 KFD791:KFD794 KFL791:KFL794 KFT791:KFT794 KGB791:KGB794 KGJ791:KGJ794 KGR791:KGR794 KGZ791:KGZ794 KHH791:KHH794 KHP791:KHP794 KHX791:KHX794 KIF791:KIF794 KIN791:KIN794 KIV791:KIV794 KJD791:KJD794 KJL791:KJL794 KJT791:KJT794 KKB791:KKB794 KKJ791:KKJ794 KKR791:KKR794 KKZ791:KKZ794 KLH791:KLH794 KLP791:KLP794 KLX791:KLX794 KMF791:KMF794 KMN791:KMN794 KMV791:KMV794 KND791:KND794 KNL791:KNL794 KNT791:KNT794 KOB791:KOB794 KOJ791:KOJ794 KOR791:KOR794 KOZ791:KOZ794 KPH791:KPH794 KPP791:KPP794 KPX791:KPX794 KQF791:KQF794 KQN791:KQN794 KQV791:KQV794 KRD791:KRD794 KRL791:KRL794 KRT791:KRT794 KSB791:KSB794 KSJ791:KSJ794 KSR791:KSR794 KSZ791:KSZ794 KTH791:KTH794 KTP791:KTP794 KTX791:KTX794 KUF791:KUF794 KUN791:KUN794 KUV791:KUV794 KVD791:KVD794 KVL791:KVL794 KVT791:KVT794 KWB791:KWB794 KWJ791:KWJ794 KWR791:KWR794 KWZ791:KWZ794 KXH791:KXH794 KXP791:KXP794 KXX791:KXX794 KYF791:KYF794 KYN791:KYN794 KYV791:KYV794 KZD791:KZD794 KZL791:KZL794 KZT791:KZT794 LAB791:LAB794 LAJ791:LAJ794 LAR791:LAR794 LAZ791:LAZ794 LBH791:LBH794 LBP791:LBP794 LBX791:LBX794 LCF791:LCF794 LCN791:LCN794 LCV791:LCV794 LDD791:LDD794 LDL791:LDL794 LDT791:LDT794 LEB791:LEB794 LEJ791:LEJ794 LER791:LER794 LEZ791:LEZ794 LFH791:LFH794 LFP791:LFP794 LFX791:LFX794 LGF791:LGF794 LGN791:LGN794 LGV791:LGV794 LHD791:LHD794 LHL791:LHL794 LHT791:LHT794 LIB791:LIB794 LIJ791:LIJ794 LIR791:LIR794 LIZ791:LIZ794 LJH791:LJH794 LJP791:LJP794 LJX791:LJX794 LKF791:LKF794 LKN791:LKN794 LKV791:LKV794 LLD791:LLD794 LLL791:LLL794 LLT791:LLT794 LMB791:LMB794 LMJ791:LMJ794 LMR791:LMR794 LMZ791:LMZ794 LNH791:LNH794 LNP791:LNP794 LNX791:LNX794 LOF791:LOF794 LON791:LON794 LOV791:LOV794 LPD791:LPD794 LPL791:LPL794 LPT791:LPT794 LQB791:LQB794 LQJ791:LQJ794 LQR791:LQR794 LQZ791:LQZ794 LRH791:LRH794 LRP791:LRP794 LRX791:LRX794 LSF791:LSF794 LSN791:LSN794 LSV791:LSV794 LTD791:LTD794 LTL791:LTL794 LTT791:LTT794 LUB791:LUB794 LUJ791:LUJ794 LUR791:LUR794 LUZ791:LUZ794 LVH791:LVH794 LVP791:LVP794 LVX791:LVX794 LWF791:LWF794 LWN791:LWN794 LWV791:LWV794 LXD791:LXD794 LXL791:LXL794 LXT791:LXT794 LYB791:LYB794 LYJ791:LYJ794 LYR791:LYR794 LYZ791:LYZ794 LZH791:LZH794 LZP791:LZP794 LZX791:LZX794 MAF791:MAF794 MAN791:MAN794 MAV791:MAV794 MBD791:MBD794 MBL791:MBL794 MBT791:MBT794 MCB791:MCB794 MCJ791:MCJ794 MCR791:MCR794 MCZ791:MCZ794 MDH791:MDH794 MDP791:MDP794 MDX791:MDX794 MEF791:MEF794 MEN791:MEN794 MEV791:MEV794 MFD791:MFD794 MFL791:MFL794 MFT791:MFT794 MGB791:MGB794 MGJ791:MGJ794 MGR791:MGR794 MGZ791:MGZ794 MHH791:MHH794 MHP791:MHP794 MHX791:MHX794 MIF791:MIF794 MIN791:MIN794 MIV791:MIV794 MJD791:MJD794 MJL791:MJL794 MJT791:MJT794 MKB791:MKB794 MKJ791:MKJ794 MKR791:MKR794 MKZ791:MKZ794 MLH791:MLH794 MLP791:MLP794 MLX791:MLX794 MMF791:MMF794 MMN791:MMN794 MMV791:MMV794 MND791:MND794 MNL791:MNL794 MNT791:MNT794 MOB791:MOB794 MOJ791:MOJ794 MOR791:MOR794 MOZ791:MOZ794 MPH791:MPH794 MPP791:MPP794 MPX791:MPX794 MQF791:MQF794 MQN791:MQN794 MQV791:MQV794 MRD791:MRD794 MRL791:MRL794 MRT791:MRT794 MSB791:MSB794 MSJ791:MSJ794 MSR791:MSR794 MSZ791:MSZ794 MTH791:MTH794 MTP791:MTP794 MTX791:MTX794 MUF791:MUF794 MUN791:MUN794 MUV791:MUV794 MVD791:MVD794 MVL791:MVL794 MVT791:MVT794 MWB791:MWB794 MWJ791:MWJ794 MWR791:MWR794 MWZ791:MWZ794 MXH791:MXH794 MXP791:MXP794 MXX791:MXX794 MYF791:MYF794 MYN791:MYN794 MYV791:MYV794 MZD791:MZD794 MZL791:MZL794 MZT791:MZT794 NAB791:NAB794 NAJ791:NAJ794 NAR791:NAR794 NAZ791:NAZ794 NBH791:NBH794 NBP791:NBP794 NBX791:NBX794 NCF791:NCF794 NCN791:NCN794 NCV791:NCV794 NDD791:NDD794 NDL791:NDL794 NDT791:NDT794 NEB791:NEB794 NEJ791:NEJ794 NER791:NER794 NEZ791:NEZ794 NFH791:NFH794 NFP791:NFP794 NFX791:NFX794 NGF791:NGF794 NGN791:NGN794 NGV791:NGV794 NHD791:NHD794 NHL791:NHL794 NHT791:NHT794 NIB791:NIB794 NIJ791:NIJ794 NIR791:NIR794 NIZ791:NIZ794 NJH791:NJH794 NJP791:NJP794 NJX791:NJX794 NKF791:NKF794 NKN791:NKN794 NKV791:NKV794 NLD791:NLD794 NLL791:NLL794 NLT791:NLT794 NMB791:NMB794 NMJ791:NMJ794 NMR791:NMR794 NMZ791:NMZ794 NNH791:NNH794 NNP791:NNP794 NNX791:NNX794 NOF791:NOF794 NON791:NON794 NOV791:NOV794 NPD791:NPD794 NPL791:NPL794 NPT791:NPT794 NQB791:NQB794 NQJ791:NQJ794 NQR791:NQR794 NQZ791:NQZ794 NRH791:NRH794 NRP791:NRP794 NRX791:NRX794 NSF791:NSF794 NSN791:NSN794 NSV791:NSV794 NTD791:NTD794 NTL791:NTL794 NTT791:NTT794 NUB791:NUB794 NUJ791:NUJ794 NUR791:NUR794 NUZ791:NUZ794 NVH791:NVH794 NVP791:NVP794 NVX791:NVX794 NWF791:NWF794 NWN791:NWN794 NWV791:NWV794 NXD791:NXD794 NXL791:NXL794 NXT791:NXT794 NYB791:NYB794 NYJ791:NYJ794 NYR791:NYR794 NYZ791:NYZ794 NZH791:NZH794 NZP791:NZP794 NZX791:NZX794 OAF791:OAF794 OAN791:OAN794 OAV791:OAV794 OBD791:OBD794 OBL791:OBL794 OBT791:OBT794 OCB791:OCB794 OCJ791:OCJ794 OCR791:OCR794 OCZ791:OCZ794 ODH791:ODH794 ODP791:ODP794 ODX791:ODX794 OEF791:OEF794 OEN791:OEN794 OEV791:OEV794 OFD791:OFD794 OFL791:OFL794 OFT791:OFT794 OGB791:OGB794 OGJ791:OGJ794 OGR791:OGR794 OGZ791:OGZ794 OHH791:OHH794 OHP791:OHP794 OHX791:OHX794 OIF791:OIF794 OIN791:OIN794 OIV791:OIV794 OJD791:OJD794 OJL791:OJL794 OJT791:OJT794 OKB791:OKB794 OKJ791:OKJ794 OKR791:OKR794 OKZ791:OKZ794 OLH791:OLH794 OLP791:OLP794 OLX791:OLX794 OMF791:OMF794 OMN791:OMN794 OMV791:OMV794 OND791:OND794 ONL791:ONL794 ONT791:ONT794 OOB791:OOB794 OOJ791:OOJ794 OOR791:OOR794 OOZ791:OOZ794 OPH791:OPH794 OPP791:OPP794 OPX791:OPX794 OQF791:OQF794 OQN791:OQN794 OQV791:OQV794 ORD791:ORD794 ORL791:ORL794 ORT791:ORT794 OSB791:OSB794 OSJ791:OSJ794 OSR791:OSR794 OSZ791:OSZ794 OTH791:OTH794 OTP791:OTP794 OTX791:OTX794 OUF791:OUF794 OUN791:OUN794 OUV791:OUV794 OVD791:OVD794 OVL791:OVL794 OVT791:OVT794 OWB791:OWB794 OWJ791:OWJ794 OWR791:OWR794 OWZ791:OWZ794 OXH791:OXH794 OXP791:OXP794 OXX791:OXX794 OYF791:OYF794 OYN791:OYN794 OYV791:OYV794 OZD791:OZD794 OZL791:OZL794 OZT791:OZT794 PAB791:PAB794 PAJ791:PAJ794 PAR791:PAR794 PAZ791:PAZ794 PBH791:PBH794 PBP791:PBP794 PBX791:PBX794 PCF791:PCF794 PCN791:PCN794 PCV791:PCV794 PDD791:PDD794 PDL791:PDL794 PDT791:PDT794 PEB791:PEB794 PEJ791:PEJ794 PER791:PER794 PEZ791:PEZ794 PFH791:PFH794 PFP791:PFP794 PFX791:PFX794 PGF791:PGF794 PGN791:PGN794 PGV791:PGV794 PHD791:PHD794 PHL791:PHL794 PHT791:PHT794 PIB791:PIB794 PIJ791:PIJ794 PIR791:PIR794 PIZ791:PIZ794 PJH791:PJH794 PJP791:PJP794 PJX791:PJX794 PKF791:PKF794 PKN791:PKN794 PKV791:PKV794 PLD791:PLD794 PLL791:PLL794 PLT791:PLT794 PMB791:PMB794 PMJ791:PMJ794 PMR791:PMR794 PMZ791:PMZ794 PNH791:PNH794 PNP791:PNP794 PNX791:PNX794 POF791:POF794 PON791:PON794 POV791:POV794 PPD791:PPD794 PPL791:PPL794 PPT791:PPT794 PQB791:PQB794 PQJ791:PQJ794 PQR791:PQR794 PQZ791:PQZ794 PRH791:PRH794 PRP791:PRP794 PRX791:PRX794 PSF791:PSF794 PSN791:PSN794 PSV791:PSV794 PTD791:PTD794 PTL791:PTL794 PTT791:PTT794 PUB791:PUB794 PUJ791:PUJ794 PUR791:PUR794 PUZ791:PUZ794 PVH791:PVH794 PVP791:PVP794 PVX791:PVX794 PWF791:PWF794 PWN791:PWN794 PWV791:PWV794 PXD791:PXD794 PXL791:PXL794 PXT791:PXT794 PYB791:PYB794 PYJ791:PYJ794 PYR791:PYR794 PYZ791:PYZ794 PZH791:PZH794 PZP791:PZP794 PZX791:PZX794 QAF791:QAF794 QAN791:QAN794 QAV791:QAV794 QBD791:QBD794 QBL791:QBL794 QBT791:QBT794 QCB791:QCB794 QCJ791:QCJ794 QCR791:QCR794 QCZ791:QCZ794 QDH791:QDH794 QDP791:QDP794 QDX791:QDX794 QEF791:QEF794 QEN791:QEN794 QEV791:QEV794 QFD791:QFD794 QFL791:QFL794 QFT791:QFT794 QGB791:QGB794 QGJ791:QGJ794 QGR791:QGR794 QGZ791:QGZ794 QHH791:QHH794 QHP791:QHP794 QHX791:QHX794 QIF791:QIF794 QIN791:QIN794 QIV791:QIV794 QJD791:QJD794 QJL791:QJL794 QJT791:QJT794 QKB791:QKB794 QKJ791:QKJ794 QKR791:QKR794 QKZ791:QKZ794 QLH791:QLH794 QLP791:QLP794 QLX791:QLX794 QMF791:QMF794 QMN791:QMN794 QMV791:QMV794 QND791:QND794 QNL791:QNL794 QNT791:QNT794 QOB791:QOB794 QOJ791:QOJ794 QOR791:QOR794 QOZ791:QOZ794 QPH791:QPH794 QPP791:QPP794 QPX791:QPX794 QQF791:QQF794 QQN791:QQN794 QQV791:QQV794 QRD791:QRD794 QRL791:QRL794 QRT791:QRT794 QSB791:QSB794 QSJ791:QSJ794 QSR791:QSR794 QSZ791:QSZ794 QTH791:QTH794 QTP791:QTP794 QTX791:QTX794 QUF791:QUF794 QUN791:QUN794 QUV791:QUV794 QVD791:QVD794 QVL791:QVL794 QVT791:QVT794 QWB791:QWB794 QWJ791:QWJ794 QWR791:QWR794 QWZ791:QWZ794 QXH791:QXH794 QXP791:QXP794 QXX791:QXX794 QYF791:QYF794 QYN791:QYN794 QYV791:QYV794 QZD791:QZD794 QZL791:QZL794 QZT791:QZT794 RAB791:RAB794 RAJ791:RAJ794 RAR791:RAR794 RAZ791:RAZ794 RBH791:RBH794 RBP791:RBP794 RBX791:RBX794 RCF791:RCF794 RCN791:RCN794 RCV791:RCV794 RDD791:RDD794 RDL791:RDL794 RDT791:RDT794 REB791:REB794 REJ791:REJ794 RER791:RER794 REZ791:REZ794 RFH791:RFH794 RFP791:RFP794 RFX791:RFX794 RGF791:RGF794 RGN791:RGN794 RGV791:RGV794 RHD791:RHD794 RHL791:RHL794 RHT791:RHT794 RIB791:RIB794 RIJ791:RIJ794 RIR791:RIR794 RIZ791:RIZ794 RJH791:RJH794 RJP791:RJP794 RJX791:RJX794 RKF791:RKF794 RKN791:RKN794 RKV791:RKV794 RLD791:RLD794 RLL791:RLL794 RLT791:RLT794 RMB791:RMB794 RMJ791:RMJ794 RMR791:RMR794 RMZ791:RMZ794 RNH791:RNH794 RNP791:RNP794 RNX791:RNX794 ROF791:ROF794 RON791:RON794 ROV791:ROV794 RPD791:RPD794 RPL791:RPL794 RPT791:RPT794 RQB791:RQB794 RQJ791:RQJ794 RQR791:RQR794 RQZ791:RQZ794 RRH791:RRH794 RRP791:RRP794 RRX791:RRX794 RSF791:RSF794 RSN791:RSN794 RSV791:RSV794 RTD791:RTD794 RTL791:RTL794 RTT791:RTT794 RUB791:RUB794 RUJ791:RUJ794 RUR791:RUR794 RUZ791:RUZ794 RVH791:RVH794 RVP791:RVP794 RVX791:RVX794 RWF791:RWF794 RWN791:RWN794 RWV791:RWV794 RXD791:RXD794 RXL791:RXL794 RXT791:RXT794 RYB791:RYB794 RYJ791:RYJ794 RYR791:RYR794 RYZ791:RYZ794 RZH791:RZH794 RZP791:RZP794 RZX791:RZX794 SAF791:SAF794 SAN791:SAN794 SAV791:SAV794 SBD791:SBD794 SBL791:SBL794 SBT791:SBT794 SCB791:SCB794 SCJ791:SCJ794 SCR791:SCR794 SCZ791:SCZ794 SDH791:SDH794 SDP791:SDP794 SDX791:SDX794 SEF791:SEF794 SEN791:SEN794 SEV791:SEV794 SFD791:SFD794 SFL791:SFL794 SFT791:SFT794 SGB791:SGB794 SGJ791:SGJ794 SGR791:SGR794 SGZ791:SGZ794 SHH791:SHH794 SHP791:SHP794 SHX791:SHX794 SIF791:SIF794 SIN791:SIN794 SIV791:SIV794 SJD791:SJD794 SJL791:SJL794 SJT791:SJT794 SKB791:SKB794 SKJ791:SKJ794 SKR791:SKR794 SKZ791:SKZ794 SLH791:SLH794 SLP791:SLP794 SLX791:SLX794 SMF791:SMF794 SMN791:SMN794 SMV791:SMV794 SND791:SND794 SNL791:SNL794 SNT791:SNT794 SOB791:SOB794 SOJ791:SOJ794 SOR791:SOR794 SOZ791:SOZ794 SPH791:SPH794 SPP791:SPP794 SPX791:SPX794 SQF791:SQF794 SQN791:SQN794 SQV791:SQV794 SRD791:SRD794 SRL791:SRL794 SRT791:SRT794 SSB791:SSB794 SSJ791:SSJ794 SSR791:SSR794 SSZ791:SSZ794 STH791:STH794 STP791:STP794 STX791:STX794 SUF791:SUF794 SUN791:SUN794 SUV791:SUV794 SVD791:SVD794 SVL791:SVL794 SVT791:SVT794 SWB791:SWB794 SWJ791:SWJ794 SWR791:SWR794 SWZ791:SWZ794 SXH791:SXH794 SXP791:SXP794 SXX791:SXX794 SYF791:SYF794 SYN791:SYN794 SYV791:SYV794 SZD791:SZD794 SZL791:SZL794 SZT791:SZT794 TAB791:TAB794 TAJ791:TAJ794 TAR791:TAR794 TAZ791:TAZ794 TBH791:TBH794 TBP791:TBP794 TBX791:TBX794 TCF791:TCF794 TCN791:TCN794 TCV791:TCV794 TDD791:TDD794 TDL791:TDL794 TDT791:TDT794 TEB791:TEB794 TEJ791:TEJ794 TER791:TER794 TEZ791:TEZ794 TFH791:TFH794 TFP791:TFP794 TFX791:TFX794 TGF791:TGF794 TGN791:TGN794 TGV791:TGV794 THD791:THD794 THL791:THL794 THT791:THT794 TIB791:TIB794 TIJ791:TIJ794 TIR791:TIR794 TIZ791:TIZ794 TJH791:TJH794 TJP791:TJP794 TJX791:TJX794 TKF791:TKF794 TKN791:TKN794 TKV791:TKV794 TLD791:TLD794 TLL791:TLL794 TLT791:TLT794 TMB791:TMB794 TMJ791:TMJ794 TMR791:TMR794 TMZ791:TMZ794 TNH791:TNH794 TNP791:TNP794 TNX791:TNX794 TOF791:TOF794 TON791:TON794 TOV791:TOV794 TPD791:TPD794 TPL791:TPL794 TPT791:TPT794 TQB791:TQB794 TQJ791:TQJ794 TQR791:TQR794 TQZ791:TQZ794 TRH791:TRH794 TRP791:TRP794 TRX791:TRX794 TSF791:TSF794 TSN791:TSN794 TSV791:TSV794 TTD791:TTD794 TTL791:TTL794 TTT791:TTT794 TUB791:TUB794 TUJ791:TUJ794 TUR791:TUR794 TUZ791:TUZ794 TVH791:TVH794 TVP791:TVP794 TVX791:TVX794 TWF791:TWF794 TWN791:TWN794 TWV791:TWV794 TXD791:TXD794 TXL791:TXL794 TXT791:TXT794 TYB791:TYB794 TYJ791:TYJ794 TYR791:TYR794 TYZ791:TYZ794 TZH791:TZH794 TZP791:TZP794 TZX791:TZX794 UAF791:UAF794 UAN791:UAN794 UAV791:UAV794 UBD791:UBD794 UBL791:UBL794 UBT791:UBT794 UCB791:UCB794 UCJ791:UCJ794 UCR791:UCR794 UCZ791:UCZ794 UDH791:UDH794 UDP791:UDP794 UDX791:UDX794 UEF791:UEF794 UEN791:UEN794 UEV791:UEV794 UFD791:UFD794 UFL791:UFL794 UFT791:UFT794 UGB791:UGB794 UGJ791:UGJ794 UGR791:UGR794 UGZ791:UGZ794 UHH791:UHH794 UHP791:UHP794 UHX791:UHX794 UIF791:UIF794 UIN791:UIN794 UIV791:UIV794 UJD791:UJD794 UJL791:UJL794 UJT791:UJT794 UKB791:UKB794 UKJ791:UKJ794 UKR791:UKR794 UKZ791:UKZ794 ULH791:ULH794 ULP791:ULP794 ULX791:ULX794 UMF791:UMF794 UMN791:UMN794 UMV791:UMV794 UND791:UND794 UNL791:UNL794 UNT791:UNT794 UOB791:UOB794 UOJ791:UOJ794 UOR791:UOR794 UOZ791:UOZ794 UPH791:UPH794 UPP791:UPP794 UPX791:UPX794 UQF791:UQF794 UQN791:UQN794 UQV791:UQV794 URD791:URD794 URL791:URL794 URT791:URT794 USB791:USB794 USJ791:USJ794 USR791:USR794 USZ791:USZ794 UTH791:UTH794 UTP791:UTP794 UTX791:UTX794 UUF791:UUF794 UUN791:UUN794 UUV791:UUV794 UVD791:UVD794 UVL791:UVL794 UVT791:UVT794 UWB791:UWB794 UWJ791:UWJ794 UWR791:UWR794 UWZ791:UWZ794 UXH791:UXH794 UXP791:UXP794 UXX791:UXX794 UYF791:UYF794 UYN791:UYN794 UYV791:UYV794 UZD791:UZD794 UZL791:UZL794 UZT791:UZT794 VAB791:VAB794 VAJ791:VAJ794 VAR791:VAR794 VAZ791:VAZ794 VBH791:VBH794 VBP791:VBP794 VBX791:VBX794 VCF791:VCF794 VCN791:VCN794 VCV791:VCV794 VDD791:VDD794 VDL791:VDL794 VDT791:VDT794 VEB791:VEB794 VEJ791:VEJ794 VER791:VER794 VEZ791:VEZ794 VFH791:VFH794 VFP791:VFP794 VFX791:VFX794 VGF791:VGF794 VGN791:VGN794 VGV791:VGV794 VHD791:VHD794 VHL791:VHL794 VHT791:VHT794 VIB791:VIB794 VIJ791:VIJ794 VIR791:VIR794 VIZ791:VIZ794 VJH791:VJH794 VJP791:VJP794 VJX791:VJX794 VKF791:VKF794 VKN791:VKN794 VKV791:VKV794 VLD791:VLD794 VLL791:VLL794 VLT791:VLT794 VMB791:VMB794 VMJ791:VMJ794 VMR791:VMR794 VMZ791:VMZ794 VNH791:VNH794 VNP791:VNP794 VNX791:VNX794 VOF791:VOF794 VON791:VON794 VOV791:VOV794 VPD791:VPD794 VPL791:VPL794 VPT791:VPT794 VQB791:VQB794 VQJ791:VQJ794 VQR791:VQR794 VQZ791:VQZ794 VRH791:VRH794 VRP791:VRP794 VRX791:VRX794 VSF791:VSF794 VSN791:VSN794 VSV791:VSV794 VTD791:VTD794 VTL791:VTL794 VTT791:VTT794 VUB791:VUB794 VUJ791:VUJ794 VUR791:VUR794 VUZ791:VUZ794 VVH791:VVH794 VVP791:VVP794 VVX791:VVX794 VWF791:VWF794 VWN791:VWN794 VWV791:VWV794 VXD791:VXD794 VXL791:VXL794 VXT791:VXT794 VYB791:VYB794 VYJ791:VYJ794 VYR791:VYR794 VYZ791:VYZ794 VZH791:VZH794 VZP791:VZP794 VZX791:VZX794 WAF791:WAF794 WAN791:WAN794 WAV791:WAV794 WBD791:WBD794 WBL791:WBL794 WBT791:WBT794 WCB791:WCB794 WCJ791:WCJ794 WCR791:WCR794 WCZ791:WCZ794 WDH791:WDH794 WDP791:WDP794 WDX791:WDX794 WEF791:WEF794 WEN791:WEN794 WEV791:WEV794 WFD791:WFD794 WFL791:WFL794 WFT791:WFT794 WGB791:WGB794 WGJ791:WGJ794 WGR791:WGR794 WGZ791:WGZ794 WHH791:WHH794 WHP791:WHP794 WHX791:WHX794 WIF791:WIF794 WIN791:WIN794 WIV791:WIV794 WJD791:WJD794 WJL791:WJL794 WJT791:WJT794 WKB791:WKB794 WKJ791:WKJ794 WKR791:WKR794 WKZ791:WKZ794 WLH791:WLH794 WLP791:WLP794 WLX791:WLX794 WMF791:WMF794 WMN791:WMN794 WMV791:WMV794 WND791:WND794 WNL791:WNL794 WNT791:WNT794 WOB791:WOB794 WOJ791:WOJ794 WOR791:WOR794 WOZ791:WOZ794 WPH791:WPH794 WPP791:WPP794 WPX791:WPX794 WQF791:WQF794 WQN791:WQN794 WQV791:WQV794 WRD791:WRD794 WRL791:WRL794 WRT791:WRT794 WSB791:WSB794 WSJ791:WSJ794 WSR791:WSR794 WSZ791:WSZ794 WTH791:WTH794 WTP791:WTP794 WTX791:WTX794 WUF791:WUF794 WUN791:WUN794 WUV791:WUV794 WVD791:WVD794 WVL791:WVL794 WVT791:WVT794 WWB791:WWB794 WWJ791:WWJ794 WWR791:WWR794 WWZ791:WWZ794 WXH791:WXH794 WXP791:WXP794 WXX791:WXX794 WYF791:WYF794 WYN791:WYN794 WYV791:WYV794 WZD791:WZD794 WZL791:WZL794 WZT791:WZT794 XAB791:XAB794 XAJ791:XAJ794 XAR791:XAR794 XAZ791:XAZ794 XBH791:XBH794 XBP791:XBP794 XBX791:XBX794 XCF791:XCF794 XCN791:XCN794 XCV791:XCV794 XDD791:XDD794 XDL791:XDL794 XDT791:XDT794 XEB791:XEB794 XEJ791:XEJ794 XER791:XER794 XEZ791:XEZ794">
    <cfRule type="cellIs" dxfId="8" priority="269" stopIfTrue="1" operator="equal">
      <formula>"CW 3240-R7"</formula>
    </cfRule>
    <cfRule type="cellIs" dxfId="7" priority="268" stopIfTrue="1" operator="equal">
      <formula>"CW 3120-R2"</formula>
    </cfRule>
    <cfRule type="cellIs" dxfId="6" priority="267" stopIfTrue="1" operator="equal">
      <formula>"CW 2130-R11"</formula>
    </cfRule>
  </conditionalFormatting>
  <conditionalFormatting sqref="T816:T821 AB816:AB821 AJ816:AJ821 AR816:AR821 AZ816:AZ821 BH816:BH821 BP816:BP821 BX816:BX821 CF816:CF821 CN816:CN821 CV816:CV821 DD816:DD821 DL816:DL821 DT816:DT821 EB816:EB821 EJ816:EJ821 ER816:ER821 EZ816:EZ821 FH816:FH821 FP816:FP821 FX816:FX821 GF816:GF821 GN816:GN821 GV816:GV821 HD816:HD821 HL816:HL821 HT816:HT821 IB816:IB821 IJ816:IJ821 IR816:IR821 IZ816:IZ821 JH816:JH821 JP816:JP821 JX816:JX821 KF816:KF821 KN816:KN821 KV816:KV821 LD816:LD821 LL816:LL821 LT816:LT821 MB816:MB821 MJ816:MJ821 MR816:MR821 MZ816:MZ821 NH816:NH821 NP816:NP821 NX816:NX821 OF816:OF821 ON816:ON821 OV816:OV821 PD816:PD821 PL816:PL821 PT816:PT821 QB816:QB821 QJ816:QJ821 QR816:QR821 QZ816:QZ821 RH816:RH821 RP816:RP821 RX816:RX821 SF816:SF821 SN816:SN821 SV816:SV821 TD816:TD821 TL816:TL821 TT816:TT821 UB816:UB821 UJ816:UJ821 UR816:UR821 UZ816:UZ821 VH816:VH821 VP816:VP821 VX816:VX821 WF816:WF821 WN816:WN821 WV816:WV821 XD816:XD821 XL816:XL821 XT816:XT821 YB816:YB821 YJ816:YJ821 YR816:YR821 YZ816:YZ821 ZH816:ZH821 ZP816:ZP821 ZX816:ZX821 AAF816:AAF821 AAN816:AAN821 AAV816:AAV821 ABD816:ABD821 ABL816:ABL821 ABT816:ABT821 ACB816:ACB821 ACJ816:ACJ821 ACR816:ACR821 ACZ816:ACZ821 ADH816:ADH821 ADP816:ADP821 ADX816:ADX821 AEF816:AEF821 AEN816:AEN821 AEV816:AEV821 AFD816:AFD821 AFL816:AFL821 AFT816:AFT821 AGB816:AGB821 AGJ816:AGJ821 AGR816:AGR821 AGZ816:AGZ821 AHH816:AHH821 AHP816:AHP821 AHX816:AHX821 AIF816:AIF821 AIN816:AIN821 AIV816:AIV821 AJD816:AJD821 AJL816:AJL821 AJT816:AJT821 AKB816:AKB821 AKJ816:AKJ821 AKR816:AKR821 AKZ816:AKZ821 ALH816:ALH821 ALP816:ALP821 ALX816:ALX821 AMF816:AMF821 AMN816:AMN821 AMV816:AMV821 AND816:AND821 ANL816:ANL821 ANT816:ANT821 AOB816:AOB821 AOJ816:AOJ821 AOR816:AOR821 AOZ816:AOZ821 APH816:APH821 APP816:APP821 APX816:APX821 AQF816:AQF821 AQN816:AQN821 AQV816:AQV821 ARD816:ARD821 ARL816:ARL821 ART816:ART821 ASB816:ASB821 ASJ816:ASJ821 ASR816:ASR821 ASZ816:ASZ821 ATH816:ATH821 ATP816:ATP821 ATX816:ATX821 AUF816:AUF821 AUN816:AUN821 AUV816:AUV821 AVD816:AVD821 AVL816:AVL821 AVT816:AVT821 AWB816:AWB821 AWJ816:AWJ821 AWR816:AWR821 AWZ816:AWZ821 AXH816:AXH821 AXP816:AXP821 AXX816:AXX821 AYF816:AYF821 AYN816:AYN821 AYV816:AYV821 AZD816:AZD821 AZL816:AZL821 AZT816:AZT821 BAB816:BAB821 BAJ816:BAJ821 BAR816:BAR821 BAZ816:BAZ821 BBH816:BBH821 BBP816:BBP821 BBX816:BBX821 BCF816:BCF821 BCN816:BCN821 BCV816:BCV821 BDD816:BDD821 BDL816:BDL821 BDT816:BDT821 BEB816:BEB821 BEJ816:BEJ821 BER816:BER821 BEZ816:BEZ821 BFH816:BFH821 BFP816:BFP821 BFX816:BFX821 BGF816:BGF821 BGN816:BGN821 BGV816:BGV821 BHD816:BHD821 BHL816:BHL821 BHT816:BHT821 BIB816:BIB821 BIJ816:BIJ821 BIR816:BIR821 BIZ816:BIZ821 BJH816:BJH821 BJP816:BJP821 BJX816:BJX821 BKF816:BKF821 BKN816:BKN821 BKV816:BKV821 BLD816:BLD821 BLL816:BLL821 BLT816:BLT821 BMB816:BMB821 BMJ816:BMJ821 BMR816:BMR821 BMZ816:BMZ821 BNH816:BNH821 BNP816:BNP821 BNX816:BNX821 BOF816:BOF821 BON816:BON821 BOV816:BOV821 BPD816:BPD821 BPL816:BPL821 BPT816:BPT821 BQB816:BQB821 BQJ816:BQJ821 BQR816:BQR821 BQZ816:BQZ821 BRH816:BRH821 BRP816:BRP821 BRX816:BRX821 BSF816:BSF821 BSN816:BSN821 BSV816:BSV821 BTD816:BTD821 BTL816:BTL821 BTT816:BTT821 BUB816:BUB821 BUJ816:BUJ821 BUR816:BUR821 BUZ816:BUZ821 BVH816:BVH821 BVP816:BVP821 BVX816:BVX821 BWF816:BWF821 BWN816:BWN821 BWV816:BWV821 BXD816:BXD821 BXL816:BXL821 BXT816:BXT821 BYB816:BYB821 BYJ816:BYJ821 BYR816:BYR821 BYZ816:BYZ821 BZH816:BZH821 BZP816:BZP821 BZX816:BZX821 CAF816:CAF821 CAN816:CAN821 CAV816:CAV821 CBD816:CBD821 CBL816:CBL821 CBT816:CBT821 CCB816:CCB821 CCJ816:CCJ821 CCR816:CCR821 CCZ816:CCZ821 CDH816:CDH821 CDP816:CDP821 CDX816:CDX821 CEF816:CEF821 CEN816:CEN821 CEV816:CEV821 CFD816:CFD821 CFL816:CFL821 CFT816:CFT821 CGB816:CGB821 CGJ816:CGJ821 CGR816:CGR821 CGZ816:CGZ821 CHH816:CHH821 CHP816:CHP821 CHX816:CHX821 CIF816:CIF821 CIN816:CIN821 CIV816:CIV821 CJD816:CJD821 CJL816:CJL821 CJT816:CJT821 CKB816:CKB821 CKJ816:CKJ821 CKR816:CKR821 CKZ816:CKZ821 CLH816:CLH821 CLP816:CLP821 CLX816:CLX821 CMF816:CMF821 CMN816:CMN821 CMV816:CMV821 CND816:CND821 CNL816:CNL821 CNT816:CNT821 COB816:COB821 COJ816:COJ821 COR816:COR821 COZ816:COZ821 CPH816:CPH821 CPP816:CPP821 CPX816:CPX821 CQF816:CQF821 CQN816:CQN821 CQV816:CQV821 CRD816:CRD821 CRL816:CRL821 CRT816:CRT821 CSB816:CSB821 CSJ816:CSJ821 CSR816:CSR821 CSZ816:CSZ821 CTH816:CTH821 CTP816:CTP821 CTX816:CTX821 CUF816:CUF821 CUN816:CUN821 CUV816:CUV821 CVD816:CVD821 CVL816:CVL821 CVT816:CVT821 CWB816:CWB821 CWJ816:CWJ821 CWR816:CWR821 CWZ816:CWZ821 CXH816:CXH821 CXP816:CXP821 CXX816:CXX821 CYF816:CYF821 CYN816:CYN821 CYV816:CYV821 CZD816:CZD821 CZL816:CZL821 CZT816:CZT821 DAB816:DAB821 DAJ816:DAJ821 DAR816:DAR821 DAZ816:DAZ821 DBH816:DBH821 DBP816:DBP821 DBX816:DBX821 DCF816:DCF821 DCN816:DCN821 DCV816:DCV821 DDD816:DDD821 DDL816:DDL821 DDT816:DDT821 DEB816:DEB821 DEJ816:DEJ821 DER816:DER821 DEZ816:DEZ821 DFH816:DFH821 DFP816:DFP821 DFX816:DFX821 DGF816:DGF821 DGN816:DGN821 DGV816:DGV821 DHD816:DHD821 DHL816:DHL821 DHT816:DHT821 DIB816:DIB821 DIJ816:DIJ821 DIR816:DIR821 DIZ816:DIZ821 DJH816:DJH821 DJP816:DJP821 DJX816:DJX821 DKF816:DKF821 DKN816:DKN821 DKV816:DKV821 DLD816:DLD821 DLL816:DLL821 DLT816:DLT821 DMB816:DMB821 DMJ816:DMJ821 DMR816:DMR821 DMZ816:DMZ821 DNH816:DNH821 DNP816:DNP821 DNX816:DNX821 DOF816:DOF821 DON816:DON821 DOV816:DOV821 DPD816:DPD821 DPL816:DPL821 DPT816:DPT821 DQB816:DQB821 DQJ816:DQJ821 DQR816:DQR821 DQZ816:DQZ821 DRH816:DRH821 DRP816:DRP821 DRX816:DRX821 DSF816:DSF821 DSN816:DSN821 DSV816:DSV821 DTD816:DTD821 DTL816:DTL821 DTT816:DTT821 DUB816:DUB821 DUJ816:DUJ821 DUR816:DUR821 DUZ816:DUZ821 DVH816:DVH821 DVP816:DVP821 DVX816:DVX821 DWF816:DWF821 DWN816:DWN821 DWV816:DWV821 DXD816:DXD821 DXL816:DXL821 DXT816:DXT821 DYB816:DYB821 DYJ816:DYJ821 DYR816:DYR821 DYZ816:DYZ821 DZH816:DZH821 DZP816:DZP821 DZX816:DZX821 EAF816:EAF821 EAN816:EAN821 EAV816:EAV821 EBD816:EBD821 EBL816:EBL821 EBT816:EBT821 ECB816:ECB821 ECJ816:ECJ821 ECR816:ECR821 ECZ816:ECZ821 EDH816:EDH821 EDP816:EDP821 EDX816:EDX821 EEF816:EEF821 EEN816:EEN821 EEV816:EEV821 EFD816:EFD821 EFL816:EFL821 EFT816:EFT821 EGB816:EGB821 EGJ816:EGJ821 EGR816:EGR821 EGZ816:EGZ821 EHH816:EHH821 EHP816:EHP821 EHX816:EHX821 EIF816:EIF821 EIN816:EIN821 EIV816:EIV821 EJD816:EJD821 EJL816:EJL821 EJT816:EJT821 EKB816:EKB821 EKJ816:EKJ821 EKR816:EKR821 EKZ816:EKZ821 ELH816:ELH821 ELP816:ELP821 ELX816:ELX821 EMF816:EMF821 EMN816:EMN821 EMV816:EMV821 END816:END821 ENL816:ENL821 ENT816:ENT821 EOB816:EOB821 EOJ816:EOJ821 EOR816:EOR821 EOZ816:EOZ821 EPH816:EPH821 EPP816:EPP821 EPX816:EPX821 EQF816:EQF821 EQN816:EQN821 EQV816:EQV821 ERD816:ERD821 ERL816:ERL821 ERT816:ERT821 ESB816:ESB821 ESJ816:ESJ821 ESR816:ESR821 ESZ816:ESZ821 ETH816:ETH821 ETP816:ETP821 ETX816:ETX821 EUF816:EUF821 EUN816:EUN821 EUV816:EUV821 EVD816:EVD821 EVL816:EVL821 EVT816:EVT821 EWB816:EWB821 EWJ816:EWJ821 EWR816:EWR821 EWZ816:EWZ821 EXH816:EXH821 EXP816:EXP821 EXX816:EXX821 EYF816:EYF821 EYN816:EYN821 EYV816:EYV821 EZD816:EZD821 EZL816:EZL821 EZT816:EZT821 FAB816:FAB821 FAJ816:FAJ821 FAR816:FAR821 FAZ816:FAZ821 FBH816:FBH821 FBP816:FBP821 FBX816:FBX821 FCF816:FCF821 FCN816:FCN821 FCV816:FCV821 FDD816:FDD821 FDL816:FDL821 FDT816:FDT821 FEB816:FEB821 FEJ816:FEJ821 FER816:FER821 FEZ816:FEZ821 FFH816:FFH821 FFP816:FFP821 FFX816:FFX821 FGF816:FGF821 FGN816:FGN821 FGV816:FGV821 FHD816:FHD821 FHL816:FHL821 FHT816:FHT821 FIB816:FIB821 FIJ816:FIJ821 FIR816:FIR821 FIZ816:FIZ821 FJH816:FJH821 FJP816:FJP821 FJX816:FJX821 FKF816:FKF821 FKN816:FKN821 FKV816:FKV821 FLD816:FLD821 FLL816:FLL821 FLT816:FLT821 FMB816:FMB821 FMJ816:FMJ821 FMR816:FMR821 FMZ816:FMZ821 FNH816:FNH821 FNP816:FNP821 FNX816:FNX821 FOF816:FOF821 FON816:FON821 FOV816:FOV821 FPD816:FPD821 FPL816:FPL821 FPT816:FPT821 FQB816:FQB821 FQJ816:FQJ821 FQR816:FQR821 FQZ816:FQZ821 FRH816:FRH821 FRP816:FRP821 FRX816:FRX821 FSF816:FSF821 FSN816:FSN821 FSV816:FSV821 FTD816:FTD821 FTL816:FTL821 FTT816:FTT821 FUB816:FUB821 FUJ816:FUJ821 FUR816:FUR821 FUZ816:FUZ821 FVH816:FVH821 FVP816:FVP821 FVX816:FVX821 FWF816:FWF821 FWN816:FWN821 FWV816:FWV821 FXD816:FXD821 FXL816:FXL821 FXT816:FXT821 FYB816:FYB821 FYJ816:FYJ821 FYR816:FYR821 FYZ816:FYZ821 FZH816:FZH821 FZP816:FZP821 FZX816:FZX821 GAF816:GAF821 GAN816:GAN821 GAV816:GAV821 GBD816:GBD821 GBL816:GBL821 GBT816:GBT821 GCB816:GCB821 GCJ816:GCJ821 GCR816:GCR821 GCZ816:GCZ821 GDH816:GDH821 GDP816:GDP821 GDX816:GDX821 GEF816:GEF821 GEN816:GEN821 GEV816:GEV821 GFD816:GFD821 GFL816:GFL821 GFT816:GFT821 GGB816:GGB821 GGJ816:GGJ821 GGR816:GGR821 GGZ816:GGZ821 GHH816:GHH821 GHP816:GHP821 GHX816:GHX821 GIF816:GIF821 GIN816:GIN821 GIV816:GIV821 GJD816:GJD821 GJL816:GJL821 GJT816:GJT821 GKB816:GKB821 GKJ816:GKJ821 GKR816:GKR821 GKZ816:GKZ821 GLH816:GLH821 GLP816:GLP821 GLX816:GLX821 GMF816:GMF821 GMN816:GMN821 GMV816:GMV821 GND816:GND821 GNL816:GNL821 GNT816:GNT821 GOB816:GOB821 GOJ816:GOJ821 GOR816:GOR821 GOZ816:GOZ821 GPH816:GPH821 GPP816:GPP821 GPX816:GPX821 GQF816:GQF821 GQN816:GQN821 GQV816:GQV821 GRD816:GRD821 GRL816:GRL821 GRT816:GRT821 GSB816:GSB821 GSJ816:GSJ821 GSR816:GSR821 GSZ816:GSZ821 GTH816:GTH821 GTP816:GTP821 GTX816:GTX821 GUF816:GUF821 GUN816:GUN821 GUV816:GUV821 GVD816:GVD821 GVL816:GVL821 GVT816:GVT821 GWB816:GWB821 GWJ816:GWJ821 GWR816:GWR821 GWZ816:GWZ821 GXH816:GXH821 GXP816:GXP821 GXX816:GXX821 GYF816:GYF821 GYN816:GYN821 GYV816:GYV821 GZD816:GZD821 GZL816:GZL821 GZT816:GZT821 HAB816:HAB821 HAJ816:HAJ821 HAR816:HAR821 HAZ816:HAZ821 HBH816:HBH821 HBP816:HBP821 HBX816:HBX821 HCF816:HCF821 HCN816:HCN821 HCV816:HCV821 HDD816:HDD821 HDL816:HDL821 HDT816:HDT821 HEB816:HEB821 HEJ816:HEJ821 HER816:HER821 HEZ816:HEZ821 HFH816:HFH821 HFP816:HFP821 HFX816:HFX821 HGF816:HGF821 HGN816:HGN821 HGV816:HGV821 HHD816:HHD821 HHL816:HHL821 HHT816:HHT821 HIB816:HIB821 HIJ816:HIJ821 HIR816:HIR821 HIZ816:HIZ821 HJH816:HJH821 HJP816:HJP821 HJX816:HJX821 HKF816:HKF821 HKN816:HKN821 HKV816:HKV821 HLD816:HLD821 HLL816:HLL821 HLT816:HLT821 HMB816:HMB821 HMJ816:HMJ821 HMR816:HMR821 HMZ816:HMZ821 HNH816:HNH821 HNP816:HNP821 HNX816:HNX821 HOF816:HOF821 HON816:HON821 HOV816:HOV821 HPD816:HPD821 HPL816:HPL821 HPT816:HPT821 HQB816:HQB821 HQJ816:HQJ821 HQR816:HQR821 HQZ816:HQZ821 HRH816:HRH821 HRP816:HRP821 HRX816:HRX821 HSF816:HSF821 HSN816:HSN821 HSV816:HSV821 HTD816:HTD821 HTL816:HTL821 HTT816:HTT821 HUB816:HUB821 HUJ816:HUJ821 HUR816:HUR821 HUZ816:HUZ821 HVH816:HVH821 HVP816:HVP821 HVX816:HVX821 HWF816:HWF821 HWN816:HWN821 HWV816:HWV821 HXD816:HXD821 HXL816:HXL821 HXT816:HXT821 HYB816:HYB821 HYJ816:HYJ821 HYR816:HYR821 HYZ816:HYZ821 HZH816:HZH821 HZP816:HZP821 HZX816:HZX821 IAF816:IAF821 IAN816:IAN821 IAV816:IAV821 IBD816:IBD821 IBL816:IBL821 IBT816:IBT821 ICB816:ICB821 ICJ816:ICJ821 ICR816:ICR821 ICZ816:ICZ821 IDH816:IDH821 IDP816:IDP821 IDX816:IDX821 IEF816:IEF821 IEN816:IEN821 IEV816:IEV821 IFD816:IFD821 IFL816:IFL821 IFT816:IFT821 IGB816:IGB821 IGJ816:IGJ821 IGR816:IGR821 IGZ816:IGZ821 IHH816:IHH821 IHP816:IHP821 IHX816:IHX821 IIF816:IIF821 IIN816:IIN821 IIV816:IIV821 IJD816:IJD821 IJL816:IJL821 IJT816:IJT821 IKB816:IKB821 IKJ816:IKJ821 IKR816:IKR821 IKZ816:IKZ821 ILH816:ILH821 ILP816:ILP821 ILX816:ILX821 IMF816:IMF821 IMN816:IMN821 IMV816:IMV821 IND816:IND821 INL816:INL821 INT816:INT821 IOB816:IOB821 IOJ816:IOJ821 IOR816:IOR821 IOZ816:IOZ821 IPH816:IPH821 IPP816:IPP821 IPX816:IPX821 IQF816:IQF821 IQN816:IQN821 IQV816:IQV821 IRD816:IRD821 IRL816:IRL821 IRT816:IRT821 ISB816:ISB821 ISJ816:ISJ821 ISR816:ISR821 ISZ816:ISZ821 ITH816:ITH821 ITP816:ITP821 ITX816:ITX821 IUF816:IUF821 IUN816:IUN821 IUV816:IUV821 IVD816:IVD821 IVL816:IVL821 IVT816:IVT821 IWB816:IWB821 IWJ816:IWJ821 IWR816:IWR821 IWZ816:IWZ821 IXH816:IXH821 IXP816:IXP821 IXX816:IXX821 IYF816:IYF821 IYN816:IYN821 IYV816:IYV821 IZD816:IZD821 IZL816:IZL821 IZT816:IZT821 JAB816:JAB821 JAJ816:JAJ821 JAR816:JAR821 JAZ816:JAZ821 JBH816:JBH821 JBP816:JBP821 JBX816:JBX821 JCF816:JCF821 JCN816:JCN821 JCV816:JCV821 JDD816:JDD821 JDL816:JDL821 JDT816:JDT821 JEB816:JEB821 JEJ816:JEJ821 JER816:JER821 JEZ816:JEZ821 JFH816:JFH821 JFP816:JFP821 JFX816:JFX821 JGF816:JGF821 JGN816:JGN821 JGV816:JGV821 JHD816:JHD821 JHL816:JHL821 JHT816:JHT821 JIB816:JIB821 JIJ816:JIJ821 JIR816:JIR821 JIZ816:JIZ821 JJH816:JJH821 JJP816:JJP821 JJX816:JJX821 JKF816:JKF821 JKN816:JKN821 JKV816:JKV821 JLD816:JLD821 JLL816:JLL821 JLT816:JLT821 JMB816:JMB821 JMJ816:JMJ821 JMR816:JMR821 JMZ816:JMZ821 JNH816:JNH821 JNP816:JNP821 JNX816:JNX821 JOF816:JOF821 JON816:JON821 JOV816:JOV821 JPD816:JPD821 JPL816:JPL821 JPT816:JPT821 JQB816:JQB821 JQJ816:JQJ821 JQR816:JQR821 JQZ816:JQZ821 JRH816:JRH821 JRP816:JRP821 JRX816:JRX821 JSF816:JSF821 JSN816:JSN821 JSV816:JSV821 JTD816:JTD821 JTL816:JTL821 JTT816:JTT821 JUB816:JUB821 JUJ816:JUJ821 JUR816:JUR821 JUZ816:JUZ821 JVH816:JVH821 JVP816:JVP821 JVX816:JVX821 JWF816:JWF821 JWN816:JWN821 JWV816:JWV821 JXD816:JXD821 JXL816:JXL821 JXT816:JXT821 JYB816:JYB821 JYJ816:JYJ821 JYR816:JYR821 JYZ816:JYZ821 JZH816:JZH821 JZP816:JZP821 JZX816:JZX821 KAF816:KAF821 KAN816:KAN821 KAV816:KAV821 KBD816:KBD821 KBL816:KBL821 KBT816:KBT821 KCB816:KCB821 KCJ816:KCJ821 KCR816:KCR821 KCZ816:KCZ821 KDH816:KDH821 KDP816:KDP821 KDX816:KDX821 KEF816:KEF821 KEN816:KEN821 KEV816:KEV821 KFD816:KFD821 KFL816:KFL821 KFT816:KFT821 KGB816:KGB821 KGJ816:KGJ821 KGR816:KGR821 KGZ816:KGZ821 KHH816:KHH821 KHP816:KHP821 KHX816:KHX821 KIF816:KIF821 KIN816:KIN821 KIV816:KIV821 KJD816:KJD821 KJL816:KJL821 KJT816:KJT821 KKB816:KKB821 KKJ816:KKJ821 KKR816:KKR821 KKZ816:KKZ821 KLH816:KLH821 KLP816:KLP821 KLX816:KLX821 KMF816:KMF821 KMN816:KMN821 KMV816:KMV821 KND816:KND821 KNL816:KNL821 KNT816:KNT821 KOB816:KOB821 KOJ816:KOJ821 KOR816:KOR821 KOZ816:KOZ821 KPH816:KPH821 KPP816:KPP821 KPX816:KPX821 KQF816:KQF821 KQN816:KQN821 KQV816:KQV821 KRD816:KRD821 KRL816:KRL821 KRT816:KRT821 KSB816:KSB821 KSJ816:KSJ821 KSR816:KSR821 KSZ816:KSZ821 KTH816:KTH821 KTP816:KTP821 KTX816:KTX821 KUF816:KUF821 KUN816:KUN821 KUV816:KUV821 KVD816:KVD821 KVL816:KVL821 KVT816:KVT821 KWB816:KWB821 KWJ816:KWJ821 KWR816:KWR821 KWZ816:KWZ821 KXH816:KXH821 KXP816:KXP821 KXX816:KXX821 KYF816:KYF821 KYN816:KYN821 KYV816:KYV821 KZD816:KZD821 KZL816:KZL821 KZT816:KZT821 LAB816:LAB821 LAJ816:LAJ821 LAR816:LAR821 LAZ816:LAZ821 LBH816:LBH821 LBP816:LBP821 LBX816:LBX821 LCF816:LCF821 LCN816:LCN821 LCV816:LCV821 LDD816:LDD821 LDL816:LDL821 LDT816:LDT821 LEB816:LEB821 LEJ816:LEJ821 LER816:LER821 LEZ816:LEZ821 LFH816:LFH821 LFP816:LFP821 LFX816:LFX821 LGF816:LGF821 LGN816:LGN821 LGV816:LGV821 LHD816:LHD821 LHL816:LHL821 LHT816:LHT821 LIB816:LIB821 LIJ816:LIJ821 LIR816:LIR821 LIZ816:LIZ821 LJH816:LJH821 LJP816:LJP821 LJX816:LJX821 LKF816:LKF821 LKN816:LKN821 LKV816:LKV821 LLD816:LLD821 LLL816:LLL821 LLT816:LLT821 LMB816:LMB821 LMJ816:LMJ821 LMR816:LMR821 LMZ816:LMZ821 LNH816:LNH821 LNP816:LNP821 LNX816:LNX821 LOF816:LOF821 LON816:LON821 LOV816:LOV821 LPD816:LPD821 LPL816:LPL821 LPT816:LPT821 LQB816:LQB821 LQJ816:LQJ821 LQR816:LQR821 LQZ816:LQZ821 LRH816:LRH821 LRP816:LRP821 LRX816:LRX821 LSF816:LSF821 LSN816:LSN821 LSV816:LSV821 LTD816:LTD821 LTL816:LTL821 LTT816:LTT821 LUB816:LUB821 LUJ816:LUJ821 LUR816:LUR821 LUZ816:LUZ821 LVH816:LVH821 LVP816:LVP821 LVX816:LVX821 LWF816:LWF821 LWN816:LWN821 LWV816:LWV821 LXD816:LXD821 LXL816:LXL821 LXT816:LXT821 LYB816:LYB821 LYJ816:LYJ821 LYR816:LYR821 LYZ816:LYZ821 LZH816:LZH821 LZP816:LZP821 LZX816:LZX821 MAF816:MAF821 MAN816:MAN821 MAV816:MAV821 MBD816:MBD821 MBL816:MBL821 MBT816:MBT821 MCB816:MCB821 MCJ816:MCJ821 MCR816:MCR821 MCZ816:MCZ821 MDH816:MDH821 MDP816:MDP821 MDX816:MDX821 MEF816:MEF821 MEN816:MEN821 MEV816:MEV821 MFD816:MFD821 MFL816:MFL821 MFT816:MFT821 MGB816:MGB821 MGJ816:MGJ821 MGR816:MGR821 MGZ816:MGZ821 MHH816:MHH821 MHP816:MHP821 MHX816:MHX821 MIF816:MIF821 MIN816:MIN821 MIV816:MIV821 MJD816:MJD821 MJL816:MJL821 MJT816:MJT821 MKB816:MKB821 MKJ816:MKJ821 MKR816:MKR821 MKZ816:MKZ821 MLH816:MLH821 MLP816:MLP821 MLX816:MLX821 MMF816:MMF821 MMN816:MMN821 MMV816:MMV821 MND816:MND821 MNL816:MNL821 MNT816:MNT821 MOB816:MOB821 MOJ816:MOJ821 MOR816:MOR821 MOZ816:MOZ821 MPH816:MPH821 MPP816:MPP821 MPX816:MPX821 MQF816:MQF821 MQN816:MQN821 MQV816:MQV821 MRD816:MRD821 MRL816:MRL821 MRT816:MRT821 MSB816:MSB821 MSJ816:MSJ821 MSR816:MSR821 MSZ816:MSZ821 MTH816:MTH821 MTP816:MTP821 MTX816:MTX821 MUF816:MUF821 MUN816:MUN821 MUV816:MUV821 MVD816:MVD821 MVL816:MVL821 MVT816:MVT821 MWB816:MWB821 MWJ816:MWJ821 MWR816:MWR821 MWZ816:MWZ821 MXH816:MXH821 MXP816:MXP821 MXX816:MXX821 MYF816:MYF821 MYN816:MYN821 MYV816:MYV821 MZD816:MZD821 MZL816:MZL821 MZT816:MZT821 NAB816:NAB821 NAJ816:NAJ821 NAR816:NAR821 NAZ816:NAZ821 NBH816:NBH821 NBP816:NBP821 NBX816:NBX821 NCF816:NCF821 NCN816:NCN821 NCV816:NCV821 NDD816:NDD821 NDL816:NDL821 NDT816:NDT821 NEB816:NEB821 NEJ816:NEJ821 NER816:NER821 NEZ816:NEZ821 NFH816:NFH821 NFP816:NFP821 NFX816:NFX821 NGF816:NGF821 NGN816:NGN821 NGV816:NGV821 NHD816:NHD821 NHL816:NHL821 NHT816:NHT821 NIB816:NIB821 NIJ816:NIJ821 NIR816:NIR821 NIZ816:NIZ821 NJH816:NJH821 NJP816:NJP821 NJX816:NJX821 NKF816:NKF821 NKN816:NKN821 NKV816:NKV821 NLD816:NLD821 NLL816:NLL821 NLT816:NLT821 NMB816:NMB821 NMJ816:NMJ821 NMR816:NMR821 NMZ816:NMZ821 NNH816:NNH821 NNP816:NNP821 NNX816:NNX821 NOF816:NOF821 NON816:NON821 NOV816:NOV821 NPD816:NPD821 NPL816:NPL821 NPT816:NPT821 NQB816:NQB821 NQJ816:NQJ821 NQR816:NQR821 NQZ816:NQZ821 NRH816:NRH821 NRP816:NRP821 NRX816:NRX821 NSF816:NSF821 NSN816:NSN821 NSV816:NSV821 NTD816:NTD821 NTL816:NTL821 NTT816:NTT821 NUB816:NUB821 NUJ816:NUJ821 NUR816:NUR821 NUZ816:NUZ821 NVH816:NVH821 NVP816:NVP821 NVX816:NVX821 NWF816:NWF821 NWN816:NWN821 NWV816:NWV821 NXD816:NXD821 NXL816:NXL821 NXT816:NXT821 NYB816:NYB821 NYJ816:NYJ821 NYR816:NYR821 NYZ816:NYZ821 NZH816:NZH821 NZP816:NZP821 NZX816:NZX821 OAF816:OAF821 OAN816:OAN821 OAV816:OAV821 OBD816:OBD821 OBL816:OBL821 OBT816:OBT821 OCB816:OCB821 OCJ816:OCJ821 OCR816:OCR821 OCZ816:OCZ821 ODH816:ODH821 ODP816:ODP821 ODX816:ODX821 OEF816:OEF821 OEN816:OEN821 OEV816:OEV821 OFD816:OFD821 OFL816:OFL821 OFT816:OFT821 OGB816:OGB821 OGJ816:OGJ821 OGR816:OGR821 OGZ816:OGZ821 OHH816:OHH821 OHP816:OHP821 OHX816:OHX821 OIF816:OIF821 OIN816:OIN821 OIV816:OIV821 OJD816:OJD821 OJL816:OJL821 OJT816:OJT821 OKB816:OKB821 OKJ816:OKJ821 OKR816:OKR821 OKZ816:OKZ821 OLH816:OLH821 OLP816:OLP821 OLX816:OLX821 OMF816:OMF821 OMN816:OMN821 OMV816:OMV821 OND816:OND821 ONL816:ONL821 ONT816:ONT821 OOB816:OOB821 OOJ816:OOJ821 OOR816:OOR821 OOZ816:OOZ821 OPH816:OPH821 OPP816:OPP821 OPX816:OPX821 OQF816:OQF821 OQN816:OQN821 OQV816:OQV821 ORD816:ORD821 ORL816:ORL821 ORT816:ORT821 OSB816:OSB821 OSJ816:OSJ821 OSR816:OSR821 OSZ816:OSZ821 OTH816:OTH821 OTP816:OTP821 OTX816:OTX821 OUF816:OUF821 OUN816:OUN821 OUV816:OUV821 OVD816:OVD821 OVL816:OVL821 OVT816:OVT821 OWB816:OWB821 OWJ816:OWJ821 OWR816:OWR821 OWZ816:OWZ821 OXH816:OXH821 OXP816:OXP821 OXX816:OXX821 OYF816:OYF821 OYN816:OYN821 OYV816:OYV821 OZD816:OZD821 OZL816:OZL821 OZT816:OZT821 PAB816:PAB821 PAJ816:PAJ821 PAR816:PAR821 PAZ816:PAZ821 PBH816:PBH821 PBP816:PBP821 PBX816:PBX821 PCF816:PCF821 PCN816:PCN821 PCV816:PCV821 PDD816:PDD821 PDL816:PDL821 PDT816:PDT821 PEB816:PEB821 PEJ816:PEJ821 PER816:PER821 PEZ816:PEZ821 PFH816:PFH821 PFP816:PFP821 PFX816:PFX821 PGF816:PGF821 PGN816:PGN821 PGV816:PGV821 PHD816:PHD821 PHL816:PHL821 PHT816:PHT821 PIB816:PIB821 PIJ816:PIJ821 PIR816:PIR821 PIZ816:PIZ821 PJH816:PJH821 PJP816:PJP821 PJX816:PJX821 PKF816:PKF821 PKN816:PKN821 PKV816:PKV821 PLD816:PLD821 PLL816:PLL821 PLT816:PLT821 PMB816:PMB821 PMJ816:PMJ821 PMR816:PMR821 PMZ816:PMZ821 PNH816:PNH821 PNP816:PNP821 PNX816:PNX821 POF816:POF821 PON816:PON821 POV816:POV821 PPD816:PPD821 PPL816:PPL821 PPT816:PPT821 PQB816:PQB821 PQJ816:PQJ821 PQR816:PQR821 PQZ816:PQZ821 PRH816:PRH821 PRP816:PRP821 PRX816:PRX821 PSF816:PSF821 PSN816:PSN821 PSV816:PSV821 PTD816:PTD821 PTL816:PTL821 PTT816:PTT821 PUB816:PUB821 PUJ816:PUJ821 PUR816:PUR821 PUZ816:PUZ821 PVH816:PVH821 PVP816:PVP821 PVX816:PVX821 PWF816:PWF821 PWN816:PWN821 PWV816:PWV821 PXD816:PXD821 PXL816:PXL821 PXT816:PXT821 PYB816:PYB821 PYJ816:PYJ821 PYR816:PYR821 PYZ816:PYZ821 PZH816:PZH821 PZP816:PZP821 PZX816:PZX821 QAF816:QAF821 QAN816:QAN821 QAV816:QAV821 QBD816:QBD821 QBL816:QBL821 QBT816:QBT821 QCB816:QCB821 QCJ816:QCJ821 QCR816:QCR821 QCZ816:QCZ821 QDH816:QDH821 QDP816:QDP821 QDX816:QDX821 QEF816:QEF821 QEN816:QEN821 QEV816:QEV821 QFD816:QFD821 QFL816:QFL821 QFT816:QFT821 QGB816:QGB821 QGJ816:QGJ821 QGR816:QGR821 QGZ816:QGZ821 QHH816:QHH821 QHP816:QHP821 QHX816:QHX821 QIF816:QIF821 QIN816:QIN821 QIV816:QIV821 QJD816:QJD821 QJL816:QJL821 QJT816:QJT821 QKB816:QKB821 QKJ816:QKJ821 QKR816:QKR821 QKZ816:QKZ821 QLH816:QLH821 QLP816:QLP821 QLX816:QLX821 QMF816:QMF821 QMN816:QMN821 QMV816:QMV821 QND816:QND821 QNL816:QNL821 QNT816:QNT821 QOB816:QOB821 QOJ816:QOJ821 QOR816:QOR821 QOZ816:QOZ821 QPH816:QPH821 QPP816:QPP821 QPX816:QPX821 QQF816:QQF821 QQN816:QQN821 QQV816:QQV821 QRD816:QRD821 QRL816:QRL821 QRT816:QRT821 QSB816:QSB821 QSJ816:QSJ821 QSR816:QSR821 QSZ816:QSZ821 QTH816:QTH821 QTP816:QTP821 QTX816:QTX821 QUF816:QUF821 QUN816:QUN821 QUV816:QUV821 QVD816:QVD821 QVL816:QVL821 QVT816:QVT821 QWB816:QWB821 QWJ816:QWJ821 QWR816:QWR821 QWZ816:QWZ821 QXH816:QXH821 QXP816:QXP821 QXX816:QXX821 QYF816:QYF821 QYN816:QYN821 QYV816:QYV821 QZD816:QZD821 QZL816:QZL821 QZT816:QZT821 RAB816:RAB821 RAJ816:RAJ821 RAR816:RAR821 RAZ816:RAZ821 RBH816:RBH821 RBP816:RBP821 RBX816:RBX821 RCF816:RCF821 RCN816:RCN821 RCV816:RCV821 RDD816:RDD821 RDL816:RDL821 RDT816:RDT821 REB816:REB821 REJ816:REJ821 RER816:RER821 REZ816:REZ821 RFH816:RFH821 RFP816:RFP821 RFX816:RFX821 RGF816:RGF821 RGN816:RGN821 RGV816:RGV821 RHD816:RHD821 RHL816:RHL821 RHT816:RHT821 RIB816:RIB821 RIJ816:RIJ821 RIR816:RIR821 RIZ816:RIZ821 RJH816:RJH821 RJP816:RJP821 RJX816:RJX821 RKF816:RKF821 RKN816:RKN821 RKV816:RKV821 RLD816:RLD821 RLL816:RLL821 RLT816:RLT821 RMB816:RMB821 RMJ816:RMJ821 RMR816:RMR821 RMZ816:RMZ821 RNH816:RNH821 RNP816:RNP821 RNX816:RNX821 ROF816:ROF821 RON816:RON821 ROV816:ROV821 RPD816:RPD821 RPL816:RPL821 RPT816:RPT821 RQB816:RQB821 RQJ816:RQJ821 RQR816:RQR821 RQZ816:RQZ821 RRH816:RRH821 RRP816:RRP821 RRX816:RRX821 RSF816:RSF821 RSN816:RSN821 RSV816:RSV821 RTD816:RTD821 RTL816:RTL821 RTT816:RTT821 RUB816:RUB821 RUJ816:RUJ821 RUR816:RUR821 RUZ816:RUZ821 RVH816:RVH821 RVP816:RVP821 RVX816:RVX821 RWF816:RWF821 RWN816:RWN821 RWV816:RWV821 RXD816:RXD821 RXL816:RXL821 RXT816:RXT821 RYB816:RYB821 RYJ816:RYJ821 RYR816:RYR821 RYZ816:RYZ821 RZH816:RZH821 RZP816:RZP821 RZX816:RZX821 SAF816:SAF821 SAN816:SAN821 SAV816:SAV821 SBD816:SBD821 SBL816:SBL821 SBT816:SBT821 SCB816:SCB821 SCJ816:SCJ821 SCR816:SCR821 SCZ816:SCZ821 SDH816:SDH821 SDP816:SDP821 SDX816:SDX821 SEF816:SEF821 SEN816:SEN821 SEV816:SEV821 SFD816:SFD821 SFL816:SFL821 SFT816:SFT821 SGB816:SGB821 SGJ816:SGJ821 SGR816:SGR821 SGZ816:SGZ821 SHH816:SHH821 SHP816:SHP821 SHX816:SHX821 SIF816:SIF821 SIN816:SIN821 SIV816:SIV821 SJD816:SJD821 SJL816:SJL821 SJT816:SJT821 SKB816:SKB821 SKJ816:SKJ821 SKR816:SKR821 SKZ816:SKZ821 SLH816:SLH821 SLP816:SLP821 SLX816:SLX821 SMF816:SMF821 SMN816:SMN821 SMV816:SMV821 SND816:SND821 SNL816:SNL821 SNT816:SNT821 SOB816:SOB821 SOJ816:SOJ821 SOR816:SOR821 SOZ816:SOZ821 SPH816:SPH821 SPP816:SPP821 SPX816:SPX821 SQF816:SQF821 SQN816:SQN821 SQV816:SQV821 SRD816:SRD821 SRL816:SRL821 SRT816:SRT821 SSB816:SSB821 SSJ816:SSJ821 SSR816:SSR821 SSZ816:SSZ821 STH816:STH821 STP816:STP821 STX816:STX821 SUF816:SUF821 SUN816:SUN821 SUV816:SUV821 SVD816:SVD821 SVL816:SVL821 SVT816:SVT821 SWB816:SWB821 SWJ816:SWJ821 SWR816:SWR821 SWZ816:SWZ821 SXH816:SXH821 SXP816:SXP821 SXX816:SXX821 SYF816:SYF821 SYN816:SYN821 SYV816:SYV821 SZD816:SZD821 SZL816:SZL821 SZT816:SZT821 TAB816:TAB821 TAJ816:TAJ821 TAR816:TAR821 TAZ816:TAZ821 TBH816:TBH821 TBP816:TBP821 TBX816:TBX821 TCF816:TCF821 TCN816:TCN821 TCV816:TCV821 TDD816:TDD821 TDL816:TDL821 TDT816:TDT821 TEB816:TEB821 TEJ816:TEJ821 TER816:TER821 TEZ816:TEZ821 TFH816:TFH821 TFP816:TFP821 TFX816:TFX821 TGF816:TGF821 TGN816:TGN821 TGV816:TGV821 THD816:THD821 THL816:THL821 THT816:THT821 TIB816:TIB821 TIJ816:TIJ821 TIR816:TIR821 TIZ816:TIZ821 TJH816:TJH821 TJP816:TJP821 TJX816:TJX821 TKF816:TKF821 TKN816:TKN821 TKV816:TKV821 TLD816:TLD821 TLL816:TLL821 TLT816:TLT821 TMB816:TMB821 TMJ816:TMJ821 TMR816:TMR821 TMZ816:TMZ821 TNH816:TNH821 TNP816:TNP821 TNX816:TNX821 TOF816:TOF821 TON816:TON821 TOV816:TOV821 TPD816:TPD821 TPL816:TPL821 TPT816:TPT821 TQB816:TQB821 TQJ816:TQJ821 TQR816:TQR821 TQZ816:TQZ821 TRH816:TRH821 TRP816:TRP821 TRX816:TRX821 TSF816:TSF821 TSN816:TSN821 TSV816:TSV821 TTD816:TTD821 TTL816:TTL821 TTT816:TTT821 TUB816:TUB821 TUJ816:TUJ821 TUR816:TUR821 TUZ816:TUZ821 TVH816:TVH821 TVP816:TVP821 TVX816:TVX821 TWF816:TWF821 TWN816:TWN821 TWV816:TWV821 TXD816:TXD821 TXL816:TXL821 TXT816:TXT821 TYB816:TYB821 TYJ816:TYJ821 TYR816:TYR821 TYZ816:TYZ821 TZH816:TZH821 TZP816:TZP821 TZX816:TZX821 UAF816:UAF821 UAN816:UAN821 UAV816:UAV821 UBD816:UBD821 UBL816:UBL821 UBT816:UBT821 UCB816:UCB821 UCJ816:UCJ821 UCR816:UCR821 UCZ816:UCZ821 UDH816:UDH821 UDP816:UDP821 UDX816:UDX821 UEF816:UEF821 UEN816:UEN821 UEV816:UEV821 UFD816:UFD821 UFL816:UFL821 UFT816:UFT821 UGB816:UGB821 UGJ816:UGJ821 UGR816:UGR821 UGZ816:UGZ821 UHH816:UHH821 UHP816:UHP821 UHX816:UHX821 UIF816:UIF821 UIN816:UIN821 UIV816:UIV821 UJD816:UJD821 UJL816:UJL821 UJT816:UJT821 UKB816:UKB821 UKJ816:UKJ821 UKR816:UKR821 UKZ816:UKZ821 ULH816:ULH821 ULP816:ULP821 ULX816:ULX821 UMF816:UMF821 UMN816:UMN821 UMV816:UMV821 UND816:UND821 UNL816:UNL821 UNT816:UNT821 UOB816:UOB821 UOJ816:UOJ821 UOR816:UOR821 UOZ816:UOZ821 UPH816:UPH821 UPP816:UPP821 UPX816:UPX821 UQF816:UQF821 UQN816:UQN821 UQV816:UQV821 URD816:URD821 URL816:URL821 URT816:URT821 USB816:USB821 USJ816:USJ821 USR816:USR821 USZ816:USZ821 UTH816:UTH821 UTP816:UTP821 UTX816:UTX821 UUF816:UUF821 UUN816:UUN821 UUV816:UUV821 UVD816:UVD821 UVL816:UVL821 UVT816:UVT821 UWB816:UWB821 UWJ816:UWJ821 UWR816:UWR821 UWZ816:UWZ821 UXH816:UXH821 UXP816:UXP821 UXX816:UXX821 UYF816:UYF821 UYN816:UYN821 UYV816:UYV821 UZD816:UZD821 UZL816:UZL821 UZT816:UZT821 VAB816:VAB821 VAJ816:VAJ821 VAR816:VAR821 VAZ816:VAZ821 VBH816:VBH821 VBP816:VBP821 VBX816:VBX821 VCF816:VCF821 VCN816:VCN821 VCV816:VCV821 VDD816:VDD821 VDL816:VDL821 VDT816:VDT821 VEB816:VEB821 VEJ816:VEJ821 VER816:VER821 VEZ816:VEZ821 VFH816:VFH821 VFP816:VFP821 VFX816:VFX821 VGF816:VGF821 VGN816:VGN821 VGV816:VGV821 VHD816:VHD821 VHL816:VHL821 VHT816:VHT821 VIB816:VIB821 VIJ816:VIJ821 VIR816:VIR821 VIZ816:VIZ821 VJH816:VJH821 VJP816:VJP821 VJX816:VJX821 VKF816:VKF821 VKN816:VKN821 VKV816:VKV821 VLD816:VLD821 VLL816:VLL821 VLT816:VLT821 VMB816:VMB821 VMJ816:VMJ821 VMR816:VMR821 VMZ816:VMZ821 VNH816:VNH821 VNP816:VNP821 VNX816:VNX821 VOF816:VOF821 VON816:VON821 VOV816:VOV821 VPD816:VPD821 VPL816:VPL821 VPT816:VPT821 VQB816:VQB821 VQJ816:VQJ821 VQR816:VQR821 VQZ816:VQZ821 VRH816:VRH821 VRP816:VRP821 VRX816:VRX821 VSF816:VSF821 VSN816:VSN821 VSV816:VSV821 VTD816:VTD821 VTL816:VTL821 VTT816:VTT821 VUB816:VUB821 VUJ816:VUJ821 VUR816:VUR821 VUZ816:VUZ821 VVH816:VVH821 VVP816:VVP821 VVX816:VVX821 VWF816:VWF821 VWN816:VWN821 VWV816:VWV821 VXD816:VXD821 VXL816:VXL821 VXT816:VXT821 VYB816:VYB821 VYJ816:VYJ821 VYR816:VYR821 VYZ816:VYZ821 VZH816:VZH821 VZP816:VZP821 VZX816:VZX821 WAF816:WAF821 WAN816:WAN821 WAV816:WAV821 WBD816:WBD821 WBL816:WBL821 WBT816:WBT821 WCB816:WCB821 WCJ816:WCJ821 WCR816:WCR821 WCZ816:WCZ821 WDH816:WDH821 WDP816:WDP821 WDX816:WDX821 WEF816:WEF821 WEN816:WEN821 WEV816:WEV821 WFD816:WFD821 WFL816:WFL821 WFT816:WFT821 WGB816:WGB821 WGJ816:WGJ821 WGR816:WGR821 WGZ816:WGZ821 WHH816:WHH821 WHP816:WHP821 WHX816:WHX821 WIF816:WIF821 WIN816:WIN821 WIV816:WIV821 WJD816:WJD821 WJL816:WJL821 WJT816:WJT821 WKB816:WKB821 WKJ816:WKJ821 WKR816:WKR821 WKZ816:WKZ821 WLH816:WLH821 WLP816:WLP821 WLX816:WLX821 WMF816:WMF821 WMN816:WMN821 WMV816:WMV821 WND816:WND821 WNL816:WNL821 WNT816:WNT821 WOB816:WOB821 WOJ816:WOJ821 WOR816:WOR821 WOZ816:WOZ821 WPH816:WPH821 WPP816:WPP821 WPX816:WPX821 WQF816:WQF821 WQN816:WQN821 WQV816:WQV821 WRD816:WRD821 WRL816:WRL821 WRT816:WRT821 WSB816:WSB821 WSJ816:WSJ821 WSR816:WSR821 WSZ816:WSZ821 WTH816:WTH821 WTP816:WTP821 WTX816:WTX821 WUF816:WUF821 WUN816:WUN821 WUV816:WUV821 WVD816:WVD821 WVL816:WVL821 WVT816:WVT821 WWB816:WWB821 WWJ816:WWJ821 WWR816:WWR821 WWZ816:WWZ821 WXH816:WXH821 WXP816:WXP821 WXX816:WXX821 WYF816:WYF821 WYN816:WYN821 WYV816:WYV821 WZD816:WZD821 WZL816:WZL821 WZT816:WZT821 XAB816:XAB821 XAJ816:XAJ821 XAR816:XAR821 XAZ816:XAZ821 XBH816:XBH821 XBP816:XBP821 XBX816:XBX821 XCF816:XCF821 XCN816:XCN821 XCV816:XCV821 XDD816:XDD821 XDL816:XDL821 XDT816:XDT821 XEB816:XEB821 XEJ816:XEJ821 XER816:XER821 XEZ816:XEZ821">
    <cfRule type="cellIs" dxfId="5" priority="266" stopIfTrue="1" operator="equal">
      <formula>"CW 3240-R7"</formula>
    </cfRule>
    <cfRule type="cellIs" dxfId="4" priority="265" stopIfTrue="1" operator="equal">
      <formula>"CW 3120-R2"</formula>
    </cfRule>
    <cfRule type="cellIs" dxfId="3" priority="264" stopIfTrue="1" operator="equal">
      <formula>"CW 2130-R11"</formula>
    </cfRule>
  </conditionalFormatting>
  <conditionalFormatting sqref="T828:T831 AB828:AB831 AJ828:AJ831 AR828:AR831 AZ828:AZ831 BH828:BH831 BP828:BP831 BX828:BX831 CF828:CF831 CN828:CN831 CV828:CV831 DD828:DD831 DL828:DL831 DT828:DT831 EB828:EB831 EJ828:EJ831 ER828:ER831 EZ828:EZ831 FH828:FH831 FP828:FP831 FX828:FX831 GF828:GF831 GN828:GN831 GV828:GV831 HD828:HD831 HL828:HL831 HT828:HT831 IB828:IB831 IJ828:IJ831 IR828:IR831 IZ828:IZ831 JH828:JH831 JP828:JP831 JX828:JX831 KF828:KF831 KN828:KN831 KV828:KV831 LD828:LD831 LL828:LL831 LT828:LT831 MB828:MB831 MJ828:MJ831 MR828:MR831 MZ828:MZ831 NH828:NH831 NP828:NP831 NX828:NX831 OF828:OF831 ON828:ON831 OV828:OV831 PD828:PD831 PL828:PL831 PT828:PT831 QB828:QB831 QJ828:QJ831 QR828:QR831 QZ828:QZ831 RH828:RH831 RP828:RP831 RX828:RX831 SF828:SF831 SN828:SN831 SV828:SV831 TD828:TD831 TL828:TL831 TT828:TT831 UB828:UB831 UJ828:UJ831 UR828:UR831 UZ828:UZ831 VH828:VH831 VP828:VP831 VX828:VX831 WF828:WF831 WN828:WN831 WV828:WV831 XD828:XD831 XL828:XL831 XT828:XT831 YB828:YB831 YJ828:YJ831 YR828:YR831 YZ828:YZ831 ZH828:ZH831 ZP828:ZP831 ZX828:ZX831 AAF828:AAF831 AAN828:AAN831 AAV828:AAV831 ABD828:ABD831 ABL828:ABL831 ABT828:ABT831 ACB828:ACB831 ACJ828:ACJ831 ACR828:ACR831 ACZ828:ACZ831 ADH828:ADH831 ADP828:ADP831 ADX828:ADX831 AEF828:AEF831 AEN828:AEN831 AEV828:AEV831 AFD828:AFD831 AFL828:AFL831 AFT828:AFT831 AGB828:AGB831 AGJ828:AGJ831 AGR828:AGR831 AGZ828:AGZ831 AHH828:AHH831 AHP828:AHP831 AHX828:AHX831 AIF828:AIF831 AIN828:AIN831 AIV828:AIV831 AJD828:AJD831 AJL828:AJL831 AJT828:AJT831 AKB828:AKB831 AKJ828:AKJ831 AKR828:AKR831 AKZ828:AKZ831 ALH828:ALH831 ALP828:ALP831 ALX828:ALX831 AMF828:AMF831 AMN828:AMN831 AMV828:AMV831 AND828:AND831 ANL828:ANL831 ANT828:ANT831 AOB828:AOB831 AOJ828:AOJ831 AOR828:AOR831 AOZ828:AOZ831 APH828:APH831 APP828:APP831 APX828:APX831 AQF828:AQF831 AQN828:AQN831 AQV828:AQV831 ARD828:ARD831 ARL828:ARL831 ART828:ART831 ASB828:ASB831 ASJ828:ASJ831 ASR828:ASR831 ASZ828:ASZ831 ATH828:ATH831 ATP828:ATP831 ATX828:ATX831 AUF828:AUF831 AUN828:AUN831 AUV828:AUV831 AVD828:AVD831 AVL828:AVL831 AVT828:AVT831 AWB828:AWB831 AWJ828:AWJ831 AWR828:AWR831 AWZ828:AWZ831 AXH828:AXH831 AXP828:AXP831 AXX828:AXX831 AYF828:AYF831 AYN828:AYN831 AYV828:AYV831 AZD828:AZD831 AZL828:AZL831 AZT828:AZT831 BAB828:BAB831 BAJ828:BAJ831 BAR828:BAR831 BAZ828:BAZ831 BBH828:BBH831 BBP828:BBP831 BBX828:BBX831 BCF828:BCF831 BCN828:BCN831 BCV828:BCV831 BDD828:BDD831 BDL828:BDL831 BDT828:BDT831 BEB828:BEB831 BEJ828:BEJ831 BER828:BER831 BEZ828:BEZ831 BFH828:BFH831 BFP828:BFP831 BFX828:BFX831 BGF828:BGF831 BGN828:BGN831 BGV828:BGV831 BHD828:BHD831 BHL828:BHL831 BHT828:BHT831 BIB828:BIB831 BIJ828:BIJ831 BIR828:BIR831 BIZ828:BIZ831 BJH828:BJH831 BJP828:BJP831 BJX828:BJX831 BKF828:BKF831 BKN828:BKN831 BKV828:BKV831 BLD828:BLD831 BLL828:BLL831 BLT828:BLT831 BMB828:BMB831 BMJ828:BMJ831 BMR828:BMR831 BMZ828:BMZ831 BNH828:BNH831 BNP828:BNP831 BNX828:BNX831 BOF828:BOF831 BON828:BON831 BOV828:BOV831 BPD828:BPD831 BPL828:BPL831 BPT828:BPT831 BQB828:BQB831 BQJ828:BQJ831 BQR828:BQR831 BQZ828:BQZ831 BRH828:BRH831 BRP828:BRP831 BRX828:BRX831 BSF828:BSF831 BSN828:BSN831 BSV828:BSV831 BTD828:BTD831 BTL828:BTL831 BTT828:BTT831 BUB828:BUB831 BUJ828:BUJ831 BUR828:BUR831 BUZ828:BUZ831 BVH828:BVH831 BVP828:BVP831 BVX828:BVX831 BWF828:BWF831 BWN828:BWN831 BWV828:BWV831 BXD828:BXD831 BXL828:BXL831 BXT828:BXT831 BYB828:BYB831 BYJ828:BYJ831 BYR828:BYR831 BYZ828:BYZ831 BZH828:BZH831 BZP828:BZP831 BZX828:BZX831 CAF828:CAF831 CAN828:CAN831 CAV828:CAV831 CBD828:CBD831 CBL828:CBL831 CBT828:CBT831 CCB828:CCB831 CCJ828:CCJ831 CCR828:CCR831 CCZ828:CCZ831 CDH828:CDH831 CDP828:CDP831 CDX828:CDX831 CEF828:CEF831 CEN828:CEN831 CEV828:CEV831 CFD828:CFD831 CFL828:CFL831 CFT828:CFT831 CGB828:CGB831 CGJ828:CGJ831 CGR828:CGR831 CGZ828:CGZ831 CHH828:CHH831 CHP828:CHP831 CHX828:CHX831 CIF828:CIF831 CIN828:CIN831 CIV828:CIV831 CJD828:CJD831 CJL828:CJL831 CJT828:CJT831 CKB828:CKB831 CKJ828:CKJ831 CKR828:CKR831 CKZ828:CKZ831 CLH828:CLH831 CLP828:CLP831 CLX828:CLX831 CMF828:CMF831 CMN828:CMN831 CMV828:CMV831 CND828:CND831 CNL828:CNL831 CNT828:CNT831 COB828:COB831 COJ828:COJ831 COR828:COR831 COZ828:COZ831 CPH828:CPH831 CPP828:CPP831 CPX828:CPX831 CQF828:CQF831 CQN828:CQN831 CQV828:CQV831 CRD828:CRD831 CRL828:CRL831 CRT828:CRT831 CSB828:CSB831 CSJ828:CSJ831 CSR828:CSR831 CSZ828:CSZ831 CTH828:CTH831 CTP828:CTP831 CTX828:CTX831 CUF828:CUF831 CUN828:CUN831 CUV828:CUV831 CVD828:CVD831 CVL828:CVL831 CVT828:CVT831 CWB828:CWB831 CWJ828:CWJ831 CWR828:CWR831 CWZ828:CWZ831 CXH828:CXH831 CXP828:CXP831 CXX828:CXX831 CYF828:CYF831 CYN828:CYN831 CYV828:CYV831 CZD828:CZD831 CZL828:CZL831 CZT828:CZT831 DAB828:DAB831 DAJ828:DAJ831 DAR828:DAR831 DAZ828:DAZ831 DBH828:DBH831 DBP828:DBP831 DBX828:DBX831 DCF828:DCF831 DCN828:DCN831 DCV828:DCV831 DDD828:DDD831 DDL828:DDL831 DDT828:DDT831 DEB828:DEB831 DEJ828:DEJ831 DER828:DER831 DEZ828:DEZ831 DFH828:DFH831 DFP828:DFP831 DFX828:DFX831 DGF828:DGF831 DGN828:DGN831 DGV828:DGV831 DHD828:DHD831 DHL828:DHL831 DHT828:DHT831 DIB828:DIB831 DIJ828:DIJ831 DIR828:DIR831 DIZ828:DIZ831 DJH828:DJH831 DJP828:DJP831 DJX828:DJX831 DKF828:DKF831 DKN828:DKN831 DKV828:DKV831 DLD828:DLD831 DLL828:DLL831 DLT828:DLT831 DMB828:DMB831 DMJ828:DMJ831 DMR828:DMR831 DMZ828:DMZ831 DNH828:DNH831 DNP828:DNP831 DNX828:DNX831 DOF828:DOF831 DON828:DON831 DOV828:DOV831 DPD828:DPD831 DPL828:DPL831 DPT828:DPT831 DQB828:DQB831 DQJ828:DQJ831 DQR828:DQR831 DQZ828:DQZ831 DRH828:DRH831 DRP828:DRP831 DRX828:DRX831 DSF828:DSF831 DSN828:DSN831 DSV828:DSV831 DTD828:DTD831 DTL828:DTL831 DTT828:DTT831 DUB828:DUB831 DUJ828:DUJ831 DUR828:DUR831 DUZ828:DUZ831 DVH828:DVH831 DVP828:DVP831 DVX828:DVX831 DWF828:DWF831 DWN828:DWN831 DWV828:DWV831 DXD828:DXD831 DXL828:DXL831 DXT828:DXT831 DYB828:DYB831 DYJ828:DYJ831 DYR828:DYR831 DYZ828:DYZ831 DZH828:DZH831 DZP828:DZP831 DZX828:DZX831 EAF828:EAF831 EAN828:EAN831 EAV828:EAV831 EBD828:EBD831 EBL828:EBL831 EBT828:EBT831 ECB828:ECB831 ECJ828:ECJ831 ECR828:ECR831 ECZ828:ECZ831 EDH828:EDH831 EDP828:EDP831 EDX828:EDX831 EEF828:EEF831 EEN828:EEN831 EEV828:EEV831 EFD828:EFD831 EFL828:EFL831 EFT828:EFT831 EGB828:EGB831 EGJ828:EGJ831 EGR828:EGR831 EGZ828:EGZ831 EHH828:EHH831 EHP828:EHP831 EHX828:EHX831 EIF828:EIF831 EIN828:EIN831 EIV828:EIV831 EJD828:EJD831 EJL828:EJL831 EJT828:EJT831 EKB828:EKB831 EKJ828:EKJ831 EKR828:EKR831 EKZ828:EKZ831 ELH828:ELH831 ELP828:ELP831 ELX828:ELX831 EMF828:EMF831 EMN828:EMN831 EMV828:EMV831 END828:END831 ENL828:ENL831 ENT828:ENT831 EOB828:EOB831 EOJ828:EOJ831 EOR828:EOR831 EOZ828:EOZ831 EPH828:EPH831 EPP828:EPP831 EPX828:EPX831 EQF828:EQF831 EQN828:EQN831 EQV828:EQV831 ERD828:ERD831 ERL828:ERL831 ERT828:ERT831 ESB828:ESB831 ESJ828:ESJ831 ESR828:ESR831 ESZ828:ESZ831 ETH828:ETH831 ETP828:ETP831 ETX828:ETX831 EUF828:EUF831 EUN828:EUN831 EUV828:EUV831 EVD828:EVD831 EVL828:EVL831 EVT828:EVT831 EWB828:EWB831 EWJ828:EWJ831 EWR828:EWR831 EWZ828:EWZ831 EXH828:EXH831 EXP828:EXP831 EXX828:EXX831 EYF828:EYF831 EYN828:EYN831 EYV828:EYV831 EZD828:EZD831 EZL828:EZL831 EZT828:EZT831 FAB828:FAB831 FAJ828:FAJ831 FAR828:FAR831 FAZ828:FAZ831 FBH828:FBH831 FBP828:FBP831 FBX828:FBX831 FCF828:FCF831 FCN828:FCN831 FCV828:FCV831 FDD828:FDD831 FDL828:FDL831 FDT828:FDT831 FEB828:FEB831 FEJ828:FEJ831 FER828:FER831 FEZ828:FEZ831 FFH828:FFH831 FFP828:FFP831 FFX828:FFX831 FGF828:FGF831 FGN828:FGN831 FGV828:FGV831 FHD828:FHD831 FHL828:FHL831 FHT828:FHT831 FIB828:FIB831 FIJ828:FIJ831 FIR828:FIR831 FIZ828:FIZ831 FJH828:FJH831 FJP828:FJP831 FJX828:FJX831 FKF828:FKF831 FKN828:FKN831 FKV828:FKV831 FLD828:FLD831 FLL828:FLL831 FLT828:FLT831 FMB828:FMB831 FMJ828:FMJ831 FMR828:FMR831 FMZ828:FMZ831 FNH828:FNH831 FNP828:FNP831 FNX828:FNX831 FOF828:FOF831 FON828:FON831 FOV828:FOV831 FPD828:FPD831 FPL828:FPL831 FPT828:FPT831 FQB828:FQB831 FQJ828:FQJ831 FQR828:FQR831 FQZ828:FQZ831 FRH828:FRH831 FRP828:FRP831 FRX828:FRX831 FSF828:FSF831 FSN828:FSN831 FSV828:FSV831 FTD828:FTD831 FTL828:FTL831 FTT828:FTT831 FUB828:FUB831 FUJ828:FUJ831 FUR828:FUR831 FUZ828:FUZ831 FVH828:FVH831 FVP828:FVP831 FVX828:FVX831 FWF828:FWF831 FWN828:FWN831 FWV828:FWV831 FXD828:FXD831 FXL828:FXL831 FXT828:FXT831 FYB828:FYB831 FYJ828:FYJ831 FYR828:FYR831 FYZ828:FYZ831 FZH828:FZH831 FZP828:FZP831 FZX828:FZX831 GAF828:GAF831 GAN828:GAN831 GAV828:GAV831 GBD828:GBD831 GBL828:GBL831 GBT828:GBT831 GCB828:GCB831 GCJ828:GCJ831 GCR828:GCR831 GCZ828:GCZ831 GDH828:GDH831 GDP828:GDP831 GDX828:GDX831 GEF828:GEF831 GEN828:GEN831 GEV828:GEV831 GFD828:GFD831 GFL828:GFL831 GFT828:GFT831 GGB828:GGB831 GGJ828:GGJ831 GGR828:GGR831 GGZ828:GGZ831 GHH828:GHH831 GHP828:GHP831 GHX828:GHX831 GIF828:GIF831 GIN828:GIN831 GIV828:GIV831 GJD828:GJD831 GJL828:GJL831 GJT828:GJT831 GKB828:GKB831 GKJ828:GKJ831 GKR828:GKR831 GKZ828:GKZ831 GLH828:GLH831 GLP828:GLP831 GLX828:GLX831 GMF828:GMF831 GMN828:GMN831 GMV828:GMV831 GND828:GND831 GNL828:GNL831 GNT828:GNT831 GOB828:GOB831 GOJ828:GOJ831 GOR828:GOR831 GOZ828:GOZ831 GPH828:GPH831 GPP828:GPP831 GPX828:GPX831 GQF828:GQF831 GQN828:GQN831 GQV828:GQV831 GRD828:GRD831 GRL828:GRL831 GRT828:GRT831 GSB828:GSB831 GSJ828:GSJ831 GSR828:GSR831 GSZ828:GSZ831 GTH828:GTH831 GTP828:GTP831 GTX828:GTX831 GUF828:GUF831 GUN828:GUN831 GUV828:GUV831 GVD828:GVD831 GVL828:GVL831 GVT828:GVT831 GWB828:GWB831 GWJ828:GWJ831 GWR828:GWR831 GWZ828:GWZ831 GXH828:GXH831 GXP828:GXP831 GXX828:GXX831 GYF828:GYF831 GYN828:GYN831 GYV828:GYV831 GZD828:GZD831 GZL828:GZL831 GZT828:GZT831 HAB828:HAB831 HAJ828:HAJ831 HAR828:HAR831 HAZ828:HAZ831 HBH828:HBH831 HBP828:HBP831 HBX828:HBX831 HCF828:HCF831 HCN828:HCN831 HCV828:HCV831 HDD828:HDD831 HDL828:HDL831 HDT828:HDT831 HEB828:HEB831 HEJ828:HEJ831 HER828:HER831 HEZ828:HEZ831 HFH828:HFH831 HFP828:HFP831 HFX828:HFX831 HGF828:HGF831 HGN828:HGN831 HGV828:HGV831 HHD828:HHD831 HHL828:HHL831 HHT828:HHT831 HIB828:HIB831 HIJ828:HIJ831 HIR828:HIR831 HIZ828:HIZ831 HJH828:HJH831 HJP828:HJP831 HJX828:HJX831 HKF828:HKF831 HKN828:HKN831 HKV828:HKV831 HLD828:HLD831 HLL828:HLL831 HLT828:HLT831 HMB828:HMB831 HMJ828:HMJ831 HMR828:HMR831 HMZ828:HMZ831 HNH828:HNH831 HNP828:HNP831 HNX828:HNX831 HOF828:HOF831 HON828:HON831 HOV828:HOV831 HPD828:HPD831 HPL828:HPL831 HPT828:HPT831 HQB828:HQB831 HQJ828:HQJ831 HQR828:HQR831 HQZ828:HQZ831 HRH828:HRH831 HRP828:HRP831 HRX828:HRX831 HSF828:HSF831 HSN828:HSN831 HSV828:HSV831 HTD828:HTD831 HTL828:HTL831 HTT828:HTT831 HUB828:HUB831 HUJ828:HUJ831 HUR828:HUR831 HUZ828:HUZ831 HVH828:HVH831 HVP828:HVP831 HVX828:HVX831 HWF828:HWF831 HWN828:HWN831 HWV828:HWV831 HXD828:HXD831 HXL828:HXL831 HXT828:HXT831 HYB828:HYB831 HYJ828:HYJ831 HYR828:HYR831 HYZ828:HYZ831 HZH828:HZH831 HZP828:HZP831 HZX828:HZX831 IAF828:IAF831 IAN828:IAN831 IAV828:IAV831 IBD828:IBD831 IBL828:IBL831 IBT828:IBT831 ICB828:ICB831 ICJ828:ICJ831 ICR828:ICR831 ICZ828:ICZ831 IDH828:IDH831 IDP828:IDP831 IDX828:IDX831 IEF828:IEF831 IEN828:IEN831 IEV828:IEV831 IFD828:IFD831 IFL828:IFL831 IFT828:IFT831 IGB828:IGB831 IGJ828:IGJ831 IGR828:IGR831 IGZ828:IGZ831 IHH828:IHH831 IHP828:IHP831 IHX828:IHX831 IIF828:IIF831 IIN828:IIN831 IIV828:IIV831 IJD828:IJD831 IJL828:IJL831 IJT828:IJT831 IKB828:IKB831 IKJ828:IKJ831 IKR828:IKR831 IKZ828:IKZ831 ILH828:ILH831 ILP828:ILP831 ILX828:ILX831 IMF828:IMF831 IMN828:IMN831 IMV828:IMV831 IND828:IND831 INL828:INL831 INT828:INT831 IOB828:IOB831 IOJ828:IOJ831 IOR828:IOR831 IOZ828:IOZ831 IPH828:IPH831 IPP828:IPP831 IPX828:IPX831 IQF828:IQF831 IQN828:IQN831 IQV828:IQV831 IRD828:IRD831 IRL828:IRL831 IRT828:IRT831 ISB828:ISB831 ISJ828:ISJ831 ISR828:ISR831 ISZ828:ISZ831 ITH828:ITH831 ITP828:ITP831 ITX828:ITX831 IUF828:IUF831 IUN828:IUN831 IUV828:IUV831 IVD828:IVD831 IVL828:IVL831 IVT828:IVT831 IWB828:IWB831 IWJ828:IWJ831 IWR828:IWR831 IWZ828:IWZ831 IXH828:IXH831 IXP828:IXP831 IXX828:IXX831 IYF828:IYF831 IYN828:IYN831 IYV828:IYV831 IZD828:IZD831 IZL828:IZL831 IZT828:IZT831 JAB828:JAB831 JAJ828:JAJ831 JAR828:JAR831 JAZ828:JAZ831 JBH828:JBH831 JBP828:JBP831 JBX828:JBX831 JCF828:JCF831 JCN828:JCN831 JCV828:JCV831 JDD828:JDD831 JDL828:JDL831 JDT828:JDT831 JEB828:JEB831 JEJ828:JEJ831 JER828:JER831 JEZ828:JEZ831 JFH828:JFH831 JFP828:JFP831 JFX828:JFX831 JGF828:JGF831 JGN828:JGN831 JGV828:JGV831 JHD828:JHD831 JHL828:JHL831 JHT828:JHT831 JIB828:JIB831 JIJ828:JIJ831 JIR828:JIR831 JIZ828:JIZ831 JJH828:JJH831 JJP828:JJP831 JJX828:JJX831 JKF828:JKF831 JKN828:JKN831 JKV828:JKV831 JLD828:JLD831 JLL828:JLL831 JLT828:JLT831 JMB828:JMB831 JMJ828:JMJ831 JMR828:JMR831 JMZ828:JMZ831 JNH828:JNH831 JNP828:JNP831 JNX828:JNX831 JOF828:JOF831 JON828:JON831 JOV828:JOV831 JPD828:JPD831 JPL828:JPL831 JPT828:JPT831 JQB828:JQB831 JQJ828:JQJ831 JQR828:JQR831 JQZ828:JQZ831 JRH828:JRH831 JRP828:JRP831 JRX828:JRX831 JSF828:JSF831 JSN828:JSN831 JSV828:JSV831 JTD828:JTD831 JTL828:JTL831 JTT828:JTT831 JUB828:JUB831 JUJ828:JUJ831 JUR828:JUR831 JUZ828:JUZ831 JVH828:JVH831 JVP828:JVP831 JVX828:JVX831 JWF828:JWF831 JWN828:JWN831 JWV828:JWV831 JXD828:JXD831 JXL828:JXL831 JXT828:JXT831 JYB828:JYB831 JYJ828:JYJ831 JYR828:JYR831 JYZ828:JYZ831 JZH828:JZH831 JZP828:JZP831 JZX828:JZX831 KAF828:KAF831 KAN828:KAN831 KAV828:KAV831 KBD828:KBD831 KBL828:KBL831 KBT828:KBT831 KCB828:KCB831 KCJ828:KCJ831 KCR828:KCR831 KCZ828:KCZ831 KDH828:KDH831 KDP828:KDP831 KDX828:KDX831 KEF828:KEF831 KEN828:KEN831 KEV828:KEV831 KFD828:KFD831 KFL828:KFL831 KFT828:KFT831 KGB828:KGB831 KGJ828:KGJ831 KGR828:KGR831 KGZ828:KGZ831 KHH828:KHH831 KHP828:KHP831 KHX828:KHX831 KIF828:KIF831 KIN828:KIN831 KIV828:KIV831 KJD828:KJD831 KJL828:KJL831 KJT828:KJT831 KKB828:KKB831 KKJ828:KKJ831 KKR828:KKR831 KKZ828:KKZ831 KLH828:KLH831 KLP828:KLP831 KLX828:KLX831 KMF828:KMF831 KMN828:KMN831 KMV828:KMV831 KND828:KND831 KNL828:KNL831 KNT828:KNT831 KOB828:KOB831 KOJ828:KOJ831 KOR828:KOR831 KOZ828:KOZ831 KPH828:KPH831 KPP828:KPP831 KPX828:KPX831 KQF828:KQF831 KQN828:KQN831 KQV828:KQV831 KRD828:KRD831 KRL828:KRL831 KRT828:KRT831 KSB828:KSB831 KSJ828:KSJ831 KSR828:KSR831 KSZ828:KSZ831 KTH828:KTH831 KTP828:KTP831 KTX828:KTX831 KUF828:KUF831 KUN828:KUN831 KUV828:KUV831 KVD828:KVD831 KVL828:KVL831 KVT828:KVT831 KWB828:KWB831 KWJ828:KWJ831 KWR828:KWR831 KWZ828:KWZ831 KXH828:KXH831 KXP828:KXP831 KXX828:KXX831 KYF828:KYF831 KYN828:KYN831 KYV828:KYV831 KZD828:KZD831 KZL828:KZL831 KZT828:KZT831 LAB828:LAB831 LAJ828:LAJ831 LAR828:LAR831 LAZ828:LAZ831 LBH828:LBH831 LBP828:LBP831 LBX828:LBX831 LCF828:LCF831 LCN828:LCN831 LCV828:LCV831 LDD828:LDD831 LDL828:LDL831 LDT828:LDT831 LEB828:LEB831 LEJ828:LEJ831 LER828:LER831 LEZ828:LEZ831 LFH828:LFH831 LFP828:LFP831 LFX828:LFX831 LGF828:LGF831 LGN828:LGN831 LGV828:LGV831 LHD828:LHD831 LHL828:LHL831 LHT828:LHT831 LIB828:LIB831 LIJ828:LIJ831 LIR828:LIR831 LIZ828:LIZ831 LJH828:LJH831 LJP828:LJP831 LJX828:LJX831 LKF828:LKF831 LKN828:LKN831 LKV828:LKV831 LLD828:LLD831 LLL828:LLL831 LLT828:LLT831 LMB828:LMB831 LMJ828:LMJ831 LMR828:LMR831 LMZ828:LMZ831 LNH828:LNH831 LNP828:LNP831 LNX828:LNX831 LOF828:LOF831 LON828:LON831 LOV828:LOV831 LPD828:LPD831 LPL828:LPL831 LPT828:LPT831 LQB828:LQB831 LQJ828:LQJ831 LQR828:LQR831 LQZ828:LQZ831 LRH828:LRH831 LRP828:LRP831 LRX828:LRX831 LSF828:LSF831 LSN828:LSN831 LSV828:LSV831 LTD828:LTD831 LTL828:LTL831 LTT828:LTT831 LUB828:LUB831 LUJ828:LUJ831 LUR828:LUR831 LUZ828:LUZ831 LVH828:LVH831 LVP828:LVP831 LVX828:LVX831 LWF828:LWF831 LWN828:LWN831 LWV828:LWV831 LXD828:LXD831 LXL828:LXL831 LXT828:LXT831 LYB828:LYB831 LYJ828:LYJ831 LYR828:LYR831 LYZ828:LYZ831 LZH828:LZH831 LZP828:LZP831 LZX828:LZX831 MAF828:MAF831 MAN828:MAN831 MAV828:MAV831 MBD828:MBD831 MBL828:MBL831 MBT828:MBT831 MCB828:MCB831 MCJ828:MCJ831 MCR828:MCR831 MCZ828:MCZ831 MDH828:MDH831 MDP828:MDP831 MDX828:MDX831 MEF828:MEF831 MEN828:MEN831 MEV828:MEV831 MFD828:MFD831 MFL828:MFL831 MFT828:MFT831 MGB828:MGB831 MGJ828:MGJ831 MGR828:MGR831 MGZ828:MGZ831 MHH828:MHH831 MHP828:MHP831 MHX828:MHX831 MIF828:MIF831 MIN828:MIN831 MIV828:MIV831 MJD828:MJD831 MJL828:MJL831 MJT828:MJT831 MKB828:MKB831 MKJ828:MKJ831 MKR828:MKR831 MKZ828:MKZ831 MLH828:MLH831 MLP828:MLP831 MLX828:MLX831 MMF828:MMF831 MMN828:MMN831 MMV828:MMV831 MND828:MND831 MNL828:MNL831 MNT828:MNT831 MOB828:MOB831 MOJ828:MOJ831 MOR828:MOR831 MOZ828:MOZ831 MPH828:MPH831 MPP828:MPP831 MPX828:MPX831 MQF828:MQF831 MQN828:MQN831 MQV828:MQV831 MRD828:MRD831 MRL828:MRL831 MRT828:MRT831 MSB828:MSB831 MSJ828:MSJ831 MSR828:MSR831 MSZ828:MSZ831 MTH828:MTH831 MTP828:MTP831 MTX828:MTX831 MUF828:MUF831 MUN828:MUN831 MUV828:MUV831 MVD828:MVD831 MVL828:MVL831 MVT828:MVT831 MWB828:MWB831 MWJ828:MWJ831 MWR828:MWR831 MWZ828:MWZ831 MXH828:MXH831 MXP828:MXP831 MXX828:MXX831 MYF828:MYF831 MYN828:MYN831 MYV828:MYV831 MZD828:MZD831 MZL828:MZL831 MZT828:MZT831 NAB828:NAB831 NAJ828:NAJ831 NAR828:NAR831 NAZ828:NAZ831 NBH828:NBH831 NBP828:NBP831 NBX828:NBX831 NCF828:NCF831 NCN828:NCN831 NCV828:NCV831 NDD828:NDD831 NDL828:NDL831 NDT828:NDT831 NEB828:NEB831 NEJ828:NEJ831 NER828:NER831 NEZ828:NEZ831 NFH828:NFH831 NFP828:NFP831 NFX828:NFX831 NGF828:NGF831 NGN828:NGN831 NGV828:NGV831 NHD828:NHD831 NHL828:NHL831 NHT828:NHT831 NIB828:NIB831 NIJ828:NIJ831 NIR828:NIR831 NIZ828:NIZ831 NJH828:NJH831 NJP828:NJP831 NJX828:NJX831 NKF828:NKF831 NKN828:NKN831 NKV828:NKV831 NLD828:NLD831 NLL828:NLL831 NLT828:NLT831 NMB828:NMB831 NMJ828:NMJ831 NMR828:NMR831 NMZ828:NMZ831 NNH828:NNH831 NNP828:NNP831 NNX828:NNX831 NOF828:NOF831 NON828:NON831 NOV828:NOV831 NPD828:NPD831 NPL828:NPL831 NPT828:NPT831 NQB828:NQB831 NQJ828:NQJ831 NQR828:NQR831 NQZ828:NQZ831 NRH828:NRH831 NRP828:NRP831 NRX828:NRX831 NSF828:NSF831 NSN828:NSN831 NSV828:NSV831 NTD828:NTD831 NTL828:NTL831 NTT828:NTT831 NUB828:NUB831 NUJ828:NUJ831 NUR828:NUR831 NUZ828:NUZ831 NVH828:NVH831 NVP828:NVP831 NVX828:NVX831 NWF828:NWF831 NWN828:NWN831 NWV828:NWV831 NXD828:NXD831 NXL828:NXL831 NXT828:NXT831 NYB828:NYB831 NYJ828:NYJ831 NYR828:NYR831 NYZ828:NYZ831 NZH828:NZH831 NZP828:NZP831 NZX828:NZX831 OAF828:OAF831 OAN828:OAN831 OAV828:OAV831 OBD828:OBD831 OBL828:OBL831 OBT828:OBT831 OCB828:OCB831 OCJ828:OCJ831 OCR828:OCR831 OCZ828:OCZ831 ODH828:ODH831 ODP828:ODP831 ODX828:ODX831 OEF828:OEF831 OEN828:OEN831 OEV828:OEV831 OFD828:OFD831 OFL828:OFL831 OFT828:OFT831 OGB828:OGB831 OGJ828:OGJ831 OGR828:OGR831 OGZ828:OGZ831 OHH828:OHH831 OHP828:OHP831 OHX828:OHX831 OIF828:OIF831 OIN828:OIN831 OIV828:OIV831 OJD828:OJD831 OJL828:OJL831 OJT828:OJT831 OKB828:OKB831 OKJ828:OKJ831 OKR828:OKR831 OKZ828:OKZ831 OLH828:OLH831 OLP828:OLP831 OLX828:OLX831 OMF828:OMF831 OMN828:OMN831 OMV828:OMV831 OND828:OND831 ONL828:ONL831 ONT828:ONT831 OOB828:OOB831 OOJ828:OOJ831 OOR828:OOR831 OOZ828:OOZ831 OPH828:OPH831 OPP828:OPP831 OPX828:OPX831 OQF828:OQF831 OQN828:OQN831 OQV828:OQV831 ORD828:ORD831 ORL828:ORL831 ORT828:ORT831 OSB828:OSB831 OSJ828:OSJ831 OSR828:OSR831 OSZ828:OSZ831 OTH828:OTH831 OTP828:OTP831 OTX828:OTX831 OUF828:OUF831 OUN828:OUN831 OUV828:OUV831 OVD828:OVD831 OVL828:OVL831 OVT828:OVT831 OWB828:OWB831 OWJ828:OWJ831 OWR828:OWR831 OWZ828:OWZ831 OXH828:OXH831 OXP828:OXP831 OXX828:OXX831 OYF828:OYF831 OYN828:OYN831 OYV828:OYV831 OZD828:OZD831 OZL828:OZL831 OZT828:OZT831 PAB828:PAB831 PAJ828:PAJ831 PAR828:PAR831 PAZ828:PAZ831 PBH828:PBH831 PBP828:PBP831 PBX828:PBX831 PCF828:PCF831 PCN828:PCN831 PCV828:PCV831 PDD828:PDD831 PDL828:PDL831 PDT828:PDT831 PEB828:PEB831 PEJ828:PEJ831 PER828:PER831 PEZ828:PEZ831 PFH828:PFH831 PFP828:PFP831 PFX828:PFX831 PGF828:PGF831 PGN828:PGN831 PGV828:PGV831 PHD828:PHD831 PHL828:PHL831 PHT828:PHT831 PIB828:PIB831 PIJ828:PIJ831 PIR828:PIR831 PIZ828:PIZ831 PJH828:PJH831 PJP828:PJP831 PJX828:PJX831 PKF828:PKF831 PKN828:PKN831 PKV828:PKV831 PLD828:PLD831 PLL828:PLL831 PLT828:PLT831 PMB828:PMB831 PMJ828:PMJ831 PMR828:PMR831 PMZ828:PMZ831 PNH828:PNH831 PNP828:PNP831 PNX828:PNX831 POF828:POF831 PON828:PON831 POV828:POV831 PPD828:PPD831 PPL828:PPL831 PPT828:PPT831 PQB828:PQB831 PQJ828:PQJ831 PQR828:PQR831 PQZ828:PQZ831 PRH828:PRH831 PRP828:PRP831 PRX828:PRX831 PSF828:PSF831 PSN828:PSN831 PSV828:PSV831 PTD828:PTD831 PTL828:PTL831 PTT828:PTT831 PUB828:PUB831 PUJ828:PUJ831 PUR828:PUR831 PUZ828:PUZ831 PVH828:PVH831 PVP828:PVP831 PVX828:PVX831 PWF828:PWF831 PWN828:PWN831 PWV828:PWV831 PXD828:PXD831 PXL828:PXL831 PXT828:PXT831 PYB828:PYB831 PYJ828:PYJ831 PYR828:PYR831 PYZ828:PYZ831 PZH828:PZH831 PZP828:PZP831 PZX828:PZX831 QAF828:QAF831 QAN828:QAN831 QAV828:QAV831 QBD828:QBD831 QBL828:QBL831 QBT828:QBT831 QCB828:QCB831 QCJ828:QCJ831 QCR828:QCR831 QCZ828:QCZ831 QDH828:QDH831 QDP828:QDP831 QDX828:QDX831 QEF828:QEF831 QEN828:QEN831 QEV828:QEV831 QFD828:QFD831 QFL828:QFL831 QFT828:QFT831 QGB828:QGB831 QGJ828:QGJ831 QGR828:QGR831 QGZ828:QGZ831 QHH828:QHH831 QHP828:QHP831 QHX828:QHX831 QIF828:QIF831 QIN828:QIN831 QIV828:QIV831 QJD828:QJD831 QJL828:QJL831 QJT828:QJT831 QKB828:QKB831 QKJ828:QKJ831 QKR828:QKR831 QKZ828:QKZ831 QLH828:QLH831 QLP828:QLP831 QLX828:QLX831 QMF828:QMF831 QMN828:QMN831 QMV828:QMV831 QND828:QND831 QNL828:QNL831 QNT828:QNT831 QOB828:QOB831 QOJ828:QOJ831 QOR828:QOR831 QOZ828:QOZ831 QPH828:QPH831 QPP828:QPP831 QPX828:QPX831 QQF828:QQF831 QQN828:QQN831 QQV828:QQV831 QRD828:QRD831 QRL828:QRL831 QRT828:QRT831 QSB828:QSB831 QSJ828:QSJ831 QSR828:QSR831 QSZ828:QSZ831 QTH828:QTH831 QTP828:QTP831 QTX828:QTX831 QUF828:QUF831 QUN828:QUN831 QUV828:QUV831 QVD828:QVD831 QVL828:QVL831 QVT828:QVT831 QWB828:QWB831 QWJ828:QWJ831 QWR828:QWR831 QWZ828:QWZ831 QXH828:QXH831 QXP828:QXP831 QXX828:QXX831 QYF828:QYF831 QYN828:QYN831 QYV828:QYV831 QZD828:QZD831 QZL828:QZL831 QZT828:QZT831 RAB828:RAB831 RAJ828:RAJ831 RAR828:RAR831 RAZ828:RAZ831 RBH828:RBH831 RBP828:RBP831 RBX828:RBX831 RCF828:RCF831 RCN828:RCN831 RCV828:RCV831 RDD828:RDD831 RDL828:RDL831 RDT828:RDT831 REB828:REB831 REJ828:REJ831 RER828:RER831 REZ828:REZ831 RFH828:RFH831 RFP828:RFP831 RFX828:RFX831 RGF828:RGF831 RGN828:RGN831 RGV828:RGV831 RHD828:RHD831 RHL828:RHL831 RHT828:RHT831 RIB828:RIB831 RIJ828:RIJ831 RIR828:RIR831 RIZ828:RIZ831 RJH828:RJH831 RJP828:RJP831 RJX828:RJX831 RKF828:RKF831 RKN828:RKN831 RKV828:RKV831 RLD828:RLD831 RLL828:RLL831 RLT828:RLT831 RMB828:RMB831 RMJ828:RMJ831 RMR828:RMR831 RMZ828:RMZ831 RNH828:RNH831 RNP828:RNP831 RNX828:RNX831 ROF828:ROF831 RON828:RON831 ROV828:ROV831 RPD828:RPD831 RPL828:RPL831 RPT828:RPT831 RQB828:RQB831 RQJ828:RQJ831 RQR828:RQR831 RQZ828:RQZ831 RRH828:RRH831 RRP828:RRP831 RRX828:RRX831 RSF828:RSF831 RSN828:RSN831 RSV828:RSV831 RTD828:RTD831 RTL828:RTL831 RTT828:RTT831 RUB828:RUB831 RUJ828:RUJ831 RUR828:RUR831 RUZ828:RUZ831 RVH828:RVH831 RVP828:RVP831 RVX828:RVX831 RWF828:RWF831 RWN828:RWN831 RWV828:RWV831 RXD828:RXD831 RXL828:RXL831 RXT828:RXT831 RYB828:RYB831 RYJ828:RYJ831 RYR828:RYR831 RYZ828:RYZ831 RZH828:RZH831 RZP828:RZP831 RZX828:RZX831 SAF828:SAF831 SAN828:SAN831 SAV828:SAV831 SBD828:SBD831 SBL828:SBL831 SBT828:SBT831 SCB828:SCB831 SCJ828:SCJ831 SCR828:SCR831 SCZ828:SCZ831 SDH828:SDH831 SDP828:SDP831 SDX828:SDX831 SEF828:SEF831 SEN828:SEN831 SEV828:SEV831 SFD828:SFD831 SFL828:SFL831 SFT828:SFT831 SGB828:SGB831 SGJ828:SGJ831 SGR828:SGR831 SGZ828:SGZ831 SHH828:SHH831 SHP828:SHP831 SHX828:SHX831 SIF828:SIF831 SIN828:SIN831 SIV828:SIV831 SJD828:SJD831 SJL828:SJL831 SJT828:SJT831 SKB828:SKB831 SKJ828:SKJ831 SKR828:SKR831 SKZ828:SKZ831 SLH828:SLH831 SLP828:SLP831 SLX828:SLX831 SMF828:SMF831 SMN828:SMN831 SMV828:SMV831 SND828:SND831 SNL828:SNL831 SNT828:SNT831 SOB828:SOB831 SOJ828:SOJ831 SOR828:SOR831 SOZ828:SOZ831 SPH828:SPH831 SPP828:SPP831 SPX828:SPX831 SQF828:SQF831 SQN828:SQN831 SQV828:SQV831 SRD828:SRD831 SRL828:SRL831 SRT828:SRT831 SSB828:SSB831 SSJ828:SSJ831 SSR828:SSR831 SSZ828:SSZ831 STH828:STH831 STP828:STP831 STX828:STX831 SUF828:SUF831 SUN828:SUN831 SUV828:SUV831 SVD828:SVD831 SVL828:SVL831 SVT828:SVT831 SWB828:SWB831 SWJ828:SWJ831 SWR828:SWR831 SWZ828:SWZ831 SXH828:SXH831 SXP828:SXP831 SXX828:SXX831 SYF828:SYF831 SYN828:SYN831 SYV828:SYV831 SZD828:SZD831 SZL828:SZL831 SZT828:SZT831 TAB828:TAB831 TAJ828:TAJ831 TAR828:TAR831 TAZ828:TAZ831 TBH828:TBH831 TBP828:TBP831 TBX828:TBX831 TCF828:TCF831 TCN828:TCN831 TCV828:TCV831 TDD828:TDD831 TDL828:TDL831 TDT828:TDT831 TEB828:TEB831 TEJ828:TEJ831 TER828:TER831 TEZ828:TEZ831 TFH828:TFH831 TFP828:TFP831 TFX828:TFX831 TGF828:TGF831 TGN828:TGN831 TGV828:TGV831 THD828:THD831 THL828:THL831 THT828:THT831 TIB828:TIB831 TIJ828:TIJ831 TIR828:TIR831 TIZ828:TIZ831 TJH828:TJH831 TJP828:TJP831 TJX828:TJX831 TKF828:TKF831 TKN828:TKN831 TKV828:TKV831 TLD828:TLD831 TLL828:TLL831 TLT828:TLT831 TMB828:TMB831 TMJ828:TMJ831 TMR828:TMR831 TMZ828:TMZ831 TNH828:TNH831 TNP828:TNP831 TNX828:TNX831 TOF828:TOF831 TON828:TON831 TOV828:TOV831 TPD828:TPD831 TPL828:TPL831 TPT828:TPT831 TQB828:TQB831 TQJ828:TQJ831 TQR828:TQR831 TQZ828:TQZ831 TRH828:TRH831 TRP828:TRP831 TRX828:TRX831 TSF828:TSF831 TSN828:TSN831 TSV828:TSV831 TTD828:TTD831 TTL828:TTL831 TTT828:TTT831 TUB828:TUB831 TUJ828:TUJ831 TUR828:TUR831 TUZ828:TUZ831 TVH828:TVH831 TVP828:TVP831 TVX828:TVX831 TWF828:TWF831 TWN828:TWN831 TWV828:TWV831 TXD828:TXD831 TXL828:TXL831 TXT828:TXT831 TYB828:TYB831 TYJ828:TYJ831 TYR828:TYR831 TYZ828:TYZ831 TZH828:TZH831 TZP828:TZP831 TZX828:TZX831 UAF828:UAF831 UAN828:UAN831 UAV828:UAV831 UBD828:UBD831 UBL828:UBL831 UBT828:UBT831 UCB828:UCB831 UCJ828:UCJ831 UCR828:UCR831 UCZ828:UCZ831 UDH828:UDH831 UDP828:UDP831 UDX828:UDX831 UEF828:UEF831 UEN828:UEN831 UEV828:UEV831 UFD828:UFD831 UFL828:UFL831 UFT828:UFT831 UGB828:UGB831 UGJ828:UGJ831 UGR828:UGR831 UGZ828:UGZ831 UHH828:UHH831 UHP828:UHP831 UHX828:UHX831 UIF828:UIF831 UIN828:UIN831 UIV828:UIV831 UJD828:UJD831 UJL828:UJL831 UJT828:UJT831 UKB828:UKB831 UKJ828:UKJ831 UKR828:UKR831 UKZ828:UKZ831 ULH828:ULH831 ULP828:ULP831 ULX828:ULX831 UMF828:UMF831 UMN828:UMN831 UMV828:UMV831 UND828:UND831 UNL828:UNL831 UNT828:UNT831 UOB828:UOB831 UOJ828:UOJ831 UOR828:UOR831 UOZ828:UOZ831 UPH828:UPH831 UPP828:UPP831 UPX828:UPX831 UQF828:UQF831 UQN828:UQN831 UQV828:UQV831 URD828:URD831 URL828:URL831 URT828:URT831 USB828:USB831 USJ828:USJ831 USR828:USR831 USZ828:USZ831 UTH828:UTH831 UTP828:UTP831 UTX828:UTX831 UUF828:UUF831 UUN828:UUN831 UUV828:UUV831 UVD828:UVD831 UVL828:UVL831 UVT828:UVT831 UWB828:UWB831 UWJ828:UWJ831 UWR828:UWR831 UWZ828:UWZ831 UXH828:UXH831 UXP828:UXP831 UXX828:UXX831 UYF828:UYF831 UYN828:UYN831 UYV828:UYV831 UZD828:UZD831 UZL828:UZL831 UZT828:UZT831 VAB828:VAB831 VAJ828:VAJ831 VAR828:VAR831 VAZ828:VAZ831 VBH828:VBH831 VBP828:VBP831 VBX828:VBX831 VCF828:VCF831 VCN828:VCN831 VCV828:VCV831 VDD828:VDD831 VDL828:VDL831 VDT828:VDT831 VEB828:VEB831 VEJ828:VEJ831 VER828:VER831 VEZ828:VEZ831 VFH828:VFH831 VFP828:VFP831 VFX828:VFX831 VGF828:VGF831 VGN828:VGN831 VGV828:VGV831 VHD828:VHD831 VHL828:VHL831 VHT828:VHT831 VIB828:VIB831 VIJ828:VIJ831 VIR828:VIR831 VIZ828:VIZ831 VJH828:VJH831 VJP828:VJP831 VJX828:VJX831 VKF828:VKF831 VKN828:VKN831 VKV828:VKV831 VLD828:VLD831 VLL828:VLL831 VLT828:VLT831 VMB828:VMB831 VMJ828:VMJ831 VMR828:VMR831 VMZ828:VMZ831 VNH828:VNH831 VNP828:VNP831 VNX828:VNX831 VOF828:VOF831 VON828:VON831 VOV828:VOV831 VPD828:VPD831 VPL828:VPL831 VPT828:VPT831 VQB828:VQB831 VQJ828:VQJ831 VQR828:VQR831 VQZ828:VQZ831 VRH828:VRH831 VRP828:VRP831 VRX828:VRX831 VSF828:VSF831 VSN828:VSN831 VSV828:VSV831 VTD828:VTD831 VTL828:VTL831 VTT828:VTT831 VUB828:VUB831 VUJ828:VUJ831 VUR828:VUR831 VUZ828:VUZ831 VVH828:VVH831 VVP828:VVP831 VVX828:VVX831 VWF828:VWF831 VWN828:VWN831 VWV828:VWV831 VXD828:VXD831 VXL828:VXL831 VXT828:VXT831 VYB828:VYB831 VYJ828:VYJ831 VYR828:VYR831 VYZ828:VYZ831 VZH828:VZH831 VZP828:VZP831 VZX828:VZX831 WAF828:WAF831 WAN828:WAN831 WAV828:WAV831 WBD828:WBD831 WBL828:WBL831 WBT828:WBT831 WCB828:WCB831 WCJ828:WCJ831 WCR828:WCR831 WCZ828:WCZ831 WDH828:WDH831 WDP828:WDP831 WDX828:WDX831 WEF828:WEF831 WEN828:WEN831 WEV828:WEV831 WFD828:WFD831 WFL828:WFL831 WFT828:WFT831 WGB828:WGB831 WGJ828:WGJ831 WGR828:WGR831 WGZ828:WGZ831 WHH828:WHH831 WHP828:WHP831 WHX828:WHX831 WIF828:WIF831 WIN828:WIN831 WIV828:WIV831 WJD828:WJD831 WJL828:WJL831 WJT828:WJT831 WKB828:WKB831 WKJ828:WKJ831 WKR828:WKR831 WKZ828:WKZ831 WLH828:WLH831 WLP828:WLP831 WLX828:WLX831 WMF828:WMF831 WMN828:WMN831 WMV828:WMV831 WND828:WND831 WNL828:WNL831 WNT828:WNT831 WOB828:WOB831 WOJ828:WOJ831 WOR828:WOR831 WOZ828:WOZ831 WPH828:WPH831 WPP828:WPP831 WPX828:WPX831 WQF828:WQF831 WQN828:WQN831 WQV828:WQV831 WRD828:WRD831 WRL828:WRL831 WRT828:WRT831 WSB828:WSB831 WSJ828:WSJ831 WSR828:WSR831 WSZ828:WSZ831 WTH828:WTH831 WTP828:WTP831 WTX828:WTX831 WUF828:WUF831 WUN828:WUN831 WUV828:WUV831 WVD828:WVD831 WVL828:WVL831 WVT828:WVT831 WWB828:WWB831 WWJ828:WWJ831 WWR828:WWR831 WWZ828:WWZ831 WXH828:WXH831 WXP828:WXP831 WXX828:WXX831 WYF828:WYF831 WYN828:WYN831 WYV828:WYV831 WZD828:WZD831 WZL828:WZL831 WZT828:WZT831 XAB828:XAB831 XAJ828:XAJ831 XAR828:XAR831 XAZ828:XAZ831 XBH828:XBH831 XBP828:XBP831 XBX828:XBX831 XCF828:XCF831 XCN828:XCN831 XCV828:XCV831 XDD828:XDD831 XDL828:XDL831 XDT828:XDT831 XEB828:XEB831 XEJ828:XEJ831 XER828:XER831 XEZ828:XEZ831">
    <cfRule type="cellIs" dxfId="2" priority="271" stopIfTrue="1" operator="equal">
      <formula>"CW 3120-R2"</formula>
    </cfRule>
    <cfRule type="cellIs" dxfId="1" priority="272" stopIfTrue="1" operator="equal">
      <formula>"CW 3240-R7"</formula>
    </cfRule>
    <cfRule type="cellIs" dxfId="0" priority="270" stopIfTrue="1" operator="equal">
      <formula>"CW 2130-R11"</formula>
    </cfRule>
  </conditionalFormatting>
  <dataValidations count="2">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10:G11 G20 G23:G24 G26 G48:G49 G51:G52 G63 G67 G73 G75:G76 G377:G381 G90 G92 G101:G102 G13 G15:G16 G18 G150 G65 G70 G94:G98 G278:G279 G287 G309 G314 G317:G319 G321 G281 G283 G285 G311:G312 G107:G108 G117 G120:G121 G134 G141 G143 G147 G54:G60 G211:G212 G221 G241:G242 G232:G233 G235 G238:G239 G172:G175 G244:G245 G248 G253 G88 G270 G214 G216:G217 G219 G250:G251 G949 G155:G156 G158 G164 G167:G168 G178 G180 G187 G189 G192 G195 G197:G198 G200:G202 G204 G160 G162 G182:G184 G206 G110 G112:G113 G115 G123 G136:G138 G132 G300 G229 G256 G262:G263 G145 G323:G325 G293 G331 G333:G334 G368 G344 G362:G363 G348 G350:G351 G397:G398 G346 G370 G366 G656 G342 G388 G390:G391 G426 G402 G420:G421 G406 G408:G409 G360 G404 G428 G434:G435 G86 G440 G442:G446 G424 G340 G400 G453 G455:G456 G466 G484:G485 G470 G472:G473 G416 G468 G487 G747 G464 G513 G504 G506:G507 G525:G528 G515 G535:G536 G541:G542 G522:G523 G482 G517 G544 G539 G510:G511 G561 G563:G564 G596 G572 G590:G591 G576 G578:G579 G533 G574 G598 G594 G567:G568 G570 G626 G617:G618 G628 G644:G645 G632 G634:G635 G588 G630 G647 G658 G660:G664 G615 G671 G673:G674 G684 G700:G701 G688 G690:G691 G642 G686 G703 G706:G707 G624 G682 G729 G720 G722:G723 G755 G731 G749:G750 G735 G737:G738 G698 G733 G757 G765:G766 G760 G763 G770 G772:G776 G753 G726:G727 G779:G780 G373:G375 G259:G260 G916:G918 G927 G925 G935 G933 G940 G938 G431:G432 G437:G438 G490:G491 G493:G497 G547:G548 G550:G554 G601:G602 G604:G608 G519:G520 G709:G713 G768 G784 G821 G791 G793:G794 G817 G802 G786 G810:G814 G797:G798 G800 G808 G853:G854 G867 G869:G870 G898 G878 G43:G45 G908 G296:G297 G876 G886:G887 G862 G836 G829:G830 G860 G839 G846 G841 G843:G844 G849:G850 G905:G906 G266:G268 G79 G889:G891 G894:G895 G910:G913 G680 G947 G126:G129 G28 G30:G32 G170 G224:G225 G227 G273 G873:G874 G667:G668 G716:G717 G823:G826 G384:G385 G305:G306 G449:G450 G500:G501 G557:G558 G337:G338 G394:G395 G353:G355 G358 G411:G413 G418 G475:G477 G480 G462 G531 G581:G583 G586 G637:G639 G693:G695 G740:G742 G745 G459:G460 G621:G622 G677:G678 G35:G40 G81:G84 G290:G291 G303 G611:G612 G650:G654 G804 G806 G819 G857:G858 G880:G881 G883:G884 G900 G902:G903 G931 G943 G945 G954:G962" xr:uid="{9E7D951E-FCDA-42E8-A24B-1CB57AE53DCC}">
      <formula1>IF(G10&gt;=0.01,ROUND(G10,2),0.01)</formula1>
    </dataValidation>
    <dataValidation type="decimal" operator="equal" allowBlank="1" showInputMessage="1" showErrorMessage="1" errorTitle="ENTRY ERROR!" error="Lump Sum Price cannot be more than 5% of the Total Bid _x000a_Must be greater than 0 and cannot include fractions of a cent. " promptTitle="CAUTION" prompt="Enter your LUMP SUM BID PRICE _x000a_only after all other bid prices have _x000a_been entered as you are restricted_x000a_to a maximum of 5% of the Total _x000a_Bid in accordance with contract conditions. Red =  5% of Total Bid Price exceeded._x000a_You do not need to type in the &quot;$&quot;" sqref="G965" xr:uid="{0EDAEF8E-FE51-4D8A-B0AB-C7F2278A45D4}">
      <formula1>IF(AND(G965&gt;=0.01,G965&lt;=G984*0.05),ROUND(G965,2),0.01)</formula1>
    </dataValidation>
  </dataValidations>
  <pageMargins left="0.5" right="0.5" top="0.75" bottom="0.75" header="0.25" footer="0.25"/>
  <pageSetup scale="70" orientation="portrait" r:id="rId1"/>
  <headerFooter alignWithMargins="0">
    <oddHeader>&amp;L&amp;10The City of Winnipeg
Tender No. 218-2024 
&amp;R&amp;10Bid Submission
&amp;P of &amp;N</oddHeader>
    <oddFooter xml:space="preserve">&amp;R                   </oddFooter>
  </headerFooter>
  <rowBreaks count="12" manualBreakCount="12">
    <brk id="104" min="1" max="7" man="1"/>
    <brk id="152" min="1" max="7" man="1"/>
    <brk id="208" min="1" max="7" man="1"/>
    <brk id="275" min="1" max="7" man="1"/>
    <brk id="327" min="1" max="7" man="1"/>
    <brk id="788" min="1" max="7" man="1"/>
    <brk id="832" min="1" max="7" man="1"/>
    <brk id="864" min="1" max="7" man="1"/>
    <brk id="920" min="1" max="7" man="1"/>
    <brk id="951" min="1" max="7" man="1"/>
    <brk id="963" min="1" max="7" man="1"/>
    <brk id="966"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Checking Process</vt:lpstr>
      <vt:lpstr>Pay Items</vt:lpstr>
      <vt:lpstr>Number Formats</vt:lpstr>
      <vt:lpstr>218-2024</vt:lpstr>
      <vt:lpstr>'218-2024'!Print_Area</vt:lpstr>
      <vt:lpstr>'Checking Process'!Print_Area</vt:lpstr>
      <vt:lpstr>'Pay Items'!Print_Area</vt:lpstr>
      <vt:lpstr>'218-2024'!Print_Titles</vt:lpstr>
      <vt:lpstr>'Pay Items'!Print_Titles</vt:lpstr>
      <vt:lpstr>'218-2024'!XEVERYTHING</vt:lpstr>
      <vt:lpstr>'218-2024'!XITEMS</vt:lpstr>
    </vt:vector>
  </TitlesOfParts>
  <Company>City of Winnipeg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 Works</dc:creator>
  <dc:description>Checked May 14, 2024
by C. Humbert
File Size: 335KB</dc:description>
  <cp:lastModifiedBy>Humbert, Cory</cp:lastModifiedBy>
  <cp:lastPrinted>2024-05-14T19:10:39Z</cp:lastPrinted>
  <dcterms:created xsi:type="dcterms:W3CDTF">2000-01-26T18:56:05Z</dcterms:created>
  <dcterms:modified xsi:type="dcterms:W3CDTF">2024-05-14T19:16:44Z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